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rapha\OneDrive\Documentos\Trabalhos em R\Relatorio_receita\0 - DADOS\"/>
    </mc:Choice>
  </mc:AlternateContent>
  <xr:revisionPtr revIDLastSave="0" documentId="13_ncr:1_{75378EB1-C568-46C2-A4F1-4D564658B6BD}" xr6:coauthVersionLast="47" xr6:coauthVersionMax="47" xr10:uidLastSave="{00000000-0000-0000-0000-000000000000}"/>
  <bookViews>
    <workbookView xWindow="-120" yWindow="-120" windowWidth="29040" windowHeight="15720" tabRatio="764" activeTab="2" xr2:uid="{00000000-000D-0000-FFFF-FFFF00000000}"/>
  </bookViews>
  <sheets>
    <sheet name="RECEITA_LIQUIDA_mensal_empare" sheetId="6" r:id="rId1"/>
    <sheet name="Plan1" sheetId="12" r:id="rId2"/>
    <sheet name="realizado" sheetId="3" r:id="rId3"/>
    <sheet name="PLDO2025" sheetId="4" r:id="rId4"/>
    <sheet name="PLDO2024" sheetId="5" r:id="rId5"/>
    <sheet name="PLOA2024" sheetId="10" r:id="rId6"/>
    <sheet name="GERENCIAL" sheetId="11" r:id="rId7"/>
    <sheet name="GERENCIAL295" sheetId="16" r:id="rId8"/>
    <sheet name="Planilha1" sheetId="7" r:id="rId9"/>
    <sheet name="Planilha2" sheetId="8" r:id="rId10"/>
    <sheet name="Plan3" sheetId="14" r:id="rId11"/>
    <sheet name="Plan2" sheetId="15" r:id="rId12"/>
  </sheets>
  <definedNames>
    <definedName name="_xlnm._FilterDatabase" localSheetId="0" hidden="1">RECEITA_LIQUIDA_mensal_empare!$C$1:$T$144</definedName>
    <definedName name="DadosExternos_1" localSheetId="2" hidden="1">realizado!$A$3:$DP$65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3" l="1"/>
  <c r="U2" i="3"/>
  <c r="AH2" i="3" l="1"/>
  <c r="Z62" i="6"/>
  <c r="Y62" i="6"/>
  <c r="X62" i="6"/>
  <c r="W62" i="6"/>
  <c r="Z61" i="6"/>
  <c r="Y61" i="6"/>
  <c r="X61" i="6"/>
  <c r="W61" i="6"/>
  <c r="Z60" i="6"/>
  <c r="Y60" i="6"/>
  <c r="X60" i="6"/>
  <c r="W60" i="6"/>
  <c r="Z59" i="6"/>
  <c r="Y59" i="6"/>
  <c r="X59" i="6"/>
  <c r="W59" i="6"/>
  <c r="Z58" i="6"/>
  <c r="Y58" i="6"/>
  <c r="X58" i="6"/>
  <c r="W58" i="6"/>
  <c r="Z57" i="6"/>
  <c r="Y57" i="6"/>
  <c r="X57" i="6"/>
  <c r="W57" i="6"/>
  <c r="Z56" i="6"/>
  <c r="Y56" i="6"/>
  <c r="X56" i="6"/>
  <c r="W56" i="6"/>
  <c r="Z55" i="6"/>
  <c r="Y55" i="6"/>
  <c r="X55" i="6"/>
  <c r="W55" i="6"/>
  <c r="Z54" i="6"/>
  <c r="Y54" i="6"/>
  <c r="X54" i="6"/>
  <c r="W54" i="6"/>
  <c r="Z53" i="6"/>
  <c r="Y53" i="6"/>
  <c r="X53" i="6"/>
  <c r="W53" i="6"/>
  <c r="Z52" i="6"/>
  <c r="Y52" i="6"/>
  <c r="X52" i="6"/>
  <c r="W52" i="6"/>
  <c r="Z51" i="6"/>
  <c r="Y51" i="6"/>
  <c r="X51" i="6"/>
  <c r="W51" i="6"/>
  <c r="Z50" i="6"/>
  <c r="Y50" i="6"/>
  <c r="X50" i="6"/>
  <c r="W50" i="6"/>
  <c r="Z49" i="6"/>
  <c r="Y49" i="6"/>
  <c r="X49" i="6"/>
  <c r="W49" i="6"/>
  <c r="Z48" i="6"/>
  <c r="Y48" i="6"/>
  <c r="X48" i="6"/>
  <c r="W48" i="6"/>
  <c r="Z47" i="6"/>
  <c r="Y47" i="6"/>
  <c r="X47" i="6"/>
  <c r="W47" i="6"/>
  <c r="Z46" i="6"/>
  <c r="Y46" i="6"/>
  <c r="X46" i="6"/>
  <c r="W46" i="6"/>
  <c r="Z45" i="6"/>
  <c r="Y45" i="6"/>
  <c r="X45" i="6"/>
  <c r="W45" i="6"/>
  <c r="Z44" i="6"/>
  <c r="Y44" i="6"/>
  <c r="X44" i="6"/>
  <c r="W44" i="6"/>
  <c r="Z43" i="6"/>
  <c r="Y43" i="6"/>
  <c r="X43" i="6"/>
  <c r="W43" i="6"/>
  <c r="Z42" i="6"/>
  <c r="Y42" i="6"/>
  <c r="X42" i="6"/>
  <c r="W42" i="6"/>
  <c r="Z41" i="6"/>
  <c r="Y41" i="6"/>
  <c r="X41" i="6"/>
  <c r="W41" i="6"/>
  <c r="Z40" i="6"/>
  <c r="Y40" i="6"/>
  <c r="X40" i="6"/>
  <c r="W40" i="6"/>
  <c r="Z39" i="6"/>
  <c r="Y39" i="6"/>
  <c r="X39" i="6"/>
  <c r="W39" i="6"/>
  <c r="Z38" i="6"/>
  <c r="Y38" i="6"/>
  <c r="X38" i="6"/>
  <c r="W38" i="6"/>
  <c r="Z37" i="6"/>
  <c r="Y37" i="6"/>
  <c r="X37" i="6"/>
  <c r="W37" i="6"/>
  <c r="Z36" i="6"/>
  <c r="Y36" i="6"/>
  <c r="X36" i="6"/>
  <c r="W36" i="6"/>
  <c r="Z35" i="6"/>
  <c r="Y35" i="6"/>
  <c r="X35" i="6"/>
  <c r="W35" i="6"/>
  <c r="Z34" i="6"/>
  <c r="Y34" i="6"/>
  <c r="X34" i="6"/>
  <c r="W34" i="6"/>
  <c r="Z33" i="6"/>
  <c r="Y33" i="6"/>
  <c r="X33" i="6"/>
  <c r="W33" i="6"/>
  <c r="Z32" i="6"/>
  <c r="Y32" i="6"/>
  <c r="X32" i="6"/>
  <c r="W32" i="6"/>
  <c r="Z31" i="6"/>
  <c r="Y31" i="6"/>
  <c r="X31" i="6"/>
  <c r="W31" i="6"/>
  <c r="Z30" i="6"/>
  <c r="Y30" i="6"/>
  <c r="X30" i="6"/>
  <c r="W30" i="6"/>
  <c r="Z29" i="6"/>
  <c r="Y29" i="6"/>
  <c r="X29" i="6"/>
  <c r="W29" i="6"/>
  <c r="Z28" i="6"/>
  <c r="Y28" i="6"/>
  <c r="X28" i="6"/>
  <c r="W28" i="6"/>
  <c r="Z27" i="6"/>
  <c r="Y27" i="6"/>
  <c r="X27" i="6"/>
  <c r="W27" i="6"/>
  <c r="Z26" i="6"/>
  <c r="Y26" i="6"/>
  <c r="X26" i="6"/>
  <c r="W26" i="6"/>
  <c r="Z25" i="6"/>
  <c r="Y25" i="6"/>
  <c r="X25" i="6"/>
  <c r="W25" i="6"/>
  <c r="Z24" i="6"/>
  <c r="Y24" i="6"/>
  <c r="X24" i="6"/>
  <c r="W24" i="6"/>
  <c r="Z23" i="6"/>
  <c r="Y23" i="6"/>
  <c r="X23" i="6"/>
  <c r="W23" i="6"/>
  <c r="Z22" i="6"/>
  <c r="Y22" i="6"/>
  <c r="X22" i="6"/>
  <c r="W22" i="6"/>
  <c r="Z21" i="6"/>
  <c r="Y21" i="6"/>
  <c r="X21" i="6"/>
  <c r="W21" i="6"/>
  <c r="Z20" i="6"/>
  <c r="Y20" i="6"/>
  <c r="X20" i="6"/>
  <c r="W20" i="6"/>
  <c r="Z19" i="6"/>
  <c r="Y19" i="6"/>
  <c r="X19" i="6"/>
  <c r="W19" i="6"/>
  <c r="Z18" i="6"/>
  <c r="Y18" i="6"/>
  <c r="X18" i="6"/>
  <c r="W18" i="6"/>
  <c r="Z17" i="6"/>
  <c r="Y17" i="6"/>
  <c r="X17" i="6"/>
  <c r="W17" i="6"/>
  <c r="Z16" i="6"/>
  <c r="Y16" i="6"/>
  <c r="X16" i="6"/>
  <c r="W16" i="6"/>
  <c r="Z15" i="6"/>
  <c r="Y15" i="6"/>
  <c r="X15" i="6"/>
  <c r="W15" i="6"/>
  <c r="Z14" i="6"/>
  <c r="Y14" i="6"/>
  <c r="X14" i="6"/>
  <c r="W14" i="6"/>
  <c r="Z13" i="6"/>
  <c r="Y13" i="6"/>
  <c r="X13" i="6"/>
  <c r="W13" i="6"/>
  <c r="Z12" i="6"/>
  <c r="Y12" i="6"/>
  <c r="X12" i="6"/>
  <c r="W12" i="6"/>
  <c r="Z11" i="6"/>
  <c r="Y11" i="6"/>
  <c r="X11" i="6"/>
  <c r="W11" i="6"/>
  <c r="Z10" i="6"/>
  <c r="Y10" i="6"/>
  <c r="X10" i="6"/>
  <c r="W10" i="6"/>
  <c r="Z9" i="6"/>
  <c r="Y9" i="6"/>
  <c r="X9" i="6"/>
  <c r="W9" i="6"/>
  <c r="Z8" i="6"/>
  <c r="Y8" i="6"/>
  <c r="X8" i="6"/>
  <c r="W8" i="6"/>
  <c r="Z7" i="6"/>
  <c r="Y7" i="6"/>
  <c r="X7" i="6"/>
  <c r="W7" i="6"/>
  <c r="Z6" i="6"/>
  <c r="Y6" i="6"/>
  <c r="X6" i="6"/>
  <c r="W6" i="6"/>
  <c r="Z5" i="6"/>
  <c r="Y5" i="6"/>
  <c r="X5" i="6"/>
  <c r="W5" i="6"/>
  <c r="Z4" i="6"/>
  <c r="Y4" i="6"/>
  <c r="X4" i="6"/>
  <c r="W4" i="6"/>
  <c r="I62" i="6" l="1"/>
  <c r="H62" i="6"/>
  <c r="G62" i="6"/>
  <c r="E62" i="6"/>
  <c r="D62" i="6"/>
  <c r="C62" i="6"/>
  <c r="F62" i="6"/>
  <c r="I61" i="6"/>
  <c r="H61" i="6"/>
  <c r="G61" i="6"/>
  <c r="S61" i="6" s="1"/>
  <c r="E61" i="6"/>
  <c r="O61" i="6" s="1"/>
  <c r="D61" i="6"/>
  <c r="M61" i="6" s="1"/>
  <c r="C61" i="6"/>
  <c r="K61" i="6" s="1"/>
  <c r="F61" i="6"/>
  <c r="Q61" i="6" s="1"/>
  <c r="I60" i="6"/>
  <c r="H60" i="6"/>
  <c r="G60" i="6"/>
  <c r="E60" i="6"/>
  <c r="D60" i="6"/>
  <c r="C60" i="6"/>
  <c r="F60" i="6"/>
  <c r="I59" i="6"/>
  <c r="H59" i="6"/>
  <c r="G59" i="6"/>
  <c r="E59" i="6"/>
  <c r="D59" i="6"/>
  <c r="C59" i="6"/>
  <c r="F59" i="6"/>
  <c r="I58" i="6"/>
  <c r="H58" i="6"/>
  <c r="G58" i="6"/>
  <c r="E58" i="6"/>
  <c r="D58" i="6"/>
  <c r="C58" i="6"/>
  <c r="F58" i="6"/>
  <c r="I57" i="6"/>
  <c r="H57" i="6"/>
  <c r="G57" i="6"/>
  <c r="S57" i="6" s="1"/>
  <c r="E57" i="6"/>
  <c r="O57" i="6" s="1"/>
  <c r="D57" i="6"/>
  <c r="M57" i="6" s="1"/>
  <c r="C57" i="6"/>
  <c r="K57" i="6" s="1"/>
  <c r="F57" i="6"/>
  <c r="I56" i="6"/>
  <c r="T56" i="6" s="1"/>
  <c r="H56" i="6"/>
  <c r="G56" i="6"/>
  <c r="S56" i="6" s="1"/>
  <c r="E56" i="6"/>
  <c r="O56" i="6" s="1"/>
  <c r="D56" i="6"/>
  <c r="M56" i="6" s="1"/>
  <c r="C56" i="6"/>
  <c r="K56" i="6" s="1"/>
  <c r="F56" i="6"/>
  <c r="Q56" i="6" s="1"/>
  <c r="I55" i="6"/>
  <c r="H55" i="6"/>
  <c r="G55" i="6"/>
  <c r="S55" i="6" s="1"/>
  <c r="E55" i="6"/>
  <c r="O55" i="6" s="1"/>
  <c r="D55" i="6"/>
  <c r="M55" i="6" s="1"/>
  <c r="C55" i="6"/>
  <c r="K55" i="6" s="1"/>
  <c r="F55" i="6"/>
  <c r="I54" i="6"/>
  <c r="U54" i="6" s="1"/>
  <c r="H54" i="6"/>
  <c r="G54" i="6"/>
  <c r="S54" i="6" s="1"/>
  <c r="E54" i="6"/>
  <c r="O54" i="6" s="1"/>
  <c r="D54" i="6"/>
  <c r="M54" i="6" s="1"/>
  <c r="C54" i="6"/>
  <c r="K54" i="6" s="1"/>
  <c r="F54" i="6"/>
  <c r="Q54" i="6" s="1"/>
  <c r="I53" i="6"/>
  <c r="H53" i="6"/>
  <c r="G53" i="6"/>
  <c r="E53" i="6"/>
  <c r="D53" i="6"/>
  <c r="C53" i="6"/>
  <c r="F53" i="6"/>
  <c r="I52" i="6"/>
  <c r="H52" i="6"/>
  <c r="G52" i="6"/>
  <c r="E52" i="6"/>
  <c r="D52" i="6"/>
  <c r="C52" i="6"/>
  <c r="F52" i="6"/>
  <c r="I51" i="6"/>
  <c r="H51" i="6"/>
  <c r="G51" i="6"/>
  <c r="S51" i="6" s="1"/>
  <c r="E51" i="6"/>
  <c r="O51" i="6" s="1"/>
  <c r="D51" i="6"/>
  <c r="C51" i="6"/>
  <c r="K51" i="6" s="1"/>
  <c r="F51" i="6"/>
  <c r="Q51" i="6" s="1"/>
  <c r="I50" i="6"/>
  <c r="H50" i="6"/>
  <c r="G50" i="6"/>
  <c r="E50" i="6"/>
  <c r="D50" i="6"/>
  <c r="C50" i="6"/>
  <c r="F50" i="6"/>
  <c r="I49" i="6"/>
  <c r="H49" i="6"/>
  <c r="G49" i="6"/>
  <c r="E49" i="6"/>
  <c r="D49" i="6"/>
  <c r="C49" i="6"/>
  <c r="F49" i="6"/>
  <c r="I48" i="6"/>
  <c r="H48" i="6"/>
  <c r="G48" i="6"/>
  <c r="E48" i="6"/>
  <c r="D48" i="6"/>
  <c r="C48" i="6"/>
  <c r="F48" i="6"/>
  <c r="I47" i="6"/>
  <c r="H47" i="6"/>
  <c r="G47" i="6"/>
  <c r="E47" i="6"/>
  <c r="D47" i="6"/>
  <c r="C47" i="6"/>
  <c r="F47" i="6"/>
  <c r="I46" i="6"/>
  <c r="H46" i="6"/>
  <c r="G46" i="6"/>
  <c r="E46" i="6"/>
  <c r="D46" i="6"/>
  <c r="C46" i="6"/>
  <c r="F46" i="6"/>
  <c r="I45" i="6"/>
  <c r="H45" i="6"/>
  <c r="G45" i="6"/>
  <c r="E45" i="6"/>
  <c r="D45" i="6"/>
  <c r="C45" i="6"/>
  <c r="F45" i="6"/>
  <c r="I44" i="6"/>
  <c r="T44" i="6" s="1"/>
  <c r="H44" i="6"/>
  <c r="G44" i="6"/>
  <c r="E44" i="6"/>
  <c r="O44" i="6" s="1"/>
  <c r="D44" i="6"/>
  <c r="M44" i="6" s="1"/>
  <c r="C44" i="6"/>
  <c r="K44" i="6" s="1"/>
  <c r="F44" i="6"/>
  <c r="Q44" i="6" s="1"/>
  <c r="I43" i="6"/>
  <c r="H43" i="6"/>
  <c r="G43" i="6"/>
  <c r="E43" i="6"/>
  <c r="D43" i="6"/>
  <c r="C43" i="6"/>
  <c r="F43" i="6"/>
  <c r="I42" i="6"/>
  <c r="U42" i="6" s="1"/>
  <c r="H42" i="6"/>
  <c r="G42" i="6"/>
  <c r="E42" i="6"/>
  <c r="O42" i="6" s="1"/>
  <c r="D42" i="6"/>
  <c r="M42" i="6" s="1"/>
  <c r="C42" i="6"/>
  <c r="F42" i="6"/>
  <c r="Q42" i="6" s="1"/>
  <c r="I41" i="6"/>
  <c r="H41" i="6"/>
  <c r="G41" i="6"/>
  <c r="E41" i="6"/>
  <c r="D41" i="6"/>
  <c r="C41" i="6"/>
  <c r="F41" i="6"/>
  <c r="I40" i="6"/>
  <c r="H40" i="6"/>
  <c r="G40" i="6"/>
  <c r="E40" i="6"/>
  <c r="D40" i="6"/>
  <c r="C40" i="6"/>
  <c r="F40" i="6"/>
  <c r="I39" i="6"/>
  <c r="H39" i="6"/>
  <c r="G39" i="6"/>
  <c r="S39" i="6" s="1"/>
  <c r="E39" i="6"/>
  <c r="D39" i="6"/>
  <c r="C39" i="6"/>
  <c r="F39" i="6"/>
  <c r="I38" i="6"/>
  <c r="H38" i="6"/>
  <c r="G38" i="6"/>
  <c r="E38" i="6"/>
  <c r="D38" i="6"/>
  <c r="C38" i="6"/>
  <c r="F38" i="6"/>
  <c r="I37" i="6"/>
  <c r="H37" i="6"/>
  <c r="G37" i="6"/>
  <c r="E37" i="6"/>
  <c r="D37" i="6"/>
  <c r="C37" i="6"/>
  <c r="F37" i="6"/>
  <c r="I36" i="6"/>
  <c r="H36" i="6"/>
  <c r="G36" i="6"/>
  <c r="E36" i="6"/>
  <c r="D36" i="6"/>
  <c r="C36" i="6"/>
  <c r="F36" i="6"/>
  <c r="I35" i="6"/>
  <c r="H35" i="6"/>
  <c r="G35" i="6"/>
  <c r="E35" i="6"/>
  <c r="D35" i="6"/>
  <c r="C35" i="6"/>
  <c r="F35" i="6"/>
  <c r="I34" i="6"/>
  <c r="H34" i="6"/>
  <c r="G34" i="6"/>
  <c r="E34" i="6"/>
  <c r="D34" i="6"/>
  <c r="C34" i="6"/>
  <c r="F34" i="6"/>
  <c r="I33" i="6"/>
  <c r="H33" i="6"/>
  <c r="G33" i="6"/>
  <c r="E33" i="6"/>
  <c r="D33" i="6"/>
  <c r="C33" i="6"/>
  <c r="F33" i="6"/>
  <c r="I32" i="6"/>
  <c r="H32" i="6"/>
  <c r="G32" i="6"/>
  <c r="E32" i="6"/>
  <c r="D32" i="6"/>
  <c r="C32" i="6"/>
  <c r="F32" i="6"/>
  <c r="I31" i="6"/>
  <c r="H31" i="6"/>
  <c r="G31" i="6"/>
  <c r="E31" i="6"/>
  <c r="D31" i="6"/>
  <c r="C31" i="6"/>
  <c r="F31" i="6"/>
  <c r="I30" i="6"/>
  <c r="H30" i="6"/>
  <c r="G30" i="6"/>
  <c r="E30" i="6"/>
  <c r="D30" i="6"/>
  <c r="C30" i="6"/>
  <c r="F30" i="6"/>
  <c r="I29" i="6"/>
  <c r="H29" i="6"/>
  <c r="G29" i="6"/>
  <c r="E29" i="6"/>
  <c r="D29" i="6"/>
  <c r="C29" i="6"/>
  <c r="F29" i="6"/>
  <c r="I28" i="6"/>
  <c r="H28" i="6"/>
  <c r="G28" i="6"/>
  <c r="E28" i="6"/>
  <c r="D28" i="6"/>
  <c r="C28" i="6"/>
  <c r="F28" i="6"/>
  <c r="I27" i="6"/>
  <c r="H27" i="6"/>
  <c r="G27" i="6"/>
  <c r="S27" i="6" s="1"/>
  <c r="E27" i="6"/>
  <c r="O27" i="6" s="1"/>
  <c r="D27" i="6"/>
  <c r="C27" i="6"/>
  <c r="F27" i="6"/>
  <c r="I26" i="6"/>
  <c r="H26" i="6"/>
  <c r="G26" i="6"/>
  <c r="S26" i="6" s="1"/>
  <c r="E26" i="6"/>
  <c r="O26" i="6" s="1"/>
  <c r="D26" i="6"/>
  <c r="M26" i="6" s="1"/>
  <c r="C26" i="6"/>
  <c r="K26" i="6" s="1"/>
  <c r="F26" i="6"/>
  <c r="I25" i="6"/>
  <c r="H25" i="6"/>
  <c r="G25" i="6"/>
  <c r="I24" i="6"/>
  <c r="H24" i="6"/>
  <c r="G24" i="6"/>
  <c r="E24" i="6"/>
  <c r="D24" i="6"/>
  <c r="C24" i="6"/>
  <c r="F24" i="6"/>
  <c r="I23" i="6"/>
  <c r="H23" i="6"/>
  <c r="G23" i="6"/>
  <c r="E23" i="6"/>
  <c r="D23" i="6"/>
  <c r="C23" i="6"/>
  <c r="F23" i="6"/>
  <c r="I22" i="6"/>
  <c r="H22" i="6"/>
  <c r="G22" i="6"/>
  <c r="S22" i="6" s="1"/>
  <c r="E22" i="6"/>
  <c r="D22" i="6"/>
  <c r="M22" i="6" s="1"/>
  <c r="C22" i="6"/>
  <c r="K22" i="6" s="1"/>
  <c r="F22" i="6"/>
  <c r="Q22" i="6" s="1"/>
  <c r="I21" i="6"/>
  <c r="H21" i="6"/>
  <c r="G21" i="6"/>
  <c r="E21" i="6"/>
  <c r="D21" i="6"/>
  <c r="C21" i="6"/>
  <c r="F21" i="6"/>
  <c r="I20" i="6"/>
  <c r="H20" i="6"/>
  <c r="G20" i="6"/>
  <c r="E20" i="6"/>
  <c r="D20" i="6"/>
  <c r="C20" i="6"/>
  <c r="F20" i="6"/>
  <c r="I19" i="6"/>
  <c r="H19" i="6"/>
  <c r="G19" i="6"/>
  <c r="E19" i="6"/>
  <c r="D19" i="6"/>
  <c r="C19" i="6"/>
  <c r="F19" i="6"/>
  <c r="I18" i="6"/>
  <c r="H18" i="6"/>
  <c r="G18" i="6"/>
  <c r="E18" i="6"/>
  <c r="D18" i="6"/>
  <c r="C18" i="6"/>
  <c r="F18" i="6"/>
  <c r="I17" i="6"/>
  <c r="H17" i="6"/>
  <c r="G17" i="6"/>
  <c r="E17" i="6"/>
  <c r="D17" i="6"/>
  <c r="M17" i="6" s="1"/>
  <c r="C17" i="6"/>
  <c r="F17" i="6"/>
  <c r="I16" i="6"/>
  <c r="T16" i="6" s="1"/>
  <c r="H16" i="6"/>
  <c r="G16" i="6"/>
  <c r="S16" i="6" s="1"/>
  <c r="E16" i="6"/>
  <c r="O16" i="6" s="1"/>
  <c r="D16" i="6"/>
  <c r="M16" i="6" s="1"/>
  <c r="C16" i="6"/>
  <c r="K16" i="6" s="1"/>
  <c r="F16" i="6"/>
  <c r="Q16" i="6" s="1"/>
  <c r="I15" i="6"/>
  <c r="U15" i="6" s="1"/>
  <c r="H15" i="6"/>
  <c r="G15" i="6"/>
  <c r="E15" i="6"/>
  <c r="D15" i="6"/>
  <c r="C15" i="6"/>
  <c r="F15" i="6"/>
  <c r="Q15" i="6" s="1"/>
  <c r="I14" i="6"/>
  <c r="H14" i="6"/>
  <c r="G14" i="6"/>
  <c r="S14" i="6" s="1"/>
  <c r="E14" i="6"/>
  <c r="O14" i="6" s="1"/>
  <c r="D14" i="6"/>
  <c r="M14" i="6" s="1"/>
  <c r="C14" i="6"/>
  <c r="K14" i="6" s="1"/>
  <c r="F14" i="6"/>
  <c r="I13" i="6"/>
  <c r="T13" i="6" s="1"/>
  <c r="H13" i="6"/>
  <c r="G13" i="6"/>
  <c r="E13" i="6"/>
  <c r="O13" i="6" s="1"/>
  <c r="D13" i="6"/>
  <c r="M13" i="6" s="1"/>
  <c r="C13" i="6"/>
  <c r="K13" i="6" s="1"/>
  <c r="F13" i="6"/>
  <c r="Q13" i="6" s="1"/>
  <c r="I12" i="6"/>
  <c r="U12" i="6" s="1"/>
  <c r="H12" i="6"/>
  <c r="G12" i="6"/>
  <c r="S12" i="6" s="1"/>
  <c r="E12" i="6"/>
  <c r="O12" i="6" s="1"/>
  <c r="D12" i="6"/>
  <c r="M12" i="6" s="1"/>
  <c r="C12" i="6"/>
  <c r="F12" i="6"/>
  <c r="Q12" i="6" s="1"/>
  <c r="I11" i="6"/>
  <c r="H11" i="6"/>
  <c r="G11" i="6"/>
  <c r="E11" i="6"/>
  <c r="D11" i="6"/>
  <c r="C11" i="6"/>
  <c r="F11" i="6"/>
  <c r="I10" i="6"/>
  <c r="H10" i="6"/>
  <c r="G10" i="6"/>
  <c r="E10" i="6"/>
  <c r="D10" i="6"/>
  <c r="C10" i="6"/>
  <c r="F10" i="6"/>
  <c r="I9" i="6"/>
  <c r="H9" i="6"/>
  <c r="G9" i="6"/>
  <c r="E9" i="6"/>
  <c r="D9" i="6"/>
  <c r="C9" i="6"/>
  <c r="F9" i="6"/>
  <c r="I8" i="6"/>
  <c r="H8" i="6"/>
  <c r="G8" i="6"/>
  <c r="E8" i="6"/>
  <c r="D8" i="6"/>
  <c r="C8" i="6"/>
  <c r="F8" i="6"/>
  <c r="I7" i="6"/>
  <c r="H7" i="6"/>
  <c r="G7" i="6"/>
  <c r="E7" i="6"/>
  <c r="D7" i="6"/>
  <c r="C7" i="6"/>
  <c r="F7" i="6"/>
  <c r="I6" i="6"/>
  <c r="H6" i="6"/>
  <c r="G6" i="6"/>
  <c r="E6" i="6"/>
  <c r="D6" i="6"/>
  <c r="C6" i="6"/>
  <c r="F6" i="6"/>
  <c r="I5" i="6"/>
  <c r="H5" i="6"/>
  <c r="G5" i="6"/>
  <c r="E5" i="6"/>
  <c r="D5" i="6"/>
  <c r="C5" i="6"/>
  <c r="F5" i="6"/>
  <c r="U22" i="6" l="1"/>
  <c r="O22" i="6"/>
  <c r="S13" i="6"/>
  <c r="O29" i="6"/>
  <c r="Q57" i="6"/>
  <c r="O17" i="6"/>
  <c r="Q39" i="6"/>
  <c r="Q26" i="6"/>
  <c r="U50" i="6"/>
  <c r="T52" i="6"/>
  <c r="S18" i="6"/>
  <c r="T20" i="6"/>
  <c r="S30" i="6"/>
  <c r="K29" i="6"/>
  <c r="M29" i="6"/>
  <c r="M52" i="6"/>
  <c r="S44" i="6"/>
  <c r="S58" i="6"/>
  <c r="S60" i="6"/>
  <c r="N41" i="6"/>
  <c r="S62" i="6"/>
  <c r="L12" i="6"/>
  <c r="L20" i="6"/>
  <c r="N42" i="6"/>
  <c r="N11" i="6"/>
  <c r="Q58" i="6"/>
  <c r="Q60" i="6"/>
  <c r="K58" i="6"/>
  <c r="U9" i="6"/>
  <c r="M60" i="6"/>
  <c r="O60" i="6"/>
  <c r="U8" i="6"/>
  <c r="Q30" i="6"/>
  <c r="P45" i="6"/>
  <c r="Q46" i="6"/>
  <c r="Q55" i="6"/>
  <c r="K18" i="6"/>
  <c r="T9" i="6"/>
  <c r="R15" i="6"/>
  <c r="U30" i="6"/>
  <c r="U34" i="6"/>
  <c r="U38" i="6"/>
  <c r="R11" i="6"/>
  <c r="R17" i="6"/>
  <c r="R35" i="6"/>
  <c r="T36" i="6"/>
  <c r="R40" i="6"/>
  <c r="U26" i="6"/>
  <c r="O32" i="6"/>
  <c r="O33" i="6"/>
  <c r="O35" i="6"/>
  <c r="O45" i="6"/>
  <c r="O46" i="6"/>
  <c r="S50" i="6"/>
  <c r="R36" i="6"/>
  <c r="R18" i="6"/>
  <c r="U31" i="6"/>
  <c r="T35" i="6"/>
  <c r="U39" i="6"/>
  <c r="Q62" i="6"/>
  <c r="K62" i="6"/>
  <c r="M62" i="6"/>
  <c r="O62" i="6"/>
  <c r="T5" i="6"/>
  <c r="S10" i="6"/>
  <c r="S11" i="6"/>
  <c r="O18" i="6"/>
  <c r="M38" i="6"/>
  <c r="J8" i="6"/>
  <c r="K9" i="6"/>
  <c r="Q10" i="6"/>
  <c r="Q11" i="6"/>
  <c r="U18" i="6"/>
  <c r="N21" i="6"/>
  <c r="J23" i="6"/>
  <c r="S32" i="6"/>
  <c r="S33" i="6"/>
  <c r="S38" i="6"/>
  <c r="M8" i="6"/>
  <c r="M9" i="6"/>
  <c r="K10" i="6"/>
  <c r="J11" i="6"/>
  <c r="P17" i="6"/>
  <c r="J31" i="6"/>
  <c r="L32" i="6"/>
  <c r="J34" i="6"/>
  <c r="M11" i="6"/>
  <c r="J30" i="6"/>
  <c r="O5" i="6"/>
  <c r="M18" i="6"/>
  <c r="K30" i="6"/>
  <c r="Q32" i="6"/>
  <c r="P33" i="6"/>
  <c r="N40" i="6"/>
  <c r="R47" i="6"/>
  <c r="R48" i="6"/>
  <c r="R49" i="6"/>
  <c r="R50" i="6"/>
  <c r="R53" i="6"/>
  <c r="M5" i="6"/>
  <c r="S5" i="6"/>
  <c r="S6" i="6"/>
  <c r="S7" i="6"/>
  <c r="O11" i="6"/>
  <c r="K32" i="6"/>
  <c r="K33" i="6"/>
  <c r="K38" i="6"/>
  <c r="J45" i="6"/>
  <c r="U46" i="6"/>
  <c r="T48" i="6"/>
  <c r="U58" i="6"/>
  <c r="T60" i="6"/>
  <c r="U62" i="6"/>
  <c r="Q20" i="6"/>
  <c r="J21" i="6"/>
  <c r="R22" i="6"/>
  <c r="Q31" i="6"/>
  <c r="R31" i="6"/>
  <c r="S34" i="6"/>
  <c r="T40" i="6"/>
  <c r="J41" i="6"/>
  <c r="R43" i="6"/>
  <c r="S46" i="6"/>
  <c r="O48" i="6"/>
  <c r="O49" i="6"/>
  <c r="O50" i="6"/>
  <c r="O7" i="6"/>
  <c r="O8" i="6"/>
  <c r="N14" i="6"/>
  <c r="K19" i="6"/>
  <c r="P21" i="6"/>
  <c r="S24" i="6"/>
  <c r="S25" i="6"/>
  <c r="K31" i="6"/>
  <c r="N32" i="6"/>
  <c r="J33" i="6"/>
  <c r="O37" i="6"/>
  <c r="O38" i="6"/>
  <c r="K40" i="6"/>
  <c r="P41" i="6"/>
  <c r="R42" i="6"/>
  <c r="N45" i="6"/>
  <c r="N46" i="6"/>
  <c r="O52" i="6"/>
  <c r="O53" i="6"/>
  <c r="K21" i="6"/>
  <c r="K41" i="6"/>
  <c r="K42" i="6"/>
  <c r="S52" i="6"/>
  <c r="R7" i="6"/>
  <c r="P14" i="6"/>
  <c r="R16" i="6"/>
  <c r="M21" i="6"/>
  <c r="R23" i="6"/>
  <c r="N24" i="6"/>
  <c r="R26" i="6"/>
  <c r="R27" i="6"/>
  <c r="R37" i="6"/>
  <c r="R38" i="6"/>
  <c r="M41" i="6"/>
  <c r="R46" i="6"/>
  <c r="R51" i="6"/>
  <c r="Q5" i="6"/>
  <c r="L5" i="6"/>
  <c r="R9" i="6"/>
  <c r="J15" i="6"/>
  <c r="O19" i="6"/>
  <c r="K23" i="6"/>
  <c r="O31" i="6"/>
  <c r="M32" i="6"/>
  <c r="M33" i="6"/>
  <c r="K34" i="6"/>
  <c r="K35" i="6"/>
  <c r="Q36" i="6"/>
  <c r="L36" i="6"/>
  <c r="K45" i="6"/>
  <c r="K46" i="6"/>
  <c r="Q48" i="6"/>
  <c r="P49" i="6"/>
  <c r="R54" i="6"/>
  <c r="R55" i="6"/>
  <c r="R56" i="6"/>
  <c r="R57" i="6"/>
  <c r="K5" i="6"/>
  <c r="Q6" i="6"/>
  <c r="Q7" i="6"/>
  <c r="Q8" i="6"/>
  <c r="T8" i="6"/>
  <c r="S19" i="6"/>
  <c r="S20" i="6"/>
  <c r="O21" i="6"/>
  <c r="Q27" i="6"/>
  <c r="J27" i="6"/>
  <c r="R28" i="6"/>
  <c r="R29" i="6"/>
  <c r="R30" i="6"/>
  <c r="S31" i="6"/>
  <c r="Q38" i="6"/>
  <c r="J38" i="6"/>
  <c r="R39" i="6"/>
  <c r="O41" i="6"/>
  <c r="M45" i="6"/>
  <c r="M46" i="6"/>
  <c r="K50" i="6"/>
  <c r="Q52" i="6"/>
  <c r="Q53" i="6"/>
  <c r="N58" i="6"/>
  <c r="R59" i="6"/>
  <c r="R61" i="6"/>
  <c r="L19" i="6"/>
  <c r="S21" i="6"/>
  <c r="M24" i="6"/>
  <c r="K27" i="6"/>
  <c r="T27" i="6"/>
  <c r="N38" i="6"/>
  <c r="S41" i="6"/>
  <c r="S42" i="6"/>
  <c r="M48" i="6"/>
  <c r="M50" i="6"/>
  <c r="K52" i="6"/>
  <c r="Q49" i="6"/>
  <c r="K6" i="6"/>
  <c r="J7" i="6"/>
  <c r="R8" i="6"/>
  <c r="N12" i="6"/>
  <c r="K15" i="6"/>
  <c r="K17" i="6"/>
  <c r="Q19" i="6"/>
  <c r="J19" i="6"/>
  <c r="T23" i="6"/>
  <c r="R24" i="6"/>
  <c r="J26" i="6"/>
  <c r="U27" i="6"/>
  <c r="N28" i="6"/>
  <c r="S29" i="6"/>
  <c r="R33" i="6"/>
  <c r="M34" i="6"/>
  <c r="N34" i="6"/>
  <c r="S35" i="6"/>
  <c r="K36" i="6"/>
  <c r="J37" i="6"/>
  <c r="M40" i="6"/>
  <c r="Q41" i="6"/>
  <c r="Q45" i="6"/>
  <c r="K49" i="6"/>
  <c r="J51" i="6"/>
  <c r="K53" i="6"/>
  <c r="M7" i="6"/>
  <c r="Q9" i="6"/>
  <c r="M15" i="6"/>
  <c r="T15" i="6"/>
  <c r="N17" i="6"/>
  <c r="J22" i="6"/>
  <c r="U23" i="6"/>
  <c r="Q28" i="6"/>
  <c r="L28" i="6"/>
  <c r="M30" i="6"/>
  <c r="N30" i="6"/>
  <c r="T32" i="6"/>
  <c r="R34" i="6"/>
  <c r="M36" i="6"/>
  <c r="P37" i="6"/>
  <c r="Q37" i="6"/>
  <c r="Q43" i="6"/>
  <c r="J43" i="6"/>
  <c r="Q47" i="6"/>
  <c r="J47" i="6"/>
  <c r="M49" i="6"/>
  <c r="N49" i="6"/>
  <c r="M53" i="6"/>
  <c r="Q59" i="6"/>
  <c r="J59" i="6"/>
  <c r="R60" i="6"/>
  <c r="N8" i="6"/>
  <c r="J12" i="6"/>
  <c r="K12" i="6"/>
  <c r="M19" i="6"/>
  <c r="T19" i="6"/>
  <c r="R20" i="6"/>
  <c r="O23" i="6"/>
  <c r="Q24" i="6"/>
  <c r="L24" i="6"/>
  <c r="R25" i="6"/>
  <c r="N26" i="6"/>
  <c r="K28" i="6"/>
  <c r="T28" i="6"/>
  <c r="J29" i="6"/>
  <c r="Q33" i="6"/>
  <c r="O34" i="6"/>
  <c r="K37" i="6"/>
  <c r="J39" i="6"/>
  <c r="O40" i="6"/>
  <c r="K43" i="6"/>
  <c r="K47" i="6"/>
  <c r="S48" i="6"/>
  <c r="T51" i="6"/>
  <c r="R52" i="6"/>
  <c r="N54" i="6"/>
  <c r="M58" i="6"/>
  <c r="K59" i="6"/>
  <c r="J5" i="6"/>
  <c r="R10" i="6"/>
  <c r="U13" i="6"/>
  <c r="O15" i="6"/>
  <c r="L16" i="6"/>
  <c r="Q18" i="6"/>
  <c r="J18" i="6"/>
  <c r="U19" i="6"/>
  <c r="R21" i="6"/>
  <c r="N22" i="6"/>
  <c r="S23" i="6"/>
  <c r="K24" i="6"/>
  <c r="T24" i="6"/>
  <c r="M28" i="6"/>
  <c r="P29" i="6"/>
  <c r="Q29" i="6"/>
  <c r="O30" i="6"/>
  <c r="Q35" i="6"/>
  <c r="J35" i="6"/>
  <c r="O36" i="6"/>
  <c r="M37" i="6"/>
  <c r="N37" i="6"/>
  <c r="K39" i="6"/>
  <c r="S40" i="6"/>
  <c r="T43" i="6"/>
  <c r="R44" i="6"/>
  <c r="T47" i="6"/>
  <c r="Q50" i="6"/>
  <c r="J50" i="6"/>
  <c r="U51" i="6"/>
  <c r="J55" i="6"/>
  <c r="M59" i="6"/>
  <c r="L60" i="6"/>
  <c r="K8" i="6"/>
  <c r="S15" i="6"/>
  <c r="S17" i="6"/>
  <c r="N33" i="6"/>
  <c r="S36" i="6"/>
  <c r="T39" i="6"/>
  <c r="J42" i="6"/>
  <c r="U43" i="6"/>
  <c r="N44" i="6"/>
  <c r="J46" i="6"/>
  <c r="U47" i="6"/>
  <c r="L52" i="6"/>
  <c r="O58" i="6"/>
  <c r="K60" i="6"/>
  <c r="J61" i="6"/>
  <c r="R62" i="6"/>
  <c r="Q17" i="6"/>
  <c r="L8" i="6"/>
  <c r="O9" i="6"/>
  <c r="N18" i="6"/>
  <c r="Q21" i="6"/>
  <c r="O28" i="6"/>
  <c r="N29" i="6"/>
  <c r="O43" i="6"/>
  <c r="L44" i="6"/>
  <c r="O47" i="6"/>
  <c r="L48" i="6"/>
  <c r="N50" i="6"/>
  <c r="L56" i="6"/>
  <c r="O59" i="6"/>
  <c r="R6" i="6"/>
  <c r="N7" i="6"/>
  <c r="S8" i="6"/>
  <c r="S9" i="6"/>
  <c r="R12" i="6"/>
  <c r="T12" i="6"/>
  <c r="R13" i="6"/>
  <c r="Q23" i="6"/>
  <c r="O24" i="6"/>
  <c r="S28" i="6"/>
  <c r="T31" i="6"/>
  <c r="R32" i="6"/>
  <c r="Q34" i="6"/>
  <c r="U35" i="6"/>
  <c r="N36" i="6"/>
  <c r="S37" i="6"/>
  <c r="O39" i="6"/>
  <c r="Q40" i="6"/>
  <c r="L40" i="6"/>
  <c r="R41" i="6"/>
  <c r="S43" i="6"/>
  <c r="R45" i="6"/>
  <c r="S47" i="6"/>
  <c r="K48" i="6"/>
  <c r="J49" i="6"/>
  <c r="J53" i="6"/>
  <c r="J57" i="6"/>
  <c r="R58" i="6"/>
  <c r="S59" i="6"/>
  <c r="N62" i="6"/>
  <c r="M47" i="6"/>
  <c r="L47" i="6"/>
  <c r="P50" i="6"/>
  <c r="O10" i="6"/>
  <c r="K11" i="6"/>
  <c r="Q14" i="6"/>
  <c r="R14" i="6"/>
  <c r="K20" i="6"/>
  <c r="S45" i="6"/>
  <c r="N48" i="6"/>
  <c r="S49" i="6"/>
  <c r="N52" i="6"/>
  <c r="U5" i="6"/>
  <c r="N10" i="6"/>
  <c r="P46" i="6"/>
  <c r="K7" i="6"/>
  <c r="P5" i="6"/>
  <c r="N5" i="6"/>
  <c r="J6" i="6"/>
  <c r="L7" i="6"/>
  <c r="T7" i="6"/>
  <c r="P9" i="6"/>
  <c r="N9" i="6"/>
  <c r="J10" i="6"/>
  <c r="L11" i="6"/>
  <c r="T11" i="6"/>
  <c r="P13" i="6"/>
  <c r="N13" i="6"/>
  <c r="J14" i="6"/>
  <c r="N16" i="6"/>
  <c r="P16" i="6"/>
  <c r="U16" i="6"/>
  <c r="J16" i="6"/>
  <c r="M20" i="6"/>
  <c r="S53" i="6"/>
  <c r="N60" i="6"/>
  <c r="U7" i="6"/>
  <c r="U11" i="6"/>
  <c r="T14" i="6"/>
  <c r="N56" i="6"/>
  <c r="P6" i="6"/>
  <c r="N6" i="6"/>
  <c r="P10" i="6"/>
  <c r="M51" i="6"/>
  <c r="L51" i="6"/>
  <c r="O6" i="6"/>
  <c r="R5" i="6"/>
  <c r="L6" i="6"/>
  <c r="T6" i="6"/>
  <c r="P8" i="6"/>
  <c r="J9" i="6"/>
  <c r="L10" i="6"/>
  <c r="T10" i="6"/>
  <c r="P12" i="6"/>
  <c r="J13" i="6"/>
  <c r="L14" i="6"/>
  <c r="U14" i="6"/>
  <c r="P18" i="6"/>
  <c r="O20" i="6"/>
  <c r="M10" i="6"/>
  <c r="U10" i="6"/>
  <c r="R19" i="6"/>
  <c r="M6" i="6"/>
  <c r="U6" i="6"/>
  <c r="P7" i="6"/>
  <c r="L9" i="6"/>
  <c r="P11" i="6"/>
  <c r="L13" i="6"/>
  <c r="L15" i="6"/>
  <c r="J17" i="6"/>
  <c r="P62" i="6"/>
  <c r="N20" i="6"/>
  <c r="P20" i="6"/>
  <c r="U20" i="6"/>
  <c r="J20" i="6"/>
  <c r="P22" i="6"/>
  <c r="M23" i="6"/>
  <c r="L23" i="6"/>
  <c r="P26" i="6"/>
  <c r="M27" i="6"/>
  <c r="L27" i="6"/>
  <c r="P30" i="6"/>
  <c r="M31" i="6"/>
  <c r="L31" i="6"/>
  <c r="P34" i="6"/>
  <c r="M35" i="6"/>
  <c r="L35" i="6"/>
  <c r="P38" i="6"/>
  <c r="M39" i="6"/>
  <c r="L39" i="6"/>
  <c r="P42" i="6"/>
  <c r="M43" i="6"/>
  <c r="L43" i="6"/>
  <c r="P54" i="6"/>
  <c r="P58" i="6"/>
  <c r="P15" i="6"/>
  <c r="N15" i="6"/>
  <c r="L17" i="6"/>
  <c r="T17" i="6"/>
  <c r="P19" i="6"/>
  <c r="N19" i="6"/>
  <c r="L21" i="6"/>
  <c r="T21" i="6"/>
  <c r="P23" i="6"/>
  <c r="N23" i="6"/>
  <c r="J24" i="6"/>
  <c r="T25" i="6"/>
  <c r="P27" i="6"/>
  <c r="N27" i="6"/>
  <c r="J28" i="6"/>
  <c r="L29" i="6"/>
  <c r="T29" i="6"/>
  <c r="P31" i="6"/>
  <c r="N31" i="6"/>
  <c r="J32" i="6"/>
  <c r="L33" i="6"/>
  <c r="T33" i="6"/>
  <c r="P35" i="6"/>
  <c r="N35" i="6"/>
  <c r="J36" i="6"/>
  <c r="L37" i="6"/>
  <c r="T37" i="6"/>
  <c r="P39" i="6"/>
  <c r="N39" i="6"/>
  <c r="J40" i="6"/>
  <c r="L41" i="6"/>
  <c r="T41" i="6"/>
  <c r="P43" i="6"/>
  <c r="N43" i="6"/>
  <c r="J44" i="6"/>
  <c r="L45" i="6"/>
  <c r="T45" i="6"/>
  <c r="P47" i="6"/>
  <c r="N47" i="6"/>
  <c r="J48" i="6"/>
  <c r="L49" i="6"/>
  <c r="T49" i="6"/>
  <c r="P51" i="6"/>
  <c r="N51" i="6"/>
  <c r="J52" i="6"/>
  <c r="L53" i="6"/>
  <c r="T53" i="6"/>
  <c r="P55" i="6"/>
  <c r="N55" i="6"/>
  <c r="J56" i="6"/>
  <c r="L57" i="6"/>
  <c r="T57" i="6"/>
  <c r="P59" i="6"/>
  <c r="N59" i="6"/>
  <c r="J60" i="6"/>
  <c r="L61" i="6"/>
  <c r="T61" i="6"/>
  <c r="U17" i="6"/>
  <c r="U21" i="6"/>
  <c r="U25" i="6"/>
  <c r="U29" i="6"/>
  <c r="U33" i="6"/>
  <c r="U37" i="6"/>
  <c r="U41" i="6"/>
  <c r="U45" i="6"/>
  <c r="U49" i="6"/>
  <c r="U53" i="6"/>
  <c r="U57" i="6"/>
  <c r="U61" i="6"/>
  <c r="U24" i="6"/>
  <c r="U28" i="6"/>
  <c r="U32" i="6"/>
  <c r="U36" i="6"/>
  <c r="U40" i="6"/>
  <c r="U44" i="6"/>
  <c r="U48" i="6"/>
  <c r="U52" i="6"/>
  <c r="U56" i="6"/>
  <c r="U60" i="6"/>
  <c r="P53" i="6"/>
  <c r="N53" i="6"/>
  <c r="J54" i="6"/>
  <c r="L55" i="6"/>
  <c r="T55" i="6"/>
  <c r="P57" i="6"/>
  <c r="N57" i="6"/>
  <c r="J58" i="6"/>
  <c r="L59" i="6"/>
  <c r="T59" i="6"/>
  <c r="P61" i="6"/>
  <c r="N61" i="6"/>
  <c r="J62" i="6"/>
  <c r="U55" i="6"/>
  <c r="U59" i="6"/>
  <c r="L18" i="6"/>
  <c r="T18" i="6"/>
  <c r="L22" i="6"/>
  <c r="T22" i="6"/>
  <c r="P24" i="6"/>
  <c r="L26" i="6"/>
  <c r="T26" i="6"/>
  <c r="P28" i="6"/>
  <c r="L30" i="6"/>
  <c r="T30" i="6"/>
  <c r="P32" i="6"/>
  <c r="L34" i="6"/>
  <c r="T34" i="6"/>
  <c r="P36" i="6"/>
  <c r="L38" i="6"/>
  <c r="T38" i="6"/>
  <c r="P40" i="6"/>
  <c r="L42" i="6"/>
  <c r="T42" i="6"/>
  <c r="P44" i="6"/>
  <c r="L46" i="6"/>
  <c r="T46" i="6"/>
  <c r="P48" i="6"/>
  <c r="L50" i="6"/>
  <c r="T50" i="6"/>
  <c r="P52" i="6"/>
  <c r="L54" i="6"/>
  <c r="T54" i="6"/>
  <c r="P56" i="6"/>
  <c r="L58" i="6"/>
  <c r="T58" i="6"/>
  <c r="P60" i="6"/>
  <c r="L62" i="6"/>
  <c r="T62" i="6"/>
  <c r="I4" i="6"/>
  <c r="H4" i="6"/>
  <c r="G4" i="6"/>
  <c r="E4" i="6"/>
  <c r="T4" i="6" l="1"/>
  <c r="U4" i="6"/>
  <c r="O4" i="6"/>
  <c r="S4" i="6"/>
  <c r="N4" i="6"/>
  <c r="R4" i="6"/>
  <c r="D4" i="6"/>
  <c r="M4" i="6" s="1"/>
  <c r="C4" i="6"/>
  <c r="K4" i="6" s="1"/>
  <c r="F4" i="6"/>
  <c r="Q4" i="6" s="1"/>
  <c r="L4" i="6" l="1"/>
  <c r="P4" i="6"/>
  <c r="J4" i="6"/>
  <c r="E25" i="6" l="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D25" i="11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D25" i="10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D25" i="5"/>
  <c r="F25" i="6"/>
  <c r="D25" i="6" l="1"/>
  <c r="L25" i="6" s="1"/>
  <c r="C25" i="6"/>
  <c r="K25" i="6" s="1"/>
  <c r="N25" i="6"/>
  <c r="O25" i="6"/>
  <c r="Q25" i="6"/>
  <c r="P25" i="6"/>
  <c r="N5" i="14"/>
  <c r="N6" i="14"/>
  <c r="N7" i="14"/>
  <c r="N8" i="14"/>
  <c r="N9" i="14"/>
  <c r="N10" i="14"/>
  <c r="N11" i="14"/>
  <c r="N12" i="14"/>
  <c r="N14" i="14"/>
  <c r="N15" i="14"/>
  <c r="N16" i="14"/>
  <c r="N18" i="14"/>
  <c r="N19" i="14"/>
  <c r="N20" i="14"/>
  <c r="N21" i="14"/>
  <c r="N24" i="14"/>
  <c r="N25" i="14"/>
  <c r="N26" i="14"/>
  <c r="N27" i="14"/>
  <c r="N28" i="14"/>
  <c r="N29" i="14"/>
  <c r="N30" i="14"/>
  <c r="N31" i="14"/>
  <c r="N32" i="14"/>
  <c r="N35" i="14"/>
  <c r="N36" i="14"/>
  <c r="N37" i="14"/>
  <c r="N38" i="14"/>
  <c r="N39" i="14"/>
  <c r="N40" i="14"/>
  <c r="N41" i="14"/>
  <c r="N42" i="14"/>
  <c r="N43" i="14"/>
  <c r="N44" i="14"/>
  <c r="N45" i="14"/>
  <c r="N47" i="14"/>
  <c r="N50" i="14"/>
  <c r="N52" i="14"/>
  <c r="N53" i="14"/>
  <c r="N55" i="14"/>
  <c r="N56" i="14"/>
  <c r="N57" i="14"/>
  <c r="N58" i="14"/>
  <c r="N59" i="14"/>
  <c r="N61" i="14"/>
  <c r="N62" i="14"/>
  <c r="N64" i="14"/>
  <c r="N65" i="14"/>
  <c r="N66" i="14"/>
  <c r="N73" i="14"/>
  <c r="N74" i="14"/>
  <c r="N75" i="14"/>
  <c r="N76" i="14"/>
  <c r="N77" i="14"/>
  <c r="N78" i="14"/>
  <c r="N80" i="14"/>
  <c r="N81" i="14"/>
  <c r="N82" i="14"/>
  <c r="N83" i="14"/>
  <c r="N87" i="14"/>
  <c r="N88" i="14"/>
  <c r="N89" i="14"/>
  <c r="N90" i="14"/>
  <c r="N91" i="14"/>
  <c r="N92" i="14"/>
  <c r="N93" i="14"/>
  <c r="N94" i="14"/>
  <c r="N100" i="14"/>
  <c r="N101" i="14"/>
  <c r="N102" i="14"/>
  <c r="N103" i="14"/>
  <c r="N104" i="14"/>
  <c r="N105" i="14"/>
  <c r="N106" i="14"/>
  <c r="N107" i="14"/>
  <c r="N108" i="14"/>
  <c r="N109" i="14"/>
  <c r="N110" i="14"/>
  <c r="N112" i="14"/>
  <c r="N113" i="14"/>
  <c r="N114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9" i="14"/>
  <c r="N130" i="14"/>
  <c r="N131" i="14"/>
  <c r="N132" i="14"/>
  <c r="N134" i="14"/>
  <c r="N137" i="14"/>
  <c r="N139" i="14"/>
  <c r="N140" i="14"/>
  <c r="N141" i="14"/>
  <c r="N144" i="14"/>
  <c r="N4" i="14"/>
  <c r="M25" i="6" l="1"/>
  <c r="J25" i="6"/>
  <c r="N68" i="14"/>
  <c r="N115" i="14"/>
  <c r="N99" i="14"/>
  <c r="N67" i="14"/>
  <c r="N51" i="14"/>
  <c r="N84" i="14"/>
  <c r="N138" i="14"/>
  <c r="N98" i="14"/>
  <c r="N34" i="14"/>
  <c r="N60" i="14"/>
  <c r="N97" i="14"/>
  <c r="N49" i="14"/>
  <c r="N33" i="14"/>
  <c r="N17" i="14"/>
  <c r="N136" i="14"/>
  <c r="N128" i="14"/>
  <c r="N96" i="14"/>
  <c r="N72" i="14"/>
  <c r="N48" i="14"/>
  <c r="N135" i="14"/>
  <c r="N95" i="14"/>
  <c r="N79" i="14"/>
  <c r="N71" i="14"/>
  <c r="N63" i="14"/>
  <c r="N23" i="14"/>
  <c r="N111" i="14"/>
  <c r="N86" i="14"/>
  <c r="N70" i="14"/>
  <c r="N54" i="14"/>
  <c r="N46" i="14"/>
  <c r="N22" i="14"/>
  <c r="N143" i="14"/>
  <c r="N142" i="14"/>
  <c r="N133" i="14"/>
  <c r="N85" i="14"/>
  <c r="N69" i="14"/>
  <c r="N13" i="14"/>
  <c r="M144" i="14" l="1"/>
  <c r="M141" i="14"/>
  <c r="M140" i="14"/>
  <c r="M139" i="14"/>
  <c r="M137" i="14"/>
  <c r="M134" i="14"/>
  <c r="M132" i="14"/>
  <c r="M131" i="14"/>
  <c r="M130" i="14"/>
  <c r="M129" i="14"/>
  <c r="M127" i="14"/>
  <c r="M126" i="14"/>
  <c r="M125" i="14"/>
  <c r="M124" i="14"/>
  <c r="M123" i="14"/>
  <c r="M122" i="14"/>
  <c r="M121" i="14"/>
  <c r="M120" i="14"/>
  <c r="M119" i="14"/>
  <c r="M118" i="14"/>
  <c r="M117" i="14"/>
  <c r="M116" i="14"/>
  <c r="M114" i="14"/>
  <c r="M113" i="14"/>
  <c r="M112" i="14"/>
  <c r="M110" i="14"/>
  <c r="M109" i="14"/>
  <c r="M108" i="14"/>
  <c r="M107" i="14"/>
  <c r="M106" i="14"/>
  <c r="M105" i="14"/>
  <c r="M104" i="14"/>
  <c r="M103" i="14"/>
  <c r="M102" i="14"/>
  <c r="M101" i="14"/>
  <c r="M100" i="14"/>
  <c r="M94" i="14"/>
  <c r="M93" i="14"/>
  <c r="M92" i="14"/>
  <c r="M91" i="14"/>
  <c r="M90" i="14"/>
  <c r="M89" i="14"/>
  <c r="M88" i="14"/>
  <c r="M87" i="14"/>
  <c r="M83" i="14"/>
  <c r="M82" i="14"/>
  <c r="M81" i="14"/>
  <c r="M80" i="14"/>
  <c r="M78" i="14"/>
  <c r="M77" i="14"/>
  <c r="M76" i="14"/>
  <c r="M75" i="14"/>
  <c r="M74" i="14"/>
  <c r="M73" i="14"/>
  <c r="M66" i="14"/>
  <c r="M65" i="14"/>
  <c r="M64" i="14"/>
  <c r="M62" i="14"/>
  <c r="M61" i="14"/>
  <c r="M59" i="14"/>
  <c r="M58" i="14"/>
  <c r="M57" i="14"/>
  <c r="M56" i="14"/>
  <c r="M55" i="14"/>
  <c r="M53" i="14"/>
  <c r="M52" i="14"/>
  <c r="M50" i="14"/>
  <c r="M47" i="14"/>
  <c r="M45" i="14"/>
  <c r="M44" i="14"/>
  <c r="M43" i="14"/>
  <c r="M42" i="14"/>
  <c r="M41" i="14"/>
  <c r="M40" i="14"/>
  <c r="M39" i="14"/>
  <c r="M38" i="14"/>
  <c r="M37" i="14"/>
  <c r="M36" i="14"/>
  <c r="M35" i="14"/>
  <c r="M32" i="14"/>
  <c r="M31" i="14"/>
  <c r="M30" i="14"/>
  <c r="M29" i="14"/>
  <c r="M28" i="14"/>
  <c r="M27" i="14"/>
  <c r="M26" i="14"/>
  <c r="M25" i="14"/>
  <c r="M24" i="14"/>
  <c r="M21" i="14"/>
  <c r="M20" i="14"/>
  <c r="M19" i="14"/>
  <c r="M18" i="14"/>
  <c r="M16" i="14"/>
  <c r="M15" i="14"/>
  <c r="M14" i="14"/>
  <c r="M12" i="14"/>
  <c r="M11" i="14"/>
  <c r="M10" i="14"/>
  <c r="M9" i="14"/>
  <c r="M8" i="14"/>
  <c r="M7" i="14"/>
  <c r="M6" i="14"/>
  <c r="M5" i="14"/>
  <c r="M4" i="14"/>
  <c r="P18" i="14" l="1"/>
  <c r="O18" i="14"/>
  <c r="O11" i="14"/>
  <c r="P11" i="14"/>
  <c r="O19" i="14"/>
  <c r="P19" i="14"/>
  <c r="P27" i="14"/>
  <c r="O27" i="14"/>
  <c r="P35" i="14"/>
  <c r="O35" i="14"/>
  <c r="P43" i="14"/>
  <c r="O43" i="14"/>
  <c r="M51" i="14"/>
  <c r="P59" i="14"/>
  <c r="O59" i="14"/>
  <c r="M67" i="14"/>
  <c r="O75" i="14"/>
  <c r="P75" i="14"/>
  <c r="P83" i="14"/>
  <c r="O83" i="14"/>
  <c r="O91" i="14"/>
  <c r="P91" i="14"/>
  <c r="M99" i="14"/>
  <c r="O107" i="14"/>
  <c r="P107" i="14"/>
  <c r="M115" i="14"/>
  <c r="O123" i="14"/>
  <c r="P123" i="14"/>
  <c r="O131" i="14"/>
  <c r="P131" i="14"/>
  <c r="O139" i="14"/>
  <c r="P139" i="14"/>
  <c r="O10" i="14"/>
  <c r="P10" i="14"/>
  <c r="O4" i="14"/>
  <c r="P4" i="14"/>
  <c r="P12" i="14"/>
  <c r="O12" i="14"/>
  <c r="O20" i="14"/>
  <c r="P20" i="14"/>
  <c r="O28" i="14"/>
  <c r="P28" i="14"/>
  <c r="P36" i="14"/>
  <c r="O36" i="14"/>
  <c r="P44" i="14"/>
  <c r="O44" i="14"/>
  <c r="P52" i="14"/>
  <c r="O52" i="14"/>
  <c r="M60" i="14"/>
  <c r="M68" i="14"/>
  <c r="P76" i="14"/>
  <c r="O76" i="14"/>
  <c r="M84" i="14"/>
  <c r="O92" i="14"/>
  <c r="P92" i="14"/>
  <c r="O100" i="14"/>
  <c r="P100" i="14"/>
  <c r="P108" i="14"/>
  <c r="O108" i="14"/>
  <c r="O116" i="14"/>
  <c r="P116" i="14"/>
  <c r="P124" i="14"/>
  <c r="O124" i="14"/>
  <c r="O132" i="14"/>
  <c r="P132" i="14"/>
  <c r="P140" i="14"/>
  <c r="O140" i="14"/>
  <c r="P5" i="14"/>
  <c r="O5" i="14"/>
  <c r="M13" i="14"/>
  <c r="O21" i="14"/>
  <c r="P21" i="14"/>
  <c r="O29" i="14"/>
  <c r="P29" i="14"/>
  <c r="P37" i="14"/>
  <c r="O37" i="14"/>
  <c r="O45" i="14"/>
  <c r="P45" i="14"/>
  <c r="O53" i="14"/>
  <c r="P53" i="14"/>
  <c r="O61" i="14"/>
  <c r="P61" i="14"/>
  <c r="M69" i="14"/>
  <c r="P77" i="14"/>
  <c r="O77" i="14"/>
  <c r="M85" i="14"/>
  <c r="P93" i="14"/>
  <c r="O93" i="14"/>
  <c r="O101" i="14"/>
  <c r="P101" i="14"/>
  <c r="P109" i="14"/>
  <c r="O109" i="14"/>
  <c r="P117" i="14"/>
  <c r="O117" i="14"/>
  <c r="P125" i="14"/>
  <c r="O125" i="14"/>
  <c r="M133" i="14"/>
  <c r="P141" i="14"/>
  <c r="O141" i="14"/>
  <c r="O14" i="14"/>
  <c r="P14" i="14"/>
  <c r="P30" i="14"/>
  <c r="O30" i="14"/>
  <c r="P38" i="14"/>
  <c r="O38" i="14"/>
  <c r="M46" i="14"/>
  <c r="M54" i="14"/>
  <c r="O62" i="14"/>
  <c r="P62" i="14"/>
  <c r="M70" i="14"/>
  <c r="O78" i="14"/>
  <c r="P78" i="14"/>
  <c r="M86" i="14"/>
  <c r="O94" i="14"/>
  <c r="P94" i="14"/>
  <c r="O102" i="14"/>
  <c r="P102" i="14"/>
  <c r="O110" i="14"/>
  <c r="P110" i="14"/>
  <c r="P118" i="14"/>
  <c r="O118" i="14"/>
  <c r="O126" i="14"/>
  <c r="P126" i="14"/>
  <c r="O134" i="14"/>
  <c r="P134" i="14"/>
  <c r="M142" i="14"/>
  <c r="M22" i="14"/>
  <c r="O15" i="14"/>
  <c r="P15" i="14"/>
  <c r="M23" i="14"/>
  <c r="O31" i="14"/>
  <c r="P31" i="14"/>
  <c r="O39" i="14"/>
  <c r="P39" i="14"/>
  <c r="O47" i="14"/>
  <c r="P47" i="14"/>
  <c r="O55" i="14"/>
  <c r="P55" i="14"/>
  <c r="M63" i="14"/>
  <c r="M71" i="14"/>
  <c r="M79" i="14"/>
  <c r="P87" i="14"/>
  <c r="O87" i="14"/>
  <c r="M95" i="14"/>
  <c r="O103" i="14"/>
  <c r="P103" i="14"/>
  <c r="M111" i="14"/>
  <c r="O119" i="14"/>
  <c r="P119" i="14"/>
  <c r="P127" i="14"/>
  <c r="O127" i="14"/>
  <c r="M135" i="14"/>
  <c r="M143" i="14"/>
  <c r="O7" i="14"/>
  <c r="P7" i="14"/>
  <c r="P16" i="14"/>
  <c r="O16" i="14"/>
  <c r="P24" i="14"/>
  <c r="O24" i="14"/>
  <c r="O32" i="14"/>
  <c r="P32" i="14"/>
  <c r="P40" i="14"/>
  <c r="O40" i="14"/>
  <c r="M48" i="14"/>
  <c r="P56" i="14"/>
  <c r="O56" i="14"/>
  <c r="O64" i="14"/>
  <c r="P64" i="14"/>
  <c r="M72" i="14"/>
  <c r="O80" i="14"/>
  <c r="P80" i="14"/>
  <c r="O88" i="14"/>
  <c r="P88" i="14"/>
  <c r="M96" i="14"/>
  <c r="O104" i="14"/>
  <c r="P104" i="14"/>
  <c r="O112" i="14"/>
  <c r="P112" i="14"/>
  <c r="P120" i="14"/>
  <c r="O120" i="14"/>
  <c r="M128" i="14"/>
  <c r="M136" i="14"/>
  <c r="O144" i="14"/>
  <c r="P144" i="14"/>
  <c r="O6" i="14"/>
  <c r="P6" i="14"/>
  <c r="P8" i="14"/>
  <c r="O8" i="14"/>
  <c r="O9" i="14"/>
  <c r="P9" i="14"/>
  <c r="M17" i="14"/>
  <c r="O25" i="14"/>
  <c r="P25" i="14"/>
  <c r="M33" i="14"/>
  <c r="O41" i="14"/>
  <c r="P41" i="14"/>
  <c r="M49" i="14"/>
  <c r="P57" i="14"/>
  <c r="O57" i="14"/>
  <c r="O65" i="14"/>
  <c r="P65" i="14"/>
  <c r="P73" i="14"/>
  <c r="O73" i="14"/>
  <c r="P81" i="14"/>
  <c r="O81" i="14"/>
  <c r="O89" i="14"/>
  <c r="P89" i="14"/>
  <c r="M97" i="14"/>
  <c r="P105" i="14"/>
  <c r="O105" i="14"/>
  <c r="P113" i="14"/>
  <c r="O113" i="14"/>
  <c r="P121" i="14"/>
  <c r="O121" i="14"/>
  <c r="P129" i="14"/>
  <c r="O129" i="14"/>
  <c r="P137" i="14"/>
  <c r="O137" i="14"/>
  <c r="O26" i="14"/>
  <c r="P26" i="14"/>
  <c r="M34" i="14"/>
  <c r="O42" i="14"/>
  <c r="P42" i="14"/>
  <c r="P50" i="14"/>
  <c r="O50" i="14"/>
  <c r="O58" i="14"/>
  <c r="P58" i="14"/>
  <c r="O66" i="14"/>
  <c r="P66" i="14"/>
  <c r="P74" i="14"/>
  <c r="O74" i="14"/>
  <c r="O82" i="14"/>
  <c r="P82" i="14"/>
  <c r="O90" i="14"/>
  <c r="P90" i="14"/>
  <c r="M98" i="14"/>
  <c r="O106" i="14"/>
  <c r="P106" i="14"/>
  <c r="O114" i="14"/>
  <c r="P114" i="14"/>
  <c r="P122" i="14"/>
  <c r="O122" i="14"/>
  <c r="O130" i="14"/>
  <c r="P130" i="14"/>
  <c r="M138" i="14"/>
  <c r="H5" i="8"/>
  <c r="H6" i="8"/>
  <c r="H7" i="8"/>
  <c r="H8" i="8"/>
  <c r="H9" i="8"/>
  <c r="H10" i="8"/>
  <c r="H11" i="8"/>
  <c r="H12" i="8"/>
  <c r="H13" i="8"/>
  <c r="H4" i="8"/>
  <c r="G5" i="8"/>
  <c r="G6" i="8"/>
  <c r="G7" i="8"/>
  <c r="G8" i="8"/>
  <c r="G9" i="8"/>
  <c r="G10" i="8"/>
  <c r="G11" i="8"/>
  <c r="G12" i="8"/>
  <c r="G13" i="8"/>
  <c r="G4" i="8"/>
  <c r="E5" i="8"/>
  <c r="E6" i="8"/>
  <c r="E7" i="8"/>
  <c r="E8" i="8"/>
  <c r="E9" i="8"/>
  <c r="E10" i="8"/>
  <c r="E11" i="8"/>
  <c r="E12" i="8"/>
  <c r="E13" i="8"/>
  <c r="E4" i="8"/>
  <c r="D14" i="8"/>
  <c r="C14" i="8"/>
  <c r="L44" i="7"/>
  <c r="K44" i="7"/>
  <c r="N43" i="7"/>
  <c r="M43" i="7"/>
  <c r="N42" i="7"/>
  <c r="M42" i="7"/>
  <c r="N41" i="7"/>
  <c r="M41" i="7"/>
  <c r="N40" i="7"/>
  <c r="M40" i="7"/>
  <c r="N39" i="7"/>
  <c r="M39" i="7"/>
  <c r="N38" i="7"/>
  <c r="M38" i="7"/>
  <c r="N37" i="7"/>
  <c r="M37" i="7"/>
  <c r="N36" i="7"/>
  <c r="M36" i="7"/>
  <c r="N35" i="7"/>
  <c r="M35" i="7"/>
  <c r="N34" i="7"/>
  <c r="M34" i="7"/>
  <c r="M33" i="7"/>
  <c r="N32" i="7"/>
  <c r="M32" i="7"/>
  <c r="N31" i="7"/>
  <c r="M31" i="7"/>
  <c r="N30" i="7"/>
  <c r="M30" i="7"/>
  <c r="N29" i="7"/>
  <c r="M29" i="7"/>
  <c r="M28" i="7"/>
  <c r="N27" i="7"/>
  <c r="M27" i="7"/>
  <c r="N26" i="7"/>
  <c r="M26" i="7"/>
  <c r="N25" i="7"/>
  <c r="M25" i="7"/>
  <c r="N24" i="7"/>
  <c r="M24" i="7"/>
  <c r="N23" i="7"/>
  <c r="M23" i="7"/>
  <c r="N22" i="7"/>
  <c r="M22" i="7"/>
  <c r="N21" i="7"/>
  <c r="M21" i="7"/>
  <c r="N20" i="7"/>
  <c r="M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N10" i="7"/>
  <c r="M10" i="7"/>
  <c r="N9" i="7"/>
  <c r="M9" i="7"/>
  <c r="N8" i="7"/>
  <c r="M8" i="7"/>
  <c r="N7" i="7"/>
  <c r="M7" i="7"/>
  <c r="N6" i="7"/>
  <c r="M6" i="7"/>
  <c r="N5" i="7"/>
  <c r="M5" i="7"/>
  <c r="N4" i="7"/>
  <c r="M4" i="7"/>
  <c r="N3" i="7"/>
  <c r="M3" i="7"/>
  <c r="H14" i="8" l="1"/>
  <c r="G14" i="8"/>
  <c r="M44" i="7"/>
  <c r="F14" i="8"/>
  <c r="P34" i="14"/>
  <c r="O34" i="14"/>
  <c r="O135" i="14"/>
  <c r="P135" i="14"/>
  <c r="O71" i="14"/>
  <c r="P71" i="14"/>
  <c r="P22" i="14"/>
  <c r="O22" i="14"/>
  <c r="O86" i="14"/>
  <c r="P86" i="14"/>
  <c r="O54" i="14"/>
  <c r="P54" i="14"/>
  <c r="P85" i="14"/>
  <c r="O85" i="14"/>
  <c r="P68" i="14"/>
  <c r="O68" i="14"/>
  <c r="O98" i="14"/>
  <c r="P98" i="14"/>
  <c r="O49" i="14"/>
  <c r="P49" i="14"/>
  <c r="O17" i="14"/>
  <c r="P17" i="14"/>
  <c r="P48" i="14"/>
  <c r="O48" i="14"/>
  <c r="O95" i="14"/>
  <c r="P95" i="14"/>
  <c r="O63" i="14"/>
  <c r="P63" i="14"/>
  <c r="O142" i="14"/>
  <c r="P142" i="14"/>
  <c r="P46" i="14"/>
  <c r="O46" i="14"/>
  <c r="O13" i="14"/>
  <c r="P13" i="14"/>
  <c r="P60" i="14"/>
  <c r="O60" i="14"/>
  <c r="O115" i="14"/>
  <c r="P115" i="14"/>
  <c r="P51" i="14"/>
  <c r="O51" i="14"/>
  <c r="O70" i="14"/>
  <c r="P70" i="14"/>
  <c r="O136" i="14"/>
  <c r="P136" i="14"/>
  <c r="O72" i="14"/>
  <c r="P72" i="14"/>
  <c r="O84" i="14"/>
  <c r="P84" i="14"/>
  <c r="P23" i="14"/>
  <c r="O23" i="14"/>
  <c r="P133" i="14"/>
  <c r="O133" i="14"/>
  <c r="P69" i="14"/>
  <c r="O69" i="14"/>
  <c r="O138" i="14"/>
  <c r="P138" i="14"/>
  <c r="P97" i="14"/>
  <c r="O97" i="14"/>
  <c r="O33" i="14"/>
  <c r="P33" i="14"/>
  <c r="O128" i="14"/>
  <c r="P128" i="14"/>
  <c r="P96" i="14"/>
  <c r="O96" i="14"/>
  <c r="O143" i="14"/>
  <c r="P143" i="14"/>
  <c r="O111" i="14"/>
  <c r="P111" i="14"/>
  <c r="O79" i="14"/>
  <c r="P79" i="14"/>
  <c r="O99" i="14"/>
  <c r="P99" i="14"/>
  <c r="P67" i="14"/>
  <c r="O67" i="14"/>
  <c r="E14" i="8"/>
  <c r="N4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Metas_realizado" description="Conexão com a consulta 'Metas_realizado' na pasta de trabalho." type="5" refreshedVersion="8" background="1" saveData="1">
    <dbPr connection="provider=Microsoft.Mashup.OleDb.1;data source=$Workbook$;location=Metas_realizado;extended properties=" command="SELECT * FROM [Metas_realizado]"/>
  </connection>
</connections>
</file>

<file path=xl/sharedStrings.xml><?xml version="1.0" encoding="utf-8"?>
<sst xmlns="http://schemas.openxmlformats.org/spreadsheetml/2006/main" count="17780" uniqueCount="630">
  <si>
    <t/>
  </si>
  <si>
    <t>_1</t>
  </si>
  <si>
    <t>_2</t>
  </si>
  <si>
    <t>RECEITAS CORRENTES</t>
  </si>
  <si>
    <t>IMPOSTOS, TAXAS E CONTRIBUIÇÕES DE MELHORIA</t>
  </si>
  <si>
    <t>CONTRIBUIÇÕES</t>
  </si>
  <si>
    <t>RECEITA AGROPECUÁRIA</t>
  </si>
  <si>
    <t>RECEITA INDUSTRIAL</t>
  </si>
  <si>
    <t>RECEITA DE SERVIÇOS</t>
  </si>
  <si>
    <t>TRANSFERÊNCIAS CORRENTES</t>
  </si>
  <si>
    <t>OUTRAS RECEITAS CORRENTES</t>
  </si>
  <si>
    <t>RECEITAS DE CAPITAL</t>
  </si>
  <si>
    <t>OPERAÇÕES DE CRÉDITO</t>
  </si>
  <si>
    <t>ALIENAÇÃO DE BENS</t>
  </si>
  <si>
    <t>AMORTIZAÇÕES DE EMPRÉSTIMOS</t>
  </si>
  <si>
    <t>TRANSFERÊNCIAS DE CAPITAL</t>
  </si>
  <si>
    <t>OUTRAS RECEITAS DE CAPITAL</t>
  </si>
  <si>
    <t>Column1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</si>
  <si>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</si>
  <si>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</si>
  <si>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</si>
  <si>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</si>
  <si>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</si>
  <si>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</si>
  <si>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</si>
  <si>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</si>
  <si>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</si>
  <si>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</si>
  <si>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</si>
  <si>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</si>
  <si>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</si>
  <si>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</si>
  <si>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</si>
  <si>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</si>
  <si>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</si>
  <si>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</si>
  <si>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</si>
  <si>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</si>
  <si>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</si>
  <si>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</si>
  <si>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</si>
  <si>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</si>
  <si>
    <t>CÓDIGO 2021</t>
  </si>
  <si>
    <t>CÓDIGO 2023</t>
  </si>
  <si>
    <t>RECEITAS BRUTAS</t>
  </si>
  <si>
    <t>1.0.0.0.00.0.0.0000</t>
  </si>
  <si>
    <t>1.1.0.0.00.0.0.0000</t>
  </si>
  <si>
    <t>1.1.1.0.00.0.0.0000</t>
  </si>
  <si>
    <t>Impostos</t>
  </si>
  <si>
    <t>1.1.1.3.00.0.0.0000</t>
  </si>
  <si>
    <t>Impostos sobre a Renda e Proventos de Qualquer Natureza</t>
  </si>
  <si>
    <t>1.1.1.8.01.2.0.0000</t>
  </si>
  <si>
    <t>1.1.1.2.51.0.0.0000</t>
  </si>
  <si>
    <t>IPVA</t>
  </si>
  <si>
    <t>1.1.1.8.01.3.0.0000</t>
  </si>
  <si>
    <t>1.1.1.2.52.0.0.0000</t>
  </si>
  <si>
    <t>ITCD</t>
  </si>
  <si>
    <t>1.1.1.8.02.1.0.0000</t>
  </si>
  <si>
    <t>1.1.1.4.50.1.0.0000</t>
  </si>
  <si>
    <t>ICMS</t>
  </si>
  <si>
    <t>1.1.1.8.02.2.0.0000</t>
  </si>
  <si>
    <t>1.1.1.4.50.2.0.0000</t>
  </si>
  <si>
    <t>Adicional ICMS - Repasse 2% do Protege ao FES</t>
  </si>
  <si>
    <t>1.1.2.0.00.0.0.0000</t>
  </si>
  <si>
    <t>Taxas</t>
  </si>
  <si>
    <t>1.1.2.1.00.0.0.0000</t>
  </si>
  <si>
    <t>Taxas pelo Exercício do Poder de Polícia</t>
  </si>
  <si>
    <t>1.1.2.8.00.0.0.0000</t>
  </si>
  <si>
    <t>1.1.2.2.00.0.0.0000</t>
  </si>
  <si>
    <t>Taxas pela Prestação de Serviços</t>
  </si>
  <si>
    <t>1.1.3.0.00.0.0.0000</t>
  </si>
  <si>
    <t>Contribuições de Melhoria</t>
  </si>
  <si>
    <t>1.2.0.0.00.0.0.0000</t>
  </si>
  <si>
    <t>1.3.0.0.00.0.0.0000</t>
  </si>
  <si>
    <t>RECEITA PATRIMONIAL</t>
  </si>
  <si>
    <t>1.4.0.0.00.0.0.0000</t>
  </si>
  <si>
    <t>1.5.0.0.00.0.0.0000</t>
  </si>
  <si>
    <t>1.6.0.0.00.0.0.0000</t>
  </si>
  <si>
    <t>1.6.3.0.02.1.1.0000</t>
  </si>
  <si>
    <t>1.6.3.2.01.01.0000</t>
  </si>
  <si>
    <t>Demais Serviços</t>
  </si>
  <si>
    <t>1.7.0.0.00.0.0.0000</t>
  </si>
  <si>
    <t>Transferência de Cota-Parte</t>
  </si>
  <si>
    <t>1.7.1.8.01.1.1.0001</t>
  </si>
  <si>
    <t>1.7.1.1.50.0.0.0000</t>
  </si>
  <si>
    <t>1.7.1.8.01.6.1.0001</t>
  </si>
  <si>
    <t>1.7.1.1.53.0.0.0000</t>
  </si>
  <si>
    <t>Transferências de Recursos do FUNDEB</t>
  </si>
  <si>
    <t>1.7.5.8.01.1.1.0001</t>
  </si>
  <si>
    <t>1.7.5.1.50.0.0.0000</t>
  </si>
  <si>
    <t>1.7.1.5.50.0.0.0000</t>
  </si>
  <si>
    <t>Transferências de Recursos de Complementação da União ao Fundeb – VAAT</t>
  </si>
  <si>
    <t>1.7.1.5.51.0.0.0000</t>
  </si>
  <si>
    <t>Transferências de Recursos de Complementação da União ao Fundeb – VAAF</t>
  </si>
  <si>
    <t>1.7.1.5.52.0.0.0000</t>
  </si>
  <si>
    <t>Transferências de Recursos de Complementação da União ao Fundeb – VAAR</t>
  </si>
  <si>
    <t>Demais Transferências Correntes</t>
  </si>
  <si>
    <t>1.9.0.0.00.0.0.0000</t>
  </si>
  <si>
    <t>1.9.9.0.99.1.1.0036</t>
  </si>
  <si>
    <t>1.9.9.9.99.2.1.0036</t>
  </si>
  <si>
    <t>Contribuições ao PROTEGE</t>
  </si>
  <si>
    <t>1.9.9.0.99.1.1.0043</t>
  </si>
  <si>
    <t>1.9.9.9.99.2.1.0043</t>
  </si>
  <si>
    <t>Contribuição PROTEGE - Lei 20.367/2018 - Art. 3º, I e II</t>
  </si>
  <si>
    <t>Demais Receitas Correntes</t>
  </si>
  <si>
    <t>1.0.0.0.00.0.0.1000</t>
  </si>
  <si>
    <t>DRE - APORTES AO TESOURO</t>
  </si>
  <si>
    <t>1.1.1.8.02.2.0.1000</t>
  </si>
  <si>
    <t>1.1.1.4.50.2.0.1000</t>
  </si>
  <si>
    <t>DRE Aporte ao Tesouro - Sobre Impostos (Adicional 2% do protege)</t>
  </si>
  <si>
    <t>1.1.2.1.00.0.0.1000</t>
  </si>
  <si>
    <t>DRE Aporte ao Tesouro - Sobre Taxas (Exercício do Poder de Polícia)</t>
  </si>
  <si>
    <t>1.1.2.8.00.0.0.1000</t>
  </si>
  <si>
    <t>1.1.2.2.00.0.0.1000</t>
  </si>
  <si>
    <t>DRE Aporte ao Tesouro - Sobre Taxas (Prestação de Serviços)</t>
  </si>
  <si>
    <t>1.2.0.0.00.0.0.1000</t>
  </si>
  <si>
    <t>DRE Aporte ao Tesouro - Sobre Contribuições</t>
  </si>
  <si>
    <t>1.3.0.0.00.0.0.1000</t>
  </si>
  <si>
    <t>DRE Aporte ao Tesouro - Sobre  Receita Patrimonial</t>
  </si>
  <si>
    <t>1.4.0.0.00.0.0.1000</t>
  </si>
  <si>
    <t>DRE Aporte ao Tesouro - Sobre Receita Agropecuária</t>
  </si>
  <si>
    <t>1.5.0.0.00.0.0.1000</t>
  </si>
  <si>
    <t>DRE Aporte ao Tesouro - Sobre Receita Industrial</t>
  </si>
  <si>
    <t>1.6.0.0.00.0.0.1000</t>
  </si>
  <si>
    <t>DRE Aporte ao Tesouro - Sobre Receita de Serviços</t>
  </si>
  <si>
    <t>1.7.0.0.00.0.0.1000</t>
  </si>
  <si>
    <t>DRE Aporte ao Tesouro - Sobre Receita de Transferências Correntes</t>
  </si>
  <si>
    <t>1.9.0.0.00.0.0.1000</t>
  </si>
  <si>
    <t>DRE Aporte ao Tesouro - Sobre Outras Receitas Correntes</t>
  </si>
  <si>
    <t>2.0.0.0.00.0.0.0000</t>
  </si>
  <si>
    <t>2.1.0.0.00.0.0.0000</t>
  </si>
  <si>
    <t>2.2.0.0.00.0.0.0000</t>
  </si>
  <si>
    <t>2.3.0.0.00.0.0.0000</t>
  </si>
  <si>
    <t>AMORTIZAÇÃO DE EMPRÉSTIMOS</t>
  </si>
  <si>
    <t>2.4.0.0.00.0.0.0000</t>
  </si>
  <si>
    <t>2.9.0.0.00.0.0.0000</t>
  </si>
  <si>
    <t>7.0.0.0.00.0.0.0000</t>
  </si>
  <si>
    <t>RECEITAS CORRENTES INTRA-ORÇAMENTÁRIAS</t>
  </si>
  <si>
    <t>7.1.0.0.00.0.0.0000</t>
  </si>
  <si>
    <t>7.2.0.0.00.0.0.0000</t>
  </si>
  <si>
    <t>7.3.0.0.00.0.0.0000</t>
  </si>
  <si>
    <t>7.4.0.0.00.0.0.0000</t>
  </si>
  <si>
    <t>7.6.0.0.00.0.0.0000</t>
  </si>
  <si>
    <t>7.7.0.0.00.0.0.0000</t>
  </si>
  <si>
    <t>7.9.0.0.00.0.0.0000</t>
  </si>
  <si>
    <t>8.0.0.0.00.0.0.0000</t>
  </si>
  <si>
    <t>RECEITAS DE CAPITAL INTRA-ORÇAMENTÁRIAS</t>
  </si>
  <si>
    <t>8.1.0.0.00.0.0.0000</t>
  </si>
  <si>
    <t>8.2.0.0.00.0.0.0000</t>
  </si>
  <si>
    <t>8.3.0.0.00.0.0.0000</t>
  </si>
  <si>
    <t>8.4.0.0.00.0.0.0000</t>
  </si>
  <si>
    <t>8.9.0.0.00.0.0.0000</t>
  </si>
  <si>
    <t>DEDUÇÕES DA RECEITA</t>
  </si>
  <si>
    <t>1.0.0.0.00.0.0.9000</t>
  </si>
  <si>
    <t>DEDUÇÃO DA RECEITA - RECEITA CORRENTE</t>
  </si>
  <si>
    <t>1.1.0.0.00.0.0.9000</t>
  </si>
  <si>
    <t>DEDUÇÃO DE IMPOSTOS, TAXAS E CONTRIBUIÇÕES DE MELHORIA</t>
  </si>
  <si>
    <t>1.1.1.0.00.0.0.9000</t>
  </si>
  <si>
    <t>DEDUÇÃO IMPOSTOS</t>
  </si>
  <si>
    <t>1.1.1.3.00.0.0.9000</t>
  </si>
  <si>
    <t>DEDUÇÃO IMPOSTO SOBRE RENDA E PROVENTOS DE QUALQUER NATUREZA</t>
  </si>
  <si>
    <t>1.1.1.3.03.1.1.9001</t>
  </si>
  <si>
    <t>Dedução - Receita do IRRF Trabalho</t>
  </si>
  <si>
    <t>1.1.1.3.03.4.1.9001</t>
  </si>
  <si>
    <t>Dedução - Receita do IRRF Outros Rendimentos PJ</t>
  </si>
  <si>
    <t>1.1.1.8.01.2.0.9000</t>
  </si>
  <si>
    <t>1.1.1.2.51.0.0.9000</t>
  </si>
  <si>
    <t>DEDUÇÃO IPVA</t>
  </si>
  <si>
    <t>1.1.1.8.01.2.1.9001</t>
  </si>
  <si>
    <t>1.1.1.2.51.0.1.9101</t>
  </si>
  <si>
    <t>Dedução - Receita do IPVA para Formação do FUNDEB Estadual 10% (100%-50% Munic = 50% Estado x 20% FUNDEB = 10% da Arrecadação)</t>
  </si>
  <si>
    <t>1.1.1.8.01.2.1.9002</t>
  </si>
  <si>
    <t>1.1.1.2.51.0.1.9102</t>
  </si>
  <si>
    <t>Dedução - Receita de Transferência Legal aos Municípios FUNDEB Municipal - IPVA 10% (50% Munic x 20% FUNDEB = 10% da Arrecadação)</t>
  </si>
  <si>
    <t>1.1.1.8.01.2.1.9003</t>
  </si>
  <si>
    <t>1.1.1.2.51.0.1.9103</t>
  </si>
  <si>
    <t>Dedução - Receita de Transferências Constitucionais aos Municípios IPVA 40% (50% - 10% repassado aos Munic para formação FUNDEB Municipal)</t>
  </si>
  <si>
    <t>1.1.1.8.01.2.1.9007</t>
  </si>
  <si>
    <t>1.1.1.2.51.0.1.9104</t>
  </si>
  <si>
    <t>Dedução - Redução Base de Cálculo IPVA</t>
  </si>
  <si>
    <t>1.1.1.8.01.2.1.9008</t>
  </si>
  <si>
    <t>1.1.1.2.51.0.1.9105</t>
  </si>
  <si>
    <t>Dedução - Isenção IPVA</t>
  </si>
  <si>
    <t>1.1.1.8.01.2.1.9009</t>
  </si>
  <si>
    <t>1.1.1.2.51.0.1.9106</t>
  </si>
  <si>
    <t>Dedução - Anistia IPVA</t>
  </si>
  <si>
    <t>1.1.1.8.01.2.1.9004</t>
  </si>
  <si>
    <t>1.1.1.2.51.0.1.9001</t>
  </si>
  <si>
    <t>Outras deduções IPVA</t>
  </si>
  <si>
    <t>1.1.1.8.01.3.0.9000</t>
  </si>
  <si>
    <t>1.1.1.2.52.0.0.9000</t>
  </si>
  <si>
    <t>DEDUÇÃO ITCD</t>
  </si>
  <si>
    <t>1.1.1.8.01.3.1.9001</t>
  </si>
  <si>
    <t>1.1.1.2.52.0.1.9101</t>
  </si>
  <si>
    <t>Dedução - Receita do ITCD para formação do FUNDEB Estadual (20% da Arrecadação)</t>
  </si>
  <si>
    <t>1.1.1.8.01.3.1.9002</t>
  </si>
  <si>
    <t>1.1.1.2.52.0.1.9001</t>
  </si>
  <si>
    <t>Outras deduções - ITCD</t>
  </si>
  <si>
    <t>1.1.1.8.02.1.0.9000</t>
  </si>
  <si>
    <t>1.1.1.4.50.1.0.9000</t>
  </si>
  <si>
    <t>DEDUÇÃO ICMS</t>
  </si>
  <si>
    <t>1.1.1.8.02.1.1.9001</t>
  </si>
  <si>
    <t>1.1.1.4.50.1.1.9101</t>
  </si>
  <si>
    <t>Dedução - Receita de ICMS para formação do FUNDEB Estadual 15% (100 - 25% Munic = 75% Estado x 20% FUNDEB = 15% da Arrecadação)</t>
  </si>
  <si>
    <t>1.1.1.8.02.1.1.9008</t>
  </si>
  <si>
    <t>1.1.1.4.50.1.1.9102</t>
  </si>
  <si>
    <t>Dedução - Receita de Transferência Legal aos Municípios FUNDEB Municipal - ICMS 5% (25% Munic x 20% FUNDEB = 5% da Arrecadação)</t>
  </si>
  <si>
    <t>1.1.1.8.02.1.1.9009</t>
  </si>
  <si>
    <t>1.1.1.4.50.1.1.9103</t>
  </si>
  <si>
    <t>Dedução - Receita de Transferências Constitucionais aos Municípios - ICMS 20% (25% Munic - 5% repassado aos Munic para formação do FUNDEB Municipal)</t>
  </si>
  <si>
    <t>1.1.1.8.02.1.1.9010</t>
  </si>
  <si>
    <t>1.1.1.4.50.1.1.9104</t>
  </si>
  <si>
    <t>Dedução - Crédito de Outorga de Benefícios Fiscais</t>
  </si>
  <si>
    <t>1.1.1.8.02.1.1.9011</t>
  </si>
  <si>
    <t>1.1.1.4.50.1.1.9105</t>
  </si>
  <si>
    <t>Dedução - Crédito de Outorga dos Programas FOMENTAR/PRODUZIR</t>
  </si>
  <si>
    <t>1.1.1.8.02.1.1.9037</t>
  </si>
  <si>
    <t>1.1.1.4.50.1.1.9106</t>
  </si>
  <si>
    <t>Dedução - Redução Base de Cálculo ICMS</t>
  </si>
  <si>
    <t>1.1.1.8.02.1.1.9038</t>
  </si>
  <si>
    <t>1.1.1.4.50.1.1.9107</t>
  </si>
  <si>
    <t>Dedução - Isenção ICMS</t>
  </si>
  <si>
    <t>1.1.1.8.02.1.1.9039</t>
  </si>
  <si>
    <t>1.1.1.4.50.1.1.9108</t>
  </si>
  <si>
    <t>Dedução - Anistias ICMS</t>
  </si>
  <si>
    <t>1.1.1.8.02.1.1.9012</t>
  </si>
  <si>
    <t>1.1.1.4.50.1.1.9001</t>
  </si>
  <si>
    <t>Outras deduções - ICMS</t>
  </si>
  <si>
    <t>1.1.1.8.02.2.0.9000</t>
  </si>
  <si>
    <t>1.1.1.4.50.2.0.9000</t>
  </si>
  <si>
    <t>DEDUÇÃO ADICIONAL 2% DE ICMS</t>
  </si>
  <si>
    <t>Dedução Adicional de 2% ICMS - Formação FUNDEB</t>
  </si>
  <si>
    <t>1.1.1.8.02.2.1.9005</t>
  </si>
  <si>
    <t>1.1.1.4.50.2.1.9102</t>
  </si>
  <si>
    <t>Dedução - Adicional de 2% ICMS (sobre principal) para FUNDEB Estadual 20%</t>
  </si>
  <si>
    <t>1.1.1.8.02.2.1.9011</t>
  </si>
  <si>
    <t>1.1.1.4.50.2.1.9103</t>
  </si>
  <si>
    <t>Dedução - Adicional de 2% ICMS (sobre atualização monetária) para FUNDEB Estadual 20%</t>
  </si>
  <si>
    <t>1.1.1.8.02.2.5.9002</t>
  </si>
  <si>
    <t>1.1.1.4.50.2.5.9101</t>
  </si>
  <si>
    <t>Dedução - Adicional de 2% ICMS (sobre multa de mora) para FUNDEB Estadual 20%</t>
  </si>
  <si>
    <t>1.1.1.8.02.2.6.9002</t>
  </si>
  <si>
    <t>1.1.1.4.50.2.6.9101</t>
  </si>
  <si>
    <t>Dedução - Adicional de 2% ICMS (sobre juros de mora) para FUNDEB Estadual 20%</t>
  </si>
  <si>
    <t xml:space="preserve">Dedução Adicional de 2% ICMS - DRE </t>
  </si>
  <si>
    <t>1.1.1.8.02.2.1.9010*</t>
  </si>
  <si>
    <t>1.1.1.4.50.2.1.9005*</t>
  </si>
  <si>
    <t>Dedução - Adicional de 2% ICMS (sobre principal) DRE - Filtro 111802211005;111450211005</t>
  </si>
  <si>
    <t>1.1.1.8.02.2.5.9001</t>
  </si>
  <si>
    <t>1.1.1.4.50.2.5.9001</t>
  </si>
  <si>
    <t>Dedução - Adicional de 2% ICMS (sobre multas de mora) DRE</t>
  </si>
  <si>
    <t>1.1.1.8.02.2.6.9001</t>
  </si>
  <si>
    <t>1.1.1.4.50.2.6.9001</t>
  </si>
  <si>
    <t>Dedução - Adicional de 2% ICMS (sobre juros de mora) DRE</t>
  </si>
  <si>
    <t>1.1.1.8.02.2.6.9003</t>
  </si>
  <si>
    <t>1.1.1.4.50.2.6.9003</t>
  </si>
  <si>
    <t>Dedução - Adicional de 2% ICMS (juros de mora de auto de infração) DRE</t>
  </si>
  <si>
    <t>1.1.1.8.02.2.1.9007</t>
  </si>
  <si>
    <t>1.1.1.4.50.2.1.9007</t>
  </si>
  <si>
    <t>Dedução - Adicional de 2% ICMS (auto de infração) DRE</t>
  </si>
  <si>
    <t>1.1.1.8.02.2.1.9006</t>
  </si>
  <si>
    <t>1.1.1.4.50.2.1.9006</t>
  </si>
  <si>
    <t>Dedução - Adicional de 2% ICMS (sobre atualização monetária) DRE</t>
  </si>
  <si>
    <t>Dedução Adicional de 2% ICMS - Outras Deduções</t>
  </si>
  <si>
    <t>Dedução - Adicional de 2% ICMS Repasse Adicional 2% ao FES (Filtro: órgão 2850, NR 1118022;1114502, Ind Dedução = 1)</t>
  </si>
  <si>
    <t>1.1.1.8.02.2.1.9010</t>
  </si>
  <si>
    <t>1.1.1.4.50.2.1.9005</t>
  </si>
  <si>
    <t>Dedução - Adicional de 2% ICMS (Outras deduções sobre principal), exceto valor das linhas marcadas com (*)</t>
  </si>
  <si>
    <t>1.1.2.0.00.0.0.9000</t>
  </si>
  <si>
    <t>DEDUÇÃO  TAXAS</t>
  </si>
  <si>
    <t xml:space="preserve">Dedução Taxas - DRE </t>
  </si>
  <si>
    <t>1.1.2.1.00.0.0.1000**</t>
  </si>
  <si>
    <t>Dedução - Taxas pelo Exercício do Poder de Polícia</t>
  </si>
  <si>
    <t>1.1.2.8.00.0.0.1000***</t>
  </si>
  <si>
    <t>1.1.2.2.00.0.0.1000***</t>
  </si>
  <si>
    <t>Dedução - Taxas pela Prestação de Serviços</t>
  </si>
  <si>
    <t>Demais Deduções de Taxas</t>
  </si>
  <si>
    <t>1.1.2.1.00.0.0.9000</t>
  </si>
  <si>
    <t>Dedução - Taxas pelo Exercício do Poder de Polícia (Exceto da linha marcada com (**)</t>
  </si>
  <si>
    <t>1.1.2.8.00.0.0.9000</t>
  </si>
  <si>
    <t>Dedução - Taxas pela Prestação de Serviços (Exceto da linha marcada com (***)</t>
  </si>
  <si>
    <t>OUTRAS DEDUÇÕES DA RECEITA</t>
  </si>
  <si>
    <t>Outras Deduções da Receita para Formação do FUNDEB</t>
  </si>
  <si>
    <t>1.7.1.8.01.1.1.9001</t>
  </si>
  <si>
    <t>1.7.1.1.50.0.1.9101</t>
  </si>
  <si>
    <t>Dedução - Cota Parte do FPE para formação do FUNDEB Estadual 20%</t>
  </si>
  <si>
    <t>1.7.1.8.01.6.1.9001</t>
  </si>
  <si>
    <t>1.7.1.1.53.0.1.9101</t>
  </si>
  <si>
    <t>Dedução - Cota Parte do IPI para formação do FUNDEB Estadual 20%</t>
  </si>
  <si>
    <t>1.7.1.8.06.1.1.9001</t>
  </si>
  <si>
    <t>1.7.1.9.51.0.1.9001</t>
  </si>
  <si>
    <t>Dedução - Transferência Financeira do ICMS (desoneração) para formação do FUNDEB Estadual 20%</t>
  </si>
  <si>
    <t>Outras Deduções da Receita para Transferências a Municípios</t>
  </si>
  <si>
    <t>1.7.1.8.01.6.1.9002</t>
  </si>
  <si>
    <t>1.7.1.1.53.0.1.9102</t>
  </si>
  <si>
    <t>Dedução - Transferência aos Municípios (IPI)</t>
  </si>
  <si>
    <t>1.7.1.8.01.7.1.9001</t>
  </si>
  <si>
    <t>1.7.1.1.54.0.1.9101</t>
  </si>
  <si>
    <t>Dedução - Transferência aos Municípios (Cota-Parte CIDE)</t>
  </si>
  <si>
    <t>Outras Deduções da Receita para Descentralização da Receita Estadual - DRE</t>
  </si>
  <si>
    <t>Dedução - Sobre Contribuições para DRE</t>
  </si>
  <si>
    <t>Dedução - Sobre Receita Patrimonial para DRE</t>
  </si>
  <si>
    <t>Dedução - Sobre Receita Agropecuária para DRE</t>
  </si>
  <si>
    <t>Dedução - Sobre Receita Industrial para DRE</t>
  </si>
  <si>
    <t>Dedução - Sobre Receita de Serviços para DRE</t>
  </si>
  <si>
    <t>Dedução - Sobre Receita de Transferências Correntes para DRE</t>
  </si>
  <si>
    <t>Dedução - Sobre Outras Receitas Correntes DRE</t>
  </si>
  <si>
    <t>Demais Deduções</t>
  </si>
  <si>
    <t>2.0.0.0.00.0.0.9000</t>
  </si>
  <si>
    <t>DEDUÇÃO DA RECEITA - RECEITA DE CAPITAL</t>
  </si>
  <si>
    <t>7.0.0.0.00.0.0.9000</t>
  </si>
  <si>
    <t>DEDUÇÃO DA RECEITA - RECEITA CORRENTE INTRA</t>
  </si>
  <si>
    <t>8.0.0.0.00.0.0.9000</t>
  </si>
  <si>
    <t>DEDUÇÃO DA RECEITA - RECEITA DE CAPITAL INTRA</t>
  </si>
  <si>
    <t>RECEITA LIQUIDA</t>
  </si>
  <si>
    <t>_3</t>
  </si>
  <si>
    <t>_4</t>
  </si>
  <si>
    <t>_5</t>
  </si>
  <si>
    <t>_6</t>
  </si>
  <si>
    <t>_7</t>
  </si>
  <si>
    <t>_8</t>
  </si>
  <si>
    <t>202401</t>
  </si>
  <si>
    <t>202402</t>
  </si>
  <si>
    <t>202403</t>
  </si>
  <si>
    <t>202404</t>
  </si>
  <si>
    <t>202405</t>
  </si>
  <si>
    <t>202406</t>
  </si>
  <si>
    <t>202407</t>
  </si>
  <si>
    <t>202408</t>
  </si>
  <si>
    <t>202409</t>
  </si>
  <si>
    <t>202410</t>
  </si>
  <si>
    <t>202411</t>
  </si>
  <si>
    <t>202412</t>
  </si>
  <si>
    <t>202501</t>
  </si>
  <si>
    <t>202502</t>
  </si>
  <si>
    <t>202503</t>
  </si>
  <si>
    <t>202504</t>
  </si>
  <si>
    <t>202505</t>
  </si>
  <si>
    <t>202506</t>
  </si>
  <si>
    <t>202507</t>
  </si>
  <si>
    <t>202508</t>
  </si>
  <si>
    <t>202509</t>
  </si>
  <si>
    <t>202510</t>
  </si>
  <si>
    <t>202511</t>
  </si>
  <si>
    <t>202512</t>
  </si>
  <si>
    <t>202601</t>
  </si>
  <si>
    <t>202602</t>
  </si>
  <si>
    <t>202603</t>
  </si>
  <si>
    <t>202604</t>
  </si>
  <si>
    <t>202605</t>
  </si>
  <si>
    <t>202606</t>
  </si>
  <si>
    <t>202607</t>
  </si>
  <si>
    <t>202608</t>
  </si>
  <si>
    <t>202609</t>
  </si>
  <si>
    <t>202610</t>
  </si>
  <si>
    <t>202611</t>
  </si>
  <si>
    <t>202612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</si>
  <si>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</si>
  <si>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</si>
  <si>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</si>
  <si>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</si>
  <si>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</si>
  <si>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</si>
  <si>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</si>
  <si>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</si>
  <si>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</si>
  <si>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</si>
  <si>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</si>
  <si>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</si>
  <si>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_21</t>
  </si>
  <si>
    <t>_22</t>
  </si>
  <si>
    <t>_23</t>
  </si>
  <si>
    <t>MONITORAMENTO LOA 2023 X LDO 2024 X REALIZADO</t>
  </si>
  <si>
    <t>Realizado</t>
  </si>
  <si>
    <t>LDO 2024</t>
  </si>
  <si>
    <t xml:space="preserve">- </t>
  </si>
  <si>
    <t>_24</t>
  </si>
  <si>
    <t>_25</t>
  </si>
  <si>
    <t>_26</t>
  </si>
  <si>
    <t>_27</t>
  </si>
  <si>
    <t>_28</t>
  </si>
  <si>
    <t>_29</t>
  </si>
  <si>
    <t>_30</t>
  </si>
  <si>
    <t>_31</t>
  </si>
  <si>
    <t>_32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</si>
  <si>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</si>
  <si>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</si>
  <si>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</si>
  <si>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</si>
  <si>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</si>
  <si>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</si>
  <si>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</si>
  <si>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</si>
  <si>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</si>
  <si>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</si>
  <si>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</si>
  <si>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</si>
  <si>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</si>
  <si>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</si>
  <si>
    <t>_47</t>
  </si>
  <si>
    <t>_48</t>
  </si>
  <si>
    <t>_49</t>
  </si>
  <si>
    <t>_50</t>
  </si>
  <si>
    <t>_51</t>
  </si>
  <si>
    <t>_52</t>
  </si>
  <si>
    <t>_53</t>
  </si>
  <si>
    <t>_54</t>
  </si>
  <si>
    <t>_55</t>
  </si>
  <si>
    <t>_56</t>
  </si>
  <si>
    <t>_57</t>
  </si>
  <si>
    <t>_58</t>
  </si>
  <si>
    <t>_59</t>
  </si>
  <si>
    <t>_60</t>
  </si>
  <si>
    <t>_61</t>
  </si>
  <si>
    <t>_62</t>
  </si>
  <si>
    <t>_63</t>
  </si>
  <si>
    <t>_64</t>
  </si>
  <si>
    <t>_65</t>
  </si>
  <si>
    <t>_66</t>
  </si>
  <si>
    <t>_67</t>
  </si>
  <si>
    <t>_68</t>
  </si>
  <si>
    <t>_69</t>
  </si>
  <si>
    <t>_70</t>
  </si>
  <si>
    <t>_71</t>
  </si>
  <si>
    <t>_72</t>
  </si>
  <si>
    <t>_73</t>
  </si>
  <si>
    <t>_74</t>
  </si>
  <si>
    <t>_75</t>
  </si>
  <si>
    <t>_76</t>
  </si>
  <si>
    <t>_77</t>
  </si>
  <si>
    <t>_78</t>
  </si>
  <si>
    <t>_79</t>
  </si>
  <si>
    <t>_80</t>
  </si>
  <si>
    <t>_81</t>
  </si>
  <si>
    <t>_82</t>
  </si>
  <si>
    <t>_83</t>
  </si>
  <si>
    <t>_84</t>
  </si>
  <si>
    <t>_85</t>
  </si>
  <si>
    <t>_86</t>
  </si>
  <si>
    <t>_87</t>
  </si>
  <si>
    <t>_88</t>
  </si>
  <si>
    <t>_89</t>
  </si>
  <si>
    <t>_90</t>
  </si>
  <si>
    <t>_91</t>
  </si>
  <si>
    <t>_92</t>
  </si>
  <si>
    <t>_93</t>
  </si>
  <si>
    <t>_94</t>
  </si>
  <si>
    <t>_95</t>
  </si>
  <si>
    <t>_96</t>
  </si>
  <si>
    <t>_97</t>
  </si>
  <si>
    <t>_98</t>
  </si>
  <si>
    <t>_99</t>
  </si>
  <si>
    <t>_100</t>
  </si>
  <si>
    <t>_101</t>
  </si>
  <si>
    <t>_102</t>
  </si>
  <si>
    <t>_103</t>
  </si>
  <si>
    <t>_104</t>
  </si>
  <si>
    <t>_105</t>
  </si>
  <si>
    <t>_106</t>
  </si>
  <si>
    <t>_107</t>
  </si>
  <si>
    <t>_108</t>
  </si>
  <si>
    <t>_109</t>
  </si>
  <si>
    <t>_110</t>
  </si>
  <si>
    <t>_111</t>
  </si>
  <si>
    <t>_112</t>
  </si>
  <si>
    <t>_113</t>
  </si>
  <si>
    <t>Rendimentos de Aplicações Financeiras</t>
  </si>
  <si>
    <t>Outras Receitas Patrimoniais</t>
  </si>
  <si>
    <t>FUNDEINFRA</t>
  </si>
  <si>
    <t>_114</t>
  </si>
  <si>
    <t>_115</t>
  </si>
  <si>
    <t>_116</t>
  </si>
  <si>
    <t>_117</t>
  </si>
  <si>
    <t>_118</t>
  </si>
  <si>
    <t>_119</t>
  </si>
  <si>
    <t>_120</t>
  </si>
  <si>
    <t>_121</t>
  </si>
  <si>
    <t>_122</t>
  </si>
  <si>
    <t>_123</t>
  </si>
  <si>
    <t>_124</t>
  </si>
  <si>
    <t>_125</t>
  </si>
  <si>
    <t>_126</t>
  </si>
  <si>
    <t>_127</t>
  </si>
  <si>
    <t>_128</t>
  </si>
  <si>
    <t>_129</t>
  </si>
  <si>
    <t>_130</t>
  </si>
  <si>
    <t>_131</t>
  </si>
  <si>
    <t>_132</t>
  </si>
  <si>
    <t>_133</t>
  </si>
  <si>
    <t>_134</t>
  </si>
  <si>
    <t>_135</t>
  </si>
  <si>
    <t>_136</t>
  </si>
  <si>
    <t>_137</t>
  </si>
  <si>
    <t>_138</t>
  </si>
  <si>
    <t>_139</t>
  </si>
  <si>
    <t>_140</t>
  </si>
  <si>
    <t>_141</t>
  </si>
  <si>
    <t>_142</t>
  </si>
  <si>
    <t>_143</t>
  </si>
  <si>
    <t>_144</t>
  </si>
  <si>
    <t>_145</t>
  </si>
  <si>
    <t>_146</t>
  </si>
  <si>
    <t>_147</t>
  </si>
  <si>
    <t>_148</t>
  </si>
  <si>
    <t>_149</t>
  </si>
  <si>
    <t>_150</t>
  </si>
  <si>
    <t>_151</t>
  </si>
  <si>
    <t>_152</t>
  </si>
  <si>
    <t>_153</t>
  </si>
  <si>
    <t>_154</t>
  </si>
  <si>
    <t>_155</t>
  </si>
  <si>
    <t>_156</t>
  </si>
  <si>
    <t>_157</t>
  </si>
  <si>
    <t>_158</t>
  </si>
  <si>
    <t>_159</t>
  </si>
  <si>
    <t>_160</t>
  </si>
  <si>
    <t>SELECIONE O MÊS FINAL DOS VALORES ACUMULADOS --&gt;</t>
  </si>
  <si>
    <t>Dif. (R$)</t>
  </si>
  <si>
    <t>Dif (%)</t>
  </si>
  <si>
    <t>Acumulado</t>
  </si>
  <si>
    <t>Acum23 / Acum22</t>
  </si>
  <si>
    <t>Acumulado 2022</t>
  </si>
  <si>
    <t>Acumulado 2023</t>
  </si>
  <si>
    <t>Realizado até julho/2023</t>
  </si>
  <si>
    <t>Realizado até julho/2022</t>
  </si>
  <si>
    <t>Adicional  ICMS - PROTEGE</t>
  </si>
  <si>
    <t>IR</t>
  </si>
  <si>
    <t>IPASGO</t>
  </si>
  <si>
    <t>Cota-Parte do FPE</t>
  </si>
  <si>
    <t>Cota-Parte do IPI</t>
  </si>
  <si>
    <t>Transf. de Rec. de Complementação da União ao Fundeb – VAAR</t>
  </si>
  <si>
    <t>RECEITA LIQUIDA (Ajustada)</t>
  </si>
  <si>
    <t>-</t>
  </si>
  <si>
    <t>Atividade Econômica</t>
  </si>
  <si>
    <t>Com. Atacadista e Distribuídor</t>
  </si>
  <si>
    <t>Indústria</t>
  </si>
  <si>
    <t>Combustível</t>
  </si>
  <si>
    <t>Com. Varejista</t>
  </si>
  <si>
    <t>Energia Elétrica</t>
  </si>
  <si>
    <t>Outra Ativ. Econômica</t>
  </si>
  <si>
    <t>Prest. de Serviço</t>
  </si>
  <si>
    <t>Comunicação</t>
  </si>
  <si>
    <t>Prod. Agropecuária</t>
  </si>
  <si>
    <t>Ext. Mineral ou Fóssil</t>
  </si>
  <si>
    <t>Total</t>
  </si>
  <si>
    <t>2023 (Até jul/23)</t>
  </si>
  <si>
    <t>2022 (Até jul/22)</t>
  </si>
  <si>
    <t>Variação Nominal</t>
  </si>
  <si>
    <t>Variação Real</t>
  </si>
  <si>
    <t>(%)</t>
  </si>
  <si>
    <t>(R$)</t>
  </si>
  <si>
    <t>IPCA 12 meses</t>
  </si>
  <si>
    <t>PLOA 2024</t>
  </si>
  <si>
    <t>GERENCIAL</t>
  </si>
  <si>
    <t xml:space="preserve">PLOA X GERENCIAL </t>
  </si>
  <si>
    <t>Dif. (%)</t>
  </si>
  <si>
    <t xml:space="preserve">Cota-Parte do IPI </t>
  </si>
  <si>
    <t>GERENCIAL295</t>
  </si>
  <si>
    <t>RECEITAS</t>
  </si>
  <si>
    <t>1. RECEITAS CORRENTES</t>
  </si>
  <si>
    <t>1.1. IMPOSTOS, TAXAS E CONTRIBUIÇÕES DE MELHORIA</t>
  </si>
  <si>
    <t>IRRF</t>
  </si>
  <si>
    <t>Outras receitas tributárias</t>
  </si>
  <si>
    <t>1.2. CONTRIBUIÇÕES</t>
  </si>
  <si>
    <t>CPSSS do servidor civil ativo</t>
  </si>
  <si>
    <t>CPSSS do servidor civil inativo</t>
  </si>
  <si>
    <t>CPSSS do servidor civil pensionista</t>
  </si>
  <si>
    <t>CPSSS do servidor civil oriunda de sentença judicial</t>
  </si>
  <si>
    <t>Contribuição Patronal do servidor civil ativo</t>
  </si>
  <si>
    <t>Contribuição Patronal do servidor militar ativo</t>
  </si>
  <si>
    <t>Contribuição do militar ativo</t>
  </si>
  <si>
    <t>Contribuição do militar inativo</t>
  </si>
  <si>
    <t>Contribuição do militar pensionista</t>
  </si>
  <si>
    <t>Contribuição do militar pensionista oriunda de sentença judicial</t>
  </si>
  <si>
    <t>Outras Contribuições</t>
  </si>
  <si>
    <t>1.3. RECEITA PATRIMONIAL</t>
  </si>
  <si>
    <t>Aplicações Financeiras</t>
  </si>
  <si>
    <t>1.4. RECEITA AGROPECUÁRIA</t>
  </si>
  <si>
    <t>1.5. RECEITA INDUSTRIAL</t>
  </si>
  <si>
    <t>1.6. RECEITA DE SERVIÇOS</t>
  </si>
  <si>
    <t>1.7. TRANSFERÊNCIAS CORRENTES</t>
  </si>
  <si>
    <t>Transferências da LC 61/1989</t>
  </si>
  <si>
    <t>Transferências do FUNDEB</t>
  </si>
  <si>
    <t>Outras Transferências Correntes</t>
  </si>
  <si>
    <t>1.9. OUTRAS RECEITAS CORRENTES</t>
  </si>
  <si>
    <t>2. RECEITAS DE CAPITAL</t>
  </si>
  <si>
    <t>2.1. OPERAÇÕES DE CRÉDITO</t>
  </si>
  <si>
    <t>2.2. ALIENAÇÃO DE BENS</t>
  </si>
  <si>
    <t>Receitas de Alienação de Investimentos Permanentes</t>
  </si>
  <si>
    <t>Outras Alienações de Bens</t>
  </si>
  <si>
    <t>2.3. AMORTIZAÇÃO DE EMPRÉSTIMOS</t>
  </si>
  <si>
    <t xml:space="preserve">2.3. TRANSFERENCIAS DE CAPITAL </t>
  </si>
  <si>
    <t>Convênios</t>
  </si>
  <si>
    <t>Outras Transferências de Capital</t>
  </si>
  <si>
    <t>2.4. OUTRAS RECEITAS DE CAPITAL</t>
  </si>
  <si>
    <t>Outras Receitas de Capital Não Primárias</t>
  </si>
  <si>
    <t>Outras Receitas de Capital Primárias</t>
  </si>
  <si>
    <t>Receita de restituição de integralização de fundos rotativos</t>
  </si>
  <si>
    <t>Depósitos judiciais</t>
  </si>
  <si>
    <t>Receita de ativos remanescentes de empresas em liquidação</t>
  </si>
  <si>
    <t>Receita de liquidação de AFAC (adiantamento para futuro aumento de capital)</t>
  </si>
  <si>
    <t>Demais receitas primárias</t>
  </si>
  <si>
    <t>RECEITA TOTAL LÍQUIDA (EXCETO INTRAORÇAMENTÁRIA)</t>
  </si>
  <si>
    <t>Receitas Intraorçamentárias</t>
  </si>
  <si>
    <t>Receitas Intraorçamentárias Correntes</t>
  </si>
  <si>
    <t>Receitas Intraorçamentárias de Capital</t>
  </si>
  <si>
    <t>RECEITA TOTAL</t>
  </si>
  <si>
    <t>Colunas1</t>
  </si>
  <si>
    <t>Colunas2</t>
  </si>
  <si>
    <t>Demais serviços</t>
  </si>
  <si>
    <t>Acumulado 2024</t>
  </si>
  <si>
    <t>Acum24 / Acum23</t>
  </si>
  <si>
    <t>RECEITA CORRENTE LÍQUIDA</t>
  </si>
  <si>
    <t>RECEITA LÍQUIDA DE IMPOSTOS</t>
  </si>
  <si>
    <t>-------&gt;</t>
  </si>
  <si>
    <t>GERENCIAL 323</t>
  </si>
  <si>
    <t>Monitoramento mensal: JUNHO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</si>
  <si>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</si>
  <si>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</si>
  <si>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</si>
  <si>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</si>
  <si>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</si>
  <si>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</si>
  <si>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</si>
  <si>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</si>
  <si>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</si>
  <si>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</si>
  <si>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</si>
  <si>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</si>
  <si>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Cota-Parte do IPI -  LC 61/1989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</si>
</sst>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.00_);_(* \(#,##0.00\);_(* &quot;-&quot;??_);_(@_)"/>
    <numFmt numFmtId="165" formatCode="#,##0.00_ ;[Red]\-#,##0.00\ "/>
    <numFmt numFmtId="166" formatCode="0.0%"/>
    <numFmt numFmtId="167" formatCode="#,##0_ ;[Red]\-#,##0\ "/>
    <numFmt numFmtId="168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333333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333333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49694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6C3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rgb="FFFFFFFF"/>
      </patternFill>
    </fill>
  </fills>
  <borders count="7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/>
      <bottom style="thin">
        <color rgb="FFDDDDDD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95">
    <xf numFmtId="0" fontId="0" fillId="0" borderId="0" xfId="0"/>
    <xf numFmtId="0" fontId="0" fillId="0" borderId="0" xfId="0" quotePrefix="1"/>
    <xf numFmtId="0" fontId="3" fillId="2" borderId="0" xfId="3" applyFont="1" applyFill="1" applyAlignment="1">
      <alignment horizontal="left"/>
    </xf>
    <xf numFmtId="0" fontId="4" fillId="3" borderId="0" xfId="3" applyFont="1" applyFill="1" applyAlignment="1">
      <alignment horizontal="left"/>
    </xf>
    <xf numFmtId="49" fontId="4" fillId="3" borderId="1" xfId="3" applyNumberFormat="1" applyFont="1" applyFill="1" applyBorder="1" applyAlignment="1">
      <alignment horizontal="center"/>
    </xf>
    <xf numFmtId="0" fontId="2" fillId="0" borderId="0" xfId="3"/>
    <xf numFmtId="0" fontId="0" fillId="0" borderId="0" xfId="1" quotePrefix="1" applyNumberFormat="1" applyFont="1" applyAlignment="1"/>
    <xf numFmtId="0" fontId="0" fillId="0" borderId="0" xfId="1" applyNumberFormat="1" applyFont="1" applyAlignment="1"/>
    <xf numFmtId="164" fontId="0" fillId="0" borderId="0" xfId="0" applyNumberFormat="1"/>
    <xf numFmtId="164" fontId="0" fillId="0" borderId="0" xfId="1" applyFont="1" applyAlignment="1"/>
    <xf numFmtId="164" fontId="0" fillId="0" borderId="0" xfId="0" quotePrefix="1" applyNumberFormat="1"/>
    <xf numFmtId="164" fontId="0" fillId="0" borderId="0" xfId="1" quotePrefix="1" applyFont="1" applyAlignment="1"/>
    <xf numFmtId="10" fontId="4" fillId="3" borderId="1" xfId="2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49" fontId="8" fillId="2" borderId="1" xfId="0" applyNumberFormat="1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49" fontId="8" fillId="2" borderId="1" xfId="0" applyNumberFormat="1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49" fontId="8" fillId="2" borderId="1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left"/>
    </xf>
    <xf numFmtId="165" fontId="0" fillId="0" borderId="0" xfId="1" applyNumberFormat="1" applyFont="1" applyAlignment="1"/>
    <xf numFmtId="40" fontId="0" fillId="0" borderId="0" xfId="1" applyNumberFormat="1" applyFont="1" applyAlignment="1"/>
    <xf numFmtId="40" fontId="0" fillId="0" borderId="0" xfId="0" applyNumberFormat="1"/>
    <xf numFmtId="165" fontId="0" fillId="0" borderId="0" xfId="0" applyNumberFormat="1"/>
    <xf numFmtId="165" fontId="0" fillId="0" borderId="0" xfId="0" quotePrefix="1" applyNumberFormat="1"/>
    <xf numFmtId="166" fontId="3" fillId="2" borderId="0" xfId="2" applyNumberFormat="1" applyFont="1" applyFill="1" applyAlignment="1">
      <alignment horizontal="left"/>
    </xf>
    <xf numFmtId="166" fontId="2" fillId="0" borderId="0" xfId="2" applyNumberFormat="1" applyFont="1"/>
    <xf numFmtId="10" fontId="3" fillId="2" borderId="0" xfId="2" applyNumberFormat="1" applyFont="1" applyFill="1" applyAlignment="1">
      <alignment horizontal="left"/>
    </xf>
    <xf numFmtId="10" fontId="2" fillId="0" borderId="0" xfId="2" applyNumberFormat="1" applyFont="1"/>
    <xf numFmtId="10" fontId="7" fillId="6" borderId="1" xfId="2" applyNumberFormat="1" applyFont="1" applyFill="1" applyBorder="1" applyAlignment="1">
      <alignment horizontal="right"/>
    </xf>
    <xf numFmtId="10" fontId="7" fillId="2" borderId="1" xfId="2" applyNumberFormat="1" applyFont="1" applyFill="1" applyBorder="1" applyAlignment="1">
      <alignment horizontal="right"/>
    </xf>
    <xf numFmtId="10" fontId="8" fillId="2" borderId="1" xfId="2" applyNumberFormat="1" applyFont="1" applyFill="1" applyBorder="1" applyAlignment="1">
      <alignment horizontal="right"/>
    </xf>
    <xf numFmtId="10" fontId="7" fillId="2" borderId="1" xfId="2" applyNumberFormat="1" applyFont="1" applyFill="1" applyBorder="1" applyAlignment="1">
      <alignment horizontal="right" vertical="center" wrapText="1"/>
    </xf>
    <xf numFmtId="10" fontId="8" fillId="2" borderId="1" xfId="2" applyNumberFormat="1" applyFont="1" applyFill="1" applyBorder="1" applyAlignment="1">
      <alignment horizontal="right" wrapText="1"/>
    </xf>
    <xf numFmtId="1" fontId="4" fillId="4" borderId="1" xfId="3" applyNumberFormat="1" applyFont="1" applyFill="1" applyBorder="1" applyAlignment="1">
      <alignment horizontal="center" vertical="center"/>
    </xf>
    <xf numFmtId="1" fontId="4" fillId="5" borderId="1" xfId="3" applyNumberFormat="1" applyFont="1" applyFill="1" applyBorder="1" applyAlignment="1">
      <alignment horizontal="center" vertical="center"/>
    </xf>
    <xf numFmtId="10" fontId="4" fillId="4" borderId="1" xfId="2" applyNumberFormat="1" applyFont="1" applyFill="1" applyBorder="1" applyAlignment="1">
      <alignment horizontal="center" vertical="center"/>
    </xf>
    <xf numFmtId="10" fontId="4" fillId="5" borderId="1" xfId="2" applyNumberFormat="1" applyFont="1" applyFill="1" applyBorder="1" applyAlignment="1">
      <alignment horizontal="center" vertical="center"/>
    </xf>
    <xf numFmtId="167" fontId="4" fillId="3" borderId="1" xfId="1" applyNumberFormat="1" applyFont="1" applyFill="1" applyBorder="1" applyAlignment="1">
      <alignment horizontal="right"/>
    </xf>
    <xf numFmtId="167" fontId="7" fillId="6" borderId="1" xfId="1" applyNumberFormat="1" applyFont="1" applyFill="1" applyBorder="1" applyAlignment="1">
      <alignment horizontal="right"/>
    </xf>
    <xf numFmtId="167" fontId="7" fillId="2" borderId="1" xfId="1" applyNumberFormat="1" applyFont="1" applyFill="1" applyBorder="1" applyAlignment="1">
      <alignment horizontal="right"/>
    </xf>
    <xf numFmtId="167" fontId="8" fillId="2" borderId="1" xfId="1" applyNumberFormat="1" applyFont="1" applyFill="1" applyBorder="1" applyAlignment="1">
      <alignment horizontal="right"/>
    </xf>
    <xf numFmtId="167" fontId="7" fillId="2" borderId="1" xfId="1" applyNumberFormat="1" applyFont="1" applyFill="1" applyBorder="1" applyAlignment="1">
      <alignment horizontal="right" vertical="center" wrapText="1"/>
    </xf>
    <xf numFmtId="167" fontId="8" fillId="2" borderId="1" xfId="1" applyNumberFormat="1" applyFont="1" applyFill="1" applyBorder="1" applyAlignment="1">
      <alignment horizontal="right" wrapText="1"/>
    </xf>
    <xf numFmtId="49" fontId="7" fillId="2" borderId="1" xfId="0" applyNumberFormat="1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center"/>
    </xf>
    <xf numFmtId="0" fontId="12" fillId="8" borderId="0" xfId="3" applyFont="1" applyFill="1" applyAlignment="1">
      <alignment horizontal="left"/>
    </xf>
    <xf numFmtId="1" fontId="12" fillId="8" borderId="1" xfId="3" applyNumberFormat="1" applyFont="1" applyFill="1" applyBorder="1" applyAlignment="1">
      <alignment horizontal="center" vertical="center" wrapText="1"/>
    </xf>
    <xf numFmtId="10" fontId="12" fillId="8" borderId="1" xfId="2" applyNumberFormat="1" applyFont="1" applyFill="1" applyBorder="1" applyAlignment="1">
      <alignment horizontal="center" vertical="center" wrapText="1"/>
    </xf>
    <xf numFmtId="167" fontId="4" fillId="9" borderId="1" xfId="1" applyNumberFormat="1" applyFont="1" applyFill="1" applyBorder="1" applyAlignment="1">
      <alignment horizontal="right"/>
    </xf>
    <xf numFmtId="0" fontId="7" fillId="10" borderId="1" xfId="0" applyFont="1" applyFill="1" applyBorder="1" applyAlignment="1">
      <alignment horizontal="left"/>
    </xf>
    <xf numFmtId="167" fontId="7" fillId="10" borderId="1" xfId="1" applyNumberFormat="1" applyFont="1" applyFill="1" applyBorder="1" applyAlignment="1">
      <alignment horizontal="right"/>
    </xf>
    <xf numFmtId="167" fontId="10" fillId="9" borderId="1" xfId="1" applyNumberFormat="1" applyFont="1" applyFill="1" applyBorder="1" applyAlignment="1">
      <alignment horizontal="right"/>
    </xf>
    <xf numFmtId="167" fontId="12" fillId="8" borderId="1" xfId="1" applyNumberFormat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left"/>
    </xf>
    <xf numFmtId="166" fontId="4" fillId="9" borderId="1" xfId="2" applyNumberFormat="1" applyFont="1" applyFill="1" applyBorder="1" applyAlignment="1">
      <alignment horizontal="right"/>
    </xf>
    <xf numFmtId="166" fontId="7" fillId="10" borderId="1" xfId="2" applyNumberFormat="1" applyFont="1" applyFill="1" applyBorder="1" applyAlignment="1">
      <alignment horizontal="right"/>
    </xf>
    <xf numFmtId="166" fontId="7" fillId="2" borderId="1" xfId="2" applyNumberFormat="1" applyFont="1" applyFill="1" applyBorder="1" applyAlignment="1">
      <alignment horizontal="right"/>
    </xf>
    <xf numFmtId="166" fontId="8" fillId="2" borderId="1" xfId="2" applyNumberFormat="1" applyFont="1" applyFill="1" applyBorder="1" applyAlignment="1">
      <alignment horizontal="right"/>
    </xf>
    <xf numFmtId="166" fontId="7" fillId="2" borderId="1" xfId="2" applyNumberFormat="1" applyFont="1" applyFill="1" applyBorder="1" applyAlignment="1">
      <alignment horizontal="right" vertical="center" wrapText="1"/>
    </xf>
    <xf numFmtId="166" fontId="8" fillId="2" borderId="1" xfId="2" applyNumberFormat="1" applyFont="1" applyFill="1" applyBorder="1" applyAlignment="1">
      <alignment horizontal="right" wrapText="1"/>
    </xf>
    <xf numFmtId="166" fontId="10" fillId="9" borderId="1" xfId="2" applyNumberFormat="1" applyFont="1" applyFill="1" applyBorder="1" applyAlignment="1">
      <alignment horizontal="right"/>
    </xf>
    <xf numFmtId="166" fontId="12" fillId="8" borderId="1" xfId="2" applyNumberFormat="1" applyFont="1" applyFill="1" applyBorder="1" applyAlignment="1">
      <alignment horizontal="right"/>
    </xf>
    <xf numFmtId="166" fontId="3" fillId="2" borderId="1" xfId="2" applyNumberFormat="1" applyFont="1" applyFill="1" applyBorder="1" applyAlignment="1">
      <alignment horizontal="right"/>
    </xf>
    <xf numFmtId="166" fontId="0" fillId="0" borderId="0" xfId="0" applyNumberFormat="1"/>
    <xf numFmtId="3" fontId="0" fillId="0" borderId="0" xfId="0" applyNumberFormat="1"/>
    <xf numFmtId="0" fontId="11" fillId="0" borderId="0" xfId="0" applyFont="1"/>
    <xf numFmtId="3" fontId="11" fillId="0" borderId="0" xfId="0" applyNumberFormat="1" applyFont="1"/>
    <xf numFmtId="166" fontId="11" fillId="0" borderId="0" xfId="2" applyNumberFormat="1" applyFont="1"/>
    <xf numFmtId="0" fontId="0" fillId="0" borderId="0" xfId="0" applyAlignment="1">
      <alignment horizontal="center"/>
    </xf>
    <xf numFmtId="10" fontId="0" fillId="0" borderId="0" xfId="2" applyNumberFormat="1" applyFont="1"/>
    <xf numFmtId="167" fontId="0" fillId="0" borderId="0" xfId="1" applyNumberFormat="1" applyFont="1"/>
    <xf numFmtId="167" fontId="11" fillId="0" borderId="0" xfId="1" applyNumberFormat="1" applyFont="1"/>
    <xf numFmtId="40" fontId="0" fillId="0" borderId="0" xfId="1" applyNumberFormat="1" applyFont="1" applyAlignment="1">
      <alignment horizontal="right"/>
    </xf>
    <xf numFmtId="40" fontId="0" fillId="0" borderId="0" xfId="0" applyNumberFormat="1" applyAlignment="1">
      <alignment horizontal="right"/>
    </xf>
    <xf numFmtId="165" fontId="0" fillId="0" borderId="0" xfId="1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" fontId="4" fillId="11" borderId="2" xfId="3" applyNumberFormat="1" applyFont="1" applyFill="1" applyBorder="1" applyAlignment="1">
      <alignment horizontal="center" vertical="center"/>
    </xf>
    <xf numFmtId="1" fontId="4" fillId="11" borderId="1" xfId="3" applyNumberFormat="1" applyFont="1" applyFill="1" applyBorder="1" applyAlignment="1">
      <alignment horizontal="center" vertical="center"/>
    </xf>
    <xf numFmtId="10" fontId="4" fillId="11" borderId="1" xfId="2" applyNumberFormat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right"/>
    </xf>
    <xf numFmtId="1" fontId="4" fillId="12" borderId="1" xfId="3" applyNumberFormat="1" applyFont="1" applyFill="1" applyBorder="1" applyAlignment="1">
      <alignment horizontal="center" vertical="center"/>
    </xf>
    <xf numFmtId="10" fontId="4" fillId="12" borderId="1" xfId="2" applyNumberFormat="1" applyFont="1" applyFill="1" applyBorder="1" applyAlignment="1">
      <alignment horizontal="center" vertical="center"/>
    </xf>
    <xf numFmtId="167" fontId="2" fillId="0" borderId="0" xfId="3" applyNumberFormat="1"/>
    <xf numFmtId="1" fontId="4" fillId="13" borderId="2" xfId="3" applyNumberFormat="1" applyFont="1" applyFill="1" applyBorder="1" applyAlignment="1">
      <alignment horizontal="center" vertical="center"/>
    </xf>
    <xf numFmtId="1" fontId="4" fillId="13" borderId="1" xfId="3" applyNumberFormat="1" applyFont="1" applyFill="1" applyBorder="1" applyAlignment="1">
      <alignment horizontal="center" vertical="center"/>
    </xf>
    <xf numFmtId="10" fontId="4" fillId="13" borderId="1" xfId="2" applyNumberFormat="1" applyFont="1" applyFill="1" applyBorder="1" applyAlignment="1">
      <alignment horizontal="center" vertical="center"/>
    </xf>
    <xf numFmtId="166" fontId="4" fillId="3" borderId="1" xfId="2" applyNumberFormat="1" applyFont="1" applyFill="1" applyBorder="1" applyAlignment="1">
      <alignment horizontal="right"/>
    </xf>
    <xf numFmtId="49" fontId="6" fillId="6" borderId="1" xfId="0" applyNumberFormat="1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167" fontId="6" fillId="6" borderId="1" xfId="1" applyNumberFormat="1" applyFont="1" applyFill="1" applyBorder="1" applyAlignment="1">
      <alignment horizontal="right"/>
    </xf>
    <xf numFmtId="49" fontId="6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167" fontId="6" fillId="2" borderId="1" xfId="1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67" fontId="6" fillId="2" borderId="1" xfId="1" applyNumberFormat="1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left" vertical="center"/>
    </xf>
    <xf numFmtId="167" fontId="3" fillId="2" borderId="1" xfId="1" applyNumberFormat="1" applyFont="1" applyFill="1" applyBorder="1" applyAlignment="1">
      <alignment horizontal="right" wrapText="1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49" fontId="4" fillId="6" borderId="1" xfId="0" applyNumberFormat="1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167" fontId="4" fillId="6" borderId="1" xfId="1" applyNumberFormat="1" applyFont="1" applyFill="1" applyBorder="1" applyAlignment="1">
      <alignment horizontal="right"/>
    </xf>
    <xf numFmtId="166" fontId="4" fillId="12" borderId="1" xfId="2" applyNumberFormat="1" applyFont="1" applyFill="1" applyBorder="1" applyAlignment="1">
      <alignment horizontal="center" vertical="center"/>
    </xf>
    <xf numFmtId="166" fontId="6" fillId="6" borderId="1" xfId="2" applyNumberFormat="1" applyFont="1" applyFill="1" applyBorder="1" applyAlignment="1">
      <alignment horizontal="right"/>
    </xf>
    <xf numFmtId="166" fontId="6" fillId="2" borderId="1" xfId="2" applyNumberFormat="1" applyFont="1" applyFill="1" applyBorder="1" applyAlignment="1">
      <alignment horizontal="right"/>
    </xf>
    <xf numFmtId="166" fontId="6" fillId="2" borderId="1" xfId="2" applyNumberFormat="1" applyFont="1" applyFill="1" applyBorder="1" applyAlignment="1">
      <alignment horizontal="right" vertical="center" wrapText="1"/>
    </xf>
    <xf numFmtId="166" fontId="3" fillId="2" borderId="1" xfId="2" applyNumberFormat="1" applyFont="1" applyFill="1" applyBorder="1" applyAlignment="1">
      <alignment horizontal="right" wrapText="1"/>
    </xf>
    <xf numFmtId="166" fontId="4" fillId="6" borderId="1" xfId="2" applyNumberFormat="1" applyFont="1" applyFill="1" applyBorder="1" applyAlignment="1">
      <alignment horizontal="right"/>
    </xf>
    <xf numFmtId="166" fontId="0" fillId="0" borderId="0" xfId="2" applyNumberFormat="1" applyFont="1"/>
    <xf numFmtId="0" fontId="15" fillId="14" borderId="1" xfId="0" applyFont="1" applyFill="1" applyBorder="1" applyAlignment="1">
      <alignment horizontal="left" vertical="center" wrapText="1"/>
    </xf>
    <xf numFmtId="49" fontId="15" fillId="14" borderId="1" xfId="0" applyNumberFormat="1" applyFont="1" applyFill="1" applyBorder="1" applyAlignment="1">
      <alignment horizontal="left" vertical="center" wrapText="1"/>
    </xf>
    <xf numFmtId="49" fontId="15" fillId="14" borderId="1" xfId="0" applyNumberFormat="1" applyFont="1" applyFill="1" applyBorder="1" applyAlignment="1">
      <alignment horizontal="left" wrapText="1"/>
    </xf>
    <xf numFmtId="49" fontId="13" fillId="3" borderId="4" xfId="0" applyNumberFormat="1" applyFont="1" applyFill="1" applyBorder="1" applyAlignment="1">
      <alignment horizontal="left" vertical="center"/>
    </xf>
    <xf numFmtId="49" fontId="14" fillId="6" borderId="1" xfId="0" applyNumberFormat="1" applyFont="1" applyFill="1" applyBorder="1" applyAlignment="1">
      <alignment horizontal="left" wrapText="1"/>
    </xf>
    <xf numFmtId="49" fontId="14" fillId="14" borderId="1" xfId="0" applyNumberFormat="1" applyFont="1" applyFill="1" applyBorder="1" applyAlignment="1">
      <alignment horizontal="left" wrapText="1"/>
    </xf>
    <xf numFmtId="49" fontId="14" fillId="14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3" fillId="3" borderId="1" xfId="0" applyNumberFormat="1" applyFont="1" applyFill="1" applyBorder="1" applyAlignment="1">
      <alignment horizontal="left" wrapText="1"/>
    </xf>
    <xf numFmtId="49" fontId="14" fillId="6" borderId="1" xfId="0" applyNumberFormat="1" applyFont="1" applyFill="1" applyBorder="1" applyAlignment="1">
      <alignment horizontal="left"/>
    </xf>
    <xf numFmtId="49" fontId="14" fillId="14" borderId="1" xfId="0" applyNumberFormat="1" applyFont="1" applyFill="1" applyBorder="1" applyAlignment="1">
      <alignment horizontal="left"/>
    </xf>
    <xf numFmtId="0" fontId="15" fillId="14" borderId="1" xfId="0" applyFont="1" applyFill="1" applyBorder="1" applyAlignment="1">
      <alignment horizontal="left" vertical="center"/>
    </xf>
    <xf numFmtId="49" fontId="14" fillId="14" borderId="1" xfId="0" applyNumberFormat="1" applyFont="1" applyFill="1" applyBorder="1" applyAlignment="1">
      <alignment horizontal="left" vertical="center"/>
    </xf>
    <xf numFmtId="49" fontId="15" fillId="14" borderId="1" xfId="0" applyNumberFormat="1" applyFont="1" applyFill="1" applyBorder="1" applyAlignment="1">
      <alignment horizontal="left" vertical="center"/>
    </xf>
    <xf numFmtId="49" fontId="15" fillId="14" borderId="1" xfId="0" applyNumberFormat="1" applyFont="1" applyFill="1" applyBorder="1" applyAlignment="1">
      <alignment horizontal="left"/>
    </xf>
    <xf numFmtId="49" fontId="13" fillId="0" borderId="1" xfId="0" applyNumberFormat="1" applyFont="1" applyBorder="1" applyAlignment="1">
      <alignment horizontal="left"/>
    </xf>
    <xf numFmtId="49" fontId="14" fillId="0" borderId="1" xfId="0" applyNumberFormat="1" applyFont="1" applyBorder="1" applyAlignment="1">
      <alignment horizontal="left" vertical="center"/>
    </xf>
    <xf numFmtId="0" fontId="6" fillId="14" borderId="1" xfId="0" applyFont="1" applyFill="1" applyBorder="1" applyAlignment="1">
      <alignment horizontal="left" vertical="center"/>
    </xf>
    <xf numFmtId="49" fontId="6" fillId="14" borderId="1" xfId="0" applyNumberFormat="1" applyFont="1" applyFill="1" applyBorder="1" applyAlignment="1">
      <alignment horizontal="left"/>
    </xf>
    <xf numFmtId="10" fontId="6" fillId="2" borderId="1" xfId="2" applyNumberFormat="1" applyFont="1" applyFill="1" applyBorder="1" applyAlignment="1">
      <alignment horizontal="right"/>
    </xf>
    <xf numFmtId="0" fontId="6" fillId="2" borderId="0" xfId="3" applyFont="1" applyFill="1" applyAlignment="1">
      <alignment horizontal="left"/>
    </xf>
    <xf numFmtId="164" fontId="0" fillId="15" borderId="0" xfId="1" applyFont="1" applyFill="1" applyAlignment="1"/>
    <xf numFmtId="49" fontId="9" fillId="0" borderId="1" xfId="0" applyNumberFormat="1" applyFont="1" applyBorder="1" applyAlignment="1">
      <alignment horizontal="left"/>
    </xf>
    <xf numFmtId="10" fontId="3" fillId="2" borderId="1" xfId="2" applyNumberFormat="1" applyFont="1" applyFill="1" applyBorder="1" applyAlignment="1">
      <alignment horizontal="right"/>
    </xf>
    <xf numFmtId="49" fontId="3" fillId="14" borderId="1" xfId="0" applyNumberFormat="1" applyFont="1" applyFill="1" applyBorder="1" applyAlignment="1">
      <alignment horizontal="left"/>
    </xf>
    <xf numFmtId="167" fontId="3" fillId="6" borderId="1" xfId="1" applyNumberFormat="1" applyFont="1" applyFill="1" applyBorder="1" applyAlignment="1">
      <alignment horizontal="right"/>
    </xf>
    <xf numFmtId="10" fontId="3" fillId="6" borderId="1" xfId="2" applyNumberFormat="1" applyFont="1" applyFill="1" applyBorder="1" applyAlignment="1">
      <alignment horizontal="right"/>
    </xf>
    <xf numFmtId="49" fontId="3" fillId="14" borderId="1" xfId="0" applyNumberFormat="1" applyFont="1" applyFill="1" applyBorder="1" applyAlignment="1">
      <alignment horizontal="left" vertical="center"/>
    </xf>
    <xf numFmtId="0" fontId="3" fillId="7" borderId="0" xfId="3" applyFont="1" applyFill="1" applyAlignment="1">
      <alignment horizontal="left"/>
    </xf>
    <xf numFmtId="0" fontId="6" fillId="7" borderId="0" xfId="3" quotePrefix="1" applyFont="1" applyFill="1" applyAlignment="1">
      <alignment horizontal="center" vertical="center"/>
    </xf>
    <xf numFmtId="0" fontId="6" fillId="7" borderId="0" xfId="3" applyFont="1" applyFill="1" applyAlignment="1">
      <alignment horizontal="right" vertical="center"/>
    </xf>
    <xf numFmtId="0" fontId="6" fillId="7" borderId="0" xfId="3" applyFont="1" applyFill="1" applyAlignment="1">
      <alignment horizontal="center" vertical="center"/>
    </xf>
    <xf numFmtId="168" fontId="8" fillId="2" borderId="1" xfId="1" applyNumberFormat="1" applyFont="1" applyFill="1" applyBorder="1" applyAlignment="1">
      <alignment horizontal="right"/>
    </xf>
    <xf numFmtId="168" fontId="6" fillId="2" borderId="1" xfId="1" applyNumberFormat="1" applyFont="1" applyFill="1" applyBorder="1" applyAlignment="1">
      <alignment horizontal="right"/>
    </xf>
    <xf numFmtId="168" fontId="3" fillId="2" borderId="1" xfId="1" applyNumberFormat="1" applyFont="1" applyFill="1" applyBorder="1" applyAlignment="1">
      <alignment horizontal="right"/>
    </xf>
    <xf numFmtId="168" fontId="7" fillId="2" borderId="1" xfId="1" applyNumberFormat="1" applyFont="1" applyFill="1" applyBorder="1" applyAlignment="1">
      <alignment horizontal="right"/>
    </xf>
    <xf numFmtId="168" fontId="7" fillId="2" borderId="1" xfId="1" applyNumberFormat="1" applyFont="1" applyFill="1" applyBorder="1" applyAlignment="1">
      <alignment horizontal="right" vertical="center" wrapText="1"/>
    </xf>
    <xf numFmtId="168" fontId="8" fillId="2" borderId="1" xfId="1" applyNumberFormat="1" applyFont="1" applyFill="1" applyBorder="1" applyAlignment="1">
      <alignment horizontal="right" wrapText="1"/>
    </xf>
    <xf numFmtId="168" fontId="3" fillId="6" borderId="1" xfId="1" applyNumberFormat="1" applyFont="1" applyFill="1" applyBorder="1" applyAlignment="1">
      <alignment horizontal="right"/>
    </xf>
    <xf numFmtId="168" fontId="7" fillId="6" borderId="1" xfId="1" applyNumberFormat="1" applyFont="1" applyFill="1" applyBorder="1" applyAlignment="1">
      <alignment horizontal="right"/>
    </xf>
    <xf numFmtId="168" fontId="4" fillId="3" borderId="1" xfId="1" applyNumberFormat="1" applyFont="1" applyFill="1" applyBorder="1" applyAlignment="1">
      <alignment horizontal="right"/>
    </xf>
    <xf numFmtId="0" fontId="6" fillId="16" borderId="1" xfId="0" applyFont="1" applyFill="1" applyBorder="1" applyAlignment="1">
      <alignment horizontal="left" vertical="center"/>
    </xf>
    <xf numFmtId="49" fontId="15" fillId="16" borderId="1" xfId="0" applyNumberFormat="1" applyFont="1" applyFill="1" applyBorder="1" applyAlignment="1">
      <alignment horizontal="left" vertical="center"/>
    </xf>
    <xf numFmtId="167" fontId="7" fillId="16" borderId="1" xfId="1" applyNumberFormat="1" applyFont="1" applyFill="1" applyBorder="1" applyAlignment="1">
      <alignment horizontal="right" vertical="center"/>
    </xf>
    <xf numFmtId="168" fontId="7" fillId="16" borderId="1" xfId="1" applyNumberFormat="1" applyFont="1" applyFill="1" applyBorder="1" applyAlignment="1">
      <alignment horizontal="right" vertical="center"/>
    </xf>
    <xf numFmtId="10" fontId="7" fillId="16" borderId="1" xfId="2" applyNumberFormat="1" applyFont="1" applyFill="1" applyBorder="1" applyAlignment="1">
      <alignment horizontal="right" vertical="center"/>
    </xf>
    <xf numFmtId="0" fontId="3" fillId="16" borderId="0" xfId="3" applyFont="1" applyFill="1" applyAlignment="1">
      <alignment horizontal="left" vertical="center"/>
    </xf>
    <xf numFmtId="49" fontId="4" fillId="13" borderId="2" xfId="3" applyNumberFormat="1" applyFont="1" applyFill="1" applyBorder="1" applyAlignment="1">
      <alignment horizontal="center" vertical="center"/>
    </xf>
    <xf numFmtId="49" fontId="4" fillId="13" borderId="3" xfId="3" applyNumberFormat="1" applyFont="1" applyFill="1" applyBorder="1" applyAlignment="1">
      <alignment horizontal="center" vertical="center"/>
    </xf>
    <xf numFmtId="49" fontId="4" fillId="4" borderId="2" xfId="3" applyNumberFormat="1" applyFont="1" applyFill="1" applyBorder="1" applyAlignment="1">
      <alignment horizontal="center" vertical="center"/>
    </xf>
    <xf numFmtId="49" fontId="4" fillId="4" borderId="3" xfId="3" applyNumberFormat="1" applyFont="1" applyFill="1" applyBorder="1" applyAlignment="1">
      <alignment horizontal="center" vertical="center"/>
    </xf>
    <xf numFmtId="0" fontId="6" fillId="7" borderId="6" xfId="3" applyFont="1" applyFill="1" applyBorder="1" applyAlignment="1">
      <alignment horizontal="center" vertical="center"/>
    </xf>
    <xf numFmtId="1" fontId="4" fillId="12" borderId="2" xfId="3" applyNumberFormat="1" applyFont="1" applyFill="1" applyBorder="1" applyAlignment="1">
      <alignment horizontal="center" vertical="center"/>
    </xf>
    <xf numFmtId="1" fontId="4" fillId="12" borderId="5" xfId="3" applyNumberFormat="1" applyFont="1" applyFill="1" applyBorder="1" applyAlignment="1">
      <alignment horizontal="center" vertical="center"/>
    </xf>
    <xf numFmtId="1" fontId="4" fillId="12" borderId="3" xfId="3" applyNumberFormat="1" applyFont="1" applyFill="1" applyBorder="1" applyAlignment="1">
      <alignment horizontal="center" vertical="center"/>
    </xf>
    <xf numFmtId="49" fontId="4" fillId="12" borderId="2" xfId="3" applyNumberFormat="1" applyFont="1" applyFill="1" applyBorder="1" applyAlignment="1">
      <alignment horizontal="center" vertical="center"/>
    </xf>
    <xf numFmtId="49" fontId="4" fillId="12" borderId="3" xfId="3" applyNumberFormat="1" applyFont="1" applyFill="1" applyBorder="1" applyAlignment="1">
      <alignment horizontal="center" vertical="center"/>
    </xf>
    <xf numFmtId="49" fontId="4" fillId="5" borderId="2" xfId="3" applyNumberFormat="1" applyFont="1" applyFill="1" applyBorder="1" applyAlignment="1">
      <alignment horizontal="center" vertical="center"/>
    </xf>
    <xf numFmtId="49" fontId="4" fillId="5" borderId="3" xfId="3" applyNumberFormat="1" applyFont="1" applyFill="1" applyBorder="1" applyAlignment="1">
      <alignment horizontal="center" vertical="center"/>
    </xf>
    <xf numFmtId="49" fontId="4" fillId="11" borderId="2" xfId="3" applyNumberFormat="1" applyFont="1" applyFill="1" applyBorder="1" applyAlignment="1">
      <alignment horizontal="center" vertical="center"/>
    </xf>
    <xf numFmtId="49" fontId="4" fillId="11" borderId="3" xfId="3" applyNumberFormat="1" applyFont="1" applyFill="1" applyBorder="1" applyAlignment="1">
      <alignment horizontal="center" vertical="center"/>
    </xf>
    <xf numFmtId="49" fontId="12" fillId="8" borderId="1" xfId="0" applyNumberFormat="1" applyFont="1" applyFill="1" applyBorder="1" applyAlignment="1">
      <alignment horizontal="left"/>
    </xf>
    <xf numFmtId="49" fontId="10" fillId="9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49" fontId="7" fillId="10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center"/>
    </xf>
    <xf numFmtId="49" fontId="4" fillId="9" borderId="1" xfId="3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49" fontId="6" fillId="2" borderId="1" xfId="0" applyNumberFormat="1" applyFont="1" applyFill="1" applyBorder="1" applyAlignment="1">
      <alignment horizontal="left"/>
    </xf>
    <xf numFmtId="49" fontId="4" fillId="3" borderId="0" xfId="3" applyNumberFormat="1" applyFont="1" applyFill="1" applyAlignment="1">
      <alignment horizontal="left"/>
    </xf>
    <xf numFmtId="49" fontId="4" fillId="3" borderId="1" xfId="3" applyNumberFormat="1" applyFont="1" applyFill="1" applyBorder="1" applyAlignment="1">
      <alignment horizontal="left"/>
    </xf>
    <xf numFmtId="49" fontId="6" fillId="6" borderId="1" xfId="0" applyNumberFormat="1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/>
    </xf>
    <xf numFmtId="49" fontId="4" fillId="6" borderId="1" xfId="0" applyNumberFormat="1" applyFont="1" applyFill="1" applyBorder="1" applyAlignment="1">
      <alignment horizontal="left"/>
    </xf>
  </cellXfs>
  <cellStyles count="6">
    <cellStyle name="Normal" xfId="0" builtinId="0"/>
    <cellStyle name="Normal 2" xfId="3" xr:uid="{00000000-0005-0000-0000-000001000000}"/>
    <cellStyle name="Porcentagem" xfId="2" builtinId="5"/>
    <cellStyle name="Porcentagem 2" xfId="4" xr:uid="{00000000-0005-0000-0000-000003000000}"/>
    <cellStyle name="Vírgula" xfId="1" builtinId="3"/>
    <cellStyle name="Vírgula 2" xfId="5" xr:uid="{00000000-0005-0000-0000-000005000000}"/>
  </cellStyles>
  <dxfs count="1070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169" formatCode="#,##0.00_);[Red]\(#,##0.00\)"/>
      <alignment horizontal="righ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165" formatCode="#,##0.00_ ;[Red]\-#,##0.00\ "/>
      <alignment horizontal="righ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4" formatCode="_(* #,##0.00_);_(* \(#,##0.00\);_(* &quot;-&quot;??_);_(@_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169" formatCode="#,##0.00_);[Red]\(#,##0.00\)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1069"/>
      <tableStyleElement type="headerRow" dxfId="1068"/>
      <tableStyleElement type="firstRowStripe" dxfId="1067"/>
    </tableStyle>
    <tableStyle name="TableStyleQueryResult" pivot="0" count="3" xr9:uid="{00000000-0011-0000-FFFF-FFFF01000000}">
      <tableStyleElement type="wholeTable" dxfId="1066"/>
      <tableStyleElement type="headerRow" dxfId="1065"/>
      <tableStyleElement type="firstRowStripe" dxfId="1064"/>
    </tableStyle>
  </tableStyles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FPE</a:t>
            </a:r>
          </a:p>
        </c:rich>
      </c:tx>
      <c:layout>
        <c:manualLayout>
          <c:xMode val="edge"/>
          <c:yMode val="edge"/>
          <c:x val="0.47467144754539947"/>
          <c:y val="2.864303293181965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502125927647416"/>
          <c:y val="9.7386311968186839E-2"/>
          <c:w val="0.83395126321404622"/>
          <c:h val="0.77064553728014795"/>
        </c:manualLayout>
      </c:layout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realizado!$P$1:$AA$1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realizado!$P$32:$AA$32</c:f>
              <c:numCache>
                <c:formatCode>_(* #,##0.00_);_(* \(#,##0.00\);_(* "-"??_);_(@_)</c:formatCode>
                <c:ptCount val="12"/>
                <c:pt idx="0">
                  <c:v>330715579.51999998</c:v>
                </c:pt>
                <c:pt idx="1">
                  <c:v>459640046.69</c:v>
                </c:pt>
                <c:pt idx="2">
                  <c:v>276124684.44999999</c:v>
                </c:pt>
                <c:pt idx="3">
                  <c:v>317966763.94</c:v>
                </c:pt>
                <c:pt idx="4">
                  <c:v>400531818.31</c:v>
                </c:pt>
                <c:pt idx="5">
                  <c:v>329279663.94999999</c:v>
                </c:pt>
                <c:pt idx="6">
                  <c:v>245825879.11000001</c:v>
                </c:pt>
                <c:pt idx="7">
                  <c:v>281993484.94</c:v>
                </c:pt>
                <c:pt idx="8">
                  <c:v>247053652.74000001</c:v>
                </c:pt>
                <c:pt idx="9">
                  <c:v>215975370.16999999</c:v>
                </c:pt>
                <c:pt idx="10">
                  <c:v>351688018.80000001</c:v>
                </c:pt>
                <c:pt idx="11">
                  <c:v>385578564.79000002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4-451C-AFF1-8916B0D5041E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realizado!$P$1:$AA$1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realizado!$AB$32:$AM$32</c:f>
              <c:numCache>
                <c:formatCode>_(* #,##0.00_);_(* \(#,##0.00\);_(* "-"??_);_(@_)</c:formatCode>
                <c:ptCount val="12"/>
                <c:pt idx="0">
                  <c:v>364527091.45999998</c:v>
                </c:pt>
                <c:pt idx="1">
                  <c:v>497652641.92000002</c:v>
                </c:pt>
                <c:pt idx="2">
                  <c:v>309699756.63</c:v>
                </c:pt>
                <c:pt idx="3">
                  <c:v>324706412.81</c:v>
                </c:pt>
                <c:pt idx="4">
                  <c:v>377491163.83999997</c:v>
                </c:pt>
                <c:pt idx="5">
                  <c:v>406515873.31999999</c:v>
                </c:pt>
                <c:pt idx="6">
                  <c:v>263020020.41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C04-451C-AFF1-8916B0D50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873064"/>
        <c:axId val="609873456"/>
      </c:lineChart>
      <c:catAx>
        <c:axId val="60987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873456"/>
        <c:crosses val="autoZero"/>
        <c:auto val="1"/>
        <c:lblAlgn val="ctr"/>
        <c:lblOffset val="100"/>
        <c:noMultiLvlLbl val="0"/>
      </c:catAx>
      <c:valAx>
        <c:axId val="6098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87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700087</xdr:colOff>
      <xdr:row>32</xdr:row>
      <xdr:rowOff>176212</xdr:rowOff>
    </xdr:from>
    <xdr:to>
      <xdr:col>27</xdr:col>
      <xdr:colOff>142875</xdr:colOff>
      <xdr:row>56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D0C6AD-533C-48F4-A148-C3546E85E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adjustColumnWidth="0" connectionId="1" xr16:uid="{00000000-0016-0000-0200-000000000000}" autoFormatId="16" applyNumberFormats="0" applyBorderFormats="0" applyFontFormats="1" applyPatternFormats="1" applyAlignmentFormats="0" applyWidthHeightFormats="0">
  <queryTableRefresh preserveSortFilterLayout="0" nextId="121">
    <queryTableFields count="120">
      <queryTableField id="1" name="RECEITAS" tableColumnId="1"/>
      <queryTableField id="2" name="Column1" tableColumnId="2"/>
      <queryTableField id="3" name="_1" tableColumnId="3"/>
      <queryTableField id="4" name="202201" tableColumnId="4"/>
      <queryTableField id="5" name="202202" tableColumnId="5"/>
      <queryTableField id="6" name="202203" tableColumnId="6"/>
      <queryTableField id="7" name="202204" tableColumnId="7"/>
      <queryTableField id="8" name="202205" tableColumnId="8"/>
      <queryTableField id="9" name="202206" tableColumnId="9"/>
      <queryTableField id="10" name="202207" tableColumnId="10"/>
      <queryTableField id="11" name="202208" tableColumnId="11"/>
      <queryTableField id="12" name="202209" tableColumnId="12"/>
      <queryTableField id="13" name="202210" tableColumnId="13"/>
      <queryTableField id="14" name="202211" tableColumnId="14"/>
      <queryTableField id="15" name="202212" tableColumnId="15"/>
      <queryTableField id="16" name="202301" tableColumnId="16"/>
      <queryTableField id="17" name="202302" tableColumnId="17"/>
      <queryTableField id="18" name="202303" tableColumnId="18"/>
      <queryTableField id="19" name="202304" tableColumnId="19"/>
      <queryTableField id="20" name="202305" tableColumnId="20"/>
      <queryTableField id="21" name="202306" tableColumnId="21"/>
      <queryTableField id="22" name="202307" tableColumnId="22"/>
      <queryTableField id="23" name="202308" tableColumnId="23"/>
      <queryTableField id="24" name="202309" tableColumnId="24"/>
      <queryTableField id="25" name="202310" tableColumnId="25"/>
      <queryTableField id="26" name="202311" tableColumnId="26"/>
      <queryTableField id="27" name="202312" tableColumnId="27"/>
      <queryTableField id="28" name="202401" tableColumnId="28"/>
      <queryTableField id="29" name="202402" tableColumnId="29"/>
      <queryTableField id="30" name="202403" tableColumnId="30"/>
      <queryTableField id="31" name="202404" tableColumnId="31"/>
      <queryTableField id="32" name="202405" tableColumnId="32"/>
      <queryTableField id="33" name="202406" tableColumnId="33"/>
      <queryTableField id="34" name="202407" tableColumnId="34"/>
      <queryTableField id="35" name="202408" tableColumnId="35"/>
      <queryTableField id="36" name="202409" tableColumnId="36"/>
      <queryTableField id="37" name="202410" tableColumnId="37"/>
      <queryTableField id="38" name="202411" tableColumnId="38"/>
      <queryTableField id="39" name="202412" tableColumnId="39"/>
      <queryTableField id="40" name="202501" tableColumnId="40"/>
      <queryTableField id="41" name="202502" tableColumnId="41"/>
      <queryTableField id="42" name="202503" tableColumnId="42"/>
      <queryTableField id="43" name="202504" tableColumnId="43"/>
      <queryTableField id="44" name="202505" tableColumnId="44"/>
      <queryTableField id="45" name="202506" tableColumnId="45"/>
      <queryTableField id="46" name="202507" tableColumnId="46"/>
      <queryTableField id="47" name="202508" tableColumnId="47"/>
      <queryTableField id="48" name="202509" tableColumnId="48"/>
      <queryTableField id="49" name="202510" tableColumnId="49"/>
      <queryTableField id="50" name="202511" tableColumnId="50"/>
      <queryTableField id="51" name="202512" tableColumnId="51"/>
      <queryTableField id="52" name="202601" tableColumnId="52"/>
      <queryTableField id="53" name="202602" tableColumnId="53"/>
      <queryTableField id="54" name="202603" tableColumnId="54"/>
      <queryTableField id="55" name="202604" tableColumnId="55"/>
      <queryTableField id="56" name="202605" tableColumnId="56"/>
      <queryTableField id="57" name="202606" tableColumnId="57"/>
      <queryTableField id="58" name="202607" tableColumnId="58"/>
      <queryTableField id="59" name="202608" tableColumnId="59"/>
      <queryTableField id="60" name="202609" tableColumnId="60"/>
      <queryTableField id="61" name="202610" tableColumnId="61"/>
      <queryTableField id="62" name="202611" tableColumnId="62"/>
      <queryTableField id="63" name="202612" tableColumnId="63"/>
      <queryTableField id="64" name="_2" tableColumnId="64"/>
      <queryTableField id="65" name="_3" tableColumnId="65"/>
      <queryTableField id="66" name="_4" tableColumnId="66"/>
      <queryTableField id="67" name="_5" tableColumnId="67"/>
      <queryTableField id="68" name="_6" tableColumnId="68"/>
      <queryTableField id="69" name="_7" tableColumnId="69"/>
      <queryTableField id="70" name="_8" tableColumnId="70"/>
      <queryTableField id="71" name="_9" tableColumnId="71"/>
      <queryTableField id="72" name="_10" tableColumnId="72"/>
      <queryTableField id="73" name="_11" tableColumnId="73"/>
      <queryTableField id="74" name="_12" tableColumnId="74"/>
      <queryTableField id="75" name="_13" tableColumnId="75"/>
      <queryTableField id="76" name="_14" tableColumnId="76"/>
      <queryTableField id="77" name="_15" tableColumnId="77"/>
      <queryTableField id="78" name="_16" tableColumnId="78"/>
      <queryTableField id="79" name="_17" tableColumnId="79"/>
      <queryTableField id="80" name="_18" tableColumnId="80"/>
      <queryTableField id="81" name="_19" tableColumnId="81"/>
      <queryTableField id="82" name="_20" tableColumnId="82"/>
      <queryTableField id="83" name="_21" tableColumnId="83"/>
      <queryTableField id="84" name="_22" tableColumnId="84"/>
      <queryTableField id="85" name="_23" tableColumnId="85"/>
      <queryTableField id="86" name="_24" tableColumnId="86"/>
      <queryTableField id="87" name="_25" tableColumnId="87"/>
      <queryTableField id="88" name="_26" tableColumnId="88"/>
      <queryTableField id="89" name="_27" tableColumnId="89"/>
      <queryTableField id="90" name="_28" tableColumnId="90"/>
      <queryTableField id="91" name="_29" tableColumnId="91"/>
      <queryTableField id="92" name="_30" tableColumnId="92"/>
      <queryTableField id="93" name="_31" tableColumnId="93"/>
      <queryTableField id="94" name="_32" tableColumnId="94"/>
      <queryTableField id="95" name="_33" tableColumnId="95"/>
      <queryTableField id="96" name="_34" tableColumnId="96"/>
      <queryTableField id="97" name="_35" tableColumnId="97"/>
      <queryTableField id="98" name="_36" tableColumnId="98"/>
      <queryTableField id="99" name="_37" tableColumnId="99"/>
      <queryTableField id="100" name="_38" tableColumnId="100"/>
      <queryTableField id="101" name="_39" tableColumnId="101"/>
      <queryTableField id="102" name="_40" tableColumnId="102"/>
      <queryTableField id="103" name="_41" tableColumnId="103"/>
      <queryTableField id="104" name="_42" tableColumnId="104"/>
      <queryTableField id="105" name="_43" tableColumnId="105"/>
      <queryTableField id="106" name="_44" tableColumnId="106"/>
      <queryTableField id="107" name="_45" tableColumnId="107"/>
      <queryTableField id="108" name="_46" tableColumnId="108"/>
      <queryTableField id="109" name="_47" tableColumnId="109"/>
      <queryTableField id="110" name="_48" tableColumnId="110"/>
      <queryTableField id="111" name="_49" tableColumnId="111"/>
      <queryTableField id="112" name="_50" tableColumnId="112"/>
      <queryTableField id="113" name="_51" tableColumnId="113"/>
      <queryTableField id="114" name="_52" tableColumnId="114"/>
      <queryTableField id="115" name="_53" tableColumnId="115"/>
      <queryTableField id="116" name="_54" tableColumnId="116"/>
      <queryTableField id="117" name="_55" tableColumnId="117"/>
      <queryTableField id="118" name="_56" tableColumnId="118"/>
      <queryTableField id="119" name="_57" tableColumnId="119"/>
      <queryTableField id="120" name="_58" tableColumnId="1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Metas_realizado" displayName="Metas_realizado" ref="A3:DP65" tableType="queryTable" totalsRowShown="0" headerRowDxfId="1063" dataDxfId="1062">
  <autoFilter ref="A3:DP65" xr:uid="{00000000-000C-0000-FFFF-FFFF00000000}"/>
  <tableColumns count="120">
    <tableColumn id="1" xr3:uid="{1526EDF7-15DD-4E0B-B44C-7673FF08F32E}" uniqueName="1" name="RECEITAS" queryTableFieldId="1" dataDxfId="119"/>
    <tableColumn id="2" xr3:uid="{DC1B1A6C-E99E-4BAB-8307-8C4919B12EB5}" uniqueName="2" name="Column1" queryTableFieldId="2" dataDxfId="118"/>
    <tableColumn id="3" xr3:uid="{3CFF7A79-6A26-4506-9486-B947289857B6}" uniqueName="3" name="_1" queryTableFieldId="3" dataDxfId="117"/>
    <tableColumn id="4" xr3:uid="{37505845-7C7C-4776-B10C-2DB9BC6BC4BF}" uniqueName="4" name="202201" queryTableFieldId="4" dataDxfId="116"/>
    <tableColumn id="5" xr3:uid="{D7C1860C-640F-4B4F-927B-ABB49AA77F52}" uniqueName="5" name="202202" queryTableFieldId="5" dataDxfId="115"/>
    <tableColumn id="6" xr3:uid="{34354C59-E5D9-42E2-8EC2-BF3CB1270FD6}" uniqueName="6" name="202203" queryTableFieldId="6" dataDxfId="114"/>
    <tableColumn id="7" xr3:uid="{EDEA3B5B-D636-4C96-84CB-91A58E0D887D}" uniqueName="7" name="202204" queryTableFieldId="7" dataDxfId="113"/>
    <tableColumn id="8" xr3:uid="{13C7AABA-B85A-459E-AF65-23C0943E2829}" uniqueName="8" name="202205" queryTableFieldId="8" dataDxfId="112"/>
    <tableColumn id="9" xr3:uid="{E4A93FC3-0F92-4C52-809B-4E538C7CB70D}" uniqueName="9" name="202206" queryTableFieldId="9" dataDxfId="111"/>
    <tableColumn id="10" xr3:uid="{3609EC88-1DCF-4D61-9014-8FD31B1EBBAD}" uniqueName="10" name="202207" queryTableFieldId="10" dataDxfId="110" dataCellStyle="Vírgula"/>
    <tableColumn id="11" xr3:uid="{24564018-6ABF-4C1C-BB73-32ED972C7726}" uniqueName="11" name="202208" queryTableFieldId="11" dataDxfId="109" dataCellStyle="Vírgula"/>
    <tableColumn id="12" xr3:uid="{A21AA665-BCED-43FD-B7ED-13C2DF926068}" uniqueName="12" name="202209" queryTableFieldId="12" dataDxfId="108" dataCellStyle="Vírgula"/>
    <tableColumn id="13" xr3:uid="{A1C60BAF-AF74-4646-AE3F-5B0F3DDBE0A0}" uniqueName="13" name="202210" queryTableFieldId="13" dataDxfId="107" dataCellStyle="Vírgula"/>
    <tableColumn id="14" xr3:uid="{E60CCE3A-2773-431C-9F93-E0E49670DE54}" uniqueName="14" name="202211" queryTableFieldId="14" dataDxfId="106" dataCellStyle="Vírgula"/>
    <tableColumn id="15" xr3:uid="{36042316-575F-4EDC-866D-44C50A7C98BB}" uniqueName="15" name="202212" queryTableFieldId="15" dataDxfId="105" dataCellStyle="Vírgula"/>
    <tableColumn id="16" xr3:uid="{756FAA2C-25CF-43C7-9D84-D012232CF6AA}" uniqueName="16" name="202301" queryTableFieldId="16" dataDxfId="104" dataCellStyle="Vírgula"/>
    <tableColumn id="17" xr3:uid="{6D3E0426-07CD-4B77-B577-0FA2D9C1442E}" uniqueName="17" name="202302" queryTableFieldId="17" dataDxfId="103" dataCellStyle="Vírgula"/>
    <tableColumn id="18" xr3:uid="{F9910D67-79EF-4C56-BF5F-A22EF614955D}" uniqueName="18" name="202303" queryTableFieldId="18" dataDxfId="102" dataCellStyle="Vírgula"/>
    <tableColumn id="19" xr3:uid="{E756B7FB-3E26-4292-9202-98131CB7AB43}" uniqueName="19" name="202304" queryTableFieldId="19" dataDxfId="101" dataCellStyle="Vírgula"/>
    <tableColumn id="20" xr3:uid="{37E03936-D99C-4131-A43C-8069FA7B1B1B}" uniqueName="20" name="202305" queryTableFieldId="20" dataDxfId="100" dataCellStyle="Vírgula"/>
    <tableColumn id="21" xr3:uid="{8D7BDB38-86A8-4C1F-83E1-E241E1A7EA6A}" uniqueName="21" name="202306" queryTableFieldId="21" dataDxfId="99" dataCellStyle="Vírgula"/>
    <tableColumn id="22" xr3:uid="{93E5DFBB-2E6E-4F0E-AB10-BDF1451EC9FC}" uniqueName="22" name="202307" queryTableFieldId="22" dataDxfId="98" dataCellStyle="Vírgula"/>
    <tableColumn id="23" xr3:uid="{0956C6E8-6841-4885-8305-DC33846F0E9C}" uniqueName="23" name="202308" queryTableFieldId="23" dataDxfId="97" dataCellStyle="Vírgula"/>
    <tableColumn id="24" xr3:uid="{76C5828F-824F-48E3-AFAB-460B75AAA8EB}" uniqueName="24" name="202309" queryTableFieldId="24" dataDxfId="96" dataCellStyle="Vírgula"/>
    <tableColumn id="25" xr3:uid="{1942EED1-68C2-4837-AAAC-1590CDBE7D7B}" uniqueName="25" name="202310" queryTableFieldId="25" dataDxfId="95" dataCellStyle="Vírgula"/>
    <tableColumn id="26" xr3:uid="{83519255-AAEE-43D4-9243-9EE90F12D76F}" uniqueName="26" name="202311" queryTableFieldId="26" dataDxfId="94" dataCellStyle="Vírgula"/>
    <tableColumn id="27" xr3:uid="{CC3B28A4-227E-4D1F-A91F-C3B5A9CEC4AD}" uniqueName="27" name="202312" queryTableFieldId="27" dataDxfId="93" dataCellStyle="Vírgula"/>
    <tableColumn id="28" xr3:uid="{981C2353-DCE0-454C-84F3-592F931F1813}" uniqueName="28" name="202401" queryTableFieldId="28" dataDxfId="92" dataCellStyle="Vírgula"/>
    <tableColumn id="29" xr3:uid="{3977C01E-FB79-45AB-8FAB-A4E3827DA3D9}" uniqueName="29" name="202402" queryTableFieldId="29" dataDxfId="91" dataCellStyle="Vírgula"/>
    <tableColumn id="30" xr3:uid="{2641CED5-542E-420A-BFBC-7C742976C5CF}" uniqueName="30" name="202403" queryTableFieldId="30" dataDxfId="90" dataCellStyle="Vírgula"/>
    <tableColumn id="31" xr3:uid="{13E966CB-B3A8-44B6-88B5-FA7532631483}" uniqueName="31" name="202404" queryTableFieldId="31" dataDxfId="89" dataCellStyle="Vírgula"/>
    <tableColumn id="32" xr3:uid="{1B5DC1D9-8FC8-46EE-89B7-7F85D5452F86}" uniqueName="32" name="202405" queryTableFieldId="32" dataDxfId="88" dataCellStyle="Vírgula"/>
    <tableColumn id="33" xr3:uid="{30EFD303-97FC-4B78-8A8C-9454D84B595C}" uniqueName="33" name="202406" queryTableFieldId="33" dataDxfId="87" dataCellStyle="Vírgula"/>
    <tableColumn id="34" xr3:uid="{019DDF45-62FC-4794-81EA-4CCF904F814B}" uniqueName="34" name="202407" queryTableFieldId="34" dataDxfId="86" dataCellStyle="Vírgula"/>
    <tableColumn id="35" xr3:uid="{6BC7F2C9-DE60-446B-AC9D-3D8F4160B583}" uniqueName="35" name="202408" queryTableFieldId="35" dataDxfId="85" dataCellStyle="Vírgula"/>
    <tableColumn id="36" xr3:uid="{EDC30C8F-7821-4451-87D6-AD1B1E78202F}" uniqueName="36" name="202409" queryTableFieldId="36" dataDxfId="84" dataCellStyle="Vírgula"/>
    <tableColumn id="37" xr3:uid="{A439F6BB-CC57-4FA2-9B20-D27D5C8E583C}" uniqueName="37" name="202410" queryTableFieldId="37" dataDxfId="83" dataCellStyle="Vírgula"/>
    <tableColumn id="38" xr3:uid="{23B9F261-A399-43FC-B1E9-E2BB8CE1840C}" uniqueName="38" name="202411" queryTableFieldId="38" dataDxfId="82" dataCellStyle="Vírgula"/>
    <tableColumn id="39" xr3:uid="{6ED75D43-2D03-4A9F-83CC-B52DCEFA1DE1}" uniqueName="39" name="202412" queryTableFieldId="39" dataDxfId="81" dataCellStyle="Vírgula"/>
    <tableColumn id="40" xr3:uid="{5F53C41B-52AF-46A3-9F34-2AA9C5D55C5D}" uniqueName="40" name="202501" queryTableFieldId="40" dataDxfId="80" dataCellStyle="Vírgula"/>
    <tableColumn id="41" xr3:uid="{C5113A0D-06E4-4D17-B472-49CBD6D4E746}" uniqueName="41" name="202502" queryTableFieldId="41" dataDxfId="79" dataCellStyle="Vírgula"/>
    <tableColumn id="42" xr3:uid="{B8F98A71-B058-460C-91E5-3F6BBF5B219B}" uniqueName="42" name="202503" queryTableFieldId="42" dataDxfId="78" dataCellStyle="Vírgula"/>
    <tableColumn id="43" xr3:uid="{274E051D-3847-46F2-A05C-2317247C1891}" uniqueName="43" name="202504" queryTableFieldId="43" dataDxfId="77" dataCellStyle="Vírgula"/>
    <tableColumn id="44" xr3:uid="{671459D4-A6C4-4062-BD49-F498CF9358D5}" uniqueName="44" name="202505" queryTableFieldId="44" dataDxfId="76" dataCellStyle="Vírgula"/>
    <tableColumn id="45" xr3:uid="{3A832A92-C550-4A8D-93C4-EE37E0D3DBEB}" uniqueName="45" name="202506" queryTableFieldId="45" dataDxfId="75" dataCellStyle="Vírgula"/>
    <tableColumn id="46" xr3:uid="{85DD9DE8-EFBF-44AB-B317-32167BB72056}" uniqueName="46" name="202507" queryTableFieldId="46" dataDxfId="74" dataCellStyle="Vírgula"/>
    <tableColumn id="47" xr3:uid="{23E551AE-C46E-48AD-BD23-642195224545}" uniqueName="47" name="202508" queryTableFieldId="47" dataDxfId="73" dataCellStyle="Vírgula"/>
    <tableColumn id="48" xr3:uid="{7C0FBA07-579C-4C87-9C36-1829220C353B}" uniqueName="48" name="202509" queryTableFieldId="48" dataDxfId="72" dataCellStyle="Vírgula"/>
    <tableColumn id="49" xr3:uid="{7ECD20B4-82B9-457A-9F46-D7CC68CE2F42}" uniqueName="49" name="202510" queryTableFieldId="49" dataDxfId="71" dataCellStyle="Vírgula"/>
    <tableColumn id="50" xr3:uid="{EDE5BEE4-94BE-4F12-8CF6-82A02008C800}" uniqueName="50" name="202511" queryTableFieldId="50" dataDxfId="70" dataCellStyle="Vírgula"/>
    <tableColumn id="51" xr3:uid="{86FC1A2A-7695-402A-8E5E-603C1F9B5A90}" uniqueName="51" name="202512" queryTableFieldId="51" dataDxfId="69" dataCellStyle="Vírgula"/>
    <tableColumn id="52" xr3:uid="{6CEFC42D-5FBC-4A45-AF6A-5A8D64E3AF78}" uniqueName="52" name="202601" queryTableFieldId="52" dataDxfId="68" dataCellStyle="Vírgula"/>
    <tableColumn id="53" xr3:uid="{709A0972-92A0-49A7-80A6-B675E8873989}" uniqueName="53" name="202602" queryTableFieldId="53" dataDxfId="67" dataCellStyle="Vírgula"/>
    <tableColumn id="54" xr3:uid="{94358348-FEBA-4E76-91A3-4A9F8FEBED3A}" uniqueName="54" name="202603" queryTableFieldId="54" dataDxfId="66" dataCellStyle="Vírgula"/>
    <tableColumn id="55" xr3:uid="{8A66839A-80C8-42BB-AF93-1A506470362C}" uniqueName="55" name="202604" queryTableFieldId="55" dataDxfId="65" dataCellStyle="Vírgula"/>
    <tableColumn id="56" xr3:uid="{D0FE8028-0754-44C3-8F50-AA9123FFE74E}" uniqueName="56" name="202605" queryTableFieldId="56" dataDxfId="64" dataCellStyle="Vírgula"/>
    <tableColumn id="57" xr3:uid="{0C0F2692-ECA0-42CC-A513-8DBC7C49C217}" uniqueName="57" name="202606" queryTableFieldId="57" dataDxfId="63" dataCellStyle="Vírgula"/>
    <tableColumn id="58" xr3:uid="{B6A55561-E61D-40A2-8BB6-008071E58373}" uniqueName="58" name="202607" queryTableFieldId="58" dataDxfId="62" dataCellStyle="Vírgula"/>
    <tableColumn id="59" xr3:uid="{C38F4E07-7843-47E5-8DE0-4596E79DFDB9}" uniqueName="59" name="202608" queryTableFieldId="59" dataDxfId="61" dataCellStyle="Vírgula"/>
    <tableColumn id="60" xr3:uid="{7884DE73-F470-408F-910A-7FFB372A555F}" uniqueName="60" name="202609" queryTableFieldId="60" dataDxfId="60" dataCellStyle="Vírgula"/>
    <tableColumn id="61" xr3:uid="{D4351A19-91D6-42DA-9539-7138E514E9BC}" uniqueName="61" name="202610" queryTableFieldId="61" dataDxfId="59" dataCellStyle="Vírgula"/>
    <tableColumn id="62" xr3:uid="{733ACDDA-4F0D-4B03-852F-8D64D86A6691}" uniqueName="62" name="202611" queryTableFieldId="62" dataDxfId="58" dataCellStyle="Vírgula"/>
    <tableColumn id="63" xr3:uid="{906825F2-53DC-45E0-8A56-ED9255041CC5}" uniqueName="63" name="202612" queryTableFieldId="63" dataDxfId="57" dataCellStyle="Vírgula"/>
    <tableColumn id="64" xr3:uid="{8399118D-EBEE-40C6-9DFB-C39BF44F5E5D}" uniqueName="64" name="_2" queryTableFieldId="64" dataDxfId="56" dataCellStyle="Vírgula"/>
    <tableColumn id="65" xr3:uid="{D1FDFDCC-DB78-4530-B890-149C8132D2B0}" uniqueName="65" name="_3" queryTableFieldId="65" dataDxfId="55" dataCellStyle="Vírgula"/>
    <tableColumn id="66" xr3:uid="{69E4B37B-9FBB-41B2-BEE3-F3E0BB9BFC71}" uniqueName="66" name="_4" queryTableFieldId="66" dataDxfId="54" dataCellStyle="Vírgula"/>
    <tableColumn id="67" xr3:uid="{FF950760-CE67-405E-9B7B-C2F835AEC66F}" uniqueName="67" name="_5" queryTableFieldId="67" dataDxfId="53" dataCellStyle="Vírgula"/>
    <tableColumn id="68" xr3:uid="{098D481A-6A0E-41B2-B6AD-C68F262FB14C}" uniqueName="68" name="_6" queryTableFieldId="68" dataDxfId="52" dataCellStyle="Vírgula"/>
    <tableColumn id="69" xr3:uid="{D508D14C-3AB2-4E11-8629-1F02D8D2E635}" uniqueName="69" name="_7" queryTableFieldId="69" dataDxfId="51" dataCellStyle="Vírgula"/>
    <tableColumn id="70" xr3:uid="{0666A54F-B054-4AF5-AC70-8EF010AD1E41}" uniqueName="70" name="_8" queryTableFieldId="70" dataDxfId="50" dataCellStyle="Vírgula"/>
    <tableColumn id="71" xr3:uid="{7E2907BB-EFB0-4DE7-AE54-51A42EA8C89B}" uniqueName="71" name="_9" queryTableFieldId="71" dataDxfId="49" dataCellStyle="Vírgula"/>
    <tableColumn id="72" xr3:uid="{F8B6781A-D612-4A96-BF29-0353EAA32C08}" uniqueName="72" name="_10" queryTableFieldId="72" dataDxfId="48" dataCellStyle="Vírgula"/>
    <tableColumn id="73" xr3:uid="{895B379E-B74B-4BA6-9AFC-A5B7AD5B4FCD}" uniqueName="73" name="_11" queryTableFieldId="73" dataDxfId="47" dataCellStyle="Vírgula"/>
    <tableColumn id="74" xr3:uid="{93932AA9-9D26-4896-B4DD-FD8B0DB02F46}" uniqueName="74" name="_12" queryTableFieldId="74" dataDxfId="46" dataCellStyle="Vírgula"/>
    <tableColumn id="75" xr3:uid="{47DD59D6-5568-4D1E-BD7E-830BE667F95B}" uniqueName="75" name="_13" queryTableFieldId="75" dataDxfId="45" dataCellStyle="Vírgula"/>
    <tableColumn id="76" xr3:uid="{CC77BCA0-A01D-4CB2-B424-45726D925769}" uniqueName="76" name="_14" queryTableFieldId="76" dataDxfId="44" dataCellStyle="Vírgula"/>
    <tableColumn id="77" xr3:uid="{F029A3D7-707D-421B-8C5B-DB7AE7B2C1FB}" uniqueName="77" name="_15" queryTableFieldId="77" dataDxfId="43" dataCellStyle="Vírgula"/>
    <tableColumn id="78" xr3:uid="{92B82644-2830-4E8E-9E10-627155A0AE74}" uniqueName="78" name="_16" queryTableFieldId="78" dataDxfId="42" dataCellStyle="Vírgula"/>
    <tableColumn id="79" xr3:uid="{01D0D9C9-72FC-4863-AC3D-BD0D9DD3288A}" uniqueName="79" name="_17" queryTableFieldId="79" dataDxfId="41" dataCellStyle="Vírgula"/>
    <tableColumn id="80" xr3:uid="{1465D4AA-3438-46EE-8D66-0EDFE2F7C259}" uniqueName="80" name="_18" queryTableFieldId="80" dataDxfId="40" dataCellStyle="Vírgula"/>
    <tableColumn id="81" xr3:uid="{60B9F57A-7618-44F6-8C92-577A5C1F027A}" uniqueName="81" name="_19" queryTableFieldId="81" dataDxfId="39" dataCellStyle="Vírgula"/>
    <tableColumn id="82" xr3:uid="{E60A005D-B6DE-4FF0-ABA2-3B4455AD1AB3}" uniqueName="82" name="_20" queryTableFieldId="82" dataDxfId="38" dataCellStyle="Vírgula"/>
    <tableColumn id="83" xr3:uid="{E2F7316D-EB6A-46E0-9712-53C95AA1D1F4}" uniqueName="83" name="_21" queryTableFieldId="83" dataDxfId="37" dataCellStyle="Vírgula"/>
    <tableColumn id="84" xr3:uid="{7B152855-5E9B-4F68-82B3-AABF97A4F5CB}" uniqueName="84" name="_22" queryTableFieldId="84" dataDxfId="36" dataCellStyle="Vírgula"/>
    <tableColumn id="85" xr3:uid="{863579F8-6F1E-40CE-AE95-E972AD7E18D1}" uniqueName="85" name="_23" queryTableFieldId="85" dataDxfId="35" dataCellStyle="Vírgula"/>
    <tableColumn id="86" xr3:uid="{82DB163E-31E4-4499-88CF-E8CBC0DBE767}" uniqueName="86" name="_24" queryTableFieldId="86" dataDxfId="34" dataCellStyle="Vírgula"/>
    <tableColumn id="87" xr3:uid="{D4441F2C-8F16-4EBA-942A-8915DAB2FD23}" uniqueName="87" name="_25" queryTableFieldId="87" dataDxfId="33" dataCellStyle="Vírgula"/>
    <tableColumn id="88" xr3:uid="{3A70A9E3-1177-4C82-AAFA-31956C0171E5}" uniqueName="88" name="_26" queryTableFieldId="88" dataDxfId="32" dataCellStyle="Vírgula"/>
    <tableColumn id="89" xr3:uid="{080FB903-692A-4805-B6D2-30E43EA0FD13}" uniqueName="89" name="_27" queryTableFieldId="89" dataDxfId="31" dataCellStyle="Vírgula"/>
    <tableColumn id="90" xr3:uid="{F9EA9DFE-8FB5-4C0B-8BDD-821FCB65DE2D}" uniqueName="90" name="_28" queryTableFieldId="90" dataDxfId="30" dataCellStyle="Vírgula"/>
    <tableColumn id="91" xr3:uid="{7A7E77AB-0B1B-40C6-8D70-FAC6D2ABD7D6}" uniqueName="91" name="_29" queryTableFieldId="91" dataDxfId="29" dataCellStyle="Vírgula"/>
    <tableColumn id="92" xr3:uid="{031F8646-EA4A-43A9-B319-A9036C059DD1}" uniqueName="92" name="_30" queryTableFieldId="92" dataDxfId="28" dataCellStyle="Vírgula"/>
    <tableColumn id="93" xr3:uid="{F7254AA2-866E-4332-898A-80B392ED5E40}" uniqueName="93" name="_31" queryTableFieldId="93" dataDxfId="27" dataCellStyle="Vírgula"/>
    <tableColumn id="94" xr3:uid="{D8FF2A8A-3063-4AF2-AC23-57E2F44F9C6A}" uniqueName="94" name="_32" queryTableFieldId="94" dataDxfId="26" dataCellStyle="Vírgula"/>
    <tableColumn id="95" xr3:uid="{FBCE9ADB-00DC-41E9-941F-1D80134B64D4}" uniqueName="95" name="_33" queryTableFieldId="95" dataDxfId="25" dataCellStyle="Vírgula"/>
    <tableColumn id="96" xr3:uid="{DCE5B4B9-AEBF-4EBC-90AA-C11D8ADA279A}" uniqueName="96" name="_34" queryTableFieldId="96" dataDxfId="24" dataCellStyle="Vírgula"/>
    <tableColumn id="97" xr3:uid="{DAA199A4-4FB5-4A8D-BC5D-0D115603D415}" uniqueName="97" name="_35" queryTableFieldId="97" dataDxfId="23" dataCellStyle="Vírgula"/>
    <tableColumn id="98" xr3:uid="{71929940-7334-4338-B514-58E8D9920ED9}" uniqueName="98" name="_36" queryTableFieldId="98" dataDxfId="22" dataCellStyle="Vírgula"/>
    <tableColumn id="99" xr3:uid="{34B0501E-80E3-4683-A912-BCAA6BBC6160}" uniqueName="99" name="_37" queryTableFieldId="99" dataDxfId="21" dataCellStyle="Vírgula"/>
    <tableColumn id="100" xr3:uid="{6FC091EA-FDCA-46A4-B0CA-CB1CE70ED726}" uniqueName="100" name="_38" queryTableFieldId="100" dataDxfId="20" dataCellStyle="Vírgula"/>
    <tableColumn id="101" xr3:uid="{8D2311E5-5764-424C-B8F5-B439DA114585}" uniqueName="101" name="_39" queryTableFieldId="101" dataDxfId="19" dataCellStyle="Vírgula"/>
    <tableColumn id="102" xr3:uid="{D0C108CF-E36E-4CA8-B957-21D0C9BF2DC8}" uniqueName="102" name="_40" queryTableFieldId="102" dataDxfId="18" dataCellStyle="Vírgula"/>
    <tableColumn id="103" xr3:uid="{4B43E770-534D-4ACC-836F-3DA08861C676}" uniqueName="103" name="_41" queryTableFieldId="103" dataDxfId="17" dataCellStyle="Vírgula"/>
    <tableColumn id="104" xr3:uid="{D72635DF-A2C4-4BAB-BA74-35622A683A91}" uniqueName="104" name="_42" queryTableFieldId="104" dataDxfId="16" dataCellStyle="Vírgula"/>
    <tableColumn id="105" xr3:uid="{D56AE343-BDDD-43A1-8743-7F25B5693B04}" uniqueName="105" name="_43" queryTableFieldId="105" dataDxfId="15" dataCellStyle="Vírgula"/>
    <tableColumn id="106" xr3:uid="{EBA03F5D-3A80-4358-B2C8-A32208660567}" uniqueName="106" name="_44" queryTableFieldId="106" dataDxfId="14" dataCellStyle="Vírgula"/>
    <tableColumn id="107" xr3:uid="{53BDCCD1-F1AD-4AAE-96A6-393358923A2B}" uniqueName="107" name="_45" queryTableFieldId="107" dataDxfId="13" dataCellStyle="Vírgula"/>
    <tableColumn id="108" xr3:uid="{99CEF57B-8AF4-4DD3-9749-9249EFCBAF01}" uniqueName="108" name="_46" queryTableFieldId="108" dataDxfId="12" dataCellStyle="Vírgula"/>
    <tableColumn id="109" xr3:uid="{5405034D-612B-4E79-81D3-A037922A9815}" uniqueName="109" name="_47" queryTableFieldId="109" dataDxfId="11" dataCellStyle="Vírgula"/>
    <tableColumn id="110" xr3:uid="{B746AB51-2C96-421C-A233-8AD2FD427D8F}" uniqueName="110" name="_48" queryTableFieldId="110" dataDxfId="10" dataCellStyle="Vírgula"/>
    <tableColumn id="111" xr3:uid="{90812BFF-A77D-4915-9B5A-F9DC9CF25F09}" uniqueName="111" name="_49" queryTableFieldId="111" dataDxfId="9" dataCellStyle="Vírgula"/>
    <tableColumn id="112" xr3:uid="{28C97042-BA74-4BA6-8415-C55B14908E0E}" uniqueName="112" name="_50" queryTableFieldId="112" dataDxfId="8" dataCellStyle="Vírgula"/>
    <tableColumn id="113" xr3:uid="{187E01F2-739E-40C3-A327-9AC10236B822}" uniqueName="113" name="_51" queryTableFieldId="113" dataDxfId="7" dataCellStyle="Vírgula"/>
    <tableColumn id="114" xr3:uid="{1E445352-F880-45DB-B34A-C2CD33683AF3}" uniqueName="114" name="_52" queryTableFieldId="114" dataDxfId="6" dataCellStyle="Vírgula"/>
    <tableColumn id="115" xr3:uid="{FBDC2311-0583-453C-820E-9B99057CEFB6}" uniqueName="115" name="_53" queryTableFieldId="115" dataDxfId="5" dataCellStyle="Vírgula"/>
    <tableColumn id="116" xr3:uid="{818ED67D-3875-4EB1-8325-15BE57B8F208}" uniqueName="116" name="_54" queryTableFieldId="116" dataDxfId="4" dataCellStyle="Vírgula"/>
    <tableColumn id="117" xr3:uid="{C08A8F5B-9FEC-4E7B-A1F9-6B8A0FB36D08}" uniqueName="117" name="_55" queryTableFieldId="117" dataDxfId="3" dataCellStyle="Vírgula"/>
    <tableColumn id="118" xr3:uid="{9C1EC8A3-543D-46BD-BF72-8364C4A7B53E}" uniqueName="118" name="_56" queryTableFieldId="118" dataDxfId="2" dataCellStyle="Vírgula"/>
    <tableColumn id="119" xr3:uid="{9FD7991C-D50E-4426-900D-0A65786AA079}" uniqueName="119" name="_57" queryTableFieldId="119" dataDxfId="1" dataCellStyle="Vírgula"/>
    <tableColumn id="120" xr3:uid="{D7105FF3-58D7-4D0F-83D7-850D3E2352E6}" uniqueName="120" name="_58" queryTableFieldId="120" dataDxfId="0" dataCellStyle="Vírgula"/>
  </tableColumns>
  <tableStyleInfo name="TableStyleQueryPreview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LDO2025" displayName="PLDO2025" ref="A3:DJ143" totalsRowShown="0" headerRowDxfId="1061" dataDxfId="1060">
  <autoFilter ref="A3:DJ143" xr:uid="{00000000-0009-0000-0100-000003000000}"/>
  <tableColumns count="114">
    <tableColumn id="1" xr3:uid="{00000000-0010-0000-0100-000001000000}" name="RECEITAS" dataDxfId="1059"/>
    <tableColumn id="2" xr3:uid="{00000000-0010-0000-0100-000002000000}" name="Colunas1" dataDxfId="1058"/>
    <tableColumn id="3" xr3:uid="{00000000-0010-0000-0100-000003000000}" name="Colunas2" dataDxfId="1057"/>
    <tableColumn id="10" xr3:uid="{00000000-0010-0000-0100-00000A000000}" name="202301" dataDxfId="1056"/>
    <tableColumn id="11" xr3:uid="{00000000-0010-0000-0100-00000B000000}" name="202302" dataDxfId="1055"/>
    <tableColumn id="12" xr3:uid="{00000000-0010-0000-0100-00000C000000}" name="202303" dataDxfId="1054"/>
    <tableColumn id="13" xr3:uid="{00000000-0010-0000-0100-00000D000000}" name="202304" dataDxfId="1053"/>
    <tableColumn id="14" xr3:uid="{00000000-0010-0000-0100-00000E000000}" name="202305" dataDxfId="1052"/>
    <tableColumn id="15" xr3:uid="{00000000-0010-0000-0100-00000F000000}" name="202306" dataDxfId="1051"/>
    <tableColumn id="16" xr3:uid="{00000000-0010-0000-0100-000010000000}" name="202307" dataDxfId="1050"/>
    <tableColumn id="17" xr3:uid="{00000000-0010-0000-0100-000011000000}" name="202308" dataDxfId="1049"/>
    <tableColumn id="18" xr3:uid="{00000000-0010-0000-0100-000012000000}" name="202309" dataDxfId="1048"/>
    <tableColumn id="19" xr3:uid="{00000000-0010-0000-0100-000013000000}" name="202310" dataDxfId="1047"/>
    <tableColumn id="20" xr3:uid="{00000000-0010-0000-0100-000014000000}" name="202311" dataDxfId="1046"/>
    <tableColumn id="21" xr3:uid="{00000000-0010-0000-0100-000015000000}" name="202312" dataDxfId="1045"/>
    <tableColumn id="22" xr3:uid="{00000000-0010-0000-0100-000016000000}" name="202401" dataDxfId="1044"/>
    <tableColumn id="23" xr3:uid="{00000000-0010-0000-0100-000017000000}" name="202402" dataDxfId="1043"/>
    <tableColumn id="24" xr3:uid="{00000000-0010-0000-0100-000018000000}" name="202403" dataDxfId="1042"/>
    <tableColumn id="25" xr3:uid="{00000000-0010-0000-0100-000019000000}" name="202404" dataDxfId="1041"/>
    <tableColumn id="26" xr3:uid="{00000000-0010-0000-0100-00001A000000}" name="202405" dataDxfId="1040"/>
    <tableColumn id="27" xr3:uid="{00000000-0010-0000-0100-00001B000000}" name="202406" dataDxfId="1039"/>
    <tableColumn id="28" xr3:uid="{00000000-0010-0000-0100-00001C000000}" name="202407" dataDxfId="1038"/>
    <tableColumn id="29" xr3:uid="{00000000-0010-0000-0100-00001D000000}" name="202408" dataDxfId="1037"/>
    <tableColumn id="30" xr3:uid="{00000000-0010-0000-0100-00001E000000}" name="202409" dataDxfId="1036"/>
    <tableColumn id="31" xr3:uid="{00000000-0010-0000-0100-00001F000000}" name="202410" dataDxfId="1035"/>
    <tableColumn id="32" xr3:uid="{00000000-0010-0000-0100-000020000000}" name="202411" dataDxfId="1034"/>
    <tableColumn id="33" xr3:uid="{00000000-0010-0000-0100-000021000000}" name="202412" dataDxfId="1033"/>
    <tableColumn id="34" xr3:uid="{00000000-0010-0000-0100-000022000000}" name="202501" dataDxfId="1032"/>
    <tableColumn id="35" xr3:uid="{00000000-0010-0000-0100-000023000000}" name="202502" dataDxfId="1031"/>
    <tableColumn id="36" xr3:uid="{00000000-0010-0000-0100-000024000000}" name="202503" dataDxfId="1030"/>
    <tableColumn id="37" xr3:uid="{00000000-0010-0000-0100-000025000000}" name="202504" dataDxfId="1029"/>
    <tableColumn id="38" xr3:uid="{00000000-0010-0000-0100-000026000000}" name="202505" dataDxfId="1028"/>
    <tableColumn id="39" xr3:uid="{00000000-0010-0000-0100-000027000000}" name="202506" dataDxfId="1027"/>
    <tableColumn id="40" xr3:uid="{00000000-0010-0000-0100-000028000000}" name="202507" dataDxfId="1026"/>
    <tableColumn id="41" xr3:uid="{00000000-0010-0000-0100-000029000000}" name="202508" dataDxfId="1025"/>
    <tableColumn id="42" xr3:uid="{00000000-0010-0000-0100-00002A000000}" name="202509" dataDxfId="1024"/>
    <tableColumn id="43" xr3:uid="{00000000-0010-0000-0100-00002B000000}" name="202510" dataDxfId="1023"/>
    <tableColumn id="44" xr3:uid="{00000000-0010-0000-0100-00002C000000}" name="202511" dataDxfId="1022"/>
    <tableColumn id="45" xr3:uid="{00000000-0010-0000-0100-00002D000000}" name="202512" dataDxfId="1021"/>
    <tableColumn id="46" xr3:uid="{00000000-0010-0000-0100-00002E000000}" name="202601" dataDxfId="1020"/>
    <tableColumn id="47" xr3:uid="{00000000-0010-0000-0100-00002F000000}" name="202602" dataDxfId="1019"/>
    <tableColumn id="48" xr3:uid="{00000000-0010-0000-0100-000030000000}" name="202603" dataDxfId="1018"/>
    <tableColumn id="49" xr3:uid="{00000000-0010-0000-0100-000031000000}" name="202604" dataDxfId="1017"/>
    <tableColumn id="50" xr3:uid="{00000000-0010-0000-0100-000032000000}" name="202605" dataDxfId="1016"/>
    <tableColumn id="51" xr3:uid="{00000000-0010-0000-0100-000033000000}" name="202606" dataDxfId="1015"/>
    <tableColumn id="52" xr3:uid="{00000000-0010-0000-0100-000034000000}" name="202607" dataDxfId="1014"/>
    <tableColumn id="53" xr3:uid="{00000000-0010-0000-0100-000035000000}" name="202608" dataDxfId="1013"/>
    <tableColumn id="54" xr3:uid="{00000000-0010-0000-0100-000036000000}" name="202609" dataDxfId="1012"/>
    <tableColumn id="55" xr3:uid="{00000000-0010-0000-0100-000037000000}" name="202610" dataDxfId="1011"/>
    <tableColumn id="56" xr3:uid="{00000000-0010-0000-0100-000038000000}" name="202611" dataDxfId="1010"/>
    <tableColumn id="57" xr3:uid="{00000000-0010-0000-0100-000039000000}" name="202612" dataDxfId="1009"/>
    <tableColumn id="58" xr3:uid="{00000000-0010-0000-0100-00003A000000}" name="_8" dataDxfId="1008"/>
    <tableColumn id="59" xr3:uid="{00000000-0010-0000-0100-00003B000000}" name="_9" dataDxfId="1007"/>
    <tableColumn id="60" xr3:uid="{00000000-0010-0000-0100-00003C000000}" name="_10" dataDxfId="1006"/>
    <tableColumn id="61" xr3:uid="{00000000-0010-0000-0100-00003D000000}" name="_11" dataDxfId="1005"/>
    <tableColumn id="62" xr3:uid="{00000000-0010-0000-0100-00003E000000}" name="_12" dataDxfId="1004"/>
    <tableColumn id="63" xr3:uid="{00000000-0010-0000-0100-00003F000000}" name="_13" dataDxfId="1003"/>
    <tableColumn id="64" xr3:uid="{00000000-0010-0000-0100-000040000000}" name="_14" dataDxfId="1002"/>
    <tableColumn id="65" xr3:uid="{00000000-0010-0000-0100-000041000000}" name="_15" dataDxfId="1001"/>
    <tableColumn id="66" xr3:uid="{00000000-0010-0000-0100-000042000000}" name="_16" dataDxfId="1000"/>
    <tableColumn id="67" xr3:uid="{00000000-0010-0000-0100-000043000000}" name="_17" dataDxfId="999"/>
    <tableColumn id="68" xr3:uid="{00000000-0010-0000-0100-000044000000}" name="_18" dataDxfId="998"/>
    <tableColumn id="69" xr3:uid="{00000000-0010-0000-0100-000045000000}" name="_19" dataDxfId="997"/>
    <tableColumn id="70" xr3:uid="{00000000-0010-0000-0100-000046000000}" name="_20" dataDxfId="996"/>
    <tableColumn id="71" xr3:uid="{00000000-0010-0000-0100-000047000000}" name="_21" dataDxfId="995"/>
    <tableColumn id="72" xr3:uid="{00000000-0010-0000-0100-000048000000}" name="_22" dataDxfId="994"/>
    <tableColumn id="73" xr3:uid="{00000000-0010-0000-0100-000049000000}" name="_23" dataDxfId="993"/>
    <tableColumn id="74" xr3:uid="{00000000-0010-0000-0100-00004A000000}" name="_24" dataDxfId="992"/>
    <tableColumn id="75" xr3:uid="{00000000-0010-0000-0100-00004B000000}" name="_25" dataDxfId="991"/>
    <tableColumn id="76" xr3:uid="{00000000-0010-0000-0100-00004C000000}" name="_26" dataDxfId="990"/>
    <tableColumn id="77" xr3:uid="{00000000-0010-0000-0100-00004D000000}" name="_27" dataDxfId="989"/>
    <tableColumn id="78" xr3:uid="{00000000-0010-0000-0100-00004E000000}" name="_28" dataDxfId="988"/>
    <tableColumn id="79" xr3:uid="{00000000-0010-0000-0100-00004F000000}" name="_29" dataDxfId="987"/>
    <tableColumn id="80" xr3:uid="{00000000-0010-0000-0100-000050000000}" name="_30" dataDxfId="986"/>
    <tableColumn id="81" xr3:uid="{00000000-0010-0000-0100-000051000000}" name="_31" dataDxfId="985"/>
    <tableColumn id="82" xr3:uid="{00000000-0010-0000-0100-000052000000}" name="_32" dataDxfId="984"/>
    <tableColumn id="83" xr3:uid="{00000000-0010-0000-0100-000053000000}" name="_33" dataDxfId="983"/>
    <tableColumn id="84" xr3:uid="{00000000-0010-0000-0100-000054000000}" name="_34" dataDxfId="982"/>
    <tableColumn id="85" xr3:uid="{00000000-0010-0000-0100-000055000000}" name="_35" dataDxfId="981"/>
    <tableColumn id="86" xr3:uid="{00000000-0010-0000-0100-000056000000}" name="_36" dataDxfId="980"/>
    <tableColumn id="87" xr3:uid="{00000000-0010-0000-0100-000057000000}" name="_37" dataDxfId="979"/>
    <tableColumn id="88" xr3:uid="{00000000-0010-0000-0100-000058000000}" name="_38" dataDxfId="978"/>
    <tableColumn id="89" xr3:uid="{00000000-0010-0000-0100-000059000000}" name="_39" dataDxfId="977"/>
    <tableColumn id="90" xr3:uid="{00000000-0010-0000-0100-00005A000000}" name="_40" dataDxfId="976"/>
    <tableColumn id="91" xr3:uid="{00000000-0010-0000-0100-00005B000000}" name="_41" dataDxfId="975"/>
    <tableColumn id="92" xr3:uid="{00000000-0010-0000-0100-00005C000000}" name="_42" dataDxfId="974"/>
    <tableColumn id="93" xr3:uid="{00000000-0010-0000-0100-00005D000000}" name="_43" dataDxfId="973"/>
    <tableColumn id="94" xr3:uid="{00000000-0010-0000-0100-00005E000000}" name="_44" dataDxfId="972"/>
    <tableColumn id="95" xr3:uid="{00000000-0010-0000-0100-00005F000000}" name="_45" dataDxfId="971"/>
    <tableColumn id="96" xr3:uid="{00000000-0010-0000-0100-000060000000}" name="_46" dataDxfId="970"/>
    <tableColumn id="97" xr3:uid="{00000000-0010-0000-0100-000061000000}" name="_47" dataDxfId="969"/>
    <tableColumn id="98" xr3:uid="{00000000-0010-0000-0100-000062000000}" name="_48" dataDxfId="968"/>
    <tableColumn id="99" xr3:uid="{00000000-0010-0000-0100-000063000000}" name="_49" dataDxfId="967"/>
    <tableColumn id="100" xr3:uid="{00000000-0010-0000-0100-000064000000}" name="_50" dataDxfId="966"/>
    <tableColumn id="101" xr3:uid="{00000000-0010-0000-0100-000065000000}" name="_51" dataDxfId="965"/>
    <tableColumn id="102" xr3:uid="{00000000-0010-0000-0100-000066000000}" name="_52" dataDxfId="964"/>
    <tableColumn id="103" xr3:uid="{00000000-0010-0000-0100-000067000000}" name="_53" dataDxfId="963"/>
    <tableColumn id="104" xr3:uid="{00000000-0010-0000-0100-000068000000}" name="_54" dataDxfId="962"/>
    <tableColumn id="105" xr3:uid="{00000000-0010-0000-0100-000069000000}" name="_55" dataDxfId="961"/>
    <tableColumn id="106" xr3:uid="{00000000-0010-0000-0100-00006A000000}" name="_56" dataDxfId="960"/>
    <tableColumn id="107" xr3:uid="{00000000-0010-0000-0100-00006B000000}" name="_57" dataDxfId="959"/>
    <tableColumn id="108" xr3:uid="{00000000-0010-0000-0100-00006C000000}" name="_58" dataDxfId="958"/>
    <tableColumn id="109" xr3:uid="{00000000-0010-0000-0100-00006D000000}" name="_59" dataDxfId="957"/>
    <tableColumn id="110" xr3:uid="{00000000-0010-0000-0100-00006E000000}" name="_60" dataDxfId="956"/>
    <tableColumn id="111" xr3:uid="{00000000-0010-0000-0100-00006F000000}" name="_61" dataDxfId="955"/>
    <tableColumn id="112" xr3:uid="{00000000-0010-0000-0100-000070000000}" name="_62" dataDxfId="954"/>
    <tableColumn id="113" xr3:uid="{00000000-0010-0000-0100-000071000000}" name="_63" dataDxfId="953"/>
    <tableColumn id="114" xr3:uid="{00000000-0010-0000-0100-000072000000}" name="_64" dataDxfId="952"/>
    <tableColumn id="115" xr3:uid="{00000000-0010-0000-0100-000073000000}" name="_65" dataDxfId="951"/>
    <tableColumn id="116" xr3:uid="{00000000-0010-0000-0100-000074000000}" name="_66" dataDxfId="950"/>
    <tableColumn id="117" xr3:uid="{00000000-0010-0000-0100-000075000000}" name="_67" dataDxfId="949"/>
    <tableColumn id="118" xr3:uid="{00000000-0010-0000-0100-000076000000}" name="_68" dataDxfId="948"/>
    <tableColumn id="119" xr3:uid="{00000000-0010-0000-0100-000077000000}" name="_69" dataDxfId="947"/>
    <tableColumn id="120" xr3:uid="{00000000-0010-0000-0100-000078000000}" name="_70" dataDxfId="946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PLDO2024" displayName="PLDO2024" ref="A3:GV145" totalsRowShown="0" headerRowDxfId="945" dataDxfId="944">
  <autoFilter ref="A3:GV145" xr:uid="{00000000-0009-0000-0100-000004000000}"/>
  <tableColumns count="204">
    <tableColumn id="1" xr3:uid="{00000000-0010-0000-0200-000001000000}" name="RECEITAS" dataDxfId="943"/>
    <tableColumn id="2" xr3:uid="{00000000-0010-0000-0200-000002000000}" name="Column1" dataDxfId="942"/>
    <tableColumn id="3" xr3:uid="{00000000-0010-0000-0200-000003000000}" name="_1" dataDxfId="941"/>
    <tableColumn id="10" xr3:uid="{00000000-0010-0000-0200-00000A000000}" name="202301" dataDxfId="940" dataCellStyle="Vírgula"/>
    <tableColumn id="11" xr3:uid="{00000000-0010-0000-0200-00000B000000}" name="202302" dataDxfId="939" dataCellStyle="Vírgula"/>
    <tableColumn id="12" xr3:uid="{00000000-0010-0000-0200-00000C000000}" name="202303" dataDxfId="938" dataCellStyle="Vírgula"/>
    <tableColumn id="13" xr3:uid="{00000000-0010-0000-0200-00000D000000}" name="202304" dataDxfId="937" dataCellStyle="Vírgula"/>
    <tableColumn id="14" xr3:uid="{00000000-0010-0000-0200-00000E000000}" name="202305" dataDxfId="936" dataCellStyle="Vírgula"/>
    <tableColumn id="15" xr3:uid="{00000000-0010-0000-0200-00000F000000}" name="202306" dataDxfId="935" dataCellStyle="Vírgula"/>
    <tableColumn id="16" xr3:uid="{00000000-0010-0000-0200-000010000000}" name="202307" dataDxfId="934" dataCellStyle="Vírgula"/>
    <tableColumn id="17" xr3:uid="{00000000-0010-0000-0200-000011000000}" name="202308" dataDxfId="933" dataCellStyle="Vírgula"/>
    <tableColumn id="18" xr3:uid="{00000000-0010-0000-0200-000012000000}" name="202309" dataDxfId="932" dataCellStyle="Vírgula"/>
    <tableColumn id="19" xr3:uid="{00000000-0010-0000-0200-000013000000}" name="202310" dataDxfId="931" dataCellStyle="Vírgula"/>
    <tableColumn id="20" xr3:uid="{00000000-0010-0000-0200-000014000000}" name="202311" dataDxfId="930" dataCellStyle="Vírgula"/>
    <tableColumn id="21" xr3:uid="{00000000-0010-0000-0200-000015000000}" name="202312" dataDxfId="929" dataCellStyle="Vírgula"/>
    <tableColumn id="22" xr3:uid="{00000000-0010-0000-0200-000016000000}" name="202401" dataDxfId="928" dataCellStyle="Vírgula"/>
    <tableColumn id="23" xr3:uid="{00000000-0010-0000-0200-000017000000}" name="202402" dataDxfId="927" dataCellStyle="Vírgula"/>
    <tableColumn id="24" xr3:uid="{00000000-0010-0000-0200-000018000000}" name="202403" dataDxfId="926" dataCellStyle="Vírgula"/>
    <tableColumn id="25" xr3:uid="{00000000-0010-0000-0200-000019000000}" name="202404" dataDxfId="925" dataCellStyle="Vírgula"/>
    <tableColumn id="26" xr3:uid="{00000000-0010-0000-0200-00001A000000}" name="202405" dataDxfId="924" dataCellStyle="Vírgula"/>
    <tableColumn id="27" xr3:uid="{00000000-0010-0000-0200-00001B000000}" name="202406" dataDxfId="923" dataCellStyle="Vírgula"/>
    <tableColumn id="28" xr3:uid="{00000000-0010-0000-0200-00001C000000}" name="202407" dataDxfId="922" dataCellStyle="Vírgula"/>
    <tableColumn id="29" xr3:uid="{00000000-0010-0000-0200-00001D000000}" name="202408" dataDxfId="921" dataCellStyle="Vírgula"/>
    <tableColumn id="30" xr3:uid="{00000000-0010-0000-0200-00001E000000}" name="202409" dataDxfId="920" dataCellStyle="Vírgula"/>
    <tableColumn id="31" xr3:uid="{00000000-0010-0000-0200-00001F000000}" name="202410" dataDxfId="919" dataCellStyle="Vírgula"/>
    <tableColumn id="32" xr3:uid="{00000000-0010-0000-0200-000020000000}" name="202411" dataDxfId="918" dataCellStyle="Vírgula"/>
    <tableColumn id="33" xr3:uid="{00000000-0010-0000-0200-000021000000}" name="202412" dataDxfId="917" dataCellStyle="Vírgula"/>
    <tableColumn id="34" xr3:uid="{00000000-0010-0000-0200-000022000000}" name="202501" dataDxfId="916" dataCellStyle="Vírgula"/>
    <tableColumn id="35" xr3:uid="{00000000-0010-0000-0200-000023000000}" name="202502" dataDxfId="915" dataCellStyle="Vírgula"/>
    <tableColumn id="36" xr3:uid="{00000000-0010-0000-0200-000024000000}" name="202503" dataDxfId="914" dataCellStyle="Vírgula"/>
    <tableColumn id="37" xr3:uid="{00000000-0010-0000-0200-000025000000}" name="202504" dataDxfId="913" dataCellStyle="Vírgula"/>
    <tableColumn id="38" xr3:uid="{00000000-0010-0000-0200-000026000000}" name="202505" dataDxfId="912" dataCellStyle="Vírgula"/>
    <tableColumn id="39" xr3:uid="{00000000-0010-0000-0200-000027000000}" name="202506" dataDxfId="911" dataCellStyle="Vírgula"/>
    <tableColumn id="40" xr3:uid="{00000000-0010-0000-0200-000028000000}" name="202507" dataDxfId="910" dataCellStyle="Vírgula"/>
    <tableColumn id="41" xr3:uid="{00000000-0010-0000-0200-000029000000}" name="202508" dataDxfId="909" dataCellStyle="Vírgula"/>
    <tableColumn id="42" xr3:uid="{00000000-0010-0000-0200-00002A000000}" name="202509" dataDxfId="908" dataCellStyle="Vírgula"/>
    <tableColumn id="43" xr3:uid="{00000000-0010-0000-0200-00002B000000}" name="202510" dataDxfId="907" dataCellStyle="Vírgula"/>
    <tableColumn id="44" xr3:uid="{00000000-0010-0000-0200-00002C000000}" name="202511" dataDxfId="906" dataCellStyle="Vírgula"/>
    <tableColumn id="45" xr3:uid="{00000000-0010-0000-0200-00002D000000}" name="202512" dataDxfId="905" dataCellStyle="Vírgula"/>
    <tableColumn id="46" xr3:uid="{00000000-0010-0000-0200-00002E000000}" name="202601" dataDxfId="904" dataCellStyle="Vírgula"/>
    <tableColumn id="47" xr3:uid="{00000000-0010-0000-0200-00002F000000}" name="202602" dataDxfId="903" dataCellStyle="Vírgula"/>
    <tableColumn id="48" xr3:uid="{00000000-0010-0000-0200-000030000000}" name="202603" dataDxfId="902" dataCellStyle="Vírgula"/>
    <tableColumn id="49" xr3:uid="{00000000-0010-0000-0200-000031000000}" name="202604" dataDxfId="901" dataCellStyle="Vírgula"/>
    <tableColumn id="50" xr3:uid="{00000000-0010-0000-0200-000032000000}" name="202605" dataDxfId="900" dataCellStyle="Vírgula"/>
    <tableColumn id="51" xr3:uid="{00000000-0010-0000-0200-000033000000}" name="202606" dataDxfId="899" dataCellStyle="Vírgula"/>
    <tableColumn id="52" xr3:uid="{00000000-0010-0000-0200-000034000000}" name="202607" dataDxfId="898" dataCellStyle="Vírgula"/>
    <tableColumn id="53" xr3:uid="{00000000-0010-0000-0200-000035000000}" name="202608" dataDxfId="897" dataCellStyle="Vírgula"/>
    <tableColumn id="54" xr3:uid="{00000000-0010-0000-0200-000036000000}" name="202609" dataDxfId="896" dataCellStyle="Vírgula"/>
    <tableColumn id="55" xr3:uid="{00000000-0010-0000-0200-000037000000}" name="202610" dataDxfId="895" dataCellStyle="Vírgula"/>
    <tableColumn id="56" xr3:uid="{00000000-0010-0000-0200-000038000000}" name="202611" dataDxfId="894" dataCellStyle="Vírgula"/>
    <tableColumn id="57" xr3:uid="{00000000-0010-0000-0200-000039000000}" name="202612" dataDxfId="893" dataCellStyle="Vírgula"/>
    <tableColumn id="58" xr3:uid="{00000000-0010-0000-0200-00003A000000}" name="_8" dataDxfId="892"/>
    <tableColumn id="59" xr3:uid="{00000000-0010-0000-0200-00003B000000}" name="_9" dataDxfId="891"/>
    <tableColumn id="60" xr3:uid="{00000000-0010-0000-0200-00003C000000}" name="_10" dataDxfId="890"/>
    <tableColumn id="61" xr3:uid="{00000000-0010-0000-0200-00003D000000}" name="_11" dataDxfId="889"/>
    <tableColumn id="62" xr3:uid="{00000000-0010-0000-0200-00003E000000}" name="_12" dataDxfId="888"/>
    <tableColumn id="63" xr3:uid="{00000000-0010-0000-0200-00003F000000}" name="_13" dataDxfId="887"/>
    <tableColumn id="64" xr3:uid="{00000000-0010-0000-0200-000040000000}" name="_14" dataDxfId="886"/>
    <tableColumn id="65" xr3:uid="{00000000-0010-0000-0200-000041000000}" name="_15" dataDxfId="885"/>
    <tableColumn id="66" xr3:uid="{00000000-0010-0000-0200-000042000000}" name="_16" dataDxfId="884"/>
    <tableColumn id="67" xr3:uid="{00000000-0010-0000-0200-000043000000}" name="_17" dataDxfId="883"/>
    <tableColumn id="68" xr3:uid="{00000000-0010-0000-0200-000044000000}" name="_18" dataDxfId="882"/>
    <tableColumn id="69" xr3:uid="{00000000-0010-0000-0200-000045000000}" name="_19" dataDxfId="881"/>
    <tableColumn id="70" xr3:uid="{00000000-0010-0000-0200-000046000000}" name="_20" dataDxfId="880"/>
    <tableColumn id="71" xr3:uid="{00000000-0010-0000-0200-000047000000}" name="_21" dataDxfId="879"/>
    <tableColumn id="72" xr3:uid="{00000000-0010-0000-0200-000048000000}" name="_22" dataDxfId="878"/>
    <tableColumn id="73" xr3:uid="{00000000-0010-0000-0200-000049000000}" name="_23" dataDxfId="877"/>
    <tableColumn id="74" xr3:uid="{00000000-0010-0000-0200-00004A000000}" name="_24" dataDxfId="876"/>
    <tableColumn id="75" xr3:uid="{00000000-0010-0000-0200-00004B000000}" name="_25" dataDxfId="875"/>
    <tableColumn id="76" xr3:uid="{00000000-0010-0000-0200-00004C000000}" name="_26" dataDxfId="874"/>
    <tableColumn id="77" xr3:uid="{00000000-0010-0000-0200-00004D000000}" name="_27" dataDxfId="873"/>
    <tableColumn id="78" xr3:uid="{00000000-0010-0000-0200-00004E000000}" name="_28" dataDxfId="872"/>
    <tableColumn id="79" xr3:uid="{00000000-0010-0000-0200-00004F000000}" name="_29" dataDxfId="871"/>
    <tableColumn id="80" xr3:uid="{00000000-0010-0000-0200-000050000000}" name="_30" dataDxfId="870"/>
    <tableColumn id="81" xr3:uid="{00000000-0010-0000-0200-000051000000}" name="_31" dataDxfId="869"/>
    <tableColumn id="82" xr3:uid="{00000000-0010-0000-0200-000052000000}" name="_32" dataDxfId="868"/>
    <tableColumn id="83" xr3:uid="{00000000-0010-0000-0200-000053000000}" name="_33" dataDxfId="867"/>
    <tableColumn id="84" xr3:uid="{00000000-0010-0000-0200-000054000000}" name="_34" dataDxfId="866"/>
    <tableColumn id="85" xr3:uid="{00000000-0010-0000-0200-000055000000}" name="_35" dataDxfId="865"/>
    <tableColumn id="86" xr3:uid="{00000000-0010-0000-0200-000056000000}" name="_36" dataDxfId="864"/>
    <tableColumn id="87" xr3:uid="{00000000-0010-0000-0200-000057000000}" name="_37" dataDxfId="863"/>
    <tableColumn id="88" xr3:uid="{00000000-0010-0000-0200-000058000000}" name="_38" dataDxfId="862"/>
    <tableColumn id="89" xr3:uid="{00000000-0010-0000-0200-000059000000}" name="_39" dataDxfId="861"/>
    <tableColumn id="90" xr3:uid="{00000000-0010-0000-0200-00005A000000}" name="_40" dataDxfId="860"/>
    <tableColumn id="91" xr3:uid="{00000000-0010-0000-0200-00005B000000}" name="_41" dataDxfId="859"/>
    <tableColumn id="92" xr3:uid="{00000000-0010-0000-0200-00005C000000}" name="_42" dataDxfId="858"/>
    <tableColumn id="93" xr3:uid="{00000000-0010-0000-0200-00005D000000}" name="_43" dataDxfId="857"/>
    <tableColumn id="94" xr3:uid="{00000000-0010-0000-0200-00005E000000}" name="_44" dataDxfId="856"/>
    <tableColumn id="95" xr3:uid="{00000000-0010-0000-0200-00005F000000}" name="_45" dataDxfId="855"/>
    <tableColumn id="96" xr3:uid="{00000000-0010-0000-0200-000060000000}" name="_46" dataDxfId="854"/>
    <tableColumn id="97" xr3:uid="{00000000-0010-0000-0200-000061000000}" name="_47" dataDxfId="853"/>
    <tableColumn id="98" xr3:uid="{00000000-0010-0000-0200-000062000000}" name="_48" dataDxfId="852"/>
    <tableColumn id="99" xr3:uid="{00000000-0010-0000-0200-000063000000}" name="_49" dataDxfId="851"/>
    <tableColumn id="100" xr3:uid="{00000000-0010-0000-0200-000064000000}" name="_50" dataDxfId="850"/>
    <tableColumn id="101" xr3:uid="{00000000-0010-0000-0200-000065000000}" name="_51" dataDxfId="849"/>
    <tableColumn id="102" xr3:uid="{00000000-0010-0000-0200-000066000000}" name="_52" dataDxfId="848"/>
    <tableColumn id="103" xr3:uid="{00000000-0010-0000-0200-000067000000}" name="_53" dataDxfId="847"/>
    <tableColumn id="104" xr3:uid="{00000000-0010-0000-0200-000068000000}" name="_54" dataDxfId="846"/>
    <tableColumn id="105" xr3:uid="{00000000-0010-0000-0200-000069000000}" name="_55" dataDxfId="845"/>
    <tableColumn id="106" xr3:uid="{00000000-0010-0000-0200-00006A000000}" name="_56" dataDxfId="844"/>
    <tableColumn id="107" xr3:uid="{00000000-0010-0000-0200-00006B000000}" name="_57" dataDxfId="843"/>
    <tableColumn id="108" xr3:uid="{00000000-0010-0000-0200-00006C000000}" name="_58" dataDxfId="842"/>
    <tableColumn id="109" xr3:uid="{00000000-0010-0000-0200-00006D000000}" name="_59" dataDxfId="841"/>
    <tableColumn id="110" xr3:uid="{00000000-0010-0000-0200-00006E000000}" name="_60" dataDxfId="840"/>
    <tableColumn id="111" xr3:uid="{00000000-0010-0000-0200-00006F000000}" name="_61" dataDxfId="839"/>
    <tableColumn id="112" xr3:uid="{00000000-0010-0000-0200-000070000000}" name="_62" dataDxfId="838"/>
    <tableColumn id="113" xr3:uid="{00000000-0010-0000-0200-000071000000}" name="_63" dataDxfId="837"/>
    <tableColumn id="114" xr3:uid="{00000000-0010-0000-0200-000072000000}" name="_64" dataDxfId="836"/>
    <tableColumn id="115" xr3:uid="{00000000-0010-0000-0200-000073000000}" name="_65" dataDxfId="835"/>
    <tableColumn id="116" xr3:uid="{00000000-0010-0000-0200-000074000000}" name="_66" dataDxfId="834"/>
    <tableColumn id="117" xr3:uid="{00000000-0010-0000-0200-000075000000}" name="_67" dataDxfId="833"/>
    <tableColumn id="118" xr3:uid="{00000000-0010-0000-0200-000076000000}" name="_68" dataDxfId="832"/>
    <tableColumn id="119" xr3:uid="{00000000-0010-0000-0200-000077000000}" name="_69" dataDxfId="831"/>
    <tableColumn id="120" xr3:uid="{00000000-0010-0000-0200-000078000000}" name="_70" dataDxfId="830"/>
    <tableColumn id="121" xr3:uid="{00000000-0010-0000-0200-000079000000}" name="_71" dataDxfId="829"/>
    <tableColumn id="122" xr3:uid="{00000000-0010-0000-0200-00007A000000}" name="_72" dataDxfId="828"/>
    <tableColumn id="123" xr3:uid="{00000000-0010-0000-0200-00007B000000}" name="_73" dataDxfId="827"/>
    <tableColumn id="124" xr3:uid="{00000000-0010-0000-0200-00007C000000}" name="_74" dataDxfId="826"/>
    <tableColumn id="125" xr3:uid="{00000000-0010-0000-0200-00007D000000}" name="_75" dataDxfId="825"/>
    <tableColumn id="126" xr3:uid="{00000000-0010-0000-0200-00007E000000}" name="_76" dataDxfId="824"/>
    <tableColumn id="127" xr3:uid="{00000000-0010-0000-0200-00007F000000}" name="_77" dataDxfId="823"/>
    <tableColumn id="128" xr3:uid="{00000000-0010-0000-0200-000080000000}" name="_78" dataDxfId="822"/>
    <tableColumn id="129" xr3:uid="{00000000-0010-0000-0200-000081000000}" name="_79" dataDxfId="821"/>
    <tableColumn id="130" xr3:uid="{00000000-0010-0000-0200-000082000000}" name="_80" dataDxfId="820"/>
    <tableColumn id="131" xr3:uid="{00000000-0010-0000-0200-000083000000}" name="_81" dataDxfId="819"/>
    <tableColumn id="132" xr3:uid="{00000000-0010-0000-0200-000084000000}" name="_82" dataDxfId="818"/>
    <tableColumn id="133" xr3:uid="{00000000-0010-0000-0200-000085000000}" name="_83" dataDxfId="817"/>
    <tableColumn id="134" xr3:uid="{00000000-0010-0000-0200-000086000000}" name="_84" dataDxfId="816"/>
    <tableColumn id="135" xr3:uid="{00000000-0010-0000-0200-000087000000}" name="_85" dataDxfId="815"/>
    <tableColumn id="136" xr3:uid="{00000000-0010-0000-0200-000088000000}" name="_86" dataDxfId="814"/>
    <tableColumn id="137" xr3:uid="{00000000-0010-0000-0200-000089000000}" name="_87" dataDxfId="813"/>
    <tableColumn id="138" xr3:uid="{00000000-0010-0000-0200-00008A000000}" name="_88" dataDxfId="812"/>
    <tableColumn id="139" xr3:uid="{00000000-0010-0000-0200-00008B000000}" name="_89" dataDxfId="811"/>
    <tableColumn id="140" xr3:uid="{00000000-0010-0000-0200-00008C000000}" name="_90" dataDxfId="810"/>
    <tableColumn id="141" xr3:uid="{00000000-0010-0000-0200-00008D000000}" name="_91" dataDxfId="809"/>
    <tableColumn id="142" xr3:uid="{00000000-0010-0000-0200-00008E000000}" name="_92" dataDxfId="808"/>
    <tableColumn id="143" xr3:uid="{00000000-0010-0000-0200-00008F000000}" name="_93" dataDxfId="807"/>
    <tableColumn id="144" xr3:uid="{00000000-0010-0000-0200-000090000000}" name="_94" dataDxfId="806"/>
    <tableColumn id="145" xr3:uid="{00000000-0010-0000-0200-000091000000}" name="_95" dataDxfId="805"/>
    <tableColumn id="146" xr3:uid="{00000000-0010-0000-0200-000092000000}" name="_96" dataDxfId="804"/>
    <tableColumn id="147" xr3:uid="{00000000-0010-0000-0200-000093000000}" name="_97" dataDxfId="803"/>
    <tableColumn id="148" xr3:uid="{00000000-0010-0000-0200-000094000000}" name="_98" dataDxfId="802"/>
    <tableColumn id="149" xr3:uid="{00000000-0010-0000-0200-000095000000}" name="_99" dataDxfId="801"/>
    <tableColumn id="150" xr3:uid="{00000000-0010-0000-0200-000096000000}" name="_100" dataDxfId="800"/>
    <tableColumn id="151" xr3:uid="{00000000-0010-0000-0200-000097000000}" name="_101" dataDxfId="799"/>
    <tableColumn id="152" xr3:uid="{00000000-0010-0000-0200-000098000000}" name="_102" dataDxfId="798"/>
    <tableColumn id="153" xr3:uid="{00000000-0010-0000-0200-000099000000}" name="_103" dataDxfId="797"/>
    <tableColumn id="154" xr3:uid="{00000000-0010-0000-0200-00009A000000}" name="_104" dataDxfId="796"/>
    <tableColumn id="155" xr3:uid="{00000000-0010-0000-0200-00009B000000}" name="_105" dataDxfId="795"/>
    <tableColumn id="156" xr3:uid="{00000000-0010-0000-0200-00009C000000}" name="_106" dataDxfId="794"/>
    <tableColumn id="157" xr3:uid="{00000000-0010-0000-0200-00009D000000}" name="_107" dataDxfId="793"/>
    <tableColumn id="158" xr3:uid="{00000000-0010-0000-0200-00009E000000}" name="_108" dataDxfId="792"/>
    <tableColumn id="159" xr3:uid="{00000000-0010-0000-0200-00009F000000}" name="_109" dataDxfId="791"/>
    <tableColumn id="160" xr3:uid="{00000000-0010-0000-0200-0000A0000000}" name="_110" dataDxfId="790"/>
    <tableColumn id="161" xr3:uid="{00000000-0010-0000-0200-0000A1000000}" name="_111" dataDxfId="789"/>
    <tableColumn id="162" xr3:uid="{00000000-0010-0000-0200-0000A2000000}" name="_112" dataDxfId="788"/>
    <tableColumn id="163" xr3:uid="{00000000-0010-0000-0200-0000A3000000}" name="_113" dataDxfId="787"/>
    <tableColumn id="164" xr3:uid="{00000000-0010-0000-0200-0000A4000000}" name="_114" dataDxfId="786"/>
    <tableColumn id="165" xr3:uid="{00000000-0010-0000-0200-0000A5000000}" name="_115" dataDxfId="785"/>
    <tableColumn id="166" xr3:uid="{00000000-0010-0000-0200-0000A6000000}" name="_116" dataDxfId="784"/>
    <tableColumn id="167" xr3:uid="{00000000-0010-0000-0200-0000A7000000}" name="_117" dataDxfId="783"/>
    <tableColumn id="168" xr3:uid="{00000000-0010-0000-0200-0000A8000000}" name="_118" dataDxfId="782"/>
    <tableColumn id="169" xr3:uid="{00000000-0010-0000-0200-0000A9000000}" name="_119" dataDxfId="781"/>
    <tableColumn id="170" xr3:uid="{00000000-0010-0000-0200-0000AA000000}" name="_120" dataDxfId="780"/>
    <tableColumn id="171" xr3:uid="{00000000-0010-0000-0200-0000AB000000}" name="_121" dataDxfId="779"/>
    <tableColumn id="172" xr3:uid="{00000000-0010-0000-0200-0000AC000000}" name="_122" dataDxfId="778"/>
    <tableColumn id="173" xr3:uid="{00000000-0010-0000-0200-0000AD000000}" name="_123" dataDxfId="777"/>
    <tableColumn id="174" xr3:uid="{00000000-0010-0000-0200-0000AE000000}" name="_124" dataDxfId="776"/>
    <tableColumn id="175" xr3:uid="{00000000-0010-0000-0200-0000AF000000}" name="_125" dataDxfId="775"/>
    <tableColumn id="176" xr3:uid="{00000000-0010-0000-0200-0000B0000000}" name="_126" dataDxfId="774"/>
    <tableColumn id="177" xr3:uid="{00000000-0010-0000-0200-0000B1000000}" name="_127" dataDxfId="773"/>
    <tableColumn id="178" xr3:uid="{00000000-0010-0000-0200-0000B2000000}" name="_128" dataDxfId="772"/>
    <tableColumn id="179" xr3:uid="{00000000-0010-0000-0200-0000B3000000}" name="_129" dataDxfId="771"/>
    <tableColumn id="180" xr3:uid="{00000000-0010-0000-0200-0000B4000000}" name="_130" dataDxfId="770"/>
    <tableColumn id="181" xr3:uid="{00000000-0010-0000-0200-0000B5000000}" name="_131" dataDxfId="769"/>
    <tableColumn id="182" xr3:uid="{00000000-0010-0000-0200-0000B6000000}" name="_132" dataDxfId="768"/>
    <tableColumn id="183" xr3:uid="{00000000-0010-0000-0200-0000B7000000}" name="_133" dataDxfId="767"/>
    <tableColumn id="184" xr3:uid="{00000000-0010-0000-0200-0000B8000000}" name="_134" dataDxfId="766"/>
    <tableColumn id="185" xr3:uid="{00000000-0010-0000-0200-0000B9000000}" name="_135" dataDxfId="765"/>
    <tableColumn id="186" xr3:uid="{00000000-0010-0000-0200-0000BA000000}" name="_136" dataDxfId="764"/>
    <tableColumn id="187" xr3:uid="{00000000-0010-0000-0200-0000BB000000}" name="_137" dataDxfId="763"/>
    <tableColumn id="188" xr3:uid="{00000000-0010-0000-0200-0000BC000000}" name="_138" dataDxfId="762"/>
    <tableColumn id="189" xr3:uid="{00000000-0010-0000-0200-0000BD000000}" name="_139" dataDxfId="761"/>
    <tableColumn id="190" xr3:uid="{00000000-0010-0000-0200-0000BE000000}" name="_140" dataDxfId="760"/>
    <tableColumn id="191" xr3:uid="{00000000-0010-0000-0200-0000BF000000}" name="_141" dataDxfId="759"/>
    <tableColumn id="192" xr3:uid="{00000000-0010-0000-0200-0000C0000000}" name="_142" dataDxfId="758"/>
    <tableColumn id="193" xr3:uid="{00000000-0010-0000-0200-0000C1000000}" name="_143" dataDxfId="757"/>
    <tableColumn id="194" xr3:uid="{00000000-0010-0000-0200-0000C2000000}" name="_144" dataDxfId="756"/>
    <tableColumn id="195" xr3:uid="{00000000-0010-0000-0200-0000C3000000}" name="_145" dataDxfId="755"/>
    <tableColumn id="196" xr3:uid="{00000000-0010-0000-0200-0000C4000000}" name="_146" dataDxfId="754"/>
    <tableColumn id="197" xr3:uid="{00000000-0010-0000-0200-0000C5000000}" name="_147" dataDxfId="753"/>
    <tableColumn id="198" xr3:uid="{00000000-0010-0000-0200-0000C6000000}" name="_148" dataDxfId="752"/>
    <tableColumn id="199" xr3:uid="{00000000-0010-0000-0200-0000C7000000}" name="_149" dataDxfId="751"/>
    <tableColumn id="200" xr3:uid="{00000000-0010-0000-0200-0000C8000000}" name="_150" dataDxfId="750"/>
    <tableColumn id="201" xr3:uid="{00000000-0010-0000-0200-0000C9000000}" name="_151" dataDxfId="749"/>
    <tableColumn id="202" xr3:uid="{00000000-0010-0000-0200-0000CA000000}" name="_152" dataDxfId="748"/>
    <tableColumn id="203" xr3:uid="{00000000-0010-0000-0200-0000CB000000}" name="_153" dataDxfId="747"/>
    <tableColumn id="204" xr3:uid="{00000000-0010-0000-0200-0000CC000000}" name="_154" dataDxfId="746"/>
    <tableColumn id="205" xr3:uid="{00000000-0010-0000-0200-0000CD000000}" name="_155" dataDxfId="745"/>
    <tableColumn id="206" xr3:uid="{00000000-0010-0000-0200-0000CE000000}" name="_156" dataDxfId="744"/>
    <tableColumn id="207" xr3:uid="{00000000-0010-0000-0200-0000CF000000}" name="_157" dataDxfId="743"/>
    <tableColumn id="208" xr3:uid="{00000000-0010-0000-0200-0000D0000000}" name="_158" dataDxfId="742"/>
    <tableColumn id="209" xr3:uid="{00000000-0010-0000-0200-0000D1000000}" name="_159" dataDxfId="741"/>
    <tableColumn id="210" xr3:uid="{00000000-0010-0000-0200-0000D2000000}" name="_160" dataDxfId="740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PLOA2024" displayName="PLOA2024" ref="A3:GV145" totalsRowShown="0" headerRowDxfId="739" dataDxfId="738">
  <autoFilter ref="A3:GV145" xr:uid="{00000000-0009-0000-0100-000001000000}"/>
  <tableColumns count="204">
    <tableColumn id="1" xr3:uid="{00000000-0010-0000-0300-000001000000}" name="RECEITAS" dataDxfId="737"/>
    <tableColumn id="2" xr3:uid="{00000000-0010-0000-0300-000002000000}" name="Column1" dataDxfId="736"/>
    <tableColumn id="3" xr3:uid="{00000000-0010-0000-0300-000003000000}" name="_1" dataDxfId="735"/>
    <tableColumn id="10" xr3:uid="{00000000-0010-0000-0300-00000A000000}" name="202301" dataDxfId="734"/>
    <tableColumn id="11" xr3:uid="{00000000-0010-0000-0300-00000B000000}" name="202302" dataDxfId="733"/>
    <tableColumn id="12" xr3:uid="{00000000-0010-0000-0300-00000C000000}" name="202303" dataDxfId="732"/>
    <tableColumn id="13" xr3:uid="{00000000-0010-0000-0300-00000D000000}" name="202304" dataDxfId="731"/>
    <tableColumn id="14" xr3:uid="{00000000-0010-0000-0300-00000E000000}" name="202305" dataDxfId="730"/>
    <tableColumn id="15" xr3:uid="{00000000-0010-0000-0300-00000F000000}" name="202306" dataDxfId="729"/>
    <tableColumn id="16" xr3:uid="{00000000-0010-0000-0300-000010000000}" name="202307" dataDxfId="728"/>
    <tableColumn id="17" xr3:uid="{00000000-0010-0000-0300-000011000000}" name="202308" dataDxfId="727"/>
    <tableColumn id="18" xr3:uid="{00000000-0010-0000-0300-000012000000}" name="202309" dataDxfId="726"/>
    <tableColumn id="19" xr3:uid="{00000000-0010-0000-0300-000013000000}" name="202310" dataDxfId="725"/>
    <tableColumn id="20" xr3:uid="{00000000-0010-0000-0300-000014000000}" name="202311" dataDxfId="724"/>
    <tableColumn id="21" xr3:uid="{00000000-0010-0000-0300-000015000000}" name="202312" dataDxfId="723"/>
    <tableColumn id="22" xr3:uid="{00000000-0010-0000-0300-000016000000}" name="202401" dataDxfId="722"/>
    <tableColumn id="23" xr3:uid="{00000000-0010-0000-0300-000017000000}" name="202402" dataDxfId="721"/>
    <tableColumn id="24" xr3:uid="{00000000-0010-0000-0300-000018000000}" name="202403" dataDxfId="720"/>
    <tableColumn id="25" xr3:uid="{00000000-0010-0000-0300-000019000000}" name="202404" dataDxfId="719"/>
    <tableColumn id="26" xr3:uid="{00000000-0010-0000-0300-00001A000000}" name="202405" dataDxfId="718"/>
    <tableColumn id="27" xr3:uid="{00000000-0010-0000-0300-00001B000000}" name="202406" dataDxfId="717"/>
    <tableColumn id="28" xr3:uid="{00000000-0010-0000-0300-00001C000000}" name="202407" dataDxfId="716"/>
    <tableColumn id="29" xr3:uid="{00000000-0010-0000-0300-00001D000000}" name="202408" dataDxfId="715"/>
    <tableColumn id="30" xr3:uid="{00000000-0010-0000-0300-00001E000000}" name="202409" dataDxfId="714"/>
    <tableColumn id="31" xr3:uid="{00000000-0010-0000-0300-00001F000000}" name="202410" dataDxfId="713"/>
    <tableColumn id="32" xr3:uid="{00000000-0010-0000-0300-000020000000}" name="202411" dataDxfId="712"/>
    <tableColumn id="33" xr3:uid="{00000000-0010-0000-0300-000021000000}" name="202412" dataDxfId="711"/>
    <tableColumn id="34" xr3:uid="{00000000-0010-0000-0300-000022000000}" name="202501" dataDxfId="710"/>
    <tableColumn id="35" xr3:uid="{00000000-0010-0000-0300-000023000000}" name="202502" dataDxfId="709"/>
    <tableColumn id="36" xr3:uid="{00000000-0010-0000-0300-000024000000}" name="202503" dataDxfId="708"/>
    <tableColumn id="37" xr3:uid="{00000000-0010-0000-0300-000025000000}" name="202504" dataDxfId="707"/>
    <tableColumn id="38" xr3:uid="{00000000-0010-0000-0300-000026000000}" name="202505" dataDxfId="706"/>
    <tableColumn id="39" xr3:uid="{00000000-0010-0000-0300-000027000000}" name="202506" dataDxfId="705"/>
    <tableColumn id="40" xr3:uid="{00000000-0010-0000-0300-000028000000}" name="202507" dataDxfId="704"/>
    <tableColumn id="41" xr3:uid="{00000000-0010-0000-0300-000029000000}" name="202508" dataDxfId="703"/>
    <tableColumn id="42" xr3:uid="{00000000-0010-0000-0300-00002A000000}" name="202509" dataDxfId="702"/>
    <tableColumn id="43" xr3:uid="{00000000-0010-0000-0300-00002B000000}" name="202510" dataDxfId="701"/>
    <tableColumn id="44" xr3:uid="{00000000-0010-0000-0300-00002C000000}" name="202511" dataDxfId="700"/>
    <tableColumn id="45" xr3:uid="{00000000-0010-0000-0300-00002D000000}" name="202512" dataDxfId="699"/>
    <tableColumn id="46" xr3:uid="{00000000-0010-0000-0300-00002E000000}" name="202601" dataDxfId="698"/>
    <tableColumn id="47" xr3:uid="{00000000-0010-0000-0300-00002F000000}" name="202602" dataDxfId="697"/>
    <tableColumn id="48" xr3:uid="{00000000-0010-0000-0300-000030000000}" name="202603" dataDxfId="696"/>
    <tableColumn id="49" xr3:uid="{00000000-0010-0000-0300-000031000000}" name="202604" dataDxfId="695"/>
    <tableColumn id="50" xr3:uid="{00000000-0010-0000-0300-000032000000}" name="202605" dataDxfId="694"/>
    <tableColumn id="51" xr3:uid="{00000000-0010-0000-0300-000033000000}" name="202606" dataDxfId="693"/>
    <tableColumn id="52" xr3:uid="{00000000-0010-0000-0300-000034000000}" name="202607" dataDxfId="692"/>
    <tableColumn id="53" xr3:uid="{00000000-0010-0000-0300-000035000000}" name="202608" dataDxfId="691"/>
    <tableColumn id="54" xr3:uid="{00000000-0010-0000-0300-000036000000}" name="202609" dataDxfId="690"/>
    <tableColumn id="55" xr3:uid="{00000000-0010-0000-0300-000037000000}" name="202610" dataDxfId="689"/>
    <tableColumn id="56" xr3:uid="{00000000-0010-0000-0300-000038000000}" name="202611" dataDxfId="688"/>
    <tableColumn id="57" xr3:uid="{00000000-0010-0000-0300-000039000000}" name="202612" dataDxfId="687"/>
    <tableColumn id="58" xr3:uid="{00000000-0010-0000-0300-00003A000000}" name="_8" dataDxfId="686"/>
    <tableColumn id="59" xr3:uid="{00000000-0010-0000-0300-00003B000000}" name="_9" dataDxfId="685"/>
    <tableColumn id="60" xr3:uid="{00000000-0010-0000-0300-00003C000000}" name="_10" dataDxfId="684"/>
    <tableColumn id="61" xr3:uid="{00000000-0010-0000-0300-00003D000000}" name="_11" dataDxfId="683"/>
    <tableColumn id="62" xr3:uid="{00000000-0010-0000-0300-00003E000000}" name="_12" dataDxfId="682"/>
    <tableColumn id="63" xr3:uid="{00000000-0010-0000-0300-00003F000000}" name="_13" dataDxfId="681"/>
    <tableColumn id="64" xr3:uid="{00000000-0010-0000-0300-000040000000}" name="_14" dataDxfId="680"/>
    <tableColumn id="65" xr3:uid="{00000000-0010-0000-0300-000041000000}" name="_15" dataDxfId="679"/>
    <tableColumn id="66" xr3:uid="{00000000-0010-0000-0300-000042000000}" name="_16" dataDxfId="678"/>
    <tableColumn id="67" xr3:uid="{00000000-0010-0000-0300-000043000000}" name="_17" dataDxfId="677"/>
    <tableColumn id="68" xr3:uid="{00000000-0010-0000-0300-000044000000}" name="_18" dataDxfId="676"/>
    <tableColumn id="69" xr3:uid="{00000000-0010-0000-0300-000045000000}" name="_19" dataDxfId="675"/>
    <tableColumn id="70" xr3:uid="{00000000-0010-0000-0300-000046000000}" name="_20" dataDxfId="674"/>
    <tableColumn id="71" xr3:uid="{00000000-0010-0000-0300-000047000000}" name="_21" dataDxfId="673"/>
    <tableColumn id="72" xr3:uid="{00000000-0010-0000-0300-000048000000}" name="_22" dataDxfId="672"/>
    <tableColumn id="73" xr3:uid="{00000000-0010-0000-0300-000049000000}" name="_23" dataDxfId="671"/>
    <tableColumn id="74" xr3:uid="{00000000-0010-0000-0300-00004A000000}" name="_24" dataDxfId="670"/>
    <tableColumn id="75" xr3:uid="{00000000-0010-0000-0300-00004B000000}" name="_25" dataDxfId="669"/>
    <tableColumn id="76" xr3:uid="{00000000-0010-0000-0300-00004C000000}" name="_26" dataDxfId="668"/>
    <tableColumn id="77" xr3:uid="{00000000-0010-0000-0300-00004D000000}" name="_27" dataDxfId="667"/>
    <tableColumn id="78" xr3:uid="{00000000-0010-0000-0300-00004E000000}" name="_28" dataDxfId="666"/>
    <tableColumn id="79" xr3:uid="{00000000-0010-0000-0300-00004F000000}" name="_29" dataDxfId="665"/>
    <tableColumn id="80" xr3:uid="{00000000-0010-0000-0300-000050000000}" name="_30" dataDxfId="664"/>
    <tableColumn id="81" xr3:uid="{00000000-0010-0000-0300-000051000000}" name="_31" dataDxfId="663"/>
    <tableColumn id="82" xr3:uid="{00000000-0010-0000-0300-000052000000}" name="_32" dataDxfId="662"/>
    <tableColumn id="83" xr3:uid="{00000000-0010-0000-0300-000053000000}" name="_33" dataDxfId="661"/>
    <tableColumn id="84" xr3:uid="{00000000-0010-0000-0300-000054000000}" name="_34" dataDxfId="660"/>
    <tableColumn id="85" xr3:uid="{00000000-0010-0000-0300-000055000000}" name="_35" dataDxfId="659"/>
    <tableColumn id="86" xr3:uid="{00000000-0010-0000-0300-000056000000}" name="_36" dataDxfId="658"/>
    <tableColumn id="87" xr3:uid="{00000000-0010-0000-0300-000057000000}" name="_37" dataDxfId="657"/>
    <tableColumn id="88" xr3:uid="{00000000-0010-0000-0300-000058000000}" name="_38" dataDxfId="656"/>
    <tableColumn id="89" xr3:uid="{00000000-0010-0000-0300-000059000000}" name="_39" dataDxfId="655"/>
    <tableColumn id="90" xr3:uid="{00000000-0010-0000-0300-00005A000000}" name="_40" dataDxfId="654"/>
    <tableColumn id="91" xr3:uid="{00000000-0010-0000-0300-00005B000000}" name="_41" dataDxfId="653"/>
    <tableColumn id="92" xr3:uid="{00000000-0010-0000-0300-00005C000000}" name="_42" dataDxfId="652"/>
    <tableColumn id="93" xr3:uid="{00000000-0010-0000-0300-00005D000000}" name="_43" dataDxfId="651"/>
    <tableColumn id="94" xr3:uid="{00000000-0010-0000-0300-00005E000000}" name="_44" dataDxfId="650"/>
    <tableColumn id="95" xr3:uid="{00000000-0010-0000-0300-00005F000000}" name="_45" dataDxfId="649"/>
    <tableColumn id="96" xr3:uid="{00000000-0010-0000-0300-000060000000}" name="_46" dataDxfId="648"/>
    <tableColumn id="97" xr3:uid="{00000000-0010-0000-0300-000061000000}" name="_47" dataDxfId="647"/>
    <tableColumn id="98" xr3:uid="{00000000-0010-0000-0300-000062000000}" name="_48" dataDxfId="646"/>
    <tableColumn id="99" xr3:uid="{00000000-0010-0000-0300-000063000000}" name="_49" dataDxfId="645"/>
    <tableColumn id="100" xr3:uid="{00000000-0010-0000-0300-000064000000}" name="_50" dataDxfId="644"/>
    <tableColumn id="101" xr3:uid="{00000000-0010-0000-0300-000065000000}" name="_51" dataDxfId="643"/>
    <tableColumn id="102" xr3:uid="{00000000-0010-0000-0300-000066000000}" name="_52" dataDxfId="642"/>
    <tableColumn id="103" xr3:uid="{00000000-0010-0000-0300-000067000000}" name="_53" dataDxfId="641"/>
    <tableColumn id="104" xr3:uid="{00000000-0010-0000-0300-000068000000}" name="_54" dataDxfId="640"/>
    <tableColumn id="105" xr3:uid="{00000000-0010-0000-0300-000069000000}" name="_55" dataDxfId="639"/>
    <tableColumn id="106" xr3:uid="{00000000-0010-0000-0300-00006A000000}" name="_56" dataDxfId="638"/>
    <tableColumn id="107" xr3:uid="{00000000-0010-0000-0300-00006B000000}" name="_57" dataDxfId="637"/>
    <tableColumn id="108" xr3:uid="{00000000-0010-0000-0300-00006C000000}" name="_58" dataDxfId="636"/>
    <tableColumn id="109" xr3:uid="{00000000-0010-0000-0300-00006D000000}" name="_59" dataDxfId="635"/>
    <tableColumn id="110" xr3:uid="{00000000-0010-0000-0300-00006E000000}" name="_60" dataDxfId="634"/>
    <tableColumn id="111" xr3:uid="{00000000-0010-0000-0300-00006F000000}" name="_61" dataDxfId="633"/>
    <tableColumn id="112" xr3:uid="{00000000-0010-0000-0300-000070000000}" name="_62" dataDxfId="632"/>
    <tableColumn id="113" xr3:uid="{00000000-0010-0000-0300-000071000000}" name="_63" dataDxfId="631"/>
    <tableColumn id="114" xr3:uid="{00000000-0010-0000-0300-000072000000}" name="_64" dataDxfId="630"/>
    <tableColumn id="115" xr3:uid="{00000000-0010-0000-0300-000073000000}" name="_65" dataDxfId="629"/>
    <tableColumn id="116" xr3:uid="{00000000-0010-0000-0300-000074000000}" name="_66" dataDxfId="628"/>
    <tableColumn id="117" xr3:uid="{00000000-0010-0000-0300-000075000000}" name="_67" dataDxfId="627"/>
    <tableColumn id="118" xr3:uid="{00000000-0010-0000-0300-000076000000}" name="_68" dataDxfId="626"/>
    <tableColumn id="119" xr3:uid="{00000000-0010-0000-0300-000077000000}" name="_69" dataDxfId="625"/>
    <tableColumn id="120" xr3:uid="{00000000-0010-0000-0300-000078000000}" name="_70" dataDxfId="624"/>
    <tableColumn id="121" xr3:uid="{00000000-0010-0000-0300-000079000000}" name="_71" dataDxfId="623"/>
    <tableColumn id="122" xr3:uid="{00000000-0010-0000-0300-00007A000000}" name="_72" dataDxfId="622"/>
    <tableColumn id="123" xr3:uid="{00000000-0010-0000-0300-00007B000000}" name="_73" dataDxfId="621"/>
    <tableColumn id="124" xr3:uid="{00000000-0010-0000-0300-00007C000000}" name="_74" dataDxfId="620"/>
    <tableColumn id="125" xr3:uid="{00000000-0010-0000-0300-00007D000000}" name="_75" dataDxfId="619"/>
    <tableColumn id="126" xr3:uid="{00000000-0010-0000-0300-00007E000000}" name="_76" dataDxfId="618"/>
    <tableColumn id="127" xr3:uid="{00000000-0010-0000-0300-00007F000000}" name="_77" dataDxfId="617"/>
    <tableColumn id="128" xr3:uid="{00000000-0010-0000-0300-000080000000}" name="_78" dataDxfId="616"/>
    <tableColumn id="129" xr3:uid="{00000000-0010-0000-0300-000081000000}" name="_79" dataDxfId="615"/>
    <tableColumn id="130" xr3:uid="{00000000-0010-0000-0300-000082000000}" name="_80" dataDxfId="614"/>
    <tableColumn id="131" xr3:uid="{00000000-0010-0000-0300-000083000000}" name="_81" dataDxfId="613"/>
    <tableColumn id="132" xr3:uid="{00000000-0010-0000-0300-000084000000}" name="_82" dataDxfId="612"/>
    <tableColumn id="133" xr3:uid="{00000000-0010-0000-0300-000085000000}" name="_83" dataDxfId="611"/>
    <tableColumn id="134" xr3:uid="{00000000-0010-0000-0300-000086000000}" name="_84" dataDxfId="610"/>
    <tableColumn id="135" xr3:uid="{00000000-0010-0000-0300-000087000000}" name="_85" dataDxfId="609"/>
    <tableColumn id="136" xr3:uid="{00000000-0010-0000-0300-000088000000}" name="_86" dataDxfId="608"/>
    <tableColumn id="137" xr3:uid="{00000000-0010-0000-0300-000089000000}" name="_87" dataDxfId="607"/>
    <tableColumn id="138" xr3:uid="{00000000-0010-0000-0300-00008A000000}" name="_88" dataDxfId="606"/>
    <tableColumn id="139" xr3:uid="{00000000-0010-0000-0300-00008B000000}" name="_89" dataDxfId="605"/>
    <tableColumn id="140" xr3:uid="{00000000-0010-0000-0300-00008C000000}" name="_90" dataDxfId="604"/>
    <tableColumn id="141" xr3:uid="{00000000-0010-0000-0300-00008D000000}" name="_91" dataDxfId="603"/>
    <tableColumn id="142" xr3:uid="{00000000-0010-0000-0300-00008E000000}" name="_92" dataDxfId="602"/>
    <tableColumn id="143" xr3:uid="{00000000-0010-0000-0300-00008F000000}" name="_93" dataDxfId="601"/>
    <tableColumn id="144" xr3:uid="{00000000-0010-0000-0300-000090000000}" name="_94" dataDxfId="600"/>
    <tableColumn id="145" xr3:uid="{00000000-0010-0000-0300-000091000000}" name="_95" dataDxfId="599"/>
    <tableColumn id="146" xr3:uid="{00000000-0010-0000-0300-000092000000}" name="_96" dataDxfId="598"/>
    <tableColumn id="147" xr3:uid="{00000000-0010-0000-0300-000093000000}" name="_97" dataDxfId="597"/>
    <tableColumn id="148" xr3:uid="{00000000-0010-0000-0300-000094000000}" name="_98" dataDxfId="596"/>
    <tableColumn id="149" xr3:uid="{00000000-0010-0000-0300-000095000000}" name="_99" dataDxfId="595"/>
    <tableColumn id="150" xr3:uid="{00000000-0010-0000-0300-000096000000}" name="_100" dataDxfId="594"/>
    <tableColumn id="151" xr3:uid="{00000000-0010-0000-0300-000097000000}" name="_101" dataDxfId="593"/>
    <tableColumn id="152" xr3:uid="{00000000-0010-0000-0300-000098000000}" name="_102" dataDxfId="592"/>
    <tableColumn id="153" xr3:uid="{00000000-0010-0000-0300-000099000000}" name="_103" dataDxfId="591"/>
    <tableColumn id="154" xr3:uid="{00000000-0010-0000-0300-00009A000000}" name="_104" dataDxfId="590"/>
    <tableColumn id="155" xr3:uid="{00000000-0010-0000-0300-00009B000000}" name="_105" dataDxfId="589"/>
    <tableColumn id="156" xr3:uid="{00000000-0010-0000-0300-00009C000000}" name="_106" dataDxfId="588"/>
    <tableColumn id="157" xr3:uid="{00000000-0010-0000-0300-00009D000000}" name="_107" dataDxfId="587"/>
    <tableColumn id="158" xr3:uid="{00000000-0010-0000-0300-00009E000000}" name="_108" dataDxfId="586"/>
    <tableColumn id="159" xr3:uid="{00000000-0010-0000-0300-00009F000000}" name="_109" dataDxfId="585"/>
    <tableColumn id="160" xr3:uid="{00000000-0010-0000-0300-0000A0000000}" name="_110" dataDxfId="584"/>
    <tableColumn id="161" xr3:uid="{00000000-0010-0000-0300-0000A1000000}" name="_111" dataDxfId="583"/>
    <tableColumn id="162" xr3:uid="{00000000-0010-0000-0300-0000A2000000}" name="_112" dataDxfId="582"/>
    <tableColumn id="163" xr3:uid="{00000000-0010-0000-0300-0000A3000000}" name="_113" dataDxfId="581"/>
    <tableColumn id="164" xr3:uid="{00000000-0010-0000-0300-0000A4000000}" name="_114" dataDxfId="580"/>
    <tableColumn id="165" xr3:uid="{00000000-0010-0000-0300-0000A5000000}" name="_115" dataDxfId="579"/>
    <tableColumn id="166" xr3:uid="{00000000-0010-0000-0300-0000A6000000}" name="_116" dataDxfId="578"/>
    <tableColumn id="167" xr3:uid="{00000000-0010-0000-0300-0000A7000000}" name="_117" dataDxfId="577"/>
    <tableColumn id="168" xr3:uid="{00000000-0010-0000-0300-0000A8000000}" name="_118" dataDxfId="576"/>
    <tableColumn id="169" xr3:uid="{00000000-0010-0000-0300-0000A9000000}" name="_119" dataDxfId="575"/>
    <tableColumn id="170" xr3:uid="{00000000-0010-0000-0300-0000AA000000}" name="_120" dataDxfId="574"/>
    <tableColumn id="171" xr3:uid="{00000000-0010-0000-0300-0000AB000000}" name="_121" dataDxfId="573"/>
    <tableColumn id="172" xr3:uid="{00000000-0010-0000-0300-0000AC000000}" name="_122" dataDxfId="572"/>
    <tableColumn id="173" xr3:uid="{00000000-0010-0000-0300-0000AD000000}" name="_123" dataDxfId="571"/>
    <tableColumn id="174" xr3:uid="{00000000-0010-0000-0300-0000AE000000}" name="_124" dataDxfId="570"/>
    <tableColumn id="175" xr3:uid="{00000000-0010-0000-0300-0000AF000000}" name="_125" dataDxfId="569"/>
    <tableColumn id="176" xr3:uid="{00000000-0010-0000-0300-0000B0000000}" name="_126" dataDxfId="568"/>
    <tableColumn id="177" xr3:uid="{00000000-0010-0000-0300-0000B1000000}" name="_127" dataDxfId="567"/>
    <tableColumn id="178" xr3:uid="{00000000-0010-0000-0300-0000B2000000}" name="_128" dataDxfId="566"/>
    <tableColumn id="179" xr3:uid="{00000000-0010-0000-0300-0000B3000000}" name="_129" dataDxfId="565"/>
    <tableColumn id="180" xr3:uid="{00000000-0010-0000-0300-0000B4000000}" name="_130" dataDxfId="564"/>
    <tableColumn id="181" xr3:uid="{00000000-0010-0000-0300-0000B5000000}" name="_131" dataDxfId="563"/>
    <tableColumn id="182" xr3:uid="{00000000-0010-0000-0300-0000B6000000}" name="_132" dataDxfId="562"/>
    <tableColumn id="183" xr3:uid="{00000000-0010-0000-0300-0000B7000000}" name="_133" dataDxfId="561"/>
    <tableColumn id="184" xr3:uid="{00000000-0010-0000-0300-0000B8000000}" name="_134" dataDxfId="560"/>
    <tableColumn id="185" xr3:uid="{00000000-0010-0000-0300-0000B9000000}" name="_135" dataDxfId="559"/>
    <tableColumn id="186" xr3:uid="{00000000-0010-0000-0300-0000BA000000}" name="_136" dataDxfId="558"/>
    <tableColumn id="187" xr3:uid="{00000000-0010-0000-0300-0000BB000000}" name="_137" dataDxfId="557"/>
    <tableColumn id="188" xr3:uid="{00000000-0010-0000-0300-0000BC000000}" name="_138" dataDxfId="556"/>
    <tableColumn id="189" xr3:uid="{00000000-0010-0000-0300-0000BD000000}" name="_139" dataDxfId="555"/>
    <tableColumn id="190" xr3:uid="{00000000-0010-0000-0300-0000BE000000}" name="_140" dataDxfId="554"/>
    <tableColumn id="191" xr3:uid="{00000000-0010-0000-0300-0000BF000000}" name="_141" dataDxfId="553"/>
    <tableColumn id="192" xr3:uid="{00000000-0010-0000-0300-0000C0000000}" name="_142" dataDxfId="552"/>
    <tableColumn id="193" xr3:uid="{00000000-0010-0000-0300-0000C1000000}" name="_143" dataDxfId="551"/>
    <tableColumn id="194" xr3:uid="{00000000-0010-0000-0300-0000C2000000}" name="_144" dataDxfId="550"/>
    <tableColumn id="195" xr3:uid="{00000000-0010-0000-0300-0000C3000000}" name="_145" dataDxfId="549"/>
    <tableColumn id="196" xr3:uid="{00000000-0010-0000-0300-0000C4000000}" name="_146" dataDxfId="548"/>
    <tableColumn id="197" xr3:uid="{00000000-0010-0000-0300-0000C5000000}" name="_147" dataDxfId="547"/>
    <tableColumn id="198" xr3:uid="{00000000-0010-0000-0300-0000C6000000}" name="_148" dataDxfId="546"/>
    <tableColumn id="199" xr3:uid="{00000000-0010-0000-0300-0000C7000000}" name="_149" dataDxfId="545"/>
    <tableColumn id="200" xr3:uid="{00000000-0010-0000-0300-0000C8000000}" name="_150" dataDxfId="544"/>
    <tableColumn id="201" xr3:uid="{00000000-0010-0000-0300-0000C9000000}" name="_151" dataDxfId="543"/>
    <tableColumn id="202" xr3:uid="{00000000-0010-0000-0300-0000CA000000}" name="_152" dataDxfId="542"/>
    <tableColumn id="203" xr3:uid="{00000000-0010-0000-0300-0000CB000000}" name="_153" dataDxfId="541"/>
    <tableColumn id="204" xr3:uid="{00000000-0010-0000-0300-0000CC000000}" name="_154" dataDxfId="540"/>
    <tableColumn id="205" xr3:uid="{00000000-0010-0000-0300-0000CD000000}" name="_155" dataDxfId="539"/>
    <tableColumn id="206" xr3:uid="{00000000-0010-0000-0300-0000CE000000}" name="_156" dataDxfId="538"/>
    <tableColumn id="207" xr3:uid="{00000000-0010-0000-0300-0000CF000000}" name="_157" dataDxfId="537"/>
    <tableColumn id="208" xr3:uid="{00000000-0010-0000-0300-0000D0000000}" name="_158" dataDxfId="536"/>
    <tableColumn id="209" xr3:uid="{00000000-0010-0000-0300-0000D1000000}" name="_159" dataDxfId="535"/>
    <tableColumn id="210" xr3:uid="{00000000-0010-0000-0300-0000D2000000}" name="_160" dataDxfId="534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GERENCIAL" displayName="GERENCIAL" ref="A3:GV145" insertRowShift="1" totalsRowShown="0" headerRowDxfId="533" dataDxfId="532">
  <autoFilter ref="A3:GV145" xr:uid="{00000000-0009-0000-0100-000005000000}"/>
  <tableColumns count="204">
    <tableColumn id="1" xr3:uid="{00000000-0010-0000-0400-000001000000}" name="RECEITAS" dataDxfId="531"/>
    <tableColumn id="2" xr3:uid="{00000000-0010-0000-0400-000002000000}" name="Column1" dataDxfId="530"/>
    <tableColumn id="3" xr3:uid="{00000000-0010-0000-0400-000003000000}" name="_1" dataDxfId="529"/>
    <tableColumn id="10" xr3:uid="{00000000-0010-0000-0400-00000A000000}" name="202301" dataDxfId="528" dataCellStyle="Vírgula"/>
    <tableColumn id="11" xr3:uid="{00000000-0010-0000-0400-00000B000000}" name="202302" dataDxfId="527" dataCellStyle="Vírgula"/>
    <tableColumn id="12" xr3:uid="{00000000-0010-0000-0400-00000C000000}" name="202303" dataDxfId="526" dataCellStyle="Vírgula"/>
    <tableColumn id="13" xr3:uid="{00000000-0010-0000-0400-00000D000000}" name="202304" dataDxfId="525" dataCellStyle="Vírgula"/>
    <tableColumn id="14" xr3:uid="{00000000-0010-0000-0400-00000E000000}" name="202305" dataDxfId="524" dataCellStyle="Vírgula"/>
    <tableColumn id="15" xr3:uid="{00000000-0010-0000-0400-00000F000000}" name="202306" dataDxfId="523" dataCellStyle="Vírgula"/>
    <tableColumn id="16" xr3:uid="{00000000-0010-0000-0400-000010000000}" name="202307" dataDxfId="522" dataCellStyle="Vírgula"/>
    <tableColumn id="17" xr3:uid="{00000000-0010-0000-0400-000011000000}" name="202308" dataDxfId="521" dataCellStyle="Vírgula"/>
    <tableColumn id="18" xr3:uid="{00000000-0010-0000-0400-000012000000}" name="202309" dataDxfId="520" dataCellStyle="Vírgula"/>
    <tableColumn id="19" xr3:uid="{00000000-0010-0000-0400-000013000000}" name="202310" dataDxfId="519" dataCellStyle="Vírgula"/>
    <tableColumn id="20" xr3:uid="{00000000-0010-0000-0400-000014000000}" name="202311" dataDxfId="518" dataCellStyle="Vírgula"/>
    <tableColumn id="21" xr3:uid="{00000000-0010-0000-0400-000015000000}" name="202312" dataDxfId="517" dataCellStyle="Vírgula"/>
    <tableColumn id="22" xr3:uid="{00000000-0010-0000-0400-000016000000}" name="202401" dataDxfId="516" dataCellStyle="Vírgula"/>
    <tableColumn id="23" xr3:uid="{00000000-0010-0000-0400-000017000000}" name="202402" dataDxfId="515" dataCellStyle="Vírgula"/>
    <tableColumn id="24" xr3:uid="{00000000-0010-0000-0400-000018000000}" name="202403" dataDxfId="514" dataCellStyle="Vírgula"/>
    <tableColumn id="25" xr3:uid="{00000000-0010-0000-0400-000019000000}" name="202404" dataDxfId="513" dataCellStyle="Vírgula"/>
    <tableColumn id="26" xr3:uid="{00000000-0010-0000-0400-00001A000000}" name="202405" dataDxfId="512" dataCellStyle="Vírgula"/>
    <tableColumn id="27" xr3:uid="{00000000-0010-0000-0400-00001B000000}" name="202406" dataDxfId="511" dataCellStyle="Vírgula"/>
    <tableColumn id="28" xr3:uid="{00000000-0010-0000-0400-00001C000000}" name="202407" dataDxfId="510" dataCellStyle="Vírgula"/>
    <tableColumn id="29" xr3:uid="{00000000-0010-0000-0400-00001D000000}" name="202408" dataDxfId="509" dataCellStyle="Vírgula"/>
    <tableColumn id="30" xr3:uid="{00000000-0010-0000-0400-00001E000000}" name="202409" dataDxfId="508" dataCellStyle="Vírgula"/>
    <tableColumn id="31" xr3:uid="{00000000-0010-0000-0400-00001F000000}" name="202410" dataDxfId="507" dataCellStyle="Vírgula"/>
    <tableColumn id="32" xr3:uid="{00000000-0010-0000-0400-000020000000}" name="202411" dataDxfId="506" dataCellStyle="Vírgula"/>
    <tableColumn id="33" xr3:uid="{00000000-0010-0000-0400-000021000000}" name="202412" dataDxfId="505" dataCellStyle="Vírgula"/>
    <tableColumn id="34" xr3:uid="{00000000-0010-0000-0400-000022000000}" name="202501" dataDxfId="504" dataCellStyle="Vírgula"/>
    <tableColumn id="35" xr3:uid="{00000000-0010-0000-0400-000023000000}" name="202502" dataDxfId="503" dataCellStyle="Vírgula"/>
    <tableColumn id="36" xr3:uid="{00000000-0010-0000-0400-000024000000}" name="202503" dataDxfId="502" dataCellStyle="Vírgula"/>
    <tableColumn id="37" xr3:uid="{00000000-0010-0000-0400-000025000000}" name="202504" dataDxfId="501" dataCellStyle="Vírgula"/>
    <tableColumn id="38" xr3:uid="{00000000-0010-0000-0400-000026000000}" name="202505" dataDxfId="500" dataCellStyle="Vírgula"/>
    <tableColumn id="39" xr3:uid="{00000000-0010-0000-0400-000027000000}" name="202506" dataDxfId="499" dataCellStyle="Vírgula"/>
    <tableColumn id="40" xr3:uid="{00000000-0010-0000-0400-000028000000}" name="202507" dataDxfId="498" dataCellStyle="Vírgula"/>
    <tableColumn id="41" xr3:uid="{00000000-0010-0000-0400-000029000000}" name="202508" dataDxfId="497" dataCellStyle="Vírgula"/>
    <tableColumn id="42" xr3:uid="{00000000-0010-0000-0400-00002A000000}" name="202509" dataDxfId="496" dataCellStyle="Vírgula"/>
    <tableColumn id="43" xr3:uid="{00000000-0010-0000-0400-00002B000000}" name="202510" dataDxfId="495" dataCellStyle="Vírgula"/>
    <tableColumn id="44" xr3:uid="{00000000-0010-0000-0400-00002C000000}" name="202511" dataDxfId="494" dataCellStyle="Vírgula"/>
    <tableColumn id="45" xr3:uid="{00000000-0010-0000-0400-00002D000000}" name="202512" dataDxfId="493" dataCellStyle="Vírgula"/>
    <tableColumn id="46" xr3:uid="{00000000-0010-0000-0400-00002E000000}" name="202601" dataDxfId="492" dataCellStyle="Vírgula"/>
    <tableColumn id="47" xr3:uid="{00000000-0010-0000-0400-00002F000000}" name="202602" dataDxfId="491" dataCellStyle="Vírgula"/>
    <tableColumn id="48" xr3:uid="{00000000-0010-0000-0400-000030000000}" name="202603" dataDxfId="490" dataCellStyle="Vírgula"/>
    <tableColumn id="49" xr3:uid="{00000000-0010-0000-0400-000031000000}" name="202604" dataDxfId="489" dataCellStyle="Vírgula"/>
    <tableColumn id="50" xr3:uid="{00000000-0010-0000-0400-000032000000}" name="202605" dataDxfId="488" dataCellStyle="Vírgula"/>
    <tableColumn id="51" xr3:uid="{00000000-0010-0000-0400-000033000000}" name="202606" dataDxfId="487" dataCellStyle="Vírgula"/>
    <tableColumn id="52" xr3:uid="{00000000-0010-0000-0400-000034000000}" name="202607" dataDxfId="486" dataCellStyle="Vírgula"/>
    <tableColumn id="53" xr3:uid="{00000000-0010-0000-0400-000035000000}" name="202608" dataDxfId="485" dataCellStyle="Vírgula"/>
    <tableColumn id="54" xr3:uid="{00000000-0010-0000-0400-000036000000}" name="202609" dataDxfId="484" dataCellStyle="Vírgula"/>
    <tableColumn id="55" xr3:uid="{00000000-0010-0000-0400-000037000000}" name="202610" dataDxfId="483" dataCellStyle="Vírgula"/>
    <tableColumn id="56" xr3:uid="{00000000-0010-0000-0400-000038000000}" name="202611" dataDxfId="482" dataCellStyle="Vírgula"/>
    <tableColumn id="57" xr3:uid="{00000000-0010-0000-0400-000039000000}" name="202612" dataDxfId="481" dataCellStyle="Vírgula"/>
    <tableColumn id="58" xr3:uid="{00000000-0010-0000-0400-00003A000000}" name="_8" dataDxfId="480" dataCellStyle="Vírgula"/>
    <tableColumn id="59" xr3:uid="{00000000-0010-0000-0400-00003B000000}" name="_9" dataDxfId="479" dataCellStyle="Vírgula"/>
    <tableColumn id="60" xr3:uid="{00000000-0010-0000-0400-00003C000000}" name="_10" dataDxfId="478" dataCellStyle="Vírgula"/>
    <tableColumn id="61" xr3:uid="{00000000-0010-0000-0400-00003D000000}" name="_11" dataDxfId="477" dataCellStyle="Vírgula"/>
    <tableColumn id="62" xr3:uid="{00000000-0010-0000-0400-00003E000000}" name="_12" dataDxfId="476" dataCellStyle="Vírgula"/>
    <tableColumn id="63" xr3:uid="{00000000-0010-0000-0400-00003F000000}" name="_13" dataDxfId="475" dataCellStyle="Vírgula"/>
    <tableColumn id="64" xr3:uid="{00000000-0010-0000-0400-000040000000}" name="_14" dataDxfId="474" dataCellStyle="Vírgula"/>
    <tableColumn id="65" xr3:uid="{00000000-0010-0000-0400-000041000000}" name="_15" dataDxfId="473" dataCellStyle="Vírgula"/>
    <tableColumn id="66" xr3:uid="{00000000-0010-0000-0400-000042000000}" name="_16" dataDxfId="472" dataCellStyle="Vírgula"/>
    <tableColumn id="67" xr3:uid="{00000000-0010-0000-0400-000043000000}" name="_17" dataDxfId="471" dataCellStyle="Vírgula"/>
    <tableColumn id="68" xr3:uid="{00000000-0010-0000-0400-000044000000}" name="_18" dataDxfId="470" dataCellStyle="Vírgula"/>
    <tableColumn id="69" xr3:uid="{00000000-0010-0000-0400-000045000000}" name="_19" dataDxfId="469" dataCellStyle="Vírgula"/>
    <tableColumn id="70" xr3:uid="{00000000-0010-0000-0400-000046000000}" name="_20" dataDxfId="468" dataCellStyle="Vírgula"/>
    <tableColumn id="71" xr3:uid="{00000000-0010-0000-0400-000047000000}" name="_21" dataDxfId="467" dataCellStyle="Vírgula"/>
    <tableColumn id="72" xr3:uid="{00000000-0010-0000-0400-000048000000}" name="_22" dataDxfId="466" dataCellStyle="Vírgula"/>
    <tableColumn id="73" xr3:uid="{00000000-0010-0000-0400-000049000000}" name="_23" dataDxfId="465" dataCellStyle="Vírgula"/>
    <tableColumn id="74" xr3:uid="{00000000-0010-0000-0400-00004A000000}" name="_24" dataDxfId="464" dataCellStyle="Vírgula"/>
    <tableColumn id="75" xr3:uid="{00000000-0010-0000-0400-00004B000000}" name="_25" dataDxfId="463" dataCellStyle="Vírgula"/>
    <tableColumn id="76" xr3:uid="{00000000-0010-0000-0400-00004C000000}" name="_26" dataDxfId="462" dataCellStyle="Vírgula"/>
    <tableColumn id="77" xr3:uid="{00000000-0010-0000-0400-00004D000000}" name="_27" dataDxfId="461" dataCellStyle="Vírgula"/>
    <tableColumn id="78" xr3:uid="{00000000-0010-0000-0400-00004E000000}" name="_28" dataDxfId="460" dataCellStyle="Vírgula"/>
    <tableColumn id="79" xr3:uid="{00000000-0010-0000-0400-00004F000000}" name="_29" dataDxfId="459" dataCellStyle="Vírgula"/>
    <tableColumn id="80" xr3:uid="{00000000-0010-0000-0400-000050000000}" name="_30" dataDxfId="458" dataCellStyle="Vírgula"/>
    <tableColumn id="81" xr3:uid="{00000000-0010-0000-0400-000051000000}" name="_31" dataDxfId="457" dataCellStyle="Vírgula"/>
    <tableColumn id="82" xr3:uid="{00000000-0010-0000-0400-000052000000}" name="_32" dataDxfId="456" dataCellStyle="Vírgula"/>
    <tableColumn id="83" xr3:uid="{00000000-0010-0000-0400-000053000000}" name="_33" dataDxfId="455" dataCellStyle="Vírgula"/>
    <tableColumn id="84" xr3:uid="{00000000-0010-0000-0400-000054000000}" name="_34" dataDxfId="454" dataCellStyle="Vírgula"/>
    <tableColumn id="85" xr3:uid="{00000000-0010-0000-0400-000055000000}" name="_35" dataDxfId="453" dataCellStyle="Vírgula"/>
    <tableColumn id="86" xr3:uid="{00000000-0010-0000-0400-000056000000}" name="_36" dataDxfId="452" dataCellStyle="Vírgula"/>
    <tableColumn id="87" xr3:uid="{00000000-0010-0000-0400-000057000000}" name="_37" dataDxfId="451" dataCellStyle="Vírgula"/>
    <tableColumn id="88" xr3:uid="{00000000-0010-0000-0400-000058000000}" name="_38" dataDxfId="450" dataCellStyle="Vírgula"/>
    <tableColumn id="89" xr3:uid="{00000000-0010-0000-0400-000059000000}" name="_39" dataDxfId="449" dataCellStyle="Vírgula"/>
    <tableColumn id="90" xr3:uid="{00000000-0010-0000-0400-00005A000000}" name="_40" dataDxfId="448" dataCellStyle="Vírgula"/>
    <tableColumn id="91" xr3:uid="{00000000-0010-0000-0400-00005B000000}" name="_41" dataDxfId="447" dataCellStyle="Vírgula"/>
    <tableColumn id="92" xr3:uid="{00000000-0010-0000-0400-00005C000000}" name="_42" dataDxfId="446" dataCellStyle="Vírgula"/>
    <tableColumn id="93" xr3:uid="{00000000-0010-0000-0400-00005D000000}" name="_43" dataDxfId="445" dataCellStyle="Vírgula"/>
    <tableColumn id="94" xr3:uid="{00000000-0010-0000-0400-00005E000000}" name="_44" dataDxfId="444" dataCellStyle="Vírgula"/>
    <tableColumn id="95" xr3:uid="{00000000-0010-0000-0400-00005F000000}" name="_45" dataDxfId="443" dataCellStyle="Vírgula"/>
    <tableColumn id="96" xr3:uid="{00000000-0010-0000-0400-000060000000}" name="_46" dataDxfId="442" dataCellStyle="Vírgula"/>
    <tableColumn id="97" xr3:uid="{00000000-0010-0000-0400-000061000000}" name="_47" dataDxfId="441" dataCellStyle="Vírgula"/>
    <tableColumn id="98" xr3:uid="{00000000-0010-0000-0400-000062000000}" name="_48" dataDxfId="440" dataCellStyle="Vírgula"/>
    <tableColumn id="99" xr3:uid="{00000000-0010-0000-0400-000063000000}" name="_49" dataDxfId="439" dataCellStyle="Vírgula"/>
    <tableColumn id="100" xr3:uid="{00000000-0010-0000-0400-000064000000}" name="_50" dataDxfId="438" dataCellStyle="Vírgula"/>
    <tableColumn id="101" xr3:uid="{00000000-0010-0000-0400-000065000000}" name="_51" dataDxfId="437" dataCellStyle="Vírgula"/>
    <tableColumn id="102" xr3:uid="{00000000-0010-0000-0400-000066000000}" name="_52" dataDxfId="436" dataCellStyle="Vírgula"/>
    <tableColumn id="103" xr3:uid="{00000000-0010-0000-0400-000067000000}" name="_53" dataDxfId="435" dataCellStyle="Vírgula"/>
    <tableColumn id="104" xr3:uid="{00000000-0010-0000-0400-000068000000}" name="_54" dataDxfId="434" dataCellStyle="Vírgula"/>
    <tableColumn id="105" xr3:uid="{00000000-0010-0000-0400-000069000000}" name="_55" dataDxfId="433" dataCellStyle="Vírgula"/>
    <tableColumn id="106" xr3:uid="{00000000-0010-0000-0400-00006A000000}" name="_56" dataDxfId="432" dataCellStyle="Vírgula"/>
    <tableColumn id="107" xr3:uid="{00000000-0010-0000-0400-00006B000000}" name="_57" dataDxfId="431" dataCellStyle="Vírgula"/>
    <tableColumn id="108" xr3:uid="{00000000-0010-0000-0400-00006C000000}" name="_58" dataDxfId="430" dataCellStyle="Vírgula"/>
    <tableColumn id="109" xr3:uid="{00000000-0010-0000-0400-00006D000000}" name="_59" dataDxfId="429" dataCellStyle="Vírgula"/>
    <tableColumn id="110" xr3:uid="{00000000-0010-0000-0400-00006E000000}" name="_60" dataDxfId="428" dataCellStyle="Vírgula"/>
    <tableColumn id="111" xr3:uid="{00000000-0010-0000-0400-00006F000000}" name="_61" dataDxfId="427" dataCellStyle="Vírgula"/>
    <tableColumn id="112" xr3:uid="{00000000-0010-0000-0400-000070000000}" name="_62" dataDxfId="426" dataCellStyle="Vírgula"/>
    <tableColumn id="113" xr3:uid="{00000000-0010-0000-0400-000071000000}" name="_63" dataDxfId="425" dataCellStyle="Vírgula"/>
    <tableColumn id="114" xr3:uid="{00000000-0010-0000-0400-000072000000}" name="_64" dataDxfId="424" dataCellStyle="Vírgula"/>
    <tableColumn id="115" xr3:uid="{00000000-0010-0000-0400-000073000000}" name="_65" dataDxfId="423" dataCellStyle="Vírgula"/>
    <tableColumn id="116" xr3:uid="{00000000-0010-0000-0400-000074000000}" name="_66" dataDxfId="422" dataCellStyle="Vírgula"/>
    <tableColumn id="117" xr3:uid="{00000000-0010-0000-0400-000075000000}" name="_67" dataDxfId="421" dataCellStyle="Vírgula"/>
    <tableColumn id="118" xr3:uid="{00000000-0010-0000-0400-000076000000}" name="_68" dataDxfId="420" dataCellStyle="Vírgula"/>
    <tableColumn id="119" xr3:uid="{00000000-0010-0000-0400-000077000000}" name="_69" dataDxfId="419" dataCellStyle="Vírgula"/>
    <tableColumn id="120" xr3:uid="{00000000-0010-0000-0400-000078000000}" name="_70" dataDxfId="418" dataCellStyle="Vírgula"/>
    <tableColumn id="121" xr3:uid="{00000000-0010-0000-0400-000079000000}" name="_71" dataDxfId="417" dataCellStyle="Vírgula"/>
    <tableColumn id="122" xr3:uid="{00000000-0010-0000-0400-00007A000000}" name="_72" dataDxfId="416" dataCellStyle="Vírgula"/>
    <tableColumn id="123" xr3:uid="{00000000-0010-0000-0400-00007B000000}" name="_73" dataDxfId="415" dataCellStyle="Vírgula"/>
    <tableColumn id="124" xr3:uid="{00000000-0010-0000-0400-00007C000000}" name="_74" dataDxfId="414" dataCellStyle="Vírgula"/>
    <tableColumn id="125" xr3:uid="{00000000-0010-0000-0400-00007D000000}" name="_75" dataDxfId="413" dataCellStyle="Vírgula"/>
    <tableColumn id="126" xr3:uid="{00000000-0010-0000-0400-00007E000000}" name="_76" dataDxfId="412" dataCellStyle="Vírgula"/>
    <tableColumn id="127" xr3:uid="{00000000-0010-0000-0400-00007F000000}" name="_77" dataDxfId="411" dataCellStyle="Vírgula"/>
    <tableColumn id="128" xr3:uid="{00000000-0010-0000-0400-000080000000}" name="_78" dataDxfId="410" dataCellStyle="Vírgula"/>
    <tableColumn id="129" xr3:uid="{00000000-0010-0000-0400-000081000000}" name="_79" dataDxfId="409" dataCellStyle="Vírgula"/>
    <tableColumn id="130" xr3:uid="{00000000-0010-0000-0400-000082000000}" name="_80" dataDxfId="408" dataCellStyle="Vírgula"/>
    <tableColumn id="131" xr3:uid="{00000000-0010-0000-0400-000083000000}" name="_81" dataDxfId="407" dataCellStyle="Vírgula"/>
    <tableColumn id="132" xr3:uid="{00000000-0010-0000-0400-000084000000}" name="_82" dataDxfId="406" dataCellStyle="Vírgula"/>
    <tableColumn id="133" xr3:uid="{00000000-0010-0000-0400-000085000000}" name="_83" dataDxfId="405" dataCellStyle="Vírgula"/>
    <tableColumn id="134" xr3:uid="{00000000-0010-0000-0400-000086000000}" name="_84" dataDxfId="404" dataCellStyle="Vírgula"/>
    <tableColumn id="135" xr3:uid="{00000000-0010-0000-0400-000087000000}" name="_85" dataDxfId="403" dataCellStyle="Vírgula"/>
    <tableColumn id="136" xr3:uid="{00000000-0010-0000-0400-000088000000}" name="_86" dataDxfId="402" dataCellStyle="Vírgula"/>
    <tableColumn id="137" xr3:uid="{00000000-0010-0000-0400-000089000000}" name="_87" dataDxfId="401" dataCellStyle="Vírgula"/>
    <tableColumn id="138" xr3:uid="{00000000-0010-0000-0400-00008A000000}" name="_88" dataDxfId="400" dataCellStyle="Vírgula"/>
    <tableColumn id="139" xr3:uid="{00000000-0010-0000-0400-00008B000000}" name="_89" dataDxfId="399" dataCellStyle="Vírgula"/>
    <tableColumn id="140" xr3:uid="{00000000-0010-0000-0400-00008C000000}" name="_90" dataDxfId="398" dataCellStyle="Vírgula"/>
    <tableColumn id="141" xr3:uid="{00000000-0010-0000-0400-00008D000000}" name="_91" dataDxfId="397" dataCellStyle="Vírgula"/>
    <tableColumn id="142" xr3:uid="{00000000-0010-0000-0400-00008E000000}" name="_92" dataDxfId="396" dataCellStyle="Vírgula"/>
    <tableColumn id="143" xr3:uid="{00000000-0010-0000-0400-00008F000000}" name="_93" dataDxfId="395" dataCellStyle="Vírgula"/>
    <tableColumn id="144" xr3:uid="{00000000-0010-0000-0400-000090000000}" name="_94" dataDxfId="394" dataCellStyle="Vírgula"/>
    <tableColumn id="145" xr3:uid="{00000000-0010-0000-0400-000091000000}" name="_95" dataDxfId="393" dataCellStyle="Vírgula"/>
    <tableColumn id="146" xr3:uid="{00000000-0010-0000-0400-000092000000}" name="_96" dataDxfId="392" dataCellStyle="Vírgula"/>
    <tableColumn id="147" xr3:uid="{00000000-0010-0000-0400-000093000000}" name="_97" dataDxfId="391" dataCellStyle="Vírgula"/>
    <tableColumn id="148" xr3:uid="{00000000-0010-0000-0400-000094000000}" name="_98" dataDxfId="390" dataCellStyle="Vírgula"/>
    <tableColumn id="149" xr3:uid="{00000000-0010-0000-0400-000095000000}" name="_99" dataDxfId="389" dataCellStyle="Vírgula"/>
    <tableColumn id="150" xr3:uid="{00000000-0010-0000-0400-000096000000}" name="_100" dataDxfId="388" dataCellStyle="Vírgula"/>
    <tableColumn id="151" xr3:uid="{00000000-0010-0000-0400-000097000000}" name="_101" dataDxfId="387" dataCellStyle="Vírgula"/>
    <tableColumn id="152" xr3:uid="{00000000-0010-0000-0400-000098000000}" name="_102" dataDxfId="386" dataCellStyle="Vírgula"/>
    <tableColumn id="153" xr3:uid="{00000000-0010-0000-0400-000099000000}" name="_103" dataDxfId="385" dataCellStyle="Vírgula"/>
    <tableColumn id="154" xr3:uid="{00000000-0010-0000-0400-00009A000000}" name="_104" dataDxfId="384" dataCellStyle="Vírgula"/>
    <tableColumn id="155" xr3:uid="{00000000-0010-0000-0400-00009B000000}" name="_105" dataDxfId="383" dataCellStyle="Vírgula"/>
    <tableColumn id="156" xr3:uid="{00000000-0010-0000-0400-00009C000000}" name="_106" dataDxfId="382" dataCellStyle="Vírgula"/>
    <tableColumn id="157" xr3:uid="{00000000-0010-0000-0400-00009D000000}" name="_107" dataDxfId="381" dataCellStyle="Vírgula"/>
    <tableColumn id="158" xr3:uid="{00000000-0010-0000-0400-00009E000000}" name="_108" dataDxfId="380" dataCellStyle="Vírgula"/>
    <tableColumn id="159" xr3:uid="{00000000-0010-0000-0400-00009F000000}" name="_109" dataDxfId="379" dataCellStyle="Vírgula"/>
    <tableColumn id="160" xr3:uid="{00000000-0010-0000-0400-0000A0000000}" name="_110" dataDxfId="378" dataCellStyle="Vírgula"/>
    <tableColumn id="161" xr3:uid="{00000000-0010-0000-0400-0000A1000000}" name="_111" dataDxfId="377" dataCellStyle="Vírgula"/>
    <tableColumn id="162" xr3:uid="{00000000-0010-0000-0400-0000A2000000}" name="_112" dataDxfId="376" dataCellStyle="Vírgula"/>
    <tableColumn id="163" xr3:uid="{00000000-0010-0000-0400-0000A3000000}" name="_113" dataDxfId="375" dataCellStyle="Vírgula"/>
    <tableColumn id="164" xr3:uid="{00000000-0010-0000-0400-0000A4000000}" name="_114" dataDxfId="374" dataCellStyle="Vírgula"/>
    <tableColumn id="165" xr3:uid="{00000000-0010-0000-0400-0000A5000000}" name="_115" dataDxfId="373" dataCellStyle="Vírgula"/>
    <tableColumn id="166" xr3:uid="{00000000-0010-0000-0400-0000A6000000}" name="_116" dataDxfId="372" dataCellStyle="Vírgula"/>
    <tableColumn id="167" xr3:uid="{00000000-0010-0000-0400-0000A7000000}" name="_117" dataDxfId="371" dataCellStyle="Vírgula"/>
    <tableColumn id="168" xr3:uid="{00000000-0010-0000-0400-0000A8000000}" name="_118" dataDxfId="370" dataCellStyle="Vírgula"/>
    <tableColumn id="169" xr3:uid="{00000000-0010-0000-0400-0000A9000000}" name="_119" dataDxfId="369" dataCellStyle="Vírgula"/>
    <tableColumn id="170" xr3:uid="{00000000-0010-0000-0400-0000AA000000}" name="_120" dataDxfId="368" dataCellStyle="Vírgula"/>
    <tableColumn id="171" xr3:uid="{00000000-0010-0000-0400-0000AB000000}" name="_121" dataDxfId="367" dataCellStyle="Vírgula"/>
    <tableColumn id="172" xr3:uid="{00000000-0010-0000-0400-0000AC000000}" name="_122" dataDxfId="366" dataCellStyle="Vírgula"/>
    <tableColumn id="173" xr3:uid="{00000000-0010-0000-0400-0000AD000000}" name="_123" dataDxfId="365" dataCellStyle="Vírgula"/>
    <tableColumn id="174" xr3:uid="{00000000-0010-0000-0400-0000AE000000}" name="_124" dataDxfId="364" dataCellStyle="Vírgula"/>
    <tableColumn id="175" xr3:uid="{00000000-0010-0000-0400-0000AF000000}" name="_125" dataDxfId="363" dataCellStyle="Vírgula"/>
    <tableColumn id="176" xr3:uid="{00000000-0010-0000-0400-0000B0000000}" name="_126" dataDxfId="362" dataCellStyle="Vírgula"/>
    <tableColumn id="177" xr3:uid="{00000000-0010-0000-0400-0000B1000000}" name="_127" dataDxfId="361" dataCellStyle="Vírgula"/>
    <tableColumn id="178" xr3:uid="{00000000-0010-0000-0400-0000B2000000}" name="_128" dataDxfId="360" dataCellStyle="Vírgula"/>
    <tableColumn id="179" xr3:uid="{00000000-0010-0000-0400-0000B3000000}" name="_129" dataDxfId="359" dataCellStyle="Vírgula"/>
    <tableColumn id="180" xr3:uid="{00000000-0010-0000-0400-0000B4000000}" name="_130" dataDxfId="358" dataCellStyle="Vírgula"/>
    <tableColumn id="181" xr3:uid="{00000000-0010-0000-0400-0000B5000000}" name="_131" dataDxfId="357" dataCellStyle="Vírgula"/>
    <tableColumn id="182" xr3:uid="{00000000-0010-0000-0400-0000B6000000}" name="_132" dataDxfId="356" dataCellStyle="Vírgula"/>
    <tableColumn id="183" xr3:uid="{00000000-0010-0000-0400-0000B7000000}" name="_133" dataDxfId="355" dataCellStyle="Vírgula"/>
    <tableColumn id="184" xr3:uid="{00000000-0010-0000-0400-0000B8000000}" name="_134" dataDxfId="354" dataCellStyle="Vírgula"/>
    <tableColumn id="185" xr3:uid="{00000000-0010-0000-0400-0000B9000000}" name="_135" dataDxfId="353" dataCellStyle="Vírgula"/>
    <tableColumn id="186" xr3:uid="{00000000-0010-0000-0400-0000BA000000}" name="_136" dataDxfId="352" dataCellStyle="Vírgula"/>
    <tableColumn id="187" xr3:uid="{00000000-0010-0000-0400-0000BB000000}" name="_137" dataDxfId="351" dataCellStyle="Vírgula"/>
    <tableColumn id="188" xr3:uid="{00000000-0010-0000-0400-0000BC000000}" name="_138" dataDxfId="350" dataCellStyle="Vírgula"/>
    <tableColumn id="189" xr3:uid="{00000000-0010-0000-0400-0000BD000000}" name="_139" dataDxfId="349" dataCellStyle="Vírgula"/>
    <tableColumn id="190" xr3:uid="{00000000-0010-0000-0400-0000BE000000}" name="_140" dataDxfId="348" dataCellStyle="Vírgula"/>
    <tableColumn id="191" xr3:uid="{00000000-0010-0000-0400-0000BF000000}" name="_141" dataDxfId="347" dataCellStyle="Vírgula"/>
    <tableColumn id="192" xr3:uid="{00000000-0010-0000-0400-0000C0000000}" name="_142" dataDxfId="346" dataCellStyle="Vírgula"/>
    <tableColumn id="193" xr3:uid="{00000000-0010-0000-0400-0000C1000000}" name="_143" dataDxfId="345" dataCellStyle="Vírgula"/>
    <tableColumn id="194" xr3:uid="{00000000-0010-0000-0400-0000C2000000}" name="_144" dataDxfId="344" dataCellStyle="Vírgula"/>
    <tableColumn id="195" xr3:uid="{00000000-0010-0000-0400-0000C3000000}" name="_145" dataDxfId="343" dataCellStyle="Vírgula"/>
    <tableColumn id="196" xr3:uid="{00000000-0010-0000-0400-0000C4000000}" name="_146" dataDxfId="342" dataCellStyle="Vírgula"/>
    <tableColumn id="197" xr3:uid="{00000000-0010-0000-0400-0000C5000000}" name="_147" dataDxfId="341" dataCellStyle="Vírgula"/>
    <tableColumn id="198" xr3:uid="{00000000-0010-0000-0400-0000C6000000}" name="_148" dataDxfId="340" dataCellStyle="Vírgula"/>
    <tableColumn id="199" xr3:uid="{00000000-0010-0000-0400-0000C7000000}" name="_149" dataDxfId="339" dataCellStyle="Vírgula"/>
    <tableColumn id="200" xr3:uid="{00000000-0010-0000-0400-0000C8000000}" name="_150" dataDxfId="338" dataCellStyle="Vírgula"/>
    <tableColumn id="201" xr3:uid="{00000000-0010-0000-0400-0000C9000000}" name="_151" dataDxfId="337" dataCellStyle="Vírgula"/>
    <tableColumn id="202" xr3:uid="{00000000-0010-0000-0400-0000CA000000}" name="_152" dataDxfId="336" dataCellStyle="Vírgula"/>
    <tableColumn id="203" xr3:uid="{00000000-0010-0000-0400-0000CB000000}" name="_153" dataDxfId="335" dataCellStyle="Vírgula"/>
    <tableColumn id="204" xr3:uid="{00000000-0010-0000-0400-0000CC000000}" name="_154" dataDxfId="334" dataCellStyle="Vírgula"/>
    <tableColumn id="205" xr3:uid="{00000000-0010-0000-0400-0000CD000000}" name="_155" dataDxfId="333" dataCellStyle="Vírgula"/>
    <tableColumn id="206" xr3:uid="{00000000-0010-0000-0400-0000CE000000}" name="_156" dataDxfId="332" dataCellStyle="Vírgula"/>
    <tableColumn id="207" xr3:uid="{00000000-0010-0000-0400-0000CF000000}" name="_157" dataDxfId="331" dataCellStyle="Vírgula"/>
    <tableColumn id="208" xr3:uid="{00000000-0010-0000-0400-0000D0000000}" name="_158" dataDxfId="330" dataCellStyle="Vírgula"/>
    <tableColumn id="209" xr3:uid="{00000000-0010-0000-0400-0000D1000000}" name="_159" dataDxfId="329" dataCellStyle="Vírgula"/>
    <tableColumn id="210" xr3:uid="{00000000-0010-0000-0400-0000D2000000}" name="_160" dataDxfId="328" dataCellStyle="Vírgula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GERENCIAL7" displayName="GERENCIAL7" ref="A3:GV145" insertRowShift="1" totalsRowShown="0" headerRowDxfId="327" dataDxfId="326">
  <autoFilter ref="A3:GV145" xr:uid="{00000000-0009-0000-0100-000006000000}"/>
  <tableColumns count="204">
    <tableColumn id="1" xr3:uid="{00000000-0010-0000-0500-000001000000}" name="RECEITAS" dataDxfId="325"/>
    <tableColumn id="2" xr3:uid="{00000000-0010-0000-0500-000002000000}" name="Column1" dataDxfId="324"/>
    <tableColumn id="3" xr3:uid="{00000000-0010-0000-0500-000003000000}" name="_1" dataDxfId="323"/>
    <tableColumn id="10" xr3:uid="{00000000-0010-0000-0500-00000A000000}" name="202301" dataDxfId="322" dataCellStyle="Vírgula"/>
    <tableColumn id="11" xr3:uid="{00000000-0010-0000-0500-00000B000000}" name="202302" dataDxfId="321" dataCellStyle="Vírgula"/>
    <tableColumn id="12" xr3:uid="{00000000-0010-0000-0500-00000C000000}" name="202303" dataDxfId="320" dataCellStyle="Vírgula"/>
    <tableColumn id="13" xr3:uid="{00000000-0010-0000-0500-00000D000000}" name="202304" dataDxfId="319" dataCellStyle="Vírgula"/>
    <tableColumn id="14" xr3:uid="{00000000-0010-0000-0500-00000E000000}" name="202305" dataDxfId="318" dataCellStyle="Vírgula"/>
    <tableColumn id="15" xr3:uid="{00000000-0010-0000-0500-00000F000000}" name="202306" dataDxfId="317" dataCellStyle="Vírgula"/>
    <tableColumn id="16" xr3:uid="{00000000-0010-0000-0500-000010000000}" name="202307" dataDxfId="316" dataCellStyle="Vírgula"/>
    <tableColumn id="17" xr3:uid="{00000000-0010-0000-0500-000011000000}" name="202308" dataDxfId="315" dataCellStyle="Vírgula"/>
    <tableColumn id="18" xr3:uid="{00000000-0010-0000-0500-000012000000}" name="202309" dataDxfId="314" dataCellStyle="Vírgula"/>
    <tableColumn id="19" xr3:uid="{00000000-0010-0000-0500-000013000000}" name="202310" dataDxfId="313" dataCellStyle="Vírgula"/>
    <tableColumn id="20" xr3:uid="{00000000-0010-0000-0500-000014000000}" name="202311" dataDxfId="312" dataCellStyle="Vírgula"/>
    <tableColumn id="21" xr3:uid="{00000000-0010-0000-0500-000015000000}" name="202312" dataDxfId="311" dataCellStyle="Vírgula"/>
    <tableColumn id="22" xr3:uid="{00000000-0010-0000-0500-000016000000}" name="202401" dataDxfId="310" dataCellStyle="Vírgula"/>
    <tableColumn id="23" xr3:uid="{00000000-0010-0000-0500-000017000000}" name="202402" dataDxfId="309" dataCellStyle="Vírgula"/>
    <tableColumn id="24" xr3:uid="{00000000-0010-0000-0500-000018000000}" name="202403" dataDxfId="308" dataCellStyle="Vírgula"/>
    <tableColumn id="25" xr3:uid="{00000000-0010-0000-0500-000019000000}" name="202404" dataDxfId="307" dataCellStyle="Vírgula"/>
    <tableColumn id="26" xr3:uid="{00000000-0010-0000-0500-00001A000000}" name="202405" dataDxfId="306" dataCellStyle="Vírgula"/>
    <tableColumn id="27" xr3:uid="{00000000-0010-0000-0500-00001B000000}" name="202406" dataDxfId="305" dataCellStyle="Vírgula"/>
    <tableColumn id="28" xr3:uid="{00000000-0010-0000-0500-00001C000000}" name="202407" dataDxfId="304" dataCellStyle="Vírgula"/>
    <tableColumn id="29" xr3:uid="{00000000-0010-0000-0500-00001D000000}" name="202408" dataDxfId="303" dataCellStyle="Vírgula"/>
    <tableColumn id="30" xr3:uid="{00000000-0010-0000-0500-00001E000000}" name="202409" dataDxfId="302" dataCellStyle="Vírgula"/>
    <tableColumn id="31" xr3:uid="{00000000-0010-0000-0500-00001F000000}" name="202410" dataDxfId="301" dataCellStyle="Vírgula"/>
    <tableColumn id="32" xr3:uid="{00000000-0010-0000-0500-000020000000}" name="202411" dataDxfId="300" dataCellStyle="Vírgula"/>
    <tableColumn id="33" xr3:uid="{00000000-0010-0000-0500-000021000000}" name="202412" dataDxfId="299" dataCellStyle="Vírgula"/>
    <tableColumn id="34" xr3:uid="{00000000-0010-0000-0500-000022000000}" name="202501" dataDxfId="298" dataCellStyle="Vírgula"/>
    <tableColumn id="35" xr3:uid="{00000000-0010-0000-0500-000023000000}" name="202502" dataDxfId="297" dataCellStyle="Vírgula"/>
    <tableColumn id="36" xr3:uid="{00000000-0010-0000-0500-000024000000}" name="202503" dataDxfId="296" dataCellStyle="Vírgula"/>
    <tableColumn id="37" xr3:uid="{00000000-0010-0000-0500-000025000000}" name="202504" dataDxfId="295" dataCellStyle="Vírgula"/>
    <tableColumn id="38" xr3:uid="{00000000-0010-0000-0500-000026000000}" name="202505" dataDxfId="294" dataCellStyle="Vírgula"/>
    <tableColumn id="39" xr3:uid="{00000000-0010-0000-0500-000027000000}" name="202506" dataDxfId="293" dataCellStyle="Vírgula"/>
    <tableColumn id="40" xr3:uid="{00000000-0010-0000-0500-000028000000}" name="202507" dataDxfId="292" dataCellStyle="Vírgula"/>
    <tableColumn id="41" xr3:uid="{00000000-0010-0000-0500-000029000000}" name="202508" dataDxfId="291" dataCellStyle="Vírgula"/>
    <tableColumn id="42" xr3:uid="{00000000-0010-0000-0500-00002A000000}" name="202509" dataDxfId="290" dataCellStyle="Vírgula"/>
    <tableColumn id="43" xr3:uid="{00000000-0010-0000-0500-00002B000000}" name="202510" dataDxfId="289" dataCellStyle="Vírgula"/>
    <tableColumn id="44" xr3:uid="{00000000-0010-0000-0500-00002C000000}" name="202511" dataDxfId="288" dataCellStyle="Vírgula"/>
    <tableColumn id="45" xr3:uid="{00000000-0010-0000-0500-00002D000000}" name="202512" dataDxfId="287" dataCellStyle="Vírgula"/>
    <tableColumn id="46" xr3:uid="{00000000-0010-0000-0500-00002E000000}" name="202601" dataDxfId="286" dataCellStyle="Vírgula"/>
    <tableColumn id="47" xr3:uid="{00000000-0010-0000-0500-00002F000000}" name="202602" dataDxfId="285" dataCellStyle="Vírgula"/>
    <tableColumn id="48" xr3:uid="{00000000-0010-0000-0500-000030000000}" name="202603" dataDxfId="284" dataCellStyle="Vírgula"/>
    <tableColumn id="49" xr3:uid="{00000000-0010-0000-0500-000031000000}" name="202604" dataDxfId="283" dataCellStyle="Vírgula"/>
    <tableColumn id="50" xr3:uid="{00000000-0010-0000-0500-000032000000}" name="202605" dataDxfId="282" dataCellStyle="Vírgula"/>
    <tableColumn id="51" xr3:uid="{00000000-0010-0000-0500-000033000000}" name="202606" dataDxfId="281" dataCellStyle="Vírgula"/>
    <tableColumn id="52" xr3:uid="{00000000-0010-0000-0500-000034000000}" name="202607" dataDxfId="280" dataCellStyle="Vírgula"/>
    <tableColumn id="53" xr3:uid="{00000000-0010-0000-0500-000035000000}" name="202608" dataDxfId="279" dataCellStyle="Vírgula"/>
    <tableColumn id="54" xr3:uid="{00000000-0010-0000-0500-000036000000}" name="202609" dataDxfId="278" dataCellStyle="Vírgula"/>
    <tableColumn id="55" xr3:uid="{00000000-0010-0000-0500-000037000000}" name="202610" dataDxfId="277" dataCellStyle="Vírgula"/>
    <tableColumn id="56" xr3:uid="{00000000-0010-0000-0500-000038000000}" name="202611" dataDxfId="276" dataCellStyle="Vírgula"/>
    <tableColumn id="57" xr3:uid="{00000000-0010-0000-0500-000039000000}" name="202612" dataDxfId="275" dataCellStyle="Vírgula"/>
    <tableColumn id="58" xr3:uid="{00000000-0010-0000-0500-00003A000000}" name="_8" dataDxfId="274" dataCellStyle="Vírgula"/>
    <tableColumn id="59" xr3:uid="{00000000-0010-0000-0500-00003B000000}" name="_9" dataDxfId="273" dataCellStyle="Vírgula"/>
    <tableColumn id="60" xr3:uid="{00000000-0010-0000-0500-00003C000000}" name="_10" dataDxfId="272" dataCellStyle="Vírgula"/>
    <tableColumn id="61" xr3:uid="{00000000-0010-0000-0500-00003D000000}" name="_11" dataDxfId="271" dataCellStyle="Vírgula"/>
    <tableColumn id="62" xr3:uid="{00000000-0010-0000-0500-00003E000000}" name="_12" dataDxfId="270" dataCellStyle="Vírgula"/>
    <tableColumn id="63" xr3:uid="{00000000-0010-0000-0500-00003F000000}" name="_13" dataDxfId="269" dataCellStyle="Vírgula"/>
    <tableColumn id="64" xr3:uid="{00000000-0010-0000-0500-000040000000}" name="_14" dataDxfId="268" dataCellStyle="Vírgula"/>
    <tableColumn id="65" xr3:uid="{00000000-0010-0000-0500-000041000000}" name="_15" dataDxfId="267" dataCellStyle="Vírgula"/>
    <tableColumn id="66" xr3:uid="{00000000-0010-0000-0500-000042000000}" name="_16" dataDxfId="266" dataCellStyle="Vírgula"/>
    <tableColumn id="67" xr3:uid="{00000000-0010-0000-0500-000043000000}" name="_17" dataDxfId="265" dataCellStyle="Vírgula"/>
    <tableColumn id="68" xr3:uid="{00000000-0010-0000-0500-000044000000}" name="_18" dataDxfId="264" dataCellStyle="Vírgula"/>
    <tableColumn id="69" xr3:uid="{00000000-0010-0000-0500-000045000000}" name="_19" dataDxfId="263" dataCellStyle="Vírgula"/>
    <tableColumn id="70" xr3:uid="{00000000-0010-0000-0500-000046000000}" name="_20" dataDxfId="262" dataCellStyle="Vírgula"/>
    <tableColumn id="71" xr3:uid="{00000000-0010-0000-0500-000047000000}" name="_21" dataDxfId="261" dataCellStyle="Vírgula"/>
    <tableColumn id="72" xr3:uid="{00000000-0010-0000-0500-000048000000}" name="_22" dataDxfId="260" dataCellStyle="Vírgula"/>
    <tableColumn id="73" xr3:uid="{00000000-0010-0000-0500-000049000000}" name="_23" dataDxfId="259" dataCellStyle="Vírgula"/>
    <tableColumn id="74" xr3:uid="{00000000-0010-0000-0500-00004A000000}" name="_24" dataDxfId="258" dataCellStyle="Vírgula"/>
    <tableColumn id="75" xr3:uid="{00000000-0010-0000-0500-00004B000000}" name="_25" dataDxfId="257" dataCellStyle="Vírgula"/>
    <tableColumn id="76" xr3:uid="{00000000-0010-0000-0500-00004C000000}" name="_26" dataDxfId="256" dataCellStyle="Vírgula"/>
    <tableColumn id="77" xr3:uid="{00000000-0010-0000-0500-00004D000000}" name="_27" dataDxfId="255" dataCellStyle="Vírgula"/>
    <tableColumn id="78" xr3:uid="{00000000-0010-0000-0500-00004E000000}" name="_28" dataDxfId="254" dataCellStyle="Vírgula"/>
    <tableColumn id="79" xr3:uid="{00000000-0010-0000-0500-00004F000000}" name="_29" dataDxfId="253" dataCellStyle="Vírgula"/>
    <tableColumn id="80" xr3:uid="{00000000-0010-0000-0500-000050000000}" name="_30" dataDxfId="252" dataCellStyle="Vírgula"/>
    <tableColumn id="81" xr3:uid="{00000000-0010-0000-0500-000051000000}" name="_31" dataDxfId="251" dataCellStyle="Vírgula"/>
    <tableColumn id="82" xr3:uid="{00000000-0010-0000-0500-000052000000}" name="_32" dataDxfId="250" dataCellStyle="Vírgula"/>
    <tableColumn id="83" xr3:uid="{00000000-0010-0000-0500-000053000000}" name="_33" dataDxfId="249" dataCellStyle="Vírgula"/>
    <tableColumn id="84" xr3:uid="{00000000-0010-0000-0500-000054000000}" name="_34" dataDxfId="248" dataCellStyle="Vírgula"/>
    <tableColumn id="85" xr3:uid="{00000000-0010-0000-0500-000055000000}" name="_35" dataDxfId="247" dataCellStyle="Vírgula"/>
    <tableColumn id="86" xr3:uid="{00000000-0010-0000-0500-000056000000}" name="_36" dataDxfId="246" dataCellStyle="Vírgula"/>
    <tableColumn id="87" xr3:uid="{00000000-0010-0000-0500-000057000000}" name="_37" dataDxfId="245" dataCellStyle="Vírgula"/>
    <tableColumn id="88" xr3:uid="{00000000-0010-0000-0500-000058000000}" name="_38" dataDxfId="244" dataCellStyle="Vírgula"/>
    <tableColumn id="89" xr3:uid="{00000000-0010-0000-0500-000059000000}" name="_39" dataDxfId="243" dataCellStyle="Vírgula"/>
    <tableColumn id="90" xr3:uid="{00000000-0010-0000-0500-00005A000000}" name="_40" dataDxfId="242" dataCellStyle="Vírgula"/>
    <tableColumn id="91" xr3:uid="{00000000-0010-0000-0500-00005B000000}" name="_41" dataDxfId="241" dataCellStyle="Vírgula"/>
    <tableColumn id="92" xr3:uid="{00000000-0010-0000-0500-00005C000000}" name="_42" dataDxfId="240" dataCellStyle="Vírgula"/>
    <tableColumn id="93" xr3:uid="{00000000-0010-0000-0500-00005D000000}" name="_43" dataDxfId="239" dataCellStyle="Vírgula"/>
    <tableColumn id="94" xr3:uid="{00000000-0010-0000-0500-00005E000000}" name="_44" dataDxfId="238" dataCellStyle="Vírgula"/>
    <tableColumn id="95" xr3:uid="{00000000-0010-0000-0500-00005F000000}" name="_45" dataDxfId="237" dataCellStyle="Vírgula"/>
    <tableColumn id="96" xr3:uid="{00000000-0010-0000-0500-000060000000}" name="_46" dataDxfId="236" dataCellStyle="Vírgula"/>
    <tableColumn id="97" xr3:uid="{00000000-0010-0000-0500-000061000000}" name="_47" dataDxfId="235" dataCellStyle="Vírgula"/>
    <tableColumn id="98" xr3:uid="{00000000-0010-0000-0500-000062000000}" name="_48" dataDxfId="234" dataCellStyle="Vírgula"/>
    <tableColumn id="99" xr3:uid="{00000000-0010-0000-0500-000063000000}" name="_49" dataDxfId="233" dataCellStyle="Vírgula"/>
    <tableColumn id="100" xr3:uid="{00000000-0010-0000-0500-000064000000}" name="_50" dataDxfId="232" dataCellStyle="Vírgula"/>
    <tableColumn id="101" xr3:uid="{00000000-0010-0000-0500-000065000000}" name="_51" dataDxfId="231" dataCellStyle="Vírgula"/>
    <tableColumn id="102" xr3:uid="{00000000-0010-0000-0500-000066000000}" name="_52" dataDxfId="230" dataCellStyle="Vírgula"/>
    <tableColumn id="103" xr3:uid="{00000000-0010-0000-0500-000067000000}" name="_53" dataDxfId="229" dataCellStyle="Vírgula"/>
    <tableColumn id="104" xr3:uid="{00000000-0010-0000-0500-000068000000}" name="_54" dataDxfId="228" dataCellStyle="Vírgula"/>
    <tableColumn id="105" xr3:uid="{00000000-0010-0000-0500-000069000000}" name="_55" dataDxfId="227" dataCellStyle="Vírgula"/>
    <tableColumn id="106" xr3:uid="{00000000-0010-0000-0500-00006A000000}" name="_56" dataDxfId="226" dataCellStyle="Vírgula"/>
    <tableColumn id="107" xr3:uid="{00000000-0010-0000-0500-00006B000000}" name="_57" dataDxfId="225" dataCellStyle="Vírgula"/>
    <tableColumn id="108" xr3:uid="{00000000-0010-0000-0500-00006C000000}" name="_58" dataDxfId="224" dataCellStyle="Vírgula"/>
    <tableColumn id="109" xr3:uid="{00000000-0010-0000-0500-00006D000000}" name="_59" dataDxfId="223" dataCellStyle="Vírgula"/>
    <tableColumn id="110" xr3:uid="{00000000-0010-0000-0500-00006E000000}" name="_60" dataDxfId="222" dataCellStyle="Vírgula"/>
    <tableColumn id="111" xr3:uid="{00000000-0010-0000-0500-00006F000000}" name="_61" dataDxfId="221" dataCellStyle="Vírgula"/>
    <tableColumn id="112" xr3:uid="{00000000-0010-0000-0500-000070000000}" name="_62" dataDxfId="220" dataCellStyle="Vírgula"/>
    <tableColumn id="113" xr3:uid="{00000000-0010-0000-0500-000071000000}" name="_63" dataDxfId="219" dataCellStyle="Vírgula"/>
    <tableColumn id="114" xr3:uid="{00000000-0010-0000-0500-000072000000}" name="_64" dataDxfId="218" dataCellStyle="Vírgula"/>
    <tableColumn id="115" xr3:uid="{00000000-0010-0000-0500-000073000000}" name="_65" dataDxfId="217" dataCellStyle="Vírgula"/>
    <tableColumn id="116" xr3:uid="{00000000-0010-0000-0500-000074000000}" name="_66" dataDxfId="216" dataCellStyle="Vírgula"/>
    <tableColumn id="117" xr3:uid="{00000000-0010-0000-0500-000075000000}" name="_67" dataDxfId="215" dataCellStyle="Vírgula"/>
    <tableColumn id="118" xr3:uid="{00000000-0010-0000-0500-000076000000}" name="_68" dataDxfId="214" dataCellStyle="Vírgula"/>
    <tableColumn id="119" xr3:uid="{00000000-0010-0000-0500-000077000000}" name="_69" dataDxfId="213" dataCellStyle="Vírgula"/>
    <tableColumn id="120" xr3:uid="{00000000-0010-0000-0500-000078000000}" name="_70" dataDxfId="212" dataCellStyle="Vírgula"/>
    <tableColumn id="121" xr3:uid="{00000000-0010-0000-0500-000079000000}" name="_71" dataDxfId="211" dataCellStyle="Vírgula"/>
    <tableColumn id="122" xr3:uid="{00000000-0010-0000-0500-00007A000000}" name="_72" dataDxfId="210" dataCellStyle="Vírgula"/>
    <tableColumn id="123" xr3:uid="{00000000-0010-0000-0500-00007B000000}" name="_73" dataDxfId="209" dataCellStyle="Vírgula"/>
    <tableColumn id="124" xr3:uid="{00000000-0010-0000-0500-00007C000000}" name="_74" dataDxfId="208" dataCellStyle="Vírgula"/>
    <tableColumn id="125" xr3:uid="{00000000-0010-0000-0500-00007D000000}" name="_75" dataDxfId="207" dataCellStyle="Vírgula"/>
    <tableColumn id="126" xr3:uid="{00000000-0010-0000-0500-00007E000000}" name="_76" dataDxfId="206" dataCellStyle="Vírgula"/>
    <tableColumn id="127" xr3:uid="{00000000-0010-0000-0500-00007F000000}" name="_77" dataDxfId="205" dataCellStyle="Vírgula"/>
    <tableColumn id="128" xr3:uid="{00000000-0010-0000-0500-000080000000}" name="_78" dataDxfId="204" dataCellStyle="Vírgula"/>
    <tableColumn id="129" xr3:uid="{00000000-0010-0000-0500-000081000000}" name="_79" dataDxfId="203" dataCellStyle="Vírgula"/>
    <tableColumn id="130" xr3:uid="{00000000-0010-0000-0500-000082000000}" name="_80" dataDxfId="202" dataCellStyle="Vírgula"/>
    <tableColumn id="131" xr3:uid="{00000000-0010-0000-0500-000083000000}" name="_81" dataDxfId="201" dataCellStyle="Vírgula"/>
    <tableColumn id="132" xr3:uid="{00000000-0010-0000-0500-000084000000}" name="_82" dataDxfId="200" dataCellStyle="Vírgula"/>
    <tableColumn id="133" xr3:uid="{00000000-0010-0000-0500-000085000000}" name="_83" dataDxfId="199" dataCellStyle="Vírgula"/>
    <tableColumn id="134" xr3:uid="{00000000-0010-0000-0500-000086000000}" name="_84" dataDxfId="198" dataCellStyle="Vírgula"/>
    <tableColumn id="135" xr3:uid="{00000000-0010-0000-0500-000087000000}" name="_85" dataDxfId="197" dataCellStyle="Vírgula"/>
    <tableColumn id="136" xr3:uid="{00000000-0010-0000-0500-000088000000}" name="_86" dataDxfId="196" dataCellStyle="Vírgula"/>
    <tableColumn id="137" xr3:uid="{00000000-0010-0000-0500-000089000000}" name="_87" dataDxfId="195" dataCellStyle="Vírgula"/>
    <tableColumn id="138" xr3:uid="{00000000-0010-0000-0500-00008A000000}" name="_88" dataDxfId="194" dataCellStyle="Vírgula"/>
    <tableColumn id="139" xr3:uid="{00000000-0010-0000-0500-00008B000000}" name="_89" dataDxfId="193" dataCellStyle="Vírgula"/>
    <tableColumn id="140" xr3:uid="{00000000-0010-0000-0500-00008C000000}" name="_90" dataDxfId="192" dataCellStyle="Vírgula"/>
    <tableColumn id="141" xr3:uid="{00000000-0010-0000-0500-00008D000000}" name="_91" dataDxfId="191" dataCellStyle="Vírgula"/>
    <tableColumn id="142" xr3:uid="{00000000-0010-0000-0500-00008E000000}" name="_92" dataDxfId="190" dataCellStyle="Vírgula"/>
    <tableColumn id="143" xr3:uid="{00000000-0010-0000-0500-00008F000000}" name="_93" dataDxfId="189" dataCellStyle="Vírgula"/>
    <tableColumn id="144" xr3:uid="{00000000-0010-0000-0500-000090000000}" name="_94" dataDxfId="188" dataCellStyle="Vírgula"/>
    <tableColumn id="145" xr3:uid="{00000000-0010-0000-0500-000091000000}" name="_95" dataDxfId="187" dataCellStyle="Vírgula"/>
    <tableColumn id="146" xr3:uid="{00000000-0010-0000-0500-000092000000}" name="_96" dataDxfId="186" dataCellStyle="Vírgula"/>
    <tableColumn id="147" xr3:uid="{00000000-0010-0000-0500-000093000000}" name="_97" dataDxfId="185" dataCellStyle="Vírgula"/>
    <tableColumn id="148" xr3:uid="{00000000-0010-0000-0500-000094000000}" name="_98" dataDxfId="184" dataCellStyle="Vírgula"/>
    <tableColumn id="149" xr3:uid="{00000000-0010-0000-0500-000095000000}" name="_99" dataDxfId="183" dataCellStyle="Vírgula"/>
    <tableColumn id="150" xr3:uid="{00000000-0010-0000-0500-000096000000}" name="_100" dataDxfId="182" dataCellStyle="Vírgula"/>
    <tableColumn id="151" xr3:uid="{00000000-0010-0000-0500-000097000000}" name="_101" dataDxfId="181" dataCellStyle="Vírgula"/>
    <tableColumn id="152" xr3:uid="{00000000-0010-0000-0500-000098000000}" name="_102" dataDxfId="180" dataCellStyle="Vírgula"/>
    <tableColumn id="153" xr3:uid="{00000000-0010-0000-0500-000099000000}" name="_103" dataDxfId="179" dataCellStyle="Vírgula"/>
    <tableColumn id="154" xr3:uid="{00000000-0010-0000-0500-00009A000000}" name="_104" dataDxfId="178" dataCellStyle="Vírgula"/>
    <tableColumn id="155" xr3:uid="{00000000-0010-0000-0500-00009B000000}" name="_105" dataDxfId="177" dataCellStyle="Vírgula"/>
    <tableColumn id="156" xr3:uid="{00000000-0010-0000-0500-00009C000000}" name="_106" dataDxfId="176" dataCellStyle="Vírgula"/>
    <tableColumn id="157" xr3:uid="{00000000-0010-0000-0500-00009D000000}" name="_107" dataDxfId="175" dataCellStyle="Vírgula"/>
    <tableColumn id="158" xr3:uid="{00000000-0010-0000-0500-00009E000000}" name="_108" dataDxfId="174" dataCellStyle="Vírgula"/>
    <tableColumn id="159" xr3:uid="{00000000-0010-0000-0500-00009F000000}" name="_109" dataDxfId="173" dataCellStyle="Vírgula"/>
    <tableColumn id="160" xr3:uid="{00000000-0010-0000-0500-0000A0000000}" name="_110" dataDxfId="172" dataCellStyle="Vírgula"/>
    <tableColumn id="161" xr3:uid="{00000000-0010-0000-0500-0000A1000000}" name="_111" dataDxfId="171" dataCellStyle="Vírgula"/>
    <tableColumn id="162" xr3:uid="{00000000-0010-0000-0500-0000A2000000}" name="_112" dataDxfId="170" dataCellStyle="Vírgula"/>
    <tableColumn id="163" xr3:uid="{00000000-0010-0000-0500-0000A3000000}" name="_113" dataDxfId="169" dataCellStyle="Vírgula"/>
    <tableColumn id="164" xr3:uid="{00000000-0010-0000-0500-0000A4000000}" name="_114" dataDxfId="168" dataCellStyle="Vírgula"/>
    <tableColumn id="165" xr3:uid="{00000000-0010-0000-0500-0000A5000000}" name="_115" dataDxfId="167" dataCellStyle="Vírgula"/>
    <tableColumn id="166" xr3:uid="{00000000-0010-0000-0500-0000A6000000}" name="_116" dataDxfId="166" dataCellStyle="Vírgula"/>
    <tableColumn id="167" xr3:uid="{00000000-0010-0000-0500-0000A7000000}" name="_117" dataDxfId="165" dataCellStyle="Vírgula"/>
    <tableColumn id="168" xr3:uid="{00000000-0010-0000-0500-0000A8000000}" name="_118" dataDxfId="164" dataCellStyle="Vírgula"/>
    <tableColumn id="169" xr3:uid="{00000000-0010-0000-0500-0000A9000000}" name="_119" dataDxfId="163" dataCellStyle="Vírgula"/>
    <tableColumn id="170" xr3:uid="{00000000-0010-0000-0500-0000AA000000}" name="_120" dataDxfId="162" dataCellStyle="Vírgula"/>
    <tableColumn id="171" xr3:uid="{00000000-0010-0000-0500-0000AB000000}" name="_121" dataDxfId="161" dataCellStyle="Vírgula"/>
    <tableColumn id="172" xr3:uid="{00000000-0010-0000-0500-0000AC000000}" name="_122" dataDxfId="160" dataCellStyle="Vírgula"/>
    <tableColumn id="173" xr3:uid="{00000000-0010-0000-0500-0000AD000000}" name="_123" dataDxfId="159" dataCellStyle="Vírgula"/>
    <tableColumn id="174" xr3:uid="{00000000-0010-0000-0500-0000AE000000}" name="_124" dataDxfId="158" dataCellStyle="Vírgula"/>
    <tableColumn id="175" xr3:uid="{00000000-0010-0000-0500-0000AF000000}" name="_125" dataDxfId="157" dataCellStyle="Vírgula"/>
    <tableColumn id="176" xr3:uid="{00000000-0010-0000-0500-0000B0000000}" name="_126" dataDxfId="156" dataCellStyle="Vírgula"/>
    <tableColumn id="177" xr3:uid="{00000000-0010-0000-0500-0000B1000000}" name="_127" dataDxfId="155" dataCellStyle="Vírgula"/>
    <tableColumn id="178" xr3:uid="{00000000-0010-0000-0500-0000B2000000}" name="_128" dataDxfId="154" dataCellStyle="Vírgula"/>
    <tableColumn id="179" xr3:uid="{00000000-0010-0000-0500-0000B3000000}" name="_129" dataDxfId="153" dataCellStyle="Vírgula"/>
    <tableColumn id="180" xr3:uid="{00000000-0010-0000-0500-0000B4000000}" name="_130" dataDxfId="152" dataCellStyle="Vírgula"/>
    <tableColumn id="181" xr3:uid="{00000000-0010-0000-0500-0000B5000000}" name="_131" dataDxfId="151" dataCellStyle="Vírgula"/>
    <tableColumn id="182" xr3:uid="{00000000-0010-0000-0500-0000B6000000}" name="_132" dataDxfId="150" dataCellStyle="Vírgula"/>
    <tableColumn id="183" xr3:uid="{00000000-0010-0000-0500-0000B7000000}" name="_133" dataDxfId="149" dataCellStyle="Vírgula"/>
    <tableColumn id="184" xr3:uid="{00000000-0010-0000-0500-0000B8000000}" name="_134" dataDxfId="148" dataCellStyle="Vírgula"/>
    <tableColumn id="185" xr3:uid="{00000000-0010-0000-0500-0000B9000000}" name="_135" dataDxfId="147" dataCellStyle="Vírgula"/>
    <tableColumn id="186" xr3:uid="{00000000-0010-0000-0500-0000BA000000}" name="_136" dataDxfId="146" dataCellStyle="Vírgula"/>
    <tableColumn id="187" xr3:uid="{00000000-0010-0000-0500-0000BB000000}" name="_137" dataDxfId="145" dataCellStyle="Vírgula"/>
    <tableColumn id="188" xr3:uid="{00000000-0010-0000-0500-0000BC000000}" name="_138" dataDxfId="144" dataCellStyle="Vírgula"/>
    <tableColumn id="189" xr3:uid="{00000000-0010-0000-0500-0000BD000000}" name="_139" dataDxfId="143" dataCellStyle="Vírgula"/>
    <tableColumn id="190" xr3:uid="{00000000-0010-0000-0500-0000BE000000}" name="_140" dataDxfId="142" dataCellStyle="Vírgula"/>
    <tableColumn id="191" xr3:uid="{00000000-0010-0000-0500-0000BF000000}" name="_141" dataDxfId="141" dataCellStyle="Vírgula"/>
    <tableColumn id="192" xr3:uid="{00000000-0010-0000-0500-0000C0000000}" name="_142" dataDxfId="140" dataCellStyle="Vírgula"/>
    <tableColumn id="193" xr3:uid="{00000000-0010-0000-0500-0000C1000000}" name="_143" dataDxfId="139" dataCellStyle="Vírgula"/>
    <tableColumn id="194" xr3:uid="{00000000-0010-0000-0500-0000C2000000}" name="_144" dataDxfId="138" dataCellStyle="Vírgula"/>
    <tableColumn id="195" xr3:uid="{00000000-0010-0000-0500-0000C3000000}" name="_145" dataDxfId="137" dataCellStyle="Vírgula"/>
    <tableColumn id="196" xr3:uid="{00000000-0010-0000-0500-0000C4000000}" name="_146" dataDxfId="136" dataCellStyle="Vírgula"/>
    <tableColumn id="197" xr3:uid="{00000000-0010-0000-0500-0000C5000000}" name="_147" dataDxfId="135" dataCellStyle="Vírgula"/>
    <tableColumn id="198" xr3:uid="{00000000-0010-0000-0500-0000C6000000}" name="_148" dataDxfId="134" dataCellStyle="Vírgula"/>
    <tableColumn id="199" xr3:uid="{00000000-0010-0000-0500-0000C7000000}" name="_149" dataDxfId="133" dataCellStyle="Vírgula"/>
    <tableColumn id="200" xr3:uid="{00000000-0010-0000-0500-0000C8000000}" name="_150" dataDxfId="132" dataCellStyle="Vírgula"/>
    <tableColumn id="201" xr3:uid="{00000000-0010-0000-0500-0000C9000000}" name="_151" dataDxfId="131" dataCellStyle="Vírgula"/>
    <tableColumn id="202" xr3:uid="{00000000-0010-0000-0500-0000CA000000}" name="_152" dataDxfId="130" dataCellStyle="Vírgula"/>
    <tableColumn id="203" xr3:uid="{00000000-0010-0000-0500-0000CB000000}" name="_153" dataDxfId="129" dataCellStyle="Vírgula"/>
    <tableColumn id="204" xr3:uid="{00000000-0010-0000-0500-0000CC000000}" name="_154" dataDxfId="128" dataCellStyle="Vírgula"/>
    <tableColumn id="205" xr3:uid="{00000000-0010-0000-0500-0000CD000000}" name="_155" dataDxfId="127" dataCellStyle="Vírgula"/>
    <tableColumn id="206" xr3:uid="{00000000-0010-0000-0500-0000CE000000}" name="_156" dataDxfId="126" dataCellStyle="Vírgula"/>
    <tableColumn id="207" xr3:uid="{00000000-0010-0000-0500-0000CF000000}" name="_157" dataDxfId="125" dataCellStyle="Vírgula"/>
    <tableColumn id="208" xr3:uid="{00000000-0010-0000-0500-0000D0000000}" name="_158" dataDxfId="124" dataCellStyle="Vírgula"/>
    <tableColumn id="209" xr3:uid="{00000000-0010-0000-0500-0000D1000000}" name="_159" dataDxfId="123" dataCellStyle="Vírgula"/>
    <tableColumn id="210" xr3:uid="{00000000-0010-0000-0500-0000D2000000}" name="_160" dataDxfId="122" dataCellStyle="Vírgula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2"/>
  <sheetViews>
    <sheetView zoomScaleNormal="100" workbookViewId="0">
      <pane xSplit="2" ySplit="3" topLeftCell="D4" activePane="bottomRight" state="frozen"/>
      <selection pane="topRight" activeCell="D1" sqref="D1"/>
      <selection pane="bottomLeft" activeCell="A4" sqref="A4"/>
      <selection pane="bottomRight" activeCell="P23" sqref="P23"/>
    </sheetView>
  </sheetViews>
  <sheetFormatPr defaultColWidth="9.140625" defaultRowHeight="12.75" x14ac:dyDescent="0.2"/>
  <cols>
    <col min="1" max="1" width="2.85546875" style="5" customWidth="1"/>
    <col min="2" max="2" width="45.85546875" style="5" customWidth="1"/>
    <col min="3" max="3" width="17.85546875" style="5" hidden="1" customWidth="1"/>
    <col min="4" max="6" width="14.5703125" style="5" bestFit="1" customWidth="1"/>
    <col min="7" max="7" width="18.42578125" style="5" hidden="1" customWidth="1"/>
    <col min="8" max="9" width="14.7109375" style="5" bestFit="1" customWidth="1"/>
    <col min="10" max="10" width="17.85546875" style="5" hidden="1" customWidth="1"/>
    <col min="11" max="11" width="11" style="32" hidden="1" customWidth="1"/>
    <col min="12" max="12" width="13.5703125" style="32" bestFit="1" customWidth="1"/>
    <col min="13" max="13" width="9" style="32" bestFit="1" customWidth="1"/>
    <col min="14" max="14" width="13.5703125" style="32" bestFit="1" customWidth="1"/>
    <col min="15" max="15" width="9" style="32" bestFit="1" customWidth="1"/>
    <col min="16" max="16" width="14.5703125" style="30" bestFit="1" customWidth="1"/>
    <col min="17" max="17" width="7.7109375" style="32" bestFit="1" customWidth="1"/>
    <col min="18" max="18" width="11.85546875" style="5" hidden="1" customWidth="1"/>
    <col min="19" max="19" width="8.5703125" style="5" hidden="1" customWidth="1"/>
    <col min="20" max="20" width="13.5703125" style="5" bestFit="1" customWidth="1"/>
    <col min="21" max="21" width="9" style="5" bestFit="1" customWidth="1"/>
    <col min="22" max="22" width="2.5703125" style="5" customWidth="1"/>
    <col min="23" max="23" width="13.5703125" style="5" bestFit="1" customWidth="1"/>
    <col min="24" max="24" width="9.140625" style="5"/>
    <col min="25" max="25" width="13.5703125" style="5" bestFit="1" customWidth="1"/>
    <col min="26" max="16384" width="9.140625" style="5"/>
  </cols>
  <sheetData>
    <row r="1" spans="1:26" s="2" customFormat="1" ht="24.6" customHeight="1" x14ac:dyDescent="0.2">
      <c r="A1" s="148"/>
      <c r="B1" s="150" t="s">
        <v>516</v>
      </c>
      <c r="C1" s="149" t="s">
        <v>614</v>
      </c>
      <c r="D1" s="149" t="s">
        <v>614</v>
      </c>
      <c r="E1" s="149" t="s">
        <v>614</v>
      </c>
      <c r="F1" s="149" t="s">
        <v>614</v>
      </c>
      <c r="G1" s="149" t="s">
        <v>614</v>
      </c>
      <c r="H1" s="149" t="s">
        <v>614</v>
      </c>
      <c r="I1" s="151" t="s">
        <v>327</v>
      </c>
      <c r="K1" s="31"/>
      <c r="L1" s="31"/>
      <c r="M1" s="31"/>
      <c r="N1" s="31"/>
      <c r="O1" s="31"/>
      <c r="P1" s="29"/>
      <c r="Q1" s="31"/>
      <c r="W1" s="171" t="s">
        <v>616</v>
      </c>
      <c r="X1" s="171"/>
      <c r="Y1" s="171"/>
      <c r="Z1" s="171"/>
    </row>
    <row r="2" spans="1:26" s="2" customFormat="1" ht="24" customHeight="1" x14ac:dyDescent="0.2">
      <c r="A2" s="123" t="s">
        <v>558</v>
      </c>
      <c r="B2" s="123"/>
      <c r="C2" s="39" t="s">
        <v>374</v>
      </c>
      <c r="D2" s="82" t="s">
        <v>552</v>
      </c>
      <c r="E2" s="89" t="s">
        <v>557</v>
      </c>
      <c r="F2" s="38" t="s">
        <v>615</v>
      </c>
      <c r="G2" s="172" t="s">
        <v>373</v>
      </c>
      <c r="H2" s="173"/>
      <c r="I2" s="174"/>
      <c r="J2" s="177" t="s">
        <v>374</v>
      </c>
      <c r="K2" s="178"/>
      <c r="L2" s="179" t="s">
        <v>552</v>
      </c>
      <c r="M2" s="180"/>
      <c r="N2" s="167" t="s">
        <v>557</v>
      </c>
      <c r="O2" s="168"/>
      <c r="P2" s="169" t="s">
        <v>615</v>
      </c>
      <c r="Q2" s="170"/>
      <c r="R2" s="175" t="s">
        <v>520</v>
      </c>
      <c r="S2" s="176"/>
      <c r="T2" s="175" t="s">
        <v>611</v>
      </c>
      <c r="U2" s="176"/>
      <c r="W2" s="167" t="s">
        <v>557</v>
      </c>
      <c r="X2" s="168"/>
      <c r="Y2" s="169" t="s">
        <v>615</v>
      </c>
      <c r="Z2" s="170"/>
    </row>
    <row r="3" spans="1:26" s="2" customFormat="1" ht="24" customHeight="1" x14ac:dyDescent="0.2">
      <c r="A3" s="123"/>
      <c r="B3" s="123"/>
      <c r="C3" s="39" t="s">
        <v>519</v>
      </c>
      <c r="D3" s="83" t="s">
        <v>519</v>
      </c>
      <c r="E3" s="90" t="s">
        <v>519</v>
      </c>
      <c r="F3" s="38" t="s">
        <v>519</v>
      </c>
      <c r="G3" s="86" t="s">
        <v>521</v>
      </c>
      <c r="H3" s="86" t="s">
        <v>522</v>
      </c>
      <c r="I3" s="86" t="s">
        <v>610</v>
      </c>
      <c r="J3" s="39" t="s">
        <v>517</v>
      </c>
      <c r="K3" s="41" t="s">
        <v>518</v>
      </c>
      <c r="L3" s="83" t="s">
        <v>517</v>
      </c>
      <c r="M3" s="84" t="s">
        <v>518</v>
      </c>
      <c r="N3" s="91" t="s">
        <v>517</v>
      </c>
      <c r="O3" s="91" t="s">
        <v>518</v>
      </c>
      <c r="P3" s="38" t="s">
        <v>517</v>
      </c>
      <c r="Q3" s="40" t="s">
        <v>518</v>
      </c>
      <c r="R3" s="86" t="s">
        <v>517</v>
      </c>
      <c r="S3" s="87" t="s">
        <v>518</v>
      </c>
      <c r="T3" s="86" t="s">
        <v>517</v>
      </c>
      <c r="U3" s="87" t="s">
        <v>518</v>
      </c>
      <c r="W3" s="91" t="s">
        <v>517</v>
      </c>
      <c r="X3" s="91" t="s">
        <v>518</v>
      </c>
      <c r="Y3" s="38" t="s">
        <v>517</v>
      </c>
      <c r="Z3" s="40" t="s">
        <v>518</v>
      </c>
    </row>
    <row r="4" spans="1:26" s="2" customFormat="1" ht="24" customHeight="1" x14ac:dyDescent="0.2">
      <c r="A4" s="129" t="s">
        <v>559</v>
      </c>
      <c r="B4" s="129"/>
      <c r="C4" s="43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23532024975.450001</v>
      </c>
      <c r="D4" s="4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23381672682.639999</v>
      </c>
      <c r="E4" s="4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23622740116.289997</v>
      </c>
      <c r="F4" s="4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24243738608.129997</v>
      </c>
      <c r="G4" s="4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22868368273.580002</v>
      </c>
      <c r="H4" s="4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22187670278.400002</v>
      </c>
      <c r="I4" s="43">
        <f>SUMIF(Metas_realizado[[#Headers],[202401]:[202412]],"&lt;="&amp;"'"&amp;$I$1&amp;"'",Metas_realizado[[#This Row],[202401]:[202412]])</f>
        <v>24491781244.849998</v>
      </c>
      <c r="J4" s="42">
        <f t="shared" ref="J4:J35" si="0">IF(LEFT($I$1,4)="2023",$H4-C4,$I4-C4)</f>
        <v>959756269.39999771</v>
      </c>
      <c r="K4" s="12">
        <f t="shared" ref="K4:K35" si="1">IF(LEFT($I$1,4)="2023",IF(C4,$H4/C4-1,""),IF(C4,$I4/C4-1,""))</f>
        <v>4.0785111795575313E-2</v>
      </c>
      <c r="L4" s="42">
        <f t="shared" ref="L4:L35" si="2">IF(LEFT($I$1,4)="2023",$H4-D4,$I4-D4)</f>
        <v>1110108562.2099991</v>
      </c>
      <c r="M4" s="12">
        <f t="shared" ref="M4:M35" si="3">IF(LEFT($I$1,4)="2023",IF(D4,$H4/D4-1,""),IF(D4,$I4/D4-1,""))</f>
        <v>4.7477722286062729E-2</v>
      </c>
      <c r="N4" s="160">
        <f t="shared" ref="N4:N35" si="4">IF(LEFT($I$1,4)="2023",$H4-E4,$I4-E4)</f>
        <v>869041128.56000137</v>
      </c>
      <c r="O4" s="12">
        <f t="shared" ref="O4:O35" si="5">IF(LEFT($I$1,4)="2023",IF(E4,$H4/E4-1,""),IF(E4,$I4/E4-1,""))</f>
        <v>3.6788328715546381E-2</v>
      </c>
      <c r="P4" s="160">
        <f t="shared" ref="P4:P35" si="6">IF(LEFT($I$1,4)="2023",$H4-F4,$I4-F4)</f>
        <v>248042636.72000122</v>
      </c>
      <c r="Q4" s="12">
        <f t="shared" ref="Q4:Q35" si="7">IF(LEFT($I$1,4)="2023",IF(F4,$H4/F4-1,""),IF(F4,$I4/F4-1,""))</f>
        <v>1.0231204053520848E-2</v>
      </c>
      <c r="R4" s="42">
        <f>$H4-G4</f>
        <v>-680697995.18000031</v>
      </c>
      <c r="S4" s="12">
        <f>IF(G4,$H4/G4-1,"")</f>
        <v>-2.9765918890086063E-2</v>
      </c>
      <c r="T4" s="160">
        <f>IF($I4,$I4-H4,"")</f>
        <v>2304110966.4499969</v>
      </c>
      <c r="U4" s="12">
        <f>IF($I4,IF(H4,$I4/H4-1,""),"")</f>
        <v>0.10384645785425617</v>
      </c>
      <c r="W4" s="160">
        <f>Metas_realizado[[#This Row],[202406]]-GERENCIAL7[[#This Row],[202406]]</f>
        <v>167949213.80999994</v>
      </c>
      <c r="X4" s="12">
        <f>Metas_realizado[[#This Row],[202406]]/GERENCIAL7[[#This Row],[202406]]-1</f>
        <v>4.8345800319704146E-2</v>
      </c>
      <c r="Y4" s="160">
        <f>Metas_realizado[[#This Row],[202406]]-PLDO2025[[#This Row],[202406]]</f>
        <v>94338747.860000134</v>
      </c>
      <c r="Z4" s="12">
        <f>Metas_realizado[[#This Row],[202406]]/PLDO2025[[#This Row],[202406]]-1</f>
        <v>2.659282975526911E-2</v>
      </c>
    </row>
    <row r="5" spans="1:26" s="2" customFormat="1" ht="19.7" customHeight="1" x14ac:dyDescent="0.2">
      <c r="A5" s="130" t="s">
        <v>560</v>
      </c>
      <c r="B5" s="130"/>
      <c r="C5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13037354170.24</v>
      </c>
      <c r="D5" s="9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13150144558.83</v>
      </c>
      <c r="E5" s="9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13918080579.49</v>
      </c>
      <c r="F5" s="9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13775543768.040001</v>
      </c>
      <c r="G5" s="9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12394050191.439999</v>
      </c>
      <c r="H5" s="9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12035052735.360001</v>
      </c>
      <c r="I5" s="98">
        <f>SUMIF(Metas_realizado[[#Headers],[202401]:[202412]],"&lt;="&amp;"'"&amp;$I$1&amp;"'",Metas_realizado[[#This Row],[202401]:[202412]])</f>
        <v>14087300744.18</v>
      </c>
      <c r="J5" s="43">
        <f t="shared" si="0"/>
        <v>1049946573.9400005</v>
      </c>
      <c r="K5" s="33">
        <f t="shared" si="1"/>
        <v>8.0533715678038797E-2</v>
      </c>
      <c r="L5" s="43">
        <f t="shared" si="2"/>
        <v>937156185.35000038</v>
      </c>
      <c r="M5" s="33">
        <f t="shared" si="3"/>
        <v>7.1265846634417596E-2</v>
      </c>
      <c r="N5" s="159">
        <f t="shared" si="4"/>
        <v>169220164.69000053</v>
      </c>
      <c r="O5" s="33">
        <f t="shared" si="5"/>
        <v>1.2158297526985606E-2</v>
      </c>
      <c r="P5" s="154">
        <f t="shared" si="6"/>
        <v>311756976.13999939</v>
      </c>
      <c r="Q5" s="143">
        <f t="shared" si="7"/>
        <v>2.2631192016048907E-2</v>
      </c>
      <c r="R5" s="43">
        <f t="shared" ref="R5:R62" si="8">$H5-G5</f>
        <v>-358997456.07999802</v>
      </c>
      <c r="S5" s="33">
        <f t="shared" ref="S5:S62" si="9">IF(G5,$H5/G5-1,"")</f>
        <v>-2.8965305976245026E-2</v>
      </c>
      <c r="T5" s="159">
        <f t="shared" ref="T5:T62" si="10">IF($I5,$I5-H5,"")</f>
        <v>2052248008.8199997</v>
      </c>
      <c r="U5" s="33">
        <f t="shared" ref="U5:U62" si="11">IF($I5,IF(H5,$I5/H5-1,""),"")</f>
        <v>0.17052256055266968</v>
      </c>
      <c r="W5" s="159">
        <f>Metas_realizado[[#This Row],[202406]]-GERENCIAL7[[#This Row],[202406]]</f>
        <v>25632848.680000067</v>
      </c>
      <c r="X5" s="33">
        <f>Metas_realizado[[#This Row],[202406]]/GERENCIAL7[[#This Row],[202406]]-1</f>
        <v>1.2144444680946664E-2</v>
      </c>
      <c r="Y5" s="159">
        <f>Metas_realizado[[#This Row],[202406]]-PLDO2025[[#This Row],[202406]]</f>
        <v>57056616.690000057</v>
      </c>
      <c r="Z5" s="33">
        <f>Metas_realizado[[#This Row],[202406]]/PLDO2025[[#This Row],[202406]]-1</f>
        <v>2.7441082152632079E-2</v>
      </c>
    </row>
    <row r="6" spans="1:26" s="2" customFormat="1" ht="19.7" customHeight="1" x14ac:dyDescent="0.2">
      <c r="A6" s="131" t="s">
        <v>0</v>
      </c>
      <c r="B6" s="134" t="s">
        <v>59</v>
      </c>
      <c r="C6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8699930953.5</v>
      </c>
      <c r="D6" s="8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8798994351.4000015</v>
      </c>
      <c r="E6" s="8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9499517969.1200008</v>
      </c>
      <c r="F6" s="8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9519660557.9500008</v>
      </c>
      <c r="G6" s="8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8955196548.8600006</v>
      </c>
      <c r="H6" s="8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8061603809.9500008</v>
      </c>
      <c r="I6" s="85">
        <f>SUMIF(Metas_realizado[[#Headers],[202401]:[202412]],"&lt;="&amp;"'"&amp;$I$1&amp;"'",Metas_realizado[[#This Row],[202401]:[202412]])</f>
        <v>9886053748.75</v>
      </c>
      <c r="J6" s="85">
        <f t="shared" si="0"/>
        <v>1186122795.25</v>
      </c>
      <c r="K6" s="143">
        <f t="shared" si="1"/>
        <v>0.13633703549943932</v>
      </c>
      <c r="L6" s="85">
        <f t="shared" si="2"/>
        <v>1087059397.3499985</v>
      </c>
      <c r="M6" s="143">
        <f t="shared" si="3"/>
        <v>0.1235435953174624</v>
      </c>
      <c r="N6" s="154">
        <f t="shared" si="4"/>
        <v>386535779.62999916</v>
      </c>
      <c r="O6" s="143">
        <f t="shared" si="5"/>
        <v>4.0690041419628509E-2</v>
      </c>
      <c r="P6" s="154">
        <f t="shared" si="6"/>
        <v>366393190.79999924</v>
      </c>
      <c r="Q6" s="143">
        <f t="shared" si="7"/>
        <v>3.8488052023453623E-2</v>
      </c>
      <c r="R6" s="85">
        <f t="shared" si="8"/>
        <v>-893592738.90999985</v>
      </c>
      <c r="S6" s="143">
        <f t="shared" si="9"/>
        <v>-9.9784827059296033E-2</v>
      </c>
      <c r="T6" s="154">
        <f t="shared" si="10"/>
        <v>1824449938.7999992</v>
      </c>
      <c r="U6" s="143">
        <f t="shared" si="11"/>
        <v>0.22631352046204256</v>
      </c>
      <c r="W6" s="154">
        <f>Metas_realizado[[#This Row],[202406]]-GERENCIAL7[[#This Row],[202406]]</f>
        <v>90759009.720000029</v>
      </c>
      <c r="X6" s="143">
        <f>Metas_realizado[[#This Row],[202406]]/GERENCIAL7[[#This Row],[202406]]-1</f>
        <v>6.34422904800378E-2</v>
      </c>
      <c r="Y6" s="154">
        <f>Metas_realizado[[#This Row],[202406]]-PLDO2025[[#This Row],[202406]]</f>
        <v>57853863.130000114</v>
      </c>
      <c r="Z6" s="143">
        <f>Metas_realizado[[#This Row],[202406]]/PLDO2025[[#This Row],[202406]]-1</f>
        <v>3.9531680004901704E-2</v>
      </c>
    </row>
    <row r="7" spans="1:26" s="2" customFormat="1" ht="19.7" customHeight="1" x14ac:dyDescent="0.2">
      <c r="A7" s="131" t="s">
        <v>0</v>
      </c>
      <c r="B7" s="134" t="s">
        <v>53</v>
      </c>
      <c r="C7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609356228.6500001</v>
      </c>
      <c r="D7" s="8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633993986.09000003</v>
      </c>
      <c r="E7" s="8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591549671.25</v>
      </c>
      <c r="F7" s="8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634530391.50999999</v>
      </c>
      <c r="G7" s="8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389085453.14999998</v>
      </c>
      <c r="H7" s="8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509685100.52999997</v>
      </c>
      <c r="I7" s="85">
        <f>SUMIF(Metas_realizado[[#Headers],[202401]:[202412]],"&lt;="&amp;"'"&amp;$I$1&amp;"'",Metas_realizado[[#This Row],[202401]:[202412]])</f>
        <v>565180645.19000006</v>
      </c>
      <c r="J7" s="85">
        <f t="shared" si="0"/>
        <v>-44175583.460000038</v>
      </c>
      <c r="K7" s="143">
        <f t="shared" si="1"/>
        <v>-7.2495498335791164E-2</v>
      </c>
      <c r="L7" s="85">
        <f t="shared" si="2"/>
        <v>-68813340.899999976</v>
      </c>
      <c r="M7" s="143">
        <f t="shared" si="3"/>
        <v>-0.10853942215507295</v>
      </c>
      <c r="N7" s="154">
        <f t="shared" si="4"/>
        <v>-26369026.059999943</v>
      </c>
      <c r="O7" s="143">
        <f t="shared" si="5"/>
        <v>-4.4576182426540267E-2</v>
      </c>
      <c r="P7" s="154">
        <f t="shared" si="6"/>
        <v>-69349746.319999933</v>
      </c>
      <c r="Q7" s="143">
        <f t="shared" si="7"/>
        <v>-0.10929302559483001</v>
      </c>
      <c r="R7" s="85">
        <f t="shared" si="8"/>
        <v>120599647.38</v>
      </c>
      <c r="S7" s="143">
        <f t="shared" si="9"/>
        <v>0.30995671106086431</v>
      </c>
      <c r="T7" s="154">
        <f t="shared" si="10"/>
        <v>55495544.660000086</v>
      </c>
      <c r="U7" s="143">
        <f t="shared" si="11"/>
        <v>0.10888202264946067</v>
      </c>
      <c r="W7" s="154">
        <f>Metas_realizado[[#This Row],[202406]]-GERENCIAL7[[#This Row],[202406]]</f>
        <v>-33144548.689999998</v>
      </c>
      <c r="X7" s="143">
        <f>Metas_realizado[[#This Row],[202406]]/GERENCIAL7[[#This Row],[202406]]-1</f>
        <v>-0.32703871668699847</v>
      </c>
      <c r="Y7" s="154">
        <f>Metas_realizado[[#This Row],[202406]]-PLDO2025[[#This Row],[202406]]</f>
        <v>-14292930.489999995</v>
      </c>
      <c r="Z7" s="143">
        <f>Metas_realizado[[#This Row],[202406]]/PLDO2025[[#This Row],[202406]]-1</f>
        <v>-0.17325633996030321</v>
      </c>
    </row>
    <row r="8" spans="1:26" s="2" customFormat="1" ht="19.7" customHeight="1" x14ac:dyDescent="0.2">
      <c r="A8" s="131" t="s">
        <v>0</v>
      </c>
      <c r="B8" s="134" t="s">
        <v>56</v>
      </c>
      <c r="C8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448201264.94000006</v>
      </c>
      <c r="D8" s="8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509613834.98000002</v>
      </c>
      <c r="E8" s="8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543685068.54999995</v>
      </c>
      <c r="F8" s="8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532827036.28000003</v>
      </c>
      <c r="G8" s="8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343516785.19999999</v>
      </c>
      <c r="H8" s="8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595128665.13999999</v>
      </c>
      <c r="I8" s="85">
        <f>SUMIF(Metas_realizado[[#Headers],[202401]:[202412]],"&lt;="&amp;"'"&amp;$I$1&amp;"'",Metas_realizado[[#This Row],[202401]:[202412]])</f>
        <v>458770756.75999999</v>
      </c>
      <c r="J8" s="85">
        <f t="shared" si="0"/>
        <v>10569491.819999933</v>
      </c>
      <c r="K8" s="143">
        <f t="shared" si="1"/>
        <v>2.3582021397049902E-2</v>
      </c>
      <c r="L8" s="85">
        <f t="shared" si="2"/>
        <v>-50843078.220000029</v>
      </c>
      <c r="M8" s="143">
        <f t="shared" si="3"/>
        <v>-9.9767853088202352E-2</v>
      </c>
      <c r="N8" s="154">
        <f t="shared" si="4"/>
        <v>-84914311.789999962</v>
      </c>
      <c r="O8" s="143">
        <f t="shared" si="5"/>
        <v>-0.15618290201801055</v>
      </c>
      <c r="P8" s="154">
        <f t="shared" si="6"/>
        <v>-74056279.520000041</v>
      </c>
      <c r="Q8" s="143">
        <f t="shared" si="7"/>
        <v>-0.13898746587078881</v>
      </c>
      <c r="R8" s="85">
        <f t="shared" si="8"/>
        <v>251611879.94</v>
      </c>
      <c r="S8" s="143">
        <f t="shared" si="9"/>
        <v>0.73245876411398148</v>
      </c>
      <c r="T8" s="154">
        <f t="shared" si="10"/>
        <v>-136357908.38</v>
      </c>
      <c r="U8" s="143">
        <f t="shared" si="11"/>
        <v>-0.22912340871351355</v>
      </c>
      <c r="W8" s="154">
        <f>Metas_realizado[[#This Row],[202406]]-GERENCIAL7[[#This Row],[202406]]</f>
        <v>-2768089.3700000048</v>
      </c>
      <c r="X8" s="143">
        <f>Metas_realizado[[#This Row],[202406]]/GERENCIAL7[[#This Row],[202406]]-1</f>
        <v>-3.4249171588871974E-2</v>
      </c>
      <c r="Y8" s="154">
        <f>Metas_realizado[[#This Row],[202406]]-PLDO2025[[#This Row],[202406]]</f>
        <v>-3347287.4200000018</v>
      </c>
      <c r="Z8" s="143">
        <f>Metas_realizado[[#This Row],[202406]]/PLDO2025[[#This Row],[202406]]-1</f>
        <v>-4.1120820206262065E-2</v>
      </c>
    </row>
    <row r="9" spans="1:26" s="2" customFormat="1" ht="19.7" customHeight="1" x14ac:dyDescent="0.2">
      <c r="A9" s="131" t="s">
        <v>0</v>
      </c>
      <c r="B9" s="134" t="s">
        <v>561</v>
      </c>
      <c r="C9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1341099124.9900002</v>
      </c>
      <c r="D9" s="4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1437631006.4699998</v>
      </c>
      <c r="E9" s="4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1437631006.4699998</v>
      </c>
      <c r="F9" s="4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1415983045.8399999</v>
      </c>
      <c r="G9" s="4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1186364534.24</v>
      </c>
      <c r="H9" s="4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1334771776.96</v>
      </c>
      <c r="I9" s="45">
        <f>SUMIF(Metas_realizado[[#Headers],[202401]:[202412]],"&lt;="&amp;"'"&amp;$I$1&amp;"'",Metas_realizado[[#This Row],[202401]:[202412]])</f>
        <v>1497431564.49</v>
      </c>
      <c r="J9" s="45">
        <f t="shared" si="0"/>
        <v>156332439.49999976</v>
      </c>
      <c r="K9" s="35">
        <f t="shared" si="1"/>
        <v>0.11657038364048256</v>
      </c>
      <c r="L9" s="45">
        <f t="shared" si="2"/>
        <v>59800558.020000219</v>
      </c>
      <c r="M9" s="35">
        <f t="shared" si="3"/>
        <v>4.1596597284609294E-2</v>
      </c>
      <c r="N9" s="152">
        <f t="shared" si="4"/>
        <v>59800558.020000219</v>
      </c>
      <c r="O9" s="35">
        <f t="shared" si="5"/>
        <v>4.1596597284609294E-2</v>
      </c>
      <c r="P9" s="152">
        <f t="shared" si="6"/>
        <v>81448518.650000095</v>
      </c>
      <c r="Q9" s="35">
        <f t="shared" si="7"/>
        <v>5.7520829002357665E-2</v>
      </c>
      <c r="R9" s="45">
        <f t="shared" si="8"/>
        <v>148407242.72000003</v>
      </c>
      <c r="S9" s="35">
        <f t="shared" si="9"/>
        <v>0.1250941329050026</v>
      </c>
      <c r="T9" s="152">
        <f t="shared" si="10"/>
        <v>162659787.52999997</v>
      </c>
      <c r="U9" s="35">
        <f t="shared" si="11"/>
        <v>0.12186337045608253</v>
      </c>
      <c r="W9" s="152">
        <f>Metas_realizado[[#This Row],[202406]]-GERENCIAL7[[#This Row],[202406]]</f>
        <v>16715990.379999995</v>
      </c>
      <c r="X9" s="35">
        <f>Metas_realizado[[#This Row],[202406]]/GERENCIAL7[[#This Row],[202406]]-1</f>
        <v>7.773750937544377E-2</v>
      </c>
      <c r="Y9" s="152">
        <f>Metas_realizado[[#This Row],[202406]]-PLDO2025[[#This Row],[202406]]</f>
        <v>11115350.24000001</v>
      </c>
      <c r="Z9" s="35">
        <f>Metas_realizado[[#This Row],[202406]]/PLDO2025[[#This Row],[202406]]-1</f>
        <v>5.0379627612813449E-2</v>
      </c>
    </row>
    <row r="10" spans="1:26" s="2" customFormat="1" ht="19.7" customHeight="1" x14ac:dyDescent="0.2">
      <c r="A10" s="131" t="s">
        <v>0</v>
      </c>
      <c r="B10" s="134" t="s">
        <v>562</v>
      </c>
      <c r="C10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1938766598.1600001</v>
      </c>
      <c r="D10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1769911379.8900001</v>
      </c>
      <c r="E10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1845696864.0999999</v>
      </c>
      <c r="F10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1672542736.46</v>
      </c>
      <c r="G10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1519886869.99</v>
      </c>
      <c r="H10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1533863382.78</v>
      </c>
      <c r="I10" s="152">
        <f>SUMIF(Metas_realizado[[#Headers],[202401]:[202412]],"&lt;="&amp;"'"&amp;$I$1&amp;"'",Metas_realizado[[#This Row],[202401]:[202412]])</f>
        <v>1679864028.9899998</v>
      </c>
      <c r="J10" s="152">
        <f t="shared" si="0"/>
        <v>-258902569.17000031</v>
      </c>
      <c r="K10" s="152">
        <f t="shared" si="1"/>
        <v>-0.13353983373538292</v>
      </c>
      <c r="L10" s="152">
        <f t="shared" si="2"/>
        <v>-90047350.900000334</v>
      </c>
      <c r="M10" s="35">
        <f t="shared" si="3"/>
        <v>-5.0876756838298176E-2</v>
      </c>
      <c r="N10" s="152">
        <f t="shared" si="4"/>
        <v>-165832835.11000013</v>
      </c>
      <c r="O10" s="35">
        <f t="shared" si="5"/>
        <v>-8.9848359357138308E-2</v>
      </c>
      <c r="P10" s="152">
        <f t="shared" si="6"/>
        <v>7321292.529999733</v>
      </c>
      <c r="Q10" s="35">
        <f t="shared" si="7"/>
        <v>4.3773425757094309E-3</v>
      </c>
      <c r="R10" s="45">
        <f t="shared" si="8"/>
        <v>13976512.789999962</v>
      </c>
      <c r="S10" s="35">
        <f t="shared" si="9"/>
        <v>9.1957586225426269E-3</v>
      </c>
      <c r="T10" s="152">
        <f t="shared" si="10"/>
        <v>146000646.2099998</v>
      </c>
      <c r="U10" s="35">
        <f t="shared" si="11"/>
        <v>9.518490880549324E-2</v>
      </c>
      <c r="W10" s="152">
        <f>Metas_realizado[[#This Row],[202406]]-GERENCIAL7[[#This Row],[202406]]</f>
        <v>-45929513.360000014</v>
      </c>
      <c r="X10" s="35">
        <f>Metas_realizado[[#This Row],[202406]]/GERENCIAL7[[#This Row],[202406]]-1</f>
        <v>-0.16235941148056265</v>
      </c>
      <c r="Y10" s="152">
        <f>Metas_realizado[[#This Row],[202406]]-PLDO2025[[#This Row],[202406]]</f>
        <v>5727621.2300000191</v>
      </c>
      <c r="Z10" s="35">
        <f>Metas_realizado[[#This Row],[202406]]/PLDO2025[[#This Row],[202406]]-1</f>
        <v>2.4770151837978815E-2</v>
      </c>
    </row>
    <row r="11" spans="1:26" s="2" customFormat="1" ht="19.7" customHeight="1" x14ac:dyDescent="0.2">
      <c r="A11" s="130" t="s">
        <v>563</v>
      </c>
      <c r="B11" s="130"/>
      <c r="C11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1026830201.4600002</v>
      </c>
      <c r="D11" s="15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1039423033.6199999</v>
      </c>
      <c r="E11" s="15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1039423033.6199999</v>
      </c>
      <c r="F11" s="15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937895908.74000001</v>
      </c>
      <c r="G11" s="15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837464833.63000011</v>
      </c>
      <c r="H11" s="15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917903088.27000022</v>
      </c>
      <c r="I11" s="153">
        <f>SUMIF(Metas_realizado[[#Headers],[202401]:[202412]],"&lt;="&amp;"'"&amp;$I$1&amp;"'",Metas_realizado[[#This Row],[202401]:[202412]])</f>
        <v>1015046764.8099999</v>
      </c>
      <c r="J11" s="153">
        <f t="shared" si="0"/>
        <v>-11783436.650000215</v>
      </c>
      <c r="K11" s="153">
        <f t="shared" si="1"/>
        <v>-1.1475545453616287E-2</v>
      </c>
      <c r="L11" s="153">
        <f t="shared" si="2"/>
        <v>-24376268.809999943</v>
      </c>
      <c r="M11" s="139">
        <f t="shared" si="3"/>
        <v>-2.3451730451945707E-2</v>
      </c>
      <c r="N11" s="153">
        <f t="shared" si="4"/>
        <v>-24376268.809999943</v>
      </c>
      <c r="O11" s="139">
        <f t="shared" si="5"/>
        <v>-2.3451730451945707E-2</v>
      </c>
      <c r="P11" s="153">
        <f t="shared" si="6"/>
        <v>77150856.069999933</v>
      </c>
      <c r="Q11" s="139">
        <f t="shared" si="7"/>
        <v>8.2259508065929188E-2</v>
      </c>
      <c r="R11" s="98">
        <f t="shared" si="8"/>
        <v>80438254.640000105</v>
      </c>
      <c r="S11" s="139">
        <f t="shared" si="9"/>
        <v>9.604971028017939E-2</v>
      </c>
      <c r="T11" s="153">
        <f t="shared" si="10"/>
        <v>97143676.539999723</v>
      </c>
      <c r="U11" s="139">
        <f t="shared" si="11"/>
        <v>0.10583217093548436</v>
      </c>
      <c r="W11" s="153">
        <f>Metas_realizado[[#This Row],[202406]]-GERENCIAL7[[#This Row],[202406]]</f>
        <v>8532641.880000025</v>
      </c>
      <c r="X11" s="139">
        <f>Metas_realizado[[#This Row],[202406]]/GERENCIAL7[[#This Row],[202406]]-1</f>
        <v>5.8413416696716736E-2</v>
      </c>
      <c r="Y11" s="153">
        <f>Metas_realizado[[#This Row],[202406]]-PLDO2025[[#This Row],[202406]]</f>
        <v>17007746.560000002</v>
      </c>
      <c r="Z11" s="139">
        <f>Metas_realizado[[#This Row],[202406]]/PLDO2025[[#This Row],[202406]]-1</f>
        <v>0.12360440983570697</v>
      </c>
    </row>
    <row r="12" spans="1:26" s="2" customFormat="1" ht="19.7" hidden="1" customHeight="1" x14ac:dyDescent="0.2">
      <c r="A12" s="131" t="s">
        <v>0</v>
      </c>
      <c r="B12" s="134" t="s">
        <v>564</v>
      </c>
      <c r="C12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2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2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2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2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2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2" s="154">
        <f>SUMIF(Metas_realizado[[#Headers],[202401]:[202412]],"&lt;="&amp;"'"&amp;$I$1&amp;"'",Metas_realizado[[#This Row],[202401]:[202412]])</f>
        <v>0</v>
      </c>
      <c r="J12" s="154">
        <f t="shared" si="0"/>
        <v>0</v>
      </c>
      <c r="K12" s="154" t="str">
        <f t="shared" si="1"/>
        <v/>
      </c>
      <c r="L12" s="154">
        <f t="shared" si="2"/>
        <v>0</v>
      </c>
      <c r="M12" s="143" t="str">
        <f t="shared" si="3"/>
        <v/>
      </c>
      <c r="N12" s="154">
        <f t="shared" si="4"/>
        <v>0</v>
      </c>
      <c r="O12" s="143" t="str">
        <f t="shared" si="5"/>
        <v/>
      </c>
      <c r="P12" s="154">
        <f t="shared" si="6"/>
        <v>0</v>
      </c>
      <c r="Q12" s="143" t="str">
        <f t="shared" si="7"/>
        <v/>
      </c>
      <c r="R12" s="85">
        <f t="shared" si="8"/>
        <v>0</v>
      </c>
      <c r="S12" s="143" t="str">
        <f t="shared" si="9"/>
        <v/>
      </c>
      <c r="T12" s="154" t="str">
        <f t="shared" si="10"/>
        <v/>
      </c>
      <c r="U12" s="143" t="str">
        <f t="shared" si="11"/>
        <v/>
      </c>
      <c r="V12" s="29"/>
      <c r="W12" s="154">
        <f>Metas_realizado[[#This Row],[202406]]-GERENCIAL7[[#This Row],[202406]]</f>
        <v>0</v>
      </c>
      <c r="X12" s="143" t="e">
        <f>Metas_realizado[[#This Row],[202406]]/GERENCIAL7[[#This Row],[202406]]-1</f>
        <v>#DIV/0!</v>
      </c>
      <c r="Y12" s="154">
        <f>Metas_realizado[[#This Row],[202406]]-PLDO2025[[#This Row],[202406]]</f>
        <v>0</v>
      </c>
      <c r="Z12" s="143" t="e">
        <f>Metas_realizado[[#This Row],[202406]]/PLDO2025[[#This Row],[202406]]-1</f>
        <v>#DIV/0!</v>
      </c>
    </row>
    <row r="13" spans="1:26" s="2" customFormat="1" ht="19.7" hidden="1" customHeight="1" x14ac:dyDescent="0.2">
      <c r="A13" s="131" t="s">
        <v>0</v>
      </c>
      <c r="B13" s="134" t="s">
        <v>565</v>
      </c>
      <c r="C13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3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3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3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3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3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3" s="154">
        <f>SUMIF(Metas_realizado[[#Headers],[202401]:[202412]],"&lt;="&amp;"'"&amp;$I$1&amp;"'",Metas_realizado[[#This Row],[202401]:[202412]])</f>
        <v>0</v>
      </c>
      <c r="J13" s="154">
        <f t="shared" si="0"/>
        <v>0</v>
      </c>
      <c r="K13" s="154" t="str">
        <f t="shared" si="1"/>
        <v/>
      </c>
      <c r="L13" s="154">
        <f t="shared" si="2"/>
        <v>0</v>
      </c>
      <c r="M13" s="143" t="str">
        <f t="shared" si="3"/>
        <v/>
      </c>
      <c r="N13" s="154">
        <f t="shared" si="4"/>
        <v>0</v>
      </c>
      <c r="O13" s="143" t="str">
        <f t="shared" si="5"/>
        <v/>
      </c>
      <c r="P13" s="154">
        <f t="shared" si="6"/>
        <v>0</v>
      </c>
      <c r="Q13" s="143" t="str">
        <f t="shared" si="7"/>
        <v/>
      </c>
      <c r="R13" s="85">
        <f t="shared" si="8"/>
        <v>0</v>
      </c>
      <c r="S13" s="143" t="str">
        <f t="shared" si="9"/>
        <v/>
      </c>
      <c r="T13" s="154" t="str">
        <f t="shared" si="10"/>
        <v/>
      </c>
      <c r="U13" s="143" t="str">
        <f t="shared" si="11"/>
        <v/>
      </c>
      <c r="W13" s="154">
        <f>Metas_realizado[[#This Row],[202406]]-GERENCIAL7[[#This Row],[202406]]</f>
        <v>0</v>
      </c>
      <c r="X13" s="143" t="e">
        <f>Metas_realizado[[#This Row],[202406]]/GERENCIAL7[[#This Row],[202406]]-1</f>
        <v>#DIV/0!</v>
      </c>
      <c r="Y13" s="154">
        <f>Metas_realizado[[#This Row],[202406]]-PLDO2025[[#This Row],[202406]]</f>
        <v>0</v>
      </c>
      <c r="Z13" s="143" t="e">
        <f>Metas_realizado[[#This Row],[202406]]/PLDO2025[[#This Row],[202406]]-1</f>
        <v>#DIV/0!</v>
      </c>
    </row>
    <row r="14" spans="1:26" s="2" customFormat="1" ht="19.7" hidden="1" customHeight="1" x14ac:dyDescent="0.2">
      <c r="A14" s="131" t="s">
        <v>0</v>
      </c>
      <c r="B14" s="134" t="s">
        <v>566</v>
      </c>
      <c r="C14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4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4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4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4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4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4" s="154">
        <f>SUMIF(Metas_realizado[[#Headers],[202401]:[202412]],"&lt;="&amp;"'"&amp;$I$1&amp;"'",Metas_realizado[[#This Row],[202401]:[202412]])</f>
        <v>0</v>
      </c>
      <c r="J14" s="154">
        <f t="shared" si="0"/>
        <v>0</v>
      </c>
      <c r="K14" s="154" t="str">
        <f t="shared" si="1"/>
        <v/>
      </c>
      <c r="L14" s="154">
        <f t="shared" si="2"/>
        <v>0</v>
      </c>
      <c r="M14" s="143" t="str">
        <f t="shared" si="3"/>
        <v/>
      </c>
      <c r="N14" s="154">
        <f t="shared" si="4"/>
        <v>0</v>
      </c>
      <c r="O14" s="143" t="str">
        <f t="shared" si="5"/>
        <v/>
      </c>
      <c r="P14" s="154">
        <f t="shared" si="6"/>
        <v>0</v>
      </c>
      <c r="Q14" s="143" t="str">
        <f t="shared" si="7"/>
        <v/>
      </c>
      <c r="R14" s="85">
        <f t="shared" si="8"/>
        <v>0</v>
      </c>
      <c r="S14" s="143" t="str">
        <f t="shared" si="9"/>
        <v/>
      </c>
      <c r="T14" s="154" t="str">
        <f t="shared" si="10"/>
        <v/>
      </c>
      <c r="U14" s="143" t="str">
        <f t="shared" si="11"/>
        <v/>
      </c>
      <c r="W14" s="154">
        <f>Metas_realizado[[#This Row],[202406]]-GERENCIAL7[[#This Row],[202406]]</f>
        <v>0</v>
      </c>
      <c r="X14" s="143" t="e">
        <f>Metas_realizado[[#This Row],[202406]]/GERENCIAL7[[#This Row],[202406]]-1</f>
        <v>#DIV/0!</v>
      </c>
      <c r="Y14" s="154">
        <f>Metas_realizado[[#This Row],[202406]]-PLDO2025[[#This Row],[202406]]</f>
        <v>0</v>
      </c>
      <c r="Z14" s="143" t="e">
        <f>Metas_realizado[[#This Row],[202406]]/PLDO2025[[#This Row],[202406]]-1</f>
        <v>#DIV/0!</v>
      </c>
    </row>
    <row r="15" spans="1:26" s="2" customFormat="1" ht="19.7" hidden="1" customHeight="1" x14ac:dyDescent="0.2">
      <c r="A15" s="131" t="s">
        <v>0</v>
      </c>
      <c r="B15" s="134" t="s">
        <v>567</v>
      </c>
      <c r="C15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5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5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5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5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5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5" s="154">
        <f>SUMIF(Metas_realizado[[#Headers],[202401]:[202412]],"&lt;="&amp;"'"&amp;$I$1&amp;"'",Metas_realizado[[#This Row],[202401]:[202412]])</f>
        <v>0</v>
      </c>
      <c r="J15" s="154">
        <f t="shared" si="0"/>
        <v>0</v>
      </c>
      <c r="K15" s="154" t="str">
        <f t="shared" si="1"/>
        <v/>
      </c>
      <c r="L15" s="154">
        <f t="shared" si="2"/>
        <v>0</v>
      </c>
      <c r="M15" s="143" t="str">
        <f t="shared" si="3"/>
        <v/>
      </c>
      <c r="N15" s="154">
        <f t="shared" si="4"/>
        <v>0</v>
      </c>
      <c r="O15" s="143" t="str">
        <f t="shared" si="5"/>
        <v/>
      </c>
      <c r="P15" s="154">
        <f t="shared" si="6"/>
        <v>0</v>
      </c>
      <c r="Q15" s="143" t="str">
        <f t="shared" si="7"/>
        <v/>
      </c>
      <c r="R15" s="85">
        <f t="shared" si="8"/>
        <v>0</v>
      </c>
      <c r="S15" s="143" t="str">
        <f t="shared" si="9"/>
        <v/>
      </c>
      <c r="T15" s="154" t="str">
        <f t="shared" si="10"/>
        <v/>
      </c>
      <c r="U15" s="143" t="str">
        <f t="shared" si="11"/>
        <v/>
      </c>
      <c r="W15" s="154">
        <f>Metas_realizado[[#This Row],[202406]]-GERENCIAL7[[#This Row],[202406]]</f>
        <v>0</v>
      </c>
      <c r="X15" s="143" t="e">
        <f>Metas_realizado[[#This Row],[202406]]/GERENCIAL7[[#This Row],[202406]]-1</f>
        <v>#DIV/0!</v>
      </c>
      <c r="Y15" s="154">
        <f>Metas_realizado[[#This Row],[202406]]-PLDO2025[[#This Row],[202406]]</f>
        <v>0</v>
      </c>
      <c r="Z15" s="143" t="e">
        <f>Metas_realizado[[#This Row],[202406]]/PLDO2025[[#This Row],[202406]]-1</f>
        <v>#DIV/0!</v>
      </c>
    </row>
    <row r="16" spans="1:26" s="2" customFormat="1" ht="19.7" hidden="1" customHeight="1" x14ac:dyDescent="0.2">
      <c r="A16" s="131" t="s">
        <v>0</v>
      </c>
      <c r="B16" s="134" t="s">
        <v>568</v>
      </c>
      <c r="C16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6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6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6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6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6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6" s="154">
        <f>SUMIF(Metas_realizado[[#Headers],[202401]:[202412]],"&lt;="&amp;"'"&amp;$I$1&amp;"'",Metas_realizado[[#This Row],[202401]:[202412]])</f>
        <v>0</v>
      </c>
      <c r="J16" s="154">
        <f t="shared" si="0"/>
        <v>0</v>
      </c>
      <c r="K16" s="154" t="str">
        <f t="shared" si="1"/>
        <v/>
      </c>
      <c r="L16" s="154">
        <f t="shared" si="2"/>
        <v>0</v>
      </c>
      <c r="M16" s="143" t="str">
        <f t="shared" si="3"/>
        <v/>
      </c>
      <c r="N16" s="154">
        <f t="shared" si="4"/>
        <v>0</v>
      </c>
      <c r="O16" s="143" t="str">
        <f t="shared" si="5"/>
        <v/>
      </c>
      <c r="P16" s="154">
        <f t="shared" si="6"/>
        <v>0</v>
      </c>
      <c r="Q16" s="143" t="str">
        <f t="shared" si="7"/>
        <v/>
      </c>
      <c r="R16" s="85">
        <f t="shared" si="8"/>
        <v>0</v>
      </c>
      <c r="S16" s="143" t="str">
        <f t="shared" si="9"/>
        <v/>
      </c>
      <c r="T16" s="154" t="str">
        <f t="shared" si="10"/>
        <v/>
      </c>
      <c r="U16" s="143" t="str">
        <f t="shared" si="11"/>
        <v/>
      </c>
      <c r="W16" s="154">
        <f>Metas_realizado[[#This Row],[202406]]-GERENCIAL7[[#This Row],[202406]]</f>
        <v>0</v>
      </c>
      <c r="X16" s="143" t="e">
        <f>Metas_realizado[[#This Row],[202406]]/GERENCIAL7[[#This Row],[202406]]-1</f>
        <v>#DIV/0!</v>
      </c>
      <c r="Y16" s="154">
        <f>Metas_realizado[[#This Row],[202406]]-PLDO2025[[#This Row],[202406]]</f>
        <v>0</v>
      </c>
      <c r="Z16" s="143" t="e">
        <f>Metas_realizado[[#This Row],[202406]]/PLDO2025[[#This Row],[202406]]-1</f>
        <v>#DIV/0!</v>
      </c>
    </row>
    <row r="17" spans="1:26" s="2" customFormat="1" ht="19.7" hidden="1" customHeight="1" x14ac:dyDescent="0.2">
      <c r="A17" s="131" t="s">
        <v>0</v>
      </c>
      <c r="B17" s="134" t="s">
        <v>569</v>
      </c>
      <c r="C17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122672.61</v>
      </c>
      <c r="D17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7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7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7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110914.58</v>
      </c>
      <c r="H17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7" s="154">
        <f>SUMIF(Metas_realizado[[#Headers],[202401]:[202412]],"&lt;="&amp;"'"&amp;$I$1&amp;"'",Metas_realizado[[#This Row],[202401]:[202412]])</f>
        <v>0</v>
      </c>
      <c r="J17" s="154">
        <f t="shared" si="0"/>
        <v>-122672.61</v>
      </c>
      <c r="K17" s="154">
        <f t="shared" si="1"/>
        <v>-1</v>
      </c>
      <c r="L17" s="154">
        <f t="shared" si="2"/>
        <v>0</v>
      </c>
      <c r="M17" s="143" t="str">
        <f t="shared" si="3"/>
        <v/>
      </c>
      <c r="N17" s="154">
        <f t="shared" si="4"/>
        <v>0</v>
      </c>
      <c r="O17" s="143" t="str">
        <f t="shared" si="5"/>
        <v/>
      </c>
      <c r="P17" s="154">
        <f t="shared" si="6"/>
        <v>0</v>
      </c>
      <c r="Q17" s="143" t="str">
        <f t="shared" si="7"/>
        <v/>
      </c>
      <c r="R17" s="85">
        <f t="shared" si="8"/>
        <v>-110914.58</v>
      </c>
      <c r="S17" s="143">
        <f t="shared" si="9"/>
        <v>-1</v>
      </c>
      <c r="T17" s="154" t="str">
        <f t="shared" si="10"/>
        <v/>
      </c>
      <c r="U17" s="143" t="str">
        <f t="shared" si="11"/>
        <v/>
      </c>
      <c r="W17" s="154">
        <f>Metas_realizado[[#This Row],[202406]]-GERENCIAL7[[#This Row],[202406]]</f>
        <v>0</v>
      </c>
      <c r="X17" s="143" t="e">
        <f>Metas_realizado[[#This Row],[202406]]/GERENCIAL7[[#This Row],[202406]]-1</f>
        <v>#DIV/0!</v>
      </c>
      <c r="Y17" s="154">
        <f>Metas_realizado[[#This Row],[202406]]-PLDO2025[[#This Row],[202406]]</f>
        <v>0</v>
      </c>
      <c r="Z17" s="143" t="e">
        <f>Metas_realizado[[#This Row],[202406]]/PLDO2025[[#This Row],[202406]]-1</f>
        <v>#DIV/0!</v>
      </c>
    </row>
    <row r="18" spans="1:26" s="2" customFormat="1" ht="19.7" hidden="1" customHeight="1" x14ac:dyDescent="0.2">
      <c r="A18" s="131" t="s">
        <v>0</v>
      </c>
      <c r="B18" s="134" t="s">
        <v>570</v>
      </c>
      <c r="C18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226168641.59000003</v>
      </c>
      <c r="D18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215256707.32999998</v>
      </c>
      <c r="E18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215256707.32999998</v>
      </c>
      <c r="F18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208452950.94</v>
      </c>
      <c r="G18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181661837.34</v>
      </c>
      <c r="H18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197169104.08000004</v>
      </c>
      <c r="I18" s="154">
        <f>SUMIF(Metas_realizado[[#Headers],[202401]:[202412]],"&lt;="&amp;"'"&amp;$I$1&amp;"'",Metas_realizado[[#This Row],[202401]:[202412]])</f>
        <v>218657281.24999997</v>
      </c>
      <c r="J18" s="154">
        <f t="shared" si="0"/>
        <v>-7511360.3400000632</v>
      </c>
      <c r="K18" s="154">
        <f t="shared" si="1"/>
        <v>-3.3211325350826937E-2</v>
      </c>
      <c r="L18" s="154">
        <f t="shared" si="2"/>
        <v>3400573.9199999869</v>
      </c>
      <c r="M18" s="143">
        <f t="shared" si="3"/>
        <v>1.5797760553805773E-2</v>
      </c>
      <c r="N18" s="154">
        <f t="shared" si="4"/>
        <v>3400573.9199999869</v>
      </c>
      <c r="O18" s="143">
        <f t="shared" si="5"/>
        <v>1.5797760553805773E-2</v>
      </c>
      <c r="P18" s="154">
        <f t="shared" si="6"/>
        <v>10204330.309999973</v>
      </c>
      <c r="Q18" s="143">
        <f t="shared" si="7"/>
        <v>4.8952678597182109E-2</v>
      </c>
      <c r="R18" s="85">
        <f t="shared" si="8"/>
        <v>15507266.740000039</v>
      </c>
      <c r="S18" s="143">
        <f t="shared" si="9"/>
        <v>8.5363370573955377E-2</v>
      </c>
      <c r="T18" s="154">
        <f t="shared" si="10"/>
        <v>21488177.169999927</v>
      </c>
      <c r="U18" s="143">
        <f t="shared" si="11"/>
        <v>0.10898349044220046</v>
      </c>
      <c r="W18" s="154">
        <f>Metas_realizado[[#This Row],[202406]]-GERENCIAL7[[#This Row],[202406]]</f>
        <v>1287499.8299999982</v>
      </c>
      <c r="X18" s="143">
        <f>Metas_realizado[[#This Row],[202406]]/GERENCIAL7[[#This Row],[202406]]-1</f>
        <v>4.19323792292432E-2</v>
      </c>
      <c r="Y18" s="154">
        <f>Metas_realizado[[#This Row],[202406]]-PLDO2025[[#This Row],[202406]]</f>
        <v>1992927.1700000018</v>
      </c>
      <c r="Z18" s="143">
        <f>Metas_realizado[[#This Row],[202406]]/PLDO2025[[#This Row],[202406]]-1</f>
        <v>6.6433640894674184E-2</v>
      </c>
    </row>
    <row r="19" spans="1:26" s="2" customFormat="1" ht="19.7" hidden="1" customHeight="1" x14ac:dyDescent="0.2">
      <c r="A19" s="131" t="s">
        <v>0</v>
      </c>
      <c r="B19" s="134" t="s">
        <v>571</v>
      </c>
      <c r="C19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3117502.99</v>
      </c>
      <c r="D19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4879236.25</v>
      </c>
      <c r="E19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4879236.25</v>
      </c>
      <c r="F19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4026604.7</v>
      </c>
      <c r="G19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2813788.65</v>
      </c>
      <c r="H19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3757328.23</v>
      </c>
      <c r="I19" s="154">
        <f>SUMIF(Metas_realizado[[#Headers],[202401]:[202412]],"&lt;="&amp;"'"&amp;$I$1&amp;"'",Metas_realizado[[#This Row],[202401]:[202412]])</f>
        <v>4173533.33</v>
      </c>
      <c r="J19" s="154">
        <f t="shared" si="0"/>
        <v>1056030.3399999999</v>
      </c>
      <c r="K19" s="154">
        <f t="shared" si="1"/>
        <v>0.3387423663705933</v>
      </c>
      <c r="L19" s="154">
        <f t="shared" si="2"/>
        <v>-705702.91999999993</v>
      </c>
      <c r="M19" s="143">
        <f t="shared" si="3"/>
        <v>-0.14463389019131834</v>
      </c>
      <c r="N19" s="154">
        <f t="shared" si="4"/>
        <v>-705702.91999999993</v>
      </c>
      <c r="O19" s="143">
        <f t="shared" si="5"/>
        <v>-0.14463389019131834</v>
      </c>
      <c r="P19" s="154">
        <f t="shared" si="6"/>
        <v>146928.62999999989</v>
      </c>
      <c r="Q19" s="143">
        <f t="shared" si="7"/>
        <v>3.648945971776163E-2</v>
      </c>
      <c r="R19" s="85">
        <f t="shared" si="8"/>
        <v>943539.58000000007</v>
      </c>
      <c r="S19" s="143">
        <f t="shared" si="9"/>
        <v>0.33532709715066922</v>
      </c>
      <c r="T19" s="154">
        <f t="shared" si="10"/>
        <v>416205.10000000009</v>
      </c>
      <c r="U19" s="143">
        <f t="shared" si="11"/>
        <v>0.11077155747982137</v>
      </c>
      <c r="W19" s="154">
        <f>Metas_realizado[[#This Row],[202406]]-GERENCIAL7[[#This Row],[202406]]</f>
        <v>385290.42000000004</v>
      </c>
      <c r="X19" s="143">
        <f>Metas_realizado[[#This Row],[202406]]/GERENCIAL7[[#This Row],[202406]]-1</f>
        <v>0.96424154097888204</v>
      </c>
      <c r="Y19" s="154">
        <f>Metas_realizado[[#This Row],[202406]]-PLDO2025[[#This Row],[202406]]</f>
        <v>460398.37000000005</v>
      </c>
      <c r="Z19" s="143">
        <f>Metas_realizado[[#This Row],[202406]]/PLDO2025[[#This Row],[202406]]-1</f>
        <v>1.4189208526289843</v>
      </c>
    </row>
    <row r="20" spans="1:26" s="2" customFormat="1" ht="19.7" hidden="1" customHeight="1" x14ac:dyDescent="0.2">
      <c r="A20" s="131" t="s">
        <v>0</v>
      </c>
      <c r="B20" s="134" t="s">
        <v>572</v>
      </c>
      <c r="C20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20121601.789999999</v>
      </c>
      <c r="D20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29468169.359999999</v>
      </c>
      <c r="E20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29468169.359999999</v>
      </c>
      <c r="F20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19480075.25</v>
      </c>
      <c r="G20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17947002.079999998</v>
      </c>
      <c r="H20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19731519.75</v>
      </c>
      <c r="I20" s="154">
        <f>SUMIF(Metas_realizado[[#Headers],[202401]:[202412]],"&lt;="&amp;"'"&amp;$I$1&amp;"'",Metas_realizado[[#This Row],[202401]:[202412]])</f>
        <v>21689995.210000001</v>
      </c>
      <c r="J20" s="154">
        <f t="shared" si="0"/>
        <v>1568393.4200000018</v>
      </c>
      <c r="K20" s="154">
        <f t="shared" si="1"/>
        <v>7.7945753840504839E-2</v>
      </c>
      <c r="L20" s="154">
        <f t="shared" si="2"/>
        <v>-7778174.1499999985</v>
      </c>
      <c r="M20" s="143">
        <f t="shared" si="3"/>
        <v>-0.26395172550345347</v>
      </c>
      <c r="N20" s="154">
        <f t="shared" si="4"/>
        <v>-7778174.1499999985</v>
      </c>
      <c r="O20" s="143">
        <f t="shared" si="5"/>
        <v>-0.26395172550345347</v>
      </c>
      <c r="P20" s="154">
        <f t="shared" si="6"/>
        <v>2209919.9600000009</v>
      </c>
      <c r="Q20" s="143">
        <f t="shared" si="7"/>
        <v>0.11344514493084423</v>
      </c>
      <c r="R20" s="85">
        <f t="shared" si="8"/>
        <v>1784517.6700000018</v>
      </c>
      <c r="S20" s="143">
        <f t="shared" si="9"/>
        <v>9.9432632929187248E-2</v>
      </c>
      <c r="T20" s="154">
        <f t="shared" si="10"/>
        <v>1958475.4600000009</v>
      </c>
      <c r="U20" s="143">
        <f t="shared" si="11"/>
        <v>9.9256189326217603E-2</v>
      </c>
      <c r="W20" s="154">
        <f>Metas_realizado[[#This Row],[202406]]-GERENCIAL7[[#This Row],[202406]]</f>
        <v>-1076458.5700000003</v>
      </c>
      <c r="X20" s="143">
        <f>Metas_realizado[[#This Row],[202406]]/GERENCIAL7[[#This Row],[202406]]-1</f>
        <v>-0.25609579995002651</v>
      </c>
      <c r="Y20" s="154">
        <f>Metas_realizado[[#This Row],[202406]]-PLDO2025[[#This Row],[202406]]</f>
        <v>351675.75</v>
      </c>
      <c r="Z20" s="143">
        <f>Metas_realizado[[#This Row],[202406]]/PLDO2025[[#This Row],[202406]]-1</f>
        <v>0.12672045600889881</v>
      </c>
    </row>
    <row r="21" spans="1:26" s="2" customFormat="1" ht="19.7" hidden="1" customHeight="1" x14ac:dyDescent="0.2">
      <c r="A21" s="131" t="s">
        <v>0</v>
      </c>
      <c r="B21" s="134" t="s">
        <v>573</v>
      </c>
      <c r="C21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3781790.55</v>
      </c>
      <c r="D21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5764928.29</v>
      </c>
      <c r="E21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5764928.29</v>
      </c>
      <c r="F21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5397956.6100000003</v>
      </c>
      <c r="G21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3414833.1999999997</v>
      </c>
      <c r="H21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5046045.7600000007</v>
      </c>
      <c r="I21" s="154">
        <f>SUMIF(Metas_realizado[[#Headers],[202401]:[202412]],"&lt;="&amp;"'"&amp;$I$1&amp;"'",Metas_realizado[[#This Row],[202401]:[202412]])</f>
        <v>4146589.95</v>
      </c>
      <c r="J21" s="154">
        <f t="shared" si="0"/>
        <v>364799.40000000037</v>
      </c>
      <c r="K21" s="154">
        <f t="shared" si="1"/>
        <v>9.6462084606986132E-2</v>
      </c>
      <c r="L21" s="154">
        <f t="shared" si="2"/>
        <v>-1618338.3399999999</v>
      </c>
      <c r="M21" s="143">
        <f t="shared" si="3"/>
        <v>-0.28072133053367088</v>
      </c>
      <c r="N21" s="154">
        <f t="shared" si="4"/>
        <v>-1618338.3399999999</v>
      </c>
      <c r="O21" s="143">
        <f t="shared" si="5"/>
        <v>-0.28072133053367088</v>
      </c>
      <c r="P21" s="154">
        <f t="shared" si="6"/>
        <v>-1251366.6600000001</v>
      </c>
      <c r="Q21" s="143">
        <f t="shared" si="7"/>
        <v>-0.23182228950891848</v>
      </c>
      <c r="R21" s="85">
        <f t="shared" si="8"/>
        <v>1631212.560000001</v>
      </c>
      <c r="S21" s="143">
        <f t="shared" si="9"/>
        <v>0.47768440344319041</v>
      </c>
      <c r="T21" s="154">
        <f t="shared" si="10"/>
        <v>-899455.81000000052</v>
      </c>
      <c r="U21" s="143">
        <f t="shared" si="11"/>
        <v>-0.17824963402630745</v>
      </c>
      <c r="W21" s="154">
        <f>Metas_realizado[[#This Row],[202406]]-GERENCIAL7[[#This Row],[202406]]</f>
        <v>267452.13</v>
      </c>
      <c r="X21" s="143">
        <f>Metas_realizado[[#This Row],[202406]]/GERENCIAL7[[#This Row],[202406]]-1</f>
        <v>0.69159944926935402</v>
      </c>
      <c r="Y21" s="154">
        <f>Metas_realizado[[#This Row],[202406]]-PLDO2025[[#This Row],[202406]]</f>
        <v>476001.52</v>
      </c>
      <c r="Z21" s="143">
        <f>Metas_realizado[[#This Row],[202406]]/PLDO2025[[#This Row],[202406]]-1</f>
        <v>2.6716747311509601</v>
      </c>
    </row>
    <row r="22" spans="1:26" s="2" customFormat="1" ht="19.7" hidden="1" customHeight="1" x14ac:dyDescent="0.2">
      <c r="A22" s="131" t="s">
        <v>0</v>
      </c>
      <c r="B22" s="134" t="s">
        <v>574</v>
      </c>
      <c r="C22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22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22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22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22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22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22" s="154">
        <f>SUMIF(Metas_realizado[[#Headers],[202401]:[202412]],"&lt;="&amp;"'"&amp;$I$1&amp;"'",Metas_realizado[[#This Row],[202401]:[202412]])</f>
        <v>1482168.6</v>
      </c>
      <c r="J22" s="154">
        <f t="shared" si="0"/>
        <v>1482168.6</v>
      </c>
      <c r="K22" s="154" t="str">
        <f t="shared" si="1"/>
        <v/>
      </c>
      <c r="L22" s="154">
        <f t="shared" si="2"/>
        <v>1482168.6</v>
      </c>
      <c r="M22" s="143" t="str">
        <f t="shared" si="3"/>
        <v/>
      </c>
      <c r="N22" s="154">
        <f t="shared" si="4"/>
        <v>1482168.6</v>
      </c>
      <c r="O22" s="143" t="str">
        <f t="shared" si="5"/>
        <v/>
      </c>
      <c r="P22" s="154">
        <f t="shared" si="6"/>
        <v>1482168.6</v>
      </c>
      <c r="Q22" s="143" t="str">
        <f t="shared" si="7"/>
        <v/>
      </c>
      <c r="R22" s="85">
        <f t="shared" si="8"/>
        <v>0</v>
      </c>
      <c r="S22" s="143" t="str">
        <f t="shared" si="9"/>
        <v/>
      </c>
      <c r="T22" s="154">
        <f t="shared" si="10"/>
        <v>1482168.6</v>
      </c>
      <c r="U22" s="143" t="str">
        <f t="shared" si="11"/>
        <v/>
      </c>
      <c r="W22" s="154">
        <f>Metas_realizado[[#This Row],[202406]]-GERENCIAL7[[#This Row],[202406]]</f>
        <v>373945.8</v>
      </c>
      <c r="X22" s="143" t="e">
        <f>Metas_realizado[[#This Row],[202406]]/GERENCIAL7[[#This Row],[202406]]-1</f>
        <v>#DIV/0!</v>
      </c>
      <c r="Y22" s="154">
        <f>Metas_realizado[[#This Row],[202406]]-PLDO2025[[#This Row],[202406]]</f>
        <v>373945.8</v>
      </c>
      <c r="Z22" s="143" t="e">
        <f>Metas_realizado[[#This Row],[202406]]/PLDO2025[[#This Row],[202406]]-1</f>
        <v>#DIV/0!</v>
      </c>
    </row>
    <row r="23" spans="1:26" s="2" customFormat="1" ht="19.7" customHeight="1" x14ac:dyDescent="0.2">
      <c r="A23" s="130" t="s">
        <v>575</v>
      </c>
      <c r="B23" s="130"/>
      <c r="C23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636874705.6099999</v>
      </c>
      <c r="D23" s="15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879523561.19999993</v>
      </c>
      <c r="E23" s="15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1019600602.52</v>
      </c>
      <c r="F23" s="15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1267704298.5599999</v>
      </c>
      <c r="G23" s="15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1978500947.8299999</v>
      </c>
      <c r="H23" s="15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1140724491.4400001</v>
      </c>
      <c r="I23" s="155">
        <f>SUMIF(Metas_realizado[[#Headers],[202401]:[202412]],"&lt;="&amp;"'"&amp;$I$1&amp;"'",Metas_realizado[[#This Row],[202401]:[202412]])</f>
        <v>1298881554.3399999</v>
      </c>
      <c r="J23" s="155">
        <f t="shared" si="0"/>
        <v>662006848.73000002</v>
      </c>
      <c r="K23" s="155">
        <f t="shared" si="1"/>
        <v>1.0394616757403301</v>
      </c>
      <c r="L23" s="155">
        <f t="shared" si="2"/>
        <v>419357993.13999999</v>
      </c>
      <c r="M23" s="34">
        <f t="shared" si="3"/>
        <v>0.47680131794063407</v>
      </c>
      <c r="N23" s="155">
        <f t="shared" si="4"/>
        <v>279280951.81999993</v>
      </c>
      <c r="O23" s="34">
        <f t="shared" si="5"/>
        <v>0.27391210943750077</v>
      </c>
      <c r="P23" s="155">
        <f t="shared" si="6"/>
        <v>31177255.779999971</v>
      </c>
      <c r="Q23" s="34">
        <f t="shared" si="7"/>
        <v>2.4593476424600524E-2</v>
      </c>
      <c r="R23" s="44">
        <f t="shared" si="8"/>
        <v>-837776456.38999987</v>
      </c>
      <c r="S23" s="34">
        <f t="shared" si="9"/>
        <v>-0.42344000760215184</v>
      </c>
      <c r="T23" s="155">
        <f t="shared" si="10"/>
        <v>158157062.89999986</v>
      </c>
      <c r="U23" s="34">
        <f t="shared" si="11"/>
        <v>0.13864615346370734</v>
      </c>
      <c r="W23" s="155">
        <f>Metas_realizado[[#This Row],[202406]]-GERENCIAL7[[#This Row],[202406]]</f>
        <v>8171977.099999994</v>
      </c>
      <c r="X23" s="34">
        <f>Metas_realizado[[#This Row],[202406]]/GERENCIAL7[[#This Row],[202406]]-1</f>
        <v>6.3073973605660472E-2</v>
      </c>
      <c r="Y23" s="155">
        <f>Metas_realizado[[#This Row],[202406]]-PLDO2025[[#This Row],[202406]]</f>
        <v>4133408.7199999988</v>
      </c>
      <c r="Z23" s="34">
        <f>Metas_realizado[[#This Row],[202406]]/PLDO2025[[#This Row],[202406]]-1</f>
        <v>3.0938604380879253E-2</v>
      </c>
    </row>
    <row r="24" spans="1:26" s="2" customFormat="1" ht="19.7" customHeight="1" x14ac:dyDescent="0.2">
      <c r="A24" s="131" t="s">
        <v>0</v>
      </c>
      <c r="B24" s="134" t="s">
        <v>576</v>
      </c>
      <c r="C24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594837389.16999996</v>
      </c>
      <c r="D24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743352841.33000004</v>
      </c>
      <c r="E24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904999702.06000006</v>
      </c>
      <c r="F24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924379424.56000006</v>
      </c>
      <c r="G24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689356788.73000002</v>
      </c>
      <c r="H24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1001494028.6500001</v>
      </c>
      <c r="I24" s="154">
        <f>SUMIF(Metas_realizado[[#Headers],[202401]:[202412]],"&lt;="&amp;"'"&amp;$I$1&amp;"'",Metas_realizado[[#This Row],[202401]:[202412]])</f>
        <v>971272629.63999987</v>
      </c>
      <c r="J24" s="154">
        <f t="shared" si="0"/>
        <v>376435240.46999991</v>
      </c>
      <c r="K24" s="154">
        <f t="shared" si="1"/>
        <v>0.63283722127026154</v>
      </c>
      <c r="L24" s="154">
        <f t="shared" si="2"/>
        <v>227919788.30999982</v>
      </c>
      <c r="M24" s="143">
        <f t="shared" si="3"/>
        <v>0.30661050262780698</v>
      </c>
      <c r="N24" s="154">
        <f t="shared" si="4"/>
        <v>66272927.579999804</v>
      </c>
      <c r="O24" s="143">
        <f t="shared" si="5"/>
        <v>7.3229778340419882E-2</v>
      </c>
      <c r="P24" s="154">
        <f t="shared" si="6"/>
        <v>46893205.079999804</v>
      </c>
      <c r="Q24" s="143">
        <f t="shared" si="7"/>
        <v>5.0729390804344909E-2</v>
      </c>
      <c r="R24" s="85">
        <f t="shared" si="8"/>
        <v>312137239.92000008</v>
      </c>
      <c r="S24" s="143">
        <f t="shared" si="9"/>
        <v>0.45279490246995269</v>
      </c>
      <c r="T24" s="154">
        <f t="shared" si="10"/>
        <v>-30221399.010000229</v>
      </c>
      <c r="U24" s="143">
        <f t="shared" si="11"/>
        <v>-3.0176314731240383E-2</v>
      </c>
      <c r="W24" s="154">
        <f>Metas_realizado[[#This Row],[202406]]-GERENCIAL7[[#This Row],[202406]]</f>
        <v>9713415.1700000167</v>
      </c>
      <c r="X24" s="143">
        <f>Metas_realizado[[#This Row],[202406]]/GERENCIAL7[[#This Row],[202406]]-1</f>
        <v>7.7158112746714913E-2</v>
      </c>
      <c r="Y24" s="154">
        <f>Metas_realizado[[#This Row],[202406]]-PLDO2025[[#This Row],[202406]]</f>
        <v>7382028.0600000173</v>
      </c>
      <c r="Z24" s="143">
        <f>Metas_realizado[[#This Row],[202406]]/PLDO2025[[#This Row],[202406]]-1</f>
        <v>5.7572631865878687E-2</v>
      </c>
    </row>
    <row r="25" spans="1:26" s="2" customFormat="1" ht="19.7" customHeight="1" x14ac:dyDescent="0.2">
      <c r="A25" s="131" t="s">
        <v>0</v>
      </c>
      <c r="B25" s="134" t="s">
        <v>467</v>
      </c>
      <c r="C25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42037316.440000027</v>
      </c>
      <c r="D25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136170719.87</v>
      </c>
      <c r="E25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114600900.46000001</v>
      </c>
      <c r="F25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300727596.31</v>
      </c>
      <c r="G25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1289144159.0999999</v>
      </c>
      <c r="H25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139230462.78999999</v>
      </c>
      <c r="I25" s="154">
        <f>SUMIF(Metas_realizado[[#Headers],[202401]:[202412]],"&lt;="&amp;"'"&amp;$I$1&amp;"'",Metas_realizado[[#This Row],[202401]:[202412]])</f>
        <v>327608924.69999999</v>
      </c>
      <c r="J25" s="154">
        <f t="shared" si="0"/>
        <v>285571608.25999999</v>
      </c>
      <c r="K25" s="154">
        <f t="shared" si="1"/>
        <v>6.7932882601485058</v>
      </c>
      <c r="L25" s="154">
        <f t="shared" si="2"/>
        <v>191438204.82999998</v>
      </c>
      <c r="M25" s="143">
        <f t="shared" si="3"/>
        <v>1.4058690812001506</v>
      </c>
      <c r="N25" s="154">
        <f t="shared" si="4"/>
        <v>213008024.23999998</v>
      </c>
      <c r="O25" s="143">
        <f t="shared" si="5"/>
        <v>1.8586941584664749</v>
      </c>
      <c r="P25" s="154">
        <f t="shared" si="6"/>
        <v>26881328.389999986</v>
      </c>
      <c r="Q25" s="143">
        <f t="shared" si="7"/>
        <v>8.9387634257182658E-2</v>
      </c>
      <c r="R25" s="85">
        <f t="shared" si="8"/>
        <v>-1149913696.3099999</v>
      </c>
      <c r="S25" s="143">
        <f t="shared" si="9"/>
        <v>-0.89199775540448323</v>
      </c>
      <c r="T25" s="154">
        <f t="shared" si="10"/>
        <v>188378461.91</v>
      </c>
      <c r="U25" s="143">
        <f t="shared" si="11"/>
        <v>1.3529974556942288</v>
      </c>
      <c r="W25" s="154">
        <f>Metas_realizado[[#This Row],[202406]]-GERENCIAL7[[#This Row],[202406]]</f>
        <v>-1541438.0699999998</v>
      </c>
      <c r="X25" s="143">
        <f>Metas_realizado[[#This Row],[202406]]/GERENCIAL7[[#This Row],[202406]]-1</f>
        <v>-0.41977619079753703</v>
      </c>
      <c r="Y25" s="154">
        <f>Metas_realizado[[#This Row],[202406]]-PLDO2025[[#This Row],[202406]]</f>
        <v>-1003917.6699999999</v>
      </c>
      <c r="Z25" s="143">
        <f>Metas_realizado[[#This Row],[202406]]/PLDO2025[[#This Row],[202406]]-1</f>
        <v>-0.32027724438168814</v>
      </c>
    </row>
    <row r="26" spans="1:26" s="2" customFormat="1" ht="19.7" customHeight="1" x14ac:dyDescent="0.2">
      <c r="A26" s="132" t="s">
        <v>577</v>
      </c>
      <c r="B26" s="132"/>
      <c r="C26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26" s="15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26" s="15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26" s="15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181065.89</v>
      </c>
      <c r="G26" s="15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26" s="15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26" s="153">
        <f>SUMIF(Metas_realizado[[#Headers],[202401]:[202412]],"&lt;="&amp;"'"&amp;$I$1&amp;"'",Metas_realizado[[#This Row],[202401]:[202412]])</f>
        <v>404296.13</v>
      </c>
      <c r="J26" s="153">
        <f t="shared" si="0"/>
        <v>404296.13</v>
      </c>
      <c r="K26" s="153" t="str">
        <f t="shared" si="1"/>
        <v/>
      </c>
      <c r="L26" s="153">
        <f t="shared" si="2"/>
        <v>404296.13</v>
      </c>
      <c r="M26" s="139" t="str">
        <f t="shared" si="3"/>
        <v/>
      </c>
      <c r="N26" s="153">
        <f t="shared" si="4"/>
        <v>404296.13</v>
      </c>
      <c r="O26" s="139" t="str">
        <f t="shared" si="5"/>
        <v/>
      </c>
      <c r="P26" s="153">
        <f t="shared" si="6"/>
        <v>223230.24</v>
      </c>
      <c r="Q26" s="139">
        <f t="shared" si="7"/>
        <v>1.2328674384777827</v>
      </c>
      <c r="R26" s="98">
        <f t="shared" si="8"/>
        <v>0</v>
      </c>
      <c r="S26" s="139" t="str">
        <f t="shared" si="9"/>
        <v/>
      </c>
      <c r="T26" s="153">
        <f t="shared" si="10"/>
        <v>404296.13</v>
      </c>
      <c r="U26" s="139" t="str">
        <f t="shared" si="11"/>
        <v/>
      </c>
      <c r="W26" s="153">
        <f>Metas_realizado[[#This Row],[202406]]-GERENCIAL7[[#This Row],[202406]]</f>
        <v>32527.22</v>
      </c>
      <c r="X26" s="139" t="e">
        <f>Metas_realizado[[#This Row],[202406]]/GERENCIAL7[[#This Row],[202406]]-1</f>
        <v>#DIV/0!</v>
      </c>
      <c r="Y26" s="153">
        <f>Metas_realizado[[#This Row],[202406]]-PLDO2025[[#This Row],[202406]]</f>
        <v>32527.22</v>
      </c>
      <c r="Z26" s="139" t="e">
        <f>Metas_realizado[[#This Row],[202406]]/PLDO2025[[#This Row],[202406]]-1</f>
        <v>#DIV/0!</v>
      </c>
    </row>
    <row r="27" spans="1:26" s="2" customFormat="1" ht="19.7" customHeight="1" x14ac:dyDescent="0.2">
      <c r="A27" s="132" t="s">
        <v>578</v>
      </c>
      <c r="B27" s="132"/>
      <c r="C27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27" s="15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27" s="15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27" s="15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27" s="15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27" s="15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27" s="155">
        <f>SUMIF(Metas_realizado[[#Headers],[202401]:[202412]],"&lt;="&amp;"'"&amp;$I$1&amp;"'",Metas_realizado[[#This Row],[202401]:[202412]])</f>
        <v>0</v>
      </c>
      <c r="J27" s="155">
        <f t="shared" si="0"/>
        <v>0</v>
      </c>
      <c r="K27" s="155" t="str">
        <f t="shared" si="1"/>
        <v/>
      </c>
      <c r="L27" s="155">
        <f t="shared" si="2"/>
        <v>0</v>
      </c>
      <c r="M27" s="34" t="str">
        <f t="shared" si="3"/>
        <v/>
      </c>
      <c r="N27" s="155">
        <f t="shared" si="4"/>
        <v>0</v>
      </c>
      <c r="O27" s="34" t="str">
        <f t="shared" si="5"/>
        <v/>
      </c>
      <c r="P27" s="155">
        <f t="shared" si="6"/>
        <v>0</v>
      </c>
      <c r="Q27" s="34" t="str">
        <f t="shared" si="7"/>
        <v/>
      </c>
      <c r="R27" s="44">
        <f t="shared" si="8"/>
        <v>0</v>
      </c>
      <c r="S27" s="34" t="str">
        <f t="shared" si="9"/>
        <v/>
      </c>
      <c r="T27" s="155" t="str">
        <f t="shared" si="10"/>
        <v/>
      </c>
      <c r="U27" s="34" t="str">
        <f t="shared" si="11"/>
        <v/>
      </c>
      <c r="W27" s="155">
        <f>Metas_realizado[[#This Row],[202406]]-GERENCIAL7[[#This Row],[202406]]</f>
        <v>0</v>
      </c>
      <c r="X27" s="34" t="e">
        <f>Metas_realizado[[#This Row],[202406]]/GERENCIAL7[[#This Row],[202406]]-1</f>
        <v>#DIV/0!</v>
      </c>
      <c r="Y27" s="155">
        <f>Metas_realizado[[#This Row],[202406]]-PLDO2025[[#This Row],[202406]]</f>
        <v>0</v>
      </c>
      <c r="Z27" s="34" t="e">
        <f>Metas_realizado[[#This Row],[202406]]/PLDO2025[[#This Row],[202406]]-1</f>
        <v>#DIV/0!</v>
      </c>
    </row>
    <row r="28" spans="1:26" s="2" customFormat="1" ht="19.7" customHeight="1" x14ac:dyDescent="0.2">
      <c r="A28" s="132" t="s">
        <v>579</v>
      </c>
      <c r="B28" s="132"/>
      <c r="C28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132097730.94999999</v>
      </c>
      <c r="D28" s="15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135597436.72999999</v>
      </c>
      <c r="E28" s="15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135597436.72999999</v>
      </c>
      <c r="F28" s="15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126659380.39</v>
      </c>
      <c r="G28" s="15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1204020032.6500001</v>
      </c>
      <c r="H28" s="15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785802643.39999998</v>
      </c>
      <c r="I28" s="155">
        <f>SUMIF(Metas_realizado[[#Headers],[202401]:[202412]],"&lt;="&amp;"'"&amp;$I$1&amp;"'",Metas_realizado[[#This Row],[202401]:[202412]])</f>
        <v>105636247.2</v>
      </c>
      <c r="J28" s="155">
        <f t="shared" si="0"/>
        <v>-26461483.749999985</v>
      </c>
      <c r="K28" s="155">
        <f t="shared" si="1"/>
        <v>-0.20031747373477493</v>
      </c>
      <c r="L28" s="155">
        <f t="shared" si="2"/>
        <v>-29961189.529999986</v>
      </c>
      <c r="M28" s="34">
        <f t="shared" si="3"/>
        <v>-0.22095690193361361</v>
      </c>
      <c r="N28" s="155">
        <f t="shared" si="4"/>
        <v>-29961189.529999986</v>
      </c>
      <c r="O28" s="34">
        <f t="shared" si="5"/>
        <v>-0.22095690193361361</v>
      </c>
      <c r="P28" s="155">
        <f t="shared" si="6"/>
        <v>-21023133.189999998</v>
      </c>
      <c r="Q28" s="34">
        <f t="shared" si="7"/>
        <v>-0.16598165193345449</v>
      </c>
      <c r="R28" s="44">
        <f t="shared" si="8"/>
        <v>-418217389.25000012</v>
      </c>
      <c r="S28" s="34">
        <f t="shared" si="9"/>
        <v>-0.34735085622248352</v>
      </c>
      <c r="T28" s="155">
        <f t="shared" si="10"/>
        <v>-680166396.19999993</v>
      </c>
      <c r="U28" s="34">
        <f t="shared" si="11"/>
        <v>-0.86556898467160337</v>
      </c>
      <c r="W28" s="155">
        <f>Metas_realizado[[#This Row],[202406]]-GERENCIAL7[[#This Row],[202406]]</f>
        <v>-4409451.6399999987</v>
      </c>
      <c r="X28" s="34">
        <f>Metas_realizado[[#This Row],[202406]]/GERENCIAL7[[#This Row],[202406]]-1</f>
        <v>-0.21541545390678085</v>
      </c>
      <c r="Y28" s="155">
        <f>Metas_realizado[[#This Row],[202406]]-PLDO2025[[#This Row],[202406]]</f>
        <v>-3020954.08</v>
      </c>
      <c r="Z28" s="34">
        <f>Metas_realizado[[#This Row],[202406]]/PLDO2025[[#This Row],[202406]]-1</f>
        <v>-0.15832241571617656</v>
      </c>
    </row>
    <row r="29" spans="1:26" s="2" customFormat="1" ht="19.7" hidden="1" customHeight="1" x14ac:dyDescent="0.2">
      <c r="A29" s="132" t="s">
        <v>0</v>
      </c>
      <c r="B29" s="147" t="s">
        <v>527</v>
      </c>
      <c r="C29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29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29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29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29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1006104617.9</v>
      </c>
      <c r="H29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610021447.75999999</v>
      </c>
      <c r="I29" s="152">
        <f>SUMIF(Metas_realizado[[#Headers],[202401]:[202412]],"&lt;="&amp;"'"&amp;$I$1&amp;"'",Metas_realizado[[#This Row],[202401]:[202412]])</f>
        <v>0</v>
      </c>
      <c r="J29" s="152">
        <f t="shared" si="0"/>
        <v>0</v>
      </c>
      <c r="K29" s="152" t="str">
        <f t="shared" si="1"/>
        <v/>
      </c>
      <c r="L29" s="152">
        <f t="shared" si="2"/>
        <v>0</v>
      </c>
      <c r="M29" s="35" t="str">
        <f t="shared" si="3"/>
        <v/>
      </c>
      <c r="N29" s="152">
        <f t="shared" si="4"/>
        <v>0</v>
      </c>
      <c r="O29" s="35" t="str">
        <f t="shared" si="5"/>
        <v/>
      </c>
      <c r="P29" s="152">
        <f t="shared" si="6"/>
        <v>0</v>
      </c>
      <c r="Q29" s="35" t="str">
        <f t="shared" si="7"/>
        <v/>
      </c>
      <c r="R29" s="45">
        <f t="shared" si="8"/>
        <v>-396083170.13999999</v>
      </c>
      <c r="S29" s="35">
        <f t="shared" si="9"/>
        <v>-0.39367990474661352</v>
      </c>
      <c r="T29" s="152" t="str">
        <f t="shared" si="10"/>
        <v/>
      </c>
      <c r="U29" s="35" t="str">
        <f t="shared" si="11"/>
        <v/>
      </c>
      <c r="W29" s="152">
        <f>Metas_realizado[[#This Row],[202406]]-GERENCIAL7[[#This Row],[202406]]</f>
        <v>0</v>
      </c>
      <c r="X29" s="35" t="e">
        <f>Metas_realizado[[#This Row],[202406]]/GERENCIAL7[[#This Row],[202406]]-1</f>
        <v>#DIV/0!</v>
      </c>
      <c r="Y29" s="152">
        <f>Metas_realizado[[#This Row],[202406]]-PLDO2025[[#This Row],[202406]]</f>
        <v>0</v>
      </c>
      <c r="Z29" s="35" t="e">
        <f>Metas_realizado[[#This Row],[202406]]/PLDO2025[[#This Row],[202406]]-1</f>
        <v>#DIV/0!</v>
      </c>
    </row>
    <row r="30" spans="1:26" s="2" customFormat="1" ht="19.7" customHeight="1" x14ac:dyDescent="0.2">
      <c r="A30" s="132" t="s">
        <v>0</v>
      </c>
      <c r="B30" s="147" t="s">
        <v>609</v>
      </c>
      <c r="C30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132097730.94999999</v>
      </c>
      <c r="D30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135597436.72999999</v>
      </c>
      <c r="E30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135597436.72999999</v>
      </c>
      <c r="F30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126659380.39</v>
      </c>
      <c r="G30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197915414.75</v>
      </c>
      <c r="H30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175781195.64000002</v>
      </c>
      <c r="I30" s="152">
        <f>SUMIF(Metas_realizado[[#Headers],[202401]:[202412]],"&lt;="&amp;"'"&amp;$I$1&amp;"'",Metas_realizado[[#This Row],[202401]:[202412]])</f>
        <v>105636247.2</v>
      </c>
      <c r="J30" s="152">
        <f t="shared" si="0"/>
        <v>-26461483.749999985</v>
      </c>
      <c r="K30" s="152">
        <f t="shared" si="1"/>
        <v>-0.20031747373477493</v>
      </c>
      <c r="L30" s="152">
        <f t="shared" si="2"/>
        <v>-29961189.529999986</v>
      </c>
      <c r="M30" s="35">
        <f t="shared" si="3"/>
        <v>-0.22095690193361361</v>
      </c>
      <c r="N30" s="152">
        <f t="shared" si="4"/>
        <v>-29961189.529999986</v>
      </c>
      <c r="O30" s="35">
        <f t="shared" si="5"/>
        <v>-0.22095690193361361</v>
      </c>
      <c r="P30" s="152">
        <f t="shared" si="6"/>
        <v>-21023133.189999998</v>
      </c>
      <c r="Q30" s="35">
        <f t="shared" si="7"/>
        <v>-0.16598165193345449</v>
      </c>
      <c r="R30" s="45">
        <f t="shared" si="8"/>
        <v>-22134219.109999985</v>
      </c>
      <c r="S30" s="35">
        <f t="shared" si="9"/>
        <v>-0.11183676187102043</v>
      </c>
      <c r="T30" s="152">
        <f t="shared" si="10"/>
        <v>-70144948.440000013</v>
      </c>
      <c r="U30" s="35">
        <f t="shared" si="11"/>
        <v>-0.39904694119646855</v>
      </c>
      <c r="W30" s="152">
        <f>Metas_realizado[[#This Row],[202406]]-GERENCIAL7[[#This Row],[202406]]</f>
        <v>-4409451.6399999987</v>
      </c>
      <c r="X30" s="35">
        <f>Metas_realizado[[#This Row],[202406]]/GERENCIAL7[[#This Row],[202406]]-1</f>
        <v>-0.21541545390678085</v>
      </c>
      <c r="Y30" s="152">
        <f>Metas_realizado[[#This Row],[202406]]-PLDO2025[[#This Row],[202406]]</f>
        <v>-3020954.08</v>
      </c>
      <c r="Z30" s="35">
        <f>Metas_realizado[[#This Row],[202406]]/PLDO2025[[#This Row],[202406]]-1</f>
        <v>-0.15832241571617656</v>
      </c>
    </row>
    <row r="31" spans="1:26" s="2" customFormat="1" ht="19.7" customHeight="1" x14ac:dyDescent="0.2">
      <c r="A31" s="130" t="s">
        <v>580</v>
      </c>
      <c r="B31" s="130"/>
      <c r="C31" s="46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5956689916.0299997</v>
      </c>
      <c r="D31" s="156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5788774338.75</v>
      </c>
      <c r="E31" s="156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5140922735.5999994</v>
      </c>
      <c r="F31" s="156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5776597522.6700001</v>
      </c>
      <c r="G31" s="156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5007206565.1199999</v>
      </c>
      <c r="H31" s="156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5078017810.3999996</v>
      </c>
      <c r="I31" s="156">
        <f>SUMIF(Metas_realizado[[#Headers],[202401]:[202412]],"&lt;="&amp;"'"&amp;$I$1&amp;"'",Metas_realizado[[#This Row],[202401]:[202412]])</f>
        <v>5632832392.79</v>
      </c>
      <c r="J31" s="156">
        <f t="shared" si="0"/>
        <v>-323857523.23999977</v>
      </c>
      <c r="K31" s="156">
        <f t="shared" si="1"/>
        <v>-5.4368706077593476E-2</v>
      </c>
      <c r="L31" s="156">
        <f t="shared" si="2"/>
        <v>-155941945.96000004</v>
      </c>
      <c r="M31" s="36">
        <f t="shared" si="3"/>
        <v>-2.6938681115296959E-2</v>
      </c>
      <c r="N31" s="156">
        <f t="shared" si="4"/>
        <v>491909657.19000053</v>
      </c>
      <c r="O31" s="36">
        <f t="shared" si="5"/>
        <v>9.5685090496227643E-2</v>
      </c>
      <c r="P31" s="156">
        <f t="shared" si="6"/>
        <v>-143765129.88000011</v>
      </c>
      <c r="Q31" s="36">
        <f t="shared" si="7"/>
        <v>-2.4887510219606002E-2</v>
      </c>
      <c r="R31" s="46">
        <f t="shared" si="8"/>
        <v>70811245.279999733</v>
      </c>
      <c r="S31" s="36">
        <f t="shared" si="9"/>
        <v>1.4141866200062081E-2</v>
      </c>
      <c r="T31" s="156">
        <f t="shared" si="10"/>
        <v>554814582.39000034</v>
      </c>
      <c r="U31" s="36">
        <f t="shared" si="11"/>
        <v>0.10925810091758947</v>
      </c>
      <c r="W31" s="156">
        <f>Metas_realizado[[#This Row],[202406]]-GERENCIAL7[[#This Row],[202406]]</f>
        <v>122672672.11000001</v>
      </c>
      <c r="X31" s="36">
        <f>Metas_realizado[[#This Row],[202406]]/GERENCIAL7[[#This Row],[202406]]-1</f>
        <v>0.16538720366343318</v>
      </c>
      <c r="Y31" s="156">
        <f>Metas_realizado[[#This Row],[202406]]-PLDO2025[[#This Row],[202406]]</f>
        <v>38753681.280000091</v>
      </c>
      <c r="Z31" s="36">
        <f>Metas_realizado[[#This Row],[202406]]/PLDO2025[[#This Row],[202406]]-1</f>
        <v>4.6937228287381894E-2</v>
      </c>
    </row>
    <row r="32" spans="1:26" s="2" customFormat="1" ht="19.7" customHeight="1" x14ac:dyDescent="0.2">
      <c r="A32" s="133" t="s">
        <v>0</v>
      </c>
      <c r="B32" s="134" t="s">
        <v>528</v>
      </c>
      <c r="C32" s="47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2507353556.2300005</v>
      </c>
      <c r="D32" s="157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2490422875.6599998</v>
      </c>
      <c r="E32" s="157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2336545138.0500002</v>
      </c>
      <c r="F32" s="157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2599193054.2999997</v>
      </c>
      <c r="G32" s="157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2213144009.5099998</v>
      </c>
      <c r="H32" s="157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2360084435.9700003</v>
      </c>
      <c r="I32" s="157">
        <f>SUMIF(Metas_realizado[[#Headers],[202401]:[202412]],"&lt;="&amp;"'"&amp;$I$1&amp;"'",Metas_realizado[[#This Row],[202401]:[202412]])</f>
        <v>2543612960.3899999</v>
      </c>
      <c r="J32" s="157">
        <f t="shared" si="0"/>
        <v>36259404.159999371</v>
      </c>
      <c r="K32" s="157">
        <f t="shared" si="1"/>
        <v>1.4461225091254359E-2</v>
      </c>
      <c r="L32" s="157">
        <f t="shared" si="2"/>
        <v>53190084.730000019</v>
      </c>
      <c r="M32" s="37">
        <f t="shared" si="3"/>
        <v>2.1357852616055828E-2</v>
      </c>
      <c r="N32" s="157">
        <f t="shared" si="4"/>
        <v>207067822.33999968</v>
      </c>
      <c r="O32" s="37">
        <f t="shared" si="5"/>
        <v>8.8621366207721319E-2</v>
      </c>
      <c r="P32" s="157">
        <f t="shared" si="6"/>
        <v>-55580093.909999847</v>
      </c>
      <c r="Q32" s="37">
        <f t="shared" si="7"/>
        <v>-2.138359588875105E-2</v>
      </c>
      <c r="R32" s="47">
        <f t="shared" si="8"/>
        <v>146940426.46000051</v>
      </c>
      <c r="S32" s="37">
        <f t="shared" si="9"/>
        <v>6.6394426132501794E-2</v>
      </c>
      <c r="T32" s="157">
        <f t="shared" si="10"/>
        <v>183528524.4199996</v>
      </c>
      <c r="U32" s="37">
        <f t="shared" si="11"/>
        <v>7.7763541686409532E-2</v>
      </c>
      <c r="W32" s="157">
        <f>Metas_realizado[[#This Row],[202406]]-GERENCIAL7[[#This Row],[202406]]</f>
        <v>76608794.139999986</v>
      </c>
      <c r="X32" s="37">
        <f>Metas_realizado[[#This Row],[202406]]/GERENCIAL7[[#This Row],[202406]]-1</f>
        <v>0.23221324722832515</v>
      </c>
      <c r="Y32" s="157">
        <f>Metas_realizado[[#This Row],[202406]]-PLDO2025[[#This Row],[202406]]</f>
        <v>41367624.589999974</v>
      </c>
      <c r="Z32" s="37">
        <f>Metas_realizado[[#This Row],[202406]]/PLDO2025[[#This Row],[202406]]-1</f>
        <v>0.11328994383480739</v>
      </c>
    </row>
    <row r="33" spans="1:26" s="2" customFormat="1" ht="19.7" customHeight="1" x14ac:dyDescent="0.2">
      <c r="A33" s="131" t="s">
        <v>0</v>
      </c>
      <c r="B33" s="134" t="s">
        <v>581</v>
      </c>
      <c r="C33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58056560.979999989</v>
      </c>
      <c r="D33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58057124.349999994</v>
      </c>
      <c r="E33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49324798.390000001</v>
      </c>
      <c r="F33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58080493.910000004</v>
      </c>
      <c r="G33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55181766.75</v>
      </c>
      <c r="H33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-4433101.0700000022</v>
      </c>
      <c r="I33" s="152">
        <f>SUMIF(Metas_realizado[[#Headers],[202401]:[202412]],"&lt;="&amp;"'"&amp;$I$1&amp;"'",Metas_realizado[[#This Row],[202401]:[202412]])</f>
        <v>59856361.149999991</v>
      </c>
      <c r="J33" s="152">
        <f t="shared" si="0"/>
        <v>1799800.1700000018</v>
      </c>
      <c r="K33" s="152">
        <f t="shared" si="1"/>
        <v>3.1000805759404448E-2</v>
      </c>
      <c r="L33" s="152">
        <f t="shared" si="2"/>
        <v>1799236.799999997</v>
      </c>
      <c r="M33" s="35">
        <f t="shared" si="3"/>
        <v>3.0990801217663178E-2</v>
      </c>
      <c r="N33" s="152">
        <f t="shared" si="4"/>
        <v>10531562.75999999</v>
      </c>
      <c r="O33" s="35">
        <f t="shared" si="5"/>
        <v>0.21351456273027836</v>
      </c>
      <c r="P33" s="152">
        <f t="shared" si="6"/>
        <v>1775867.2399999872</v>
      </c>
      <c r="Q33" s="35">
        <f t="shared" si="7"/>
        <v>3.0575966567223389E-2</v>
      </c>
      <c r="R33" s="45">
        <f t="shared" si="8"/>
        <v>-59614867.82</v>
      </c>
      <c r="S33" s="35">
        <f t="shared" si="9"/>
        <v>-1.0803363380894289</v>
      </c>
      <c r="T33" s="152">
        <f t="shared" si="10"/>
        <v>64289462.219999991</v>
      </c>
      <c r="U33" s="35">
        <f t="shared" si="11"/>
        <v>-14.502142226141476</v>
      </c>
      <c r="W33" s="152">
        <f>Metas_realizado[[#This Row],[202406]]-GERENCIAL7[[#This Row],[202406]]</f>
        <v>3404339.2799999993</v>
      </c>
      <c r="X33" s="35">
        <f>Metas_realizado[[#This Row],[202406]]/GERENCIAL7[[#This Row],[202406]]-1</f>
        <v>0.48845607232061172</v>
      </c>
      <c r="Y33" s="152">
        <f>Metas_realizado[[#This Row],[202406]]-PLDO2025[[#This Row],[202406]]</f>
        <v>1478978.9800000004</v>
      </c>
      <c r="Z33" s="35">
        <f>Metas_realizado[[#This Row],[202406]]/PLDO2025[[#This Row],[202406]]-1</f>
        <v>0.1662717254213153</v>
      </c>
    </row>
    <row r="34" spans="1:26" s="2" customFormat="1" ht="19.7" customHeight="1" x14ac:dyDescent="0.2">
      <c r="A34" s="131" t="s">
        <v>0</v>
      </c>
      <c r="B34" s="134" t="s">
        <v>582</v>
      </c>
      <c r="C34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2129647199.7999997</v>
      </c>
      <c r="D34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2097131344.2500002</v>
      </c>
      <c r="E34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2162621426.3400002</v>
      </c>
      <c r="F34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2203908773.5299997</v>
      </c>
      <c r="G34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1944719438.9399998</v>
      </c>
      <c r="H34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1878082998.8900003</v>
      </c>
      <c r="I34" s="152">
        <f>SUMIF(Metas_realizado[[#Headers],[202401]:[202412]],"&lt;="&amp;"'"&amp;$I$1&amp;"'",Metas_realizado[[#This Row],[202401]:[202412]])</f>
        <v>2107373193.9099998</v>
      </c>
      <c r="J34" s="152">
        <f t="shared" si="0"/>
        <v>-22274005.889999866</v>
      </c>
      <c r="K34" s="152">
        <f t="shared" si="1"/>
        <v>-1.045901212749778E-2</v>
      </c>
      <c r="L34" s="152">
        <f t="shared" si="2"/>
        <v>10241849.659999609</v>
      </c>
      <c r="M34" s="35">
        <f t="shared" si="3"/>
        <v>4.8837425886942842E-3</v>
      </c>
      <c r="N34" s="152">
        <f t="shared" si="4"/>
        <v>-55248232.430000305</v>
      </c>
      <c r="O34" s="35">
        <f t="shared" si="5"/>
        <v>-2.5546881093979512E-2</v>
      </c>
      <c r="P34" s="152">
        <f t="shared" si="6"/>
        <v>-96535579.619999886</v>
      </c>
      <c r="Q34" s="35">
        <f t="shared" si="7"/>
        <v>-4.3801985263382193E-2</v>
      </c>
      <c r="R34" s="45">
        <f t="shared" si="8"/>
        <v>-66636440.049999475</v>
      </c>
      <c r="S34" s="35">
        <f t="shared" si="9"/>
        <v>-3.4265323169865969E-2</v>
      </c>
      <c r="T34" s="152">
        <f t="shared" si="10"/>
        <v>229290195.0199995</v>
      </c>
      <c r="U34" s="35">
        <f t="shared" si="11"/>
        <v>0.12208735990662634</v>
      </c>
      <c r="W34" s="152">
        <f>Metas_realizado[[#This Row],[202406]]-GERENCIAL7[[#This Row],[202406]]</f>
        <v>-2486755.4500000477</v>
      </c>
      <c r="X34" s="35">
        <f>Metas_realizado[[#This Row],[202406]]/GERENCIAL7[[#This Row],[202406]]-1</f>
        <v>-7.6941417228177933E-3</v>
      </c>
      <c r="Y34" s="152">
        <f>Metas_realizado[[#This Row],[202406]]-PLDO2025[[#This Row],[202406]]</f>
        <v>-13031937.650000036</v>
      </c>
      <c r="Z34" s="35">
        <f>Metas_realizado[[#This Row],[202406]]/PLDO2025[[#This Row],[202406]]-1</f>
        <v>-3.9047433359685635E-2</v>
      </c>
    </row>
    <row r="35" spans="1:26" s="2" customFormat="1" ht="19.7" customHeight="1" x14ac:dyDescent="0.2">
      <c r="A35" s="131" t="s">
        <v>0</v>
      </c>
      <c r="B35" s="134" t="s">
        <v>583</v>
      </c>
      <c r="C35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1261632599.02</v>
      </c>
      <c r="D35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1143162994.49</v>
      </c>
      <c r="E35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592431372.82000005</v>
      </c>
      <c r="F35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915415200.93000007</v>
      </c>
      <c r="G35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705896154.78999996</v>
      </c>
      <c r="H35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844283476.61000001</v>
      </c>
      <c r="I35" s="152">
        <f>SUMIF(Metas_realizado[[#Headers],[202401]:[202412]],"&lt;="&amp;"'"&amp;$I$1&amp;"'",Metas_realizado[[#This Row],[202401]:[202412]])</f>
        <v>921989877.34000003</v>
      </c>
      <c r="J35" s="152">
        <f t="shared" si="0"/>
        <v>-339642721.67999995</v>
      </c>
      <c r="K35" s="152">
        <f t="shared" si="1"/>
        <v>-0.26920889801343484</v>
      </c>
      <c r="L35" s="152">
        <f t="shared" si="2"/>
        <v>-221173117.14999998</v>
      </c>
      <c r="M35" s="35">
        <f t="shared" si="3"/>
        <v>-0.1934746997725133</v>
      </c>
      <c r="N35" s="152">
        <f t="shared" si="4"/>
        <v>329558504.51999998</v>
      </c>
      <c r="O35" s="35">
        <f t="shared" si="5"/>
        <v>0.55628131736387743</v>
      </c>
      <c r="P35" s="152">
        <f t="shared" si="6"/>
        <v>6574676.4099999666</v>
      </c>
      <c r="Q35" s="35">
        <f t="shared" si="7"/>
        <v>7.1821796309701202E-3</v>
      </c>
      <c r="R35" s="45">
        <f t="shared" si="8"/>
        <v>138387321.82000005</v>
      </c>
      <c r="S35" s="35">
        <f t="shared" si="9"/>
        <v>0.19604487272093096</v>
      </c>
      <c r="T35" s="152">
        <f t="shared" si="10"/>
        <v>77706400.730000019</v>
      </c>
      <c r="U35" s="35">
        <f t="shared" si="11"/>
        <v>9.203828202585429E-2</v>
      </c>
      <c r="W35" s="152">
        <f>Metas_realizado[[#This Row],[202406]]-GERENCIAL7[[#This Row],[202406]]</f>
        <v>45146294.140000001</v>
      </c>
      <c r="X35" s="35">
        <f>Metas_realizado[[#This Row],[202406]]/GERENCIAL7[[#This Row],[202406]]-1</f>
        <v>0.55290896438957282</v>
      </c>
      <c r="Y35" s="152">
        <f>Metas_realizado[[#This Row],[202406]]-PLDO2025[[#This Row],[202406]]</f>
        <v>8939015.3599999994</v>
      </c>
      <c r="Z35" s="35">
        <f>Metas_realizado[[#This Row],[202406]]/PLDO2025[[#This Row],[202406]]-1</f>
        <v>7.5844616934135134E-2</v>
      </c>
    </row>
    <row r="36" spans="1:26" s="2" customFormat="1" ht="19.7" customHeight="1" x14ac:dyDescent="0.2">
      <c r="A36" s="137" t="s">
        <v>584</v>
      </c>
      <c r="B36" s="134"/>
      <c r="C36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2742178251.1599998</v>
      </c>
      <c r="D36" s="15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2388229584.4200001</v>
      </c>
      <c r="E36" s="15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2369115728.3299999</v>
      </c>
      <c r="F36" s="15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2359173457.3200002</v>
      </c>
      <c r="G36" s="15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1447125702.9099998</v>
      </c>
      <c r="H36" s="15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2230169509.5300002</v>
      </c>
      <c r="I36" s="155">
        <f>SUMIF(Metas_realizado[[#Headers],[202401]:[202412]],"&lt;="&amp;"'"&amp;$I$1&amp;"'",Metas_realizado[[#This Row],[202401]:[202412]])</f>
        <v>2351683908.9899998</v>
      </c>
      <c r="J36" s="155">
        <f t="shared" ref="J36:J62" si="12">IF(LEFT($I$1,4)="2023",$H36-C36,$I36-C36)</f>
        <v>-390494342.17000008</v>
      </c>
      <c r="K36" s="155">
        <f t="shared" ref="K36:K62" si="13">IF(LEFT($I$1,4)="2023",IF(C36,$H36/C36-1,""),IF(C36,$I36/C36-1,""))</f>
        <v>-0.14240297544654967</v>
      </c>
      <c r="L36" s="155">
        <f t="shared" ref="L36:L62" si="14">IF(LEFT($I$1,4)="2023",$H36-D36,$I36-D36)</f>
        <v>-36545675.430000305</v>
      </c>
      <c r="M36" s="34">
        <f t="shared" ref="M36:M62" si="15">IF(LEFT($I$1,4)="2023",IF(D36,$H36/D36-1,""),IF(D36,$I36/D36-1,""))</f>
        <v>-1.5302412995974901E-2</v>
      </c>
      <c r="N36" s="155">
        <f t="shared" ref="N36:N62" si="16">IF(LEFT($I$1,4)="2023",$H36-E36,$I36-E36)</f>
        <v>-17431819.340000153</v>
      </c>
      <c r="O36" s="34">
        <f t="shared" ref="O36:O62" si="17">IF(LEFT($I$1,4)="2023",IF(E36,$H36/E36-1,""),IF(E36,$I36/E36-1,""))</f>
        <v>-7.357943359013519E-3</v>
      </c>
      <c r="P36" s="155">
        <f t="shared" ref="P36:P62" si="18">IF(LEFT($I$1,4)="2023",$H36-F36,$I36-F36)</f>
        <v>-7489548.3300004005</v>
      </c>
      <c r="Q36" s="34">
        <f t="shared" ref="Q36:Q62" si="19">IF(LEFT($I$1,4)="2023",IF(F36,$H36/F36-1,""),IF(F36,$I36/F36-1,""))</f>
        <v>-3.1746492852240404E-3</v>
      </c>
      <c r="R36" s="44">
        <f t="shared" si="8"/>
        <v>783043806.62000036</v>
      </c>
      <c r="S36" s="34">
        <f t="shared" si="9"/>
        <v>0.54110282544591071</v>
      </c>
      <c r="T36" s="155">
        <f t="shared" si="10"/>
        <v>121514399.45999956</v>
      </c>
      <c r="U36" s="34">
        <f t="shared" si="11"/>
        <v>5.4486620385016504E-2</v>
      </c>
      <c r="W36" s="155">
        <f>Metas_realizado[[#This Row],[202406]]-GERENCIAL7[[#This Row],[202406]]</f>
        <v>7315998.4599999785</v>
      </c>
      <c r="X36" s="34">
        <f>Metas_realizado[[#This Row],[202406]]/GERENCIAL7[[#This Row],[202406]]-1</f>
        <v>2.2481990109989081E-2</v>
      </c>
      <c r="Y36" s="155">
        <f>Metas_realizado[[#This Row],[202406]]-PLDO2025[[#This Row],[202406]]</f>
        <v>-19624278.530000031</v>
      </c>
      <c r="Z36" s="34">
        <f>Metas_realizado[[#This Row],[202406]]/PLDO2025[[#This Row],[202406]]-1</f>
        <v>-5.5694426001970387E-2</v>
      </c>
    </row>
    <row r="37" spans="1:26" s="2" customFormat="1" ht="19.7" customHeight="1" x14ac:dyDescent="0.2">
      <c r="A37" s="132" t="s">
        <v>0</v>
      </c>
      <c r="B37" s="147" t="s">
        <v>100</v>
      </c>
      <c r="C37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563467971.26999998</v>
      </c>
      <c r="D37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564958916.57000005</v>
      </c>
      <c r="E37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540940864.81000006</v>
      </c>
      <c r="F37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535880025.82000005</v>
      </c>
      <c r="G37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451090017.22000009</v>
      </c>
      <c r="H37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494580436.37000006</v>
      </c>
      <c r="I37" s="154">
        <f>SUMIF(Metas_realizado[[#Headers],[202401]:[202412]],"&lt;="&amp;"'"&amp;$I$1&amp;"'",Metas_realizado[[#This Row],[202401]:[202412]])</f>
        <v>532784910.77999997</v>
      </c>
      <c r="J37" s="154">
        <f t="shared" si="12"/>
        <v>-30683060.49000001</v>
      </c>
      <c r="K37" s="154">
        <f t="shared" si="13"/>
        <v>-5.4453956665617587E-2</v>
      </c>
      <c r="L37" s="154">
        <f t="shared" si="14"/>
        <v>-32174005.790000081</v>
      </c>
      <c r="M37" s="143">
        <f t="shared" si="15"/>
        <v>-5.6949284003403489E-2</v>
      </c>
      <c r="N37" s="154">
        <f t="shared" si="16"/>
        <v>-8155954.0300000906</v>
      </c>
      <c r="O37" s="143">
        <f t="shared" si="17"/>
        <v>-1.5077348672603574E-2</v>
      </c>
      <c r="P37" s="154">
        <f t="shared" si="18"/>
        <v>-3095115.0400000811</v>
      </c>
      <c r="Q37" s="143">
        <f t="shared" si="19"/>
        <v>-5.775761160838111E-3</v>
      </c>
      <c r="R37" s="85">
        <f t="shared" si="8"/>
        <v>43490419.149999976</v>
      </c>
      <c r="S37" s="143">
        <f t="shared" si="9"/>
        <v>9.6411841295058753E-2</v>
      </c>
      <c r="T37" s="154">
        <f t="shared" si="10"/>
        <v>38204474.409999907</v>
      </c>
      <c r="U37" s="143">
        <f t="shared" si="11"/>
        <v>7.724623054321289E-2</v>
      </c>
      <c r="W37" s="154">
        <f>Metas_realizado[[#This Row],[202406]]-GERENCIAL7[[#This Row],[202406]]</f>
        <v>2223013.3500000089</v>
      </c>
      <c r="X37" s="143">
        <f>Metas_realizado[[#This Row],[202406]]/GERENCIAL7[[#This Row],[202406]]-1</f>
        <v>2.6614619439033982E-2</v>
      </c>
      <c r="Y37" s="154">
        <f>Metas_realizado[[#This Row],[202406]]-PLDO2025[[#This Row],[202406]]</f>
        <v>2961675.3599999994</v>
      </c>
      <c r="Z37" s="143">
        <f>Metas_realizado[[#This Row],[202406]]/PLDO2025[[#This Row],[202406]]-1</f>
        <v>3.5774486323472798E-2</v>
      </c>
    </row>
    <row r="38" spans="1:26" s="2" customFormat="1" ht="19.7" customHeight="1" x14ac:dyDescent="0.2">
      <c r="A38" s="132" t="s">
        <v>0</v>
      </c>
      <c r="B38" s="147" t="s">
        <v>103</v>
      </c>
      <c r="C38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451776808.90000004</v>
      </c>
      <c r="D38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330150165.37</v>
      </c>
      <c r="E38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316114801.97000003</v>
      </c>
      <c r="F38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326337806.10000002</v>
      </c>
      <c r="G38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401315765.25999999</v>
      </c>
      <c r="H38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295499956.39999998</v>
      </c>
      <c r="I38" s="154">
        <f>SUMIF(Metas_realizado[[#Headers],[202401]:[202412]],"&lt;="&amp;"'"&amp;$I$1&amp;"'",Metas_realizado[[#This Row],[202401]:[202412]])</f>
        <v>332563105.06999999</v>
      </c>
      <c r="J38" s="154">
        <f t="shared" si="12"/>
        <v>-119213703.83000004</v>
      </c>
      <c r="K38" s="154">
        <f t="shared" si="13"/>
        <v>-0.26387743124810947</v>
      </c>
      <c r="L38" s="154">
        <f t="shared" si="14"/>
        <v>2412939.6999999881</v>
      </c>
      <c r="M38" s="143">
        <f t="shared" si="15"/>
        <v>7.3086127256540845E-3</v>
      </c>
      <c r="N38" s="154">
        <f t="shared" si="16"/>
        <v>16448303.099999964</v>
      </c>
      <c r="O38" s="143">
        <f t="shared" si="17"/>
        <v>5.2032688749452882E-2</v>
      </c>
      <c r="P38" s="154">
        <f t="shared" si="18"/>
        <v>6225298.969999969</v>
      </c>
      <c r="Q38" s="143">
        <f t="shared" si="19"/>
        <v>1.9076242021717649E-2</v>
      </c>
      <c r="R38" s="85">
        <f t="shared" si="8"/>
        <v>-105815808.86000001</v>
      </c>
      <c r="S38" s="143">
        <f t="shared" si="9"/>
        <v>-0.26367219536328268</v>
      </c>
      <c r="T38" s="154">
        <f t="shared" si="10"/>
        <v>37063148.670000017</v>
      </c>
      <c r="U38" s="143">
        <f t="shared" si="11"/>
        <v>0.12542522551113322</v>
      </c>
      <c r="W38" s="154">
        <f>Metas_realizado[[#This Row],[202406]]-GERENCIAL7[[#This Row],[202406]]</f>
        <v>796031.45000000298</v>
      </c>
      <c r="X38" s="143">
        <f>Metas_realizado[[#This Row],[202406]]/GERENCIAL7[[#This Row],[202406]]-1</f>
        <v>1.6308475865083771E-2</v>
      </c>
      <c r="Y38" s="154">
        <f>Metas_realizado[[#This Row],[202406]]-PLDO2025[[#This Row],[202406]]</f>
        <v>1227690.450000003</v>
      </c>
      <c r="Z38" s="143">
        <f>Metas_realizado[[#This Row],[202406]]/PLDO2025[[#This Row],[202406]]-1</f>
        <v>2.5376387121093691E-2</v>
      </c>
    </row>
    <row r="39" spans="1:26" s="2" customFormat="1" ht="19.7" customHeight="1" x14ac:dyDescent="0.2">
      <c r="A39" s="130" t="s">
        <v>0</v>
      </c>
      <c r="B39" s="144" t="s">
        <v>468</v>
      </c>
      <c r="C39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1010487871.0400002</v>
      </c>
      <c r="D39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758775967.39999998</v>
      </c>
      <c r="E39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757401972.16999996</v>
      </c>
      <c r="F39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578281549.12</v>
      </c>
      <c r="G39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39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657108697.68000007</v>
      </c>
      <c r="I39" s="154">
        <f>SUMIF(Metas_realizado[[#Headers],[202401]:[202412]],"&lt;="&amp;"'"&amp;$I$1&amp;"'",Metas_realizado[[#This Row],[202401]:[202412]])</f>
        <v>620277268.15999997</v>
      </c>
      <c r="J39" s="154">
        <f t="shared" si="12"/>
        <v>-390210602.88000023</v>
      </c>
      <c r="K39" s="154">
        <f t="shared" si="13"/>
        <v>-0.38616060030329025</v>
      </c>
      <c r="L39" s="154">
        <f t="shared" si="14"/>
        <v>-138498699.24000001</v>
      </c>
      <c r="M39" s="143">
        <f t="shared" si="15"/>
        <v>-0.18252910633763963</v>
      </c>
      <c r="N39" s="154">
        <f t="shared" si="16"/>
        <v>-137124704.00999999</v>
      </c>
      <c r="O39" s="143">
        <f t="shared" si="17"/>
        <v>-0.18104614068686653</v>
      </c>
      <c r="P39" s="154">
        <f t="shared" si="18"/>
        <v>41995719.039999962</v>
      </c>
      <c r="Q39" s="143">
        <f t="shared" si="19"/>
        <v>7.2621578716988155E-2</v>
      </c>
      <c r="R39" s="85">
        <f t="shared" si="8"/>
        <v>657108697.68000007</v>
      </c>
      <c r="S39" s="143" t="str">
        <f t="shared" si="9"/>
        <v/>
      </c>
      <c r="T39" s="154">
        <f t="shared" si="10"/>
        <v>-36831429.5200001</v>
      </c>
      <c r="U39" s="143">
        <f t="shared" si="11"/>
        <v>-5.6050741148363725E-2</v>
      </c>
      <c r="W39" s="154">
        <f>Metas_realizado[[#This Row],[202406]]-GERENCIAL7[[#This Row],[202406]]</f>
        <v>11006571.620000005</v>
      </c>
      <c r="X39" s="143">
        <f>Metas_realizado[[#This Row],[202406]]/GERENCIAL7[[#This Row],[202406]]-1</f>
        <v>0.13354785784189449</v>
      </c>
      <c r="Y39" s="154">
        <f>Metas_realizado[[#This Row],[202406]]-PLDO2025[[#This Row],[202406]]</f>
        <v>-16563928.689999998</v>
      </c>
      <c r="Z39" s="143">
        <f>Metas_realizado[[#This Row],[202406]]/PLDO2025[[#This Row],[202406]]-1</f>
        <v>-0.15059871538504521</v>
      </c>
    </row>
    <row r="40" spans="1:26" s="2" customFormat="1" ht="19.7" customHeight="1" x14ac:dyDescent="0.2">
      <c r="A40" s="130" t="s">
        <v>0</v>
      </c>
      <c r="B40" s="144" t="s">
        <v>104</v>
      </c>
      <c r="C40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716445599.94999993</v>
      </c>
      <c r="D40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734344535.08000004</v>
      </c>
      <c r="E40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754658089.38</v>
      </c>
      <c r="F40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918674076.27999997</v>
      </c>
      <c r="G40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594719920.42999995</v>
      </c>
      <c r="H40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782980419.07999992</v>
      </c>
      <c r="I40" s="154">
        <f>SUMIF(Metas_realizado[[#Headers],[202401]:[202412]],"&lt;="&amp;"'"&amp;$I$1&amp;"'",Metas_realizado[[#This Row],[202401]:[202412]])</f>
        <v>865840884.3900001</v>
      </c>
      <c r="J40" s="154">
        <f t="shared" si="12"/>
        <v>149395284.44000018</v>
      </c>
      <c r="K40" s="154">
        <f t="shared" si="13"/>
        <v>0.20852285847024032</v>
      </c>
      <c r="L40" s="154">
        <f t="shared" si="14"/>
        <v>131496349.31000006</v>
      </c>
      <c r="M40" s="143">
        <f t="shared" si="15"/>
        <v>0.17906628704695771</v>
      </c>
      <c r="N40" s="154">
        <f t="shared" si="16"/>
        <v>111182795.01000011</v>
      </c>
      <c r="O40" s="143">
        <f t="shared" si="17"/>
        <v>0.14732869967821305</v>
      </c>
      <c r="P40" s="154">
        <f t="shared" si="18"/>
        <v>-52833191.889999866</v>
      </c>
      <c r="Q40" s="143">
        <f t="shared" si="19"/>
        <v>-5.7510267519399361E-2</v>
      </c>
      <c r="R40" s="85">
        <f t="shared" si="8"/>
        <v>188260498.64999998</v>
      </c>
      <c r="S40" s="143">
        <f t="shared" si="9"/>
        <v>0.31655320796028175</v>
      </c>
      <c r="T40" s="154">
        <f t="shared" si="10"/>
        <v>82860465.310000181</v>
      </c>
      <c r="U40" s="143">
        <f t="shared" si="11"/>
        <v>0.1058269955299278</v>
      </c>
      <c r="W40" s="154">
        <f>Metas_realizado[[#This Row],[202406]]-GERENCIAL7[[#This Row],[202406]]</f>
        <v>-6709617.9600000083</v>
      </c>
      <c r="X40" s="143">
        <f>Metas_realizado[[#This Row],[202406]]/GERENCIAL7[[#This Row],[202406]]-1</f>
        <v>-6.063144269677867E-2</v>
      </c>
      <c r="Y40" s="154">
        <f>Metas_realizado[[#This Row],[202406]]-PLDO2025[[#This Row],[202406]]</f>
        <v>-7249715.650000006</v>
      </c>
      <c r="Z40" s="143">
        <f>Metas_realizado[[#This Row],[202406]]/PLDO2025[[#This Row],[202406]]-1</f>
        <v>-6.5193849337497167E-2</v>
      </c>
    </row>
    <row r="41" spans="1:26" s="140" customFormat="1" ht="19.7" customHeight="1" x14ac:dyDescent="0.2">
      <c r="A41" s="137" t="s">
        <v>585</v>
      </c>
      <c r="B41" s="138"/>
      <c r="C41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58202267.88000001</v>
      </c>
      <c r="D41" s="15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65737865.260000005</v>
      </c>
      <c r="E41" s="15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66169580.789999992</v>
      </c>
      <c r="F41" s="15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144456450.69999999</v>
      </c>
      <c r="G41" s="15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133860204.78</v>
      </c>
      <c r="H41" s="15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77409118.390000001</v>
      </c>
      <c r="I41" s="153">
        <f>SUMIF(Metas_realizado[[#Headers],[202401]:[202412]],"&lt;="&amp;"'"&amp;$I$1&amp;"'",Metas_realizado[[#This Row],[202401]:[202412]])</f>
        <v>141130132.11999997</v>
      </c>
      <c r="J41" s="153">
        <f t="shared" si="12"/>
        <v>82927864.239999965</v>
      </c>
      <c r="K41" s="153">
        <f t="shared" si="13"/>
        <v>1.4248218713913103</v>
      </c>
      <c r="L41" s="153">
        <f t="shared" si="14"/>
        <v>75392266.85999997</v>
      </c>
      <c r="M41" s="139">
        <f t="shared" si="15"/>
        <v>1.1468621100155261</v>
      </c>
      <c r="N41" s="153">
        <f t="shared" si="16"/>
        <v>74960551.329999983</v>
      </c>
      <c r="O41" s="139">
        <f t="shared" si="17"/>
        <v>1.1328551644886429</v>
      </c>
      <c r="P41" s="153">
        <f t="shared" si="18"/>
        <v>-3326318.5800000131</v>
      </c>
      <c r="Q41" s="139">
        <f t="shared" si="19"/>
        <v>-2.3026445436541643E-2</v>
      </c>
      <c r="R41" s="98">
        <f t="shared" si="8"/>
        <v>-56451086.390000001</v>
      </c>
      <c r="S41" s="139">
        <f t="shared" si="9"/>
        <v>-0.42171671919057407</v>
      </c>
      <c r="T41" s="153">
        <f t="shared" si="10"/>
        <v>63721013.729999974</v>
      </c>
      <c r="U41" s="139">
        <f t="shared" si="11"/>
        <v>0.82317193446078174</v>
      </c>
      <c r="W41" s="153">
        <f>Metas_realizado[[#This Row],[202406]]-GERENCIAL7[[#This Row],[202406]]</f>
        <v>-24220075.669999998</v>
      </c>
      <c r="X41" s="139">
        <f>Metas_realizado[[#This Row],[202406]]/GERENCIAL7[[#This Row],[202406]]-1</f>
        <v>-0.55357892113619056</v>
      </c>
      <c r="Y41" s="153">
        <f>Metas_realizado[[#This Row],[202406]]-PLDO2025[[#This Row],[202406]]</f>
        <v>-32026434.889999997</v>
      </c>
      <c r="Z41" s="139">
        <f>Metas_realizado[[#This Row],[202406]]/PLDO2025[[#This Row],[202406]]-1</f>
        <v>-0.62117099935087294</v>
      </c>
    </row>
    <row r="42" spans="1:26" s="2" customFormat="1" ht="19.7" customHeight="1" x14ac:dyDescent="0.2">
      <c r="A42" s="137" t="s">
        <v>586</v>
      </c>
      <c r="B42" s="138"/>
      <c r="C42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42" s="15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42" s="15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42" s="15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42" s="15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42" s="15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42" s="153">
        <f>SUMIF(Metas_realizado[[#Headers],[202401]:[202412]],"&lt;="&amp;"'"&amp;$I$1&amp;"'",Metas_realizado[[#This Row],[202401]:[202412]])</f>
        <v>0</v>
      </c>
      <c r="J42" s="153">
        <f t="shared" si="12"/>
        <v>0</v>
      </c>
      <c r="K42" s="153" t="str">
        <f t="shared" si="13"/>
        <v/>
      </c>
      <c r="L42" s="153">
        <f t="shared" si="14"/>
        <v>0</v>
      </c>
      <c r="M42" s="139" t="str">
        <f t="shared" si="15"/>
        <v/>
      </c>
      <c r="N42" s="153">
        <f t="shared" si="16"/>
        <v>0</v>
      </c>
      <c r="O42" s="139" t="str">
        <f t="shared" si="17"/>
        <v/>
      </c>
      <c r="P42" s="153">
        <f t="shared" si="18"/>
        <v>0</v>
      </c>
      <c r="Q42" s="139" t="str">
        <f t="shared" si="19"/>
        <v/>
      </c>
      <c r="R42" s="98">
        <f t="shared" si="8"/>
        <v>0</v>
      </c>
      <c r="S42" s="139" t="str">
        <f t="shared" si="9"/>
        <v/>
      </c>
      <c r="T42" s="153" t="str">
        <f t="shared" si="10"/>
        <v/>
      </c>
      <c r="U42" s="139" t="str">
        <f t="shared" si="11"/>
        <v/>
      </c>
      <c r="W42" s="153">
        <f>Metas_realizado[[#This Row],[202406]]-GERENCIAL7[[#This Row],[202406]]</f>
        <v>0</v>
      </c>
      <c r="X42" s="139" t="e">
        <f>Metas_realizado[[#This Row],[202406]]/GERENCIAL7[[#This Row],[202406]]-1</f>
        <v>#DIV/0!</v>
      </c>
      <c r="Y42" s="153">
        <f>Metas_realizado[[#This Row],[202406]]-PLDO2025[[#This Row],[202406]]</f>
        <v>0</v>
      </c>
      <c r="Z42" s="139" t="e">
        <f>Metas_realizado[[#This Row],[202406]]/PLDO2025[[#This Row],[202406]]-1</f>
        <v>#DIV/0!</v>
      </c>
    </row>
    <row r="43" spans="1:26" s="2" customFormat="1" ht="19.7" customHeight="1" x14ac:dyDescent="0.2">
      <c r="A43" s="137" t="s">
        <v>587</v>
      </c>
      <c r="B43" s="138"/>
      <c r="C43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25964754.599999998</v>
      </c>
      <c r="D43" s="15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8383454.3000000007</v>
      </c>
      <c r="E43" s="15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8815169.8300000001</v>
      </c>
      <c r="F43" s="15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62884986.999999993</v>
      </c>
      <c r="G43" s="15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30876099.829999998</v>
      </c>
      <c r="H43" s="15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2569520.08</v>
      </c>
      <c r="I43" s="153">
        <f>SUMIF(Metas_realizado[[#Headers],[202401]:[202412]],"&lt;="&amp;"'"&amp;$I$1&amp;"'",Metas_realizado[[#This Row],[202401]:[202412]])</f>
        <v>63820492.399999999</v>
      </c>
      <c r="J43" s="153">
        <f t="shared" si="12"/>
        <v>37855737.799999997</v>
      </c>
      <c r="K43" s="153">
        <f t="shared" si="13"/>
        <v>1.457966323317379</v>
      </c>
      <c r="L43" s="153">
        <f t="shared" si="14"/>
        <v>55437038.099999994</v>
      </c>
      <c r="M43" s="139">
        <f t="shared" si="15"/>
        <v>6.6126725471623304</v>
      </c>
      <c r="N43" s="153">
        <f t="shared" si="16"/>
        <v>55005322.57</v>
      </c>
      <c r="O43" s="139">
        <f t="shared" si="17"/>
        <v>6.2398483104437252</v>
      </c>
      <c r="P43" s="153">
        <f t="shared" si="18"/>
        <v>935505.40000000596</v>
      </c>
      <c r="Q43" s="139">
        <f t="shared" si="19"/>
        <v>1.4876450558859222E-2</v>
      </c>
      <c r="R43" s="98">
        <f t="shared" si="8"/>
        <v>-28306579.75</v>
      </c>
      <c r="S43" s="139">
        <f t="shared" si="9"/>
        <v>-0.91677964204846274</v>
      </c>
      <c r="T43" s="153">
        <f t="shared" si="10"/>
        <v>61250972.32</v>
      </c>
      <c r="U43" s="139">
        <f t="shared" si="11"/>
        <v>23.837514560306527</v>
      </c>
      <c r="W43" s="153">
        <f>Metas_realizado[[#This Row],[202406]]-GERENCIAL7[[#This Row],[202406]]</f>
        <v>-1101153.07</v>
      </c>
      <c r="X43" s="139">
        <f>Metas_realizado[[#This Row],[202406]]/GERENCIAL7[[#This Row],[202406]]-1</f>
        <v>-0.88534476727807021</v>
      </c>
      <c r="Y43" s="153">
        <f>Metas_realizado[[#This Row],[202406]]-PLDO2025[[#This Row],[202406]]</f>
        <v>3174312.35</v>
      </c>
      <c r="Z43" s="139">
        <f>Metas_realizado[[#This Row],[202406]]/PLDO2025[[#This Row],[202406]]-1</f>
        <v>-1.0470372159936621</v>
      </c>
    </row>
    <row r="44" spans="1:26" s="2" customFormat="1" ht="19.7" customHeight="1" x14ac:dyDescent="0.2">
      <c r="A44" s="132" t="s">
        <v>0</v>
      </c>
      <c r="B44" s="147" t="s">
        <v>588</v>
      </c>
      <c r="C44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44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44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44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44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44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44" s="152">
        <f>SUMIF(Metas_realizado[[#Headers],[202401]:[202412]],"&lt;="&amp;"'"&amp;$I$1&amp;"'",Metas_realizado[[#This Row],[202401]:[202412]])</f>
        <v>0</v>
      </c>
      <c r="J44" s="152">
        <f t="shared" si="12"/>
        <v>0</v>
      </c>
      <c r="K44" s="152" t="str">
        <f t="shared" si="13"/>
        <v/>
      </c>
      <c r="L44" s="152">
        <f t="shared" si="14"/>
        <v>0</v>
      </c>
      <c r="M44" s="35" t="str">
        <f t="shared" si="15"/>
        <v/>
      </c>
      <c r="N44" s="152">
        <f t="shared" si="16"/>
        <v>0</v>
      </c>
      <c r="O44" s="35" t="str">
        <f t="shared" si="17"/>
        <v/>
      </c>
      <c r="P44" s="152">
        <f t="shared" si="18"/>
        <v>0</v>
      </c>
      <c r="Q44" s="35" t="str">
        <f t="shared" si="19"/>
        <v/>
      </c>
      <c r="R44" s="45">
        <f t="shared" si="8"/>
        <v>0</v>
      </c>
      <c r="S44" s="35" t="str">
        <f t="shared" si="9"/>
        <v/>
      </c>
      <c r="T44" s="152" t="str">
        <f t="shared" si="10"/>
        <v/>
      </c>
      <c r="U44" s="35" t="str">
        <f t="shared" si="11"/>
        <v/>
      </c>
      <c r="W44" s="152">
        <f>Metas_realizado[[#This Row],[202406]]-GERENCIAL7[[#This Row],[202406]]</f>
        <v>0</v>
      </c>
      <c r="X44" s="35" t="e">
        <f>Metas_realizado[[#This Row],[202406]]/GERENCIAL7[[#This Row],[202406]]-1</f>
        <v>#DIV/0!</v>
      </c>
      <c r="Y44" s="152">
        <f>Metas_realizado[[#This Row],[202406]]-PLDO2025[[#This Row],[202406]]</f>
        <v>0</v>
      </c>
      <c r="Z44" s="35" t="e">
        <f>Metas_realizado[[#This Row],[202406]]/PLDO2025[[#This Row],[202406]]-1</f>
        <v>#DIV/0!</v>
      </c>
    </row>
    <row r="45" spans="1:26" s="2" customFormat="1" ht="19.7" customHeight="1" x14ac:dyDescent="0.2">
      <c r="A45" s="130" t="s">
        <v>0</v>
      </c>
      <c r="B45" s="144" t="s">
        <v>589</v>
      </c>
      <c r="C45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25964754.599999998</v>
      </c>
      <c r="D45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8383454.3000000007</v>
      </c>
      <c r="E45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8815169.8300000001</v>
      </c>
      <c r="F45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62884986.999999993</v>
      </c>
      <c r="G45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30876099.829999998</v>
      </c>
      <c r="H45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2569520.08</v>
      </c>
      <c r="I45" s="152">
        <f>SUMIF(Metas_realizado[[#Headers],[202401]:[202412]],"&lt;="&amp;"'"&amp;$I$1&amp;"'",Metas_realizado[[#This Row],[202401]:[202412]])</f>
        <v>63820492.399999999</v>
      </c>
      <c r="J45" s="152">
        <f t="shared" si="12"/>
        <v>37855737.799999997</v>
      </c>
      <c r="K45" s="152">
        <f t="shared" si="13"/>
        <v>1.457966323317379</v>
      </c>
      <c r="L45" s="152">
        <f t="shared" si="14"/>
        <v>55437038.099999994</v>
      </c>
      <c r="M45" s="35">
        <f t="shared" si="15"/>
        <v>6.6126725471623304</v>
      </c>
      <c r="N45" s="152">
        <f t="shared" si="16"/>
        <v>55005322.57</v>
      </c>
      <c r="O45" s="35">
        <f t="shared" si="17"/>
        <v>6.2398483104437252</v>
      </c>
      <c r="P45" s="152">
        <f t="shared" si="18"/>
        <v>935505.40000000596</v>
      </c>
      <c r="Q45" s="35">
        <f t="shared" si="19"/>
        <v>1.4876450558859222E-2</v>
      </c>
      <c r="R45" s="45">
        <f t="shared" si="8"/>
        <v>-28306579.75</v>
      </c>
      <c r="S45" s="35">
        <f t="shared" si="9"/>
        <v>-0.91677964204846274</v>
      </c>
      <c r="T45" s="152">
        <f t="shared" si="10"/>
        <v>61250972.32</v>
      </c>
      <c r="U45" s="35">
        <f t="shared" si="11"/>
        <v>23.837514560306527</v>
      </c>
      <c r="W45" s="152">
        <f>Metas_realizado[[#This Row],[202406]]-GERENCIAL7[[#This Row],[202406]]</f>
        <v>-1101153.07</v>
      </c>
      <c r="X45" s="35">
        <f>Metas_realizado[[#This Row],[202406]]/GERENCIAL7[[#This Row],[202406]]-1</f>
        <v>-0.88534476727807021</v>
      </c>
      <c r="Y45" s="152">
        <f>Metas_realizado[[#This Row],[202406]]-PLDO2025[[#This Row],[202406]]</f>
        <v>3174312.35</v>
      </c>
      <c r="Z45" s="35">
        <f>Metas_realizado[[#This Row],[202406]]/PLDO2025[[#This Row],[202406]]-1</f>
        <v>-1.0470372159936621</v>
      </c>
    </row>
    <row r="46" spans="1:26" s="2" customFormat="1" ht="19.7" customHeight="1" x14ac:dyDescent="0.2">
      <c r="A46" s="137" t="s">
        <v>590</v>
      </c>
      <c r="B46" s="138"/>
      <c r="C46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10953981.640000001</v>
      </c>
      <c r="D46" s="15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9013486.9000000004</v>
      </c>
      <c r="E46" s="15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9013486.9000000004</v>
      </c>
      <c r="F46" s="15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8654213.9100000001</v>
      </c>
      <c r="G46" s="15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8451218.1600000001</v>
      </c>
      <c r="H46" s="15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8273990.6500000004</v>
      </c>
      <c r="I46" s="153">
        <f>SUMIF(Metas_realizado[[#Headers],[202401]:[202412]],"&lt;="&amp;"'"&amp;$I$1&amp;"'",Metas_realizado[[#This Row],[202401]:[202412]])</f>
        <v>6881067.709999999</v>
      </c>
      <c r="J46" s="153">
        <f t="shared" si="12"/>
        <v>-4072913.9300000016</v>
      </c>
      <c r="K46" s="153">
        <f t="shared" si="13"/>
        <v>-0.37182040867470367</v>
      </c>
      <c r="L46" s="153">
        <f t="shared" si="14"/>
        <v>-2132419.1900000013</v>
      </c>
      <c r="M46" s="139">
        <f t="shared" si="15"/>
        <v>-0.23658093850449835</v>
      </c>
      <c r="N46" s="153">
        <f t="shared" si="16"/>
        <v>-2132419.1900000013</v>
      </c>
      <c r="O46" s="139">
        <f t="shared" si="17"/>
        <v>-0.23658093850449835</v>
      </c>
      <c r="P46" s="153">
        <f t="shared" si="18"/>
        <v>-1773146.2000000011</v>
      </c>
      <c r="Q46" s="139">
        <f t="shared" si="19"/>
        <v>-0.20488818723918056</v>
      </c>
      <c r="R46" s="98">
        <f t="shared" si="8"/>
        <v>-177227.50999999978</v>
      </c>
      <c r="S46" s="139">
        <f t="shared" si="9"/>
        <v>-2.0970646674206783E-2</v>
      </c>
      <c r="T46" s="153">
        <f t="shared" si="10"/>
        <v>-1392922.9400000013</v>
      </c>
      <c r="U46" s="139">
        <f t="shared" si="11"/>
        <v>-0.1683495907745558</v>
      </c>
      <c r="W46" s="153">
        <f>Metas_realizado[[#This Row],[202406]]-GERENCIAL7[[#This Row],[202406]]</f>
        <v>-626255.11</v>
      </c>
      <c r="X46" s="139">
        <f>Metas_realizado[[#This Row],[202406]]/GERENCIAL7[[#This Row],[202406]]-1</f>
        <v>-0.41896132224117888</v>
      </c>
      <c r="Y46" s="153">
        <f>Metas_realizado[[#This Row],[202406]]-PLDO2025[[#This Row],[202406]]</f>
        <v>-278905.69000000006</v>
      </c>
      <c r="Z46" s="139">
        <f>Metas_realizado[[#This Row],[202406]]/PLDO2025[[#This Row],[202406]]-1</f>
        <v>-0.24306971950544509</v>
      </c>
    </row>
    <row r="47" spans="1:26" s="2" customFormat="1" ht="19.7" customHeight="1" x14ac:dyDescent="0.2">
      <c r="A47" s="137" t="s">
        <v>591</v>
      </c>
      <c r="B47" s="138"/>
      <c r="C47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21233487.210000001</v>
      </c>
      <c r="D47" s="15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48266924.060000002</v>
      </c>
      <c r="E47" s="15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48266924.060000002</v>
      </c>
      <c r="F47" s="15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72843495.519999996</v>
      </c>
      <c r="G47" s="15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94487886.790000007</v>
      </c>
      <c r="H47" s="15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66495607.659999996</v>
      </c>
      <c r="I47" s="153">
        <f>SUMIF(Metas_realizado[[#Headers],[202401]:[202412]],"&lt;="&amp;"'"&amp;$I$1&amp;"'",Metas_realizado[[#This Row],[202401]:[202412]])</f>
        <v>70358360.590000004</v>
      </c>
      <c r="J47" s="153">
        <f t="shared" si="12"/>
        <v>49124873.380000003</v>
      </c>
      <c r="K47" s="153">
        <f t="shared" si="13"/>
        <v>2.3135565483970262</v>
      </c>
      <c r="L47" s="153">
        <f t="shared" si="14"/>
        <v>22091436.530000001</v>
      </c>
      <c r="M47" s="139">
        <f t="shared" si="15"/>
        <v>0.4576930674624804</v>
      </c>
      <c r="N47" s="153">
        <f t="shared" si="16"/>
        <v>22091436.530000001</v>
      </c>
      <c r="O47" s="139">
        <f t="shared" si="17"/>
        <v>0.4576930674624804</v>
      </c>
      <c r="P47" s="153">
        <f t="shared" si="18"/>
        <v>-2485134.9299999923</v>
      </c>
      <c r="Q47" s="139">
        <f t="shared" si="19"/>
        <v>-3.4116085619719794E-2</v>
      </c>
      <c r="R47" s="98">
        <f t="shared" si="8"/>
        <v>-27992279.13000001</v>
      </c>
      <c r="S47" s="139">
        <f t="shared" si="9"/>
        <v>-0.29625256824944179</v>
      </c>
      <c r="T47" s="153">
        <f t="shared" si="10"/>
        <v>3862752.9300000072</v>
      </c>
      <c r="U47" s="139">
        <f t="shared" si="11"/>
        <v>5.8090347106093398E-2</v>
      </c>
      <c r="W47" s="153">
        <f>Metas_realizado[[#This Row],[202406]]-GERENCIAL7[[#This Row],[202406]]</f>
        <v>-22492667.490000002</v>
      </c>
      <c r="X47" s="139">
        <f>Metas_realizado[[#This Row],[202406]]/GERENCIAL7[[#This Row],[202406]]-1</f>
        <v>-0.54842419609200554</v>
      </c>
      <c r="Y47" s="153">
        <f>Metas_realizado[[#This Row],[202406]]-PLDO2025[[#This Row],[202406]]</f>
        <v>-34921841.549999997</v>
      </c>
      <c r="Z47" s="139">
        <f>Metas_realizado[[#This Row],[202406]]/PLDO2025[[#This Row],[202406]]-1</f>
        <v>-0.65344773639542586</v>
      </c>
    </row>
    <row r="48" spans="1:26" s="2" customFormat="1" ht="19.7" customHeight="1" x14ac:dyDescent="0.2">
      <c r="A48" s="130" t="s">
        <v>0</v>
      </c>
      <c r="B48" s="144" t="s">
        <v>592</v>
      </c>
      <c r="C48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12815317.980000002</v>
      </c>
      <c r="D48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47253382.960000001</v>
      </c>
      <c r="E48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47253382.960000001</v>
      </c>
      <c r="F48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66055190</v>
      </c>
      <c r="G48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83947978.930000007</v>
      </c>
      <c r="H48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36751013.710000001</v>
      </c>
      <c r="I48" s="152">
        <f>SUMIF(Metas_realizado[[#Headers],[202401]:[202412]],"&lt;="&amp;"'"&amp;$I$1&amp;"'",Metas_realizado[[#This Row],[202401]:[202412]])</f>
        <v>65721548.590000004</v>
      </c>
      <c r="J48" s="152">
        <f t="shared" si="12"/>
        <v>52906230.609999999</v>
      </c>
      <c r="K48" s="152">
        <f t="shared" si="13"/>
        <v>4.1283587884878994</v>
      </c>
      <c r="L48" s="152">
        <f t="shared" si="14"/>
        <v>18468165.630000003</v>
      </c>
      <c r="M48" s="35">
        <f t="shared" si="15"/>
        <v>0.39083266579312026</v>
      </c>
      <c r="N48" s="152">
        <f t="shared" si="16"/>
        <v>18468165.630000003</v>
      </c>
      <c r="O48" s="35">
        <f t="shared" si="17"/>
        <v>0.39083266579312026</v>
      </c>
      <c r="P48" s="152">
        <f t="shared" si="18"/>
        <v>-333641.40999999642</v>
      </c>
      <c r="Q48" s="35">
        <f t="shared" si="19"/>
        <v>-5.0509492138316459E-3</v>
      </c>
      <c r="R48" s="45">
        <f t="shared" si="8"/>
        <v>-47196965.220000006</v>
      </c>
      <c r="S48" s="35">
        <f t="shared" si="9"/>
        <v>-0.56221681357397757</v>
      </c>
      <c r="T48" s="152">
        <f t="shared" si="10"/>
        <v>28970534.880000003</v>
      </c>
      <c r="U48" s="35">
        <f t="shared" si="11"/>
        <v>0.78829213007849841</v>
      </c>
      <c r="W48" s="152">
        <f>Metas_realizado[[#This Row],[202406]]-GERENCIAL7[[#This Row],[202406]]</f>
        <v>-22089027.390000001</v>
      </c>
      <c r="X48" s="35">
        <f>Metas_realizado[[#This Row],[202406]]/GERENCIAL7[[#This Row],[202406]]-1</f>
        <v>-0.55222948132768412</v>
      </c>
      <c r="Y48" s="152">
        <f>Metas_realizado[[#This Row],[202406]]-PLDO2025[[#This Row],[202406]]</f>
        <v>-31743437.030000001</v>
      </c>
      <c r="Z48" s="35">
        <f>Metas_realizado[[#This Row],[202406]]/PLDO2025[[#This Row],[202406]]-1</f>
        <v>-0.63929091223006362</v>
      </c>
    </row>
    <row r="49" spans="1:26" s="2" customFormat="1" ht="19.7" customHeight="1" x14ac:dyDescent="0.2">
      <c r="A49" s="131" t="s">
        <v>0</v>
      </c>
      <c r="B49" s="134" t="s">
        <v>593</v>
      </c>
      <c r="C49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8418169.2300000023</v>
      </c>
      <c r="D49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1013541.1</v>
      </c>
      <c r="E49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1013541.1</v>
      </c>
      <c r="F49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6788305.5199999996</v>
      </c>
      <c r="G49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10539907.859999999</v>
      </c>
      <c r="H49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29744593.949999999</v>
      </c>
      <c r="I49" s="152">
        <f>SUMIF(Metas_realizado[[#Headers],[202401]:[202412]],"&lt;="&amp;"'"&amp;$I$1&amp;"'",Metas_realizado[[#This Row],[202401]:[202412]])</f>
        <v>4636812</v>
      </c>
      <c r="J49" s="152">
        <f t="shared" si="12"/>
        <v>-3781357.2300000023</v>
      </c>
      <c r="K49" s="152">
        <f t="shared" si="13"/>
        <v>-0.44918997547878958</v>
      </c>
      <c r="L49" s="152">
        <f t="shared" si="14"/>
        <v>3623270.9</v>
      </c>
      <c r="M49" s="35">
        <f t="shared" si="15"/>
        <v>3.5748633183202934</v>
      </c>
      <c r="N49" s="152">
        <f t="shared" si="16"/>
        <v>3623270.9</v>
      </c>
      <c r="O49" s="35">
        <f t="shared" si="17"/>
        <v>3.5748633183202934</v>
      </c>
      <c r="P49" s="152">
        <f t="shared" si="18"/>
        <v>-2151493.5199999996</v>
      </c>
      <c r="Q49" s="35">
        <f t="shared" si="19"/>
        <v>-0.31694117385571052</v>
      </c>
      <c r="R49" s="45">
        <f t="shared" si="8"/>
        <v>19204686.09</v>
      </c>
      <c r="S49" s="35">
        <f t="shared" si="9"/>
        <v>1.8220924077414091</v>
      </c>
      <c r="T49" s="152">
        <f t="shared" si="10"/>
        <v>-25107781.949999999</v>
      </c>
      <c r="U49" s="35">
        <f t="shared" si="11"/>
        <v>-0.84411244585169398</v>
      </c>
      <c r="W49" s="152">
        <f>Metas_realizado[[#This Row],[202406]]-GERENCIAL7[[#This Row],[202406]]</f>
        <v>-403640.1</v>
      </c>
      <c r="X49" s="35">
        <f>Metas_realizado[[#This Row],[202406]]/GERENCIAL7[[#This Row],[202406]]-1</f>
        <v>-0.3982473922369798</v>
      </c>
      <c r="Y49" s="152">
        <f>Metas_realizado[[#This Row],[202406]]-PLDO2025[[#This Row],[202406]]</f>
        <v>-3178404.52</v>
      </c>
      <c r="Z49" s="35">
        <f>Metas_realizado[[#This Row],[202406]]/PLDO2025[[#This Row],[202406]]-1</f>
        <v>-0.83900427334065708</v>
      </c>
    </row>
    <row r="50" spans="1:26" s="2" customFormat="1" ht="19.7" customHeight="1" x14ac:dyDescent="0.2">
      <c r="A50" s="137" t="s">
        <v>594</v>
      </c>
      <c r="B50" s="138"/>
      <c r="C50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50044.43</v>
      </c>
      <c r="D50" s="15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74000</v>
      </c>
      <c r="E50" s="15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74000</v>
      </c>
      <c r="F50" s="15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73754.27</v>
      </c>
      <c r="G50" s="15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45000</v>
      </c>
      <c r="H50" s="15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70000</v>
      </c>
      <c r="I50" s="153">
        <f>SUMIF(Metas_realizado[[#Headers],[202401]:[202412]],"&lt;="&amp;"'"&amp;$I$1&amp;"'",Metas_realizado[[#This Row],[202401]:[202412]])</f>
        <v>70211.42</v>
      </c>
      <c r="J50" s="153">
        <f t="shared" si="12"/>
        <v>20166.989999999998</v>
      </c>
      <c r="K50" s="153">
        <f t="shared" si="13"/>
        <v>0.4029817104520923</v>
      </c>
      <c r="L50" s="153">
        <f t="shared" si="14"/>
        <v>-3788.5800000000017</v>
      </c>
      <c r="M50" s="139">
        <f t="shared" si="15"/>
        <v>-5.1197027027026998E-2</v>
      </c>
      <c r="N50" s="153">
        <f t="shared" si="16"/>
        <v>-3788.5800000000017</v>
      </c>
      <c r="O50" s="139">
        <f t="shared" si="17"/>
        <v>-5.1197027027026998E-2</v>
      </c>
      <c r="P50" s="153">
        <f t="shared" si="18"/>
        <v>-3542.8500000000058</v>
      </c>
      <c r="Q50" s="139">
        <f t="shared" si="19"/>
        <v>-4.8035862872753077E-2</v>
      </c>
      <c r="R50" s="98">
        <f t="shared" si="8"/>
        <v>25000</v>
      </c>
      <c r="S50" s="139">
        <f t="shared" si="9"/>
        <v>0.55555555555555558</v>
      </c>
      <c r="T50" s="153">
        <f t="shared" si="10"/>
        <v>211.41999999999825</v>
      </c>
      <c r="U50" s="139">
        <f t="shared" si="11"/>
        <v>3.0202857142855866E-3</v>
      </c>
      <c r="W50" s="153">
        <f>Metas_realizado[[#This Row],[202406]]-GERENCIAL7[[#This Row],[202406]]</f>
        <v>0</v>
      </c>
      <c r="X50" s="139" t="e">
        <f>Metas_realizado[[#This Row],[202406]]/GERENCIAL7[[#This Row],[202406]]-1</f>
        <v>#DIV/0!</v>
      </c>
      <c r="Y50" s="153">
        <f>Metas_realizado[[#This Row],[202406]]-PLDO2025[[#This Row],[202406]]</f>
        <v>0</v>
      </c>
      <c r="Z50" s="139" t="e">
        <f>Metas_realizado[[#This Row],[202406]]/PLDO2025[[#This Row],[202406]]-1</f>
        <v>#DIV/0!</v>
      </c>
    </row>
    <row r="51" spans="1:26" s="2" customFormat="1" ht="19.7" hidden="1" customHeight="1" x14ac:dyDescent="0.2">
      <c r="A51" s="131" t="s">
        <v>0</v>
      </c>
      <c r="B51" s="131" t="s">
        <v>595</v>
      </c>
      <c r="C51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1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1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1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1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1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1" s="152">
        <f>SUMIF(Metas_realizado[[#Headers],[202401]:[202412]],"&lt;="&amp;"'"&amp;$I$1&amp;"'",Metas_realizado[[#This Row],[202401]:[202412]])</f>
        <v>0</v>
      </c>
      <c r="J51" s="152">
        <f t="shared" si="12"/>
        <v>0</v>
      </c>
      <c r="K51" s="152" t="str">
        <f t="shared" si="13"/>
        <v/>
      </c>
      <c r="L51" s="152">
        <f t="shared" si="14"/>
        <v>0</v>
      </c>
      <c r="M51" s="35" t="str">
        <f t="shared" si="15"/>
        <v/>
      </c>
      <c r="N51" s="152">
        <f t="shared" si="16"/>
        <v>0</v>
      </c>
      <c r="O51" s="35" t="str">
        <f t="shared" si="17"/>
        <v/>
      </c>
      <c r="P51" s="152">
        <f t="shared" si="18"/>
        <v>0</v>
      </c>
      <c r="Q51" s="35" t="str">
        <f t="shared" si="19"/>
        <v/>
      </c>
      <c r="R51" s="45">
        <f t="shared" si="8"/>
        <v>0</v>
      </c>
      <c r="S51" s="35" t="str">
        <f t="shared" si="9"/>
        <v/>
      </c>
      <c r="T51" s="152" t="str">
        <f t="shared" si="10"/>
        <v/>
      </c>
      <c r="U51" s="35" t="str">
        <f t="shared" si="11"/>
        <v/>
      </c>
      <c r="W51" s="152">
        <f>Metas_realizado[[#This Row],[202406]]-GERENCIAL7[[#This Row],[202406]]</f>
        <v>0</v>
      </c>
      <c r="X51" s="35" t="e">
        <f>Metas_realizado[[#This Row],[202406]]/GERENCIAL7[[#This Row],[202406]]-1</f>
        <v>#DIV/0!</v>
      </c>
      <c r="Y51" s="152">
        <f>Metas_realizado[[#This Row],[202406]]-PLDO2025[[#This Row],[202406]]</f>
        <v>0</v>
      </c>
      <c r="Z51" s="35" t="e">
        <f>Metas_realizado[[#This Row],[202406]]/PLDO2025[[#This Row],[202406]]-1</f>
        <v>#DIV/0!</v>
      </c>
    </row>
    <row r="52" spans="1:26" s="2" customFormat="1" ht="19.7" hidden="1" customHeight="1" x14ac:dyDescent="0.2">
      <c r="A52" s="131" t="s">
        <v>0</v>
      </c>
      <c r="B52" s="131" t="s">
        <v>596</v>
      </c>
      <c r="C52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50044.43</v>
      </c>
      <c r="D52" s="15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74000</v>
      </c>
      <c r="E52" s="15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74000</v>
      </c>
      <c r="F52" s="15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73754.27</v>
      </c>
      <c r="G52" s="15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45000</v>
      </c>
      <c r="H52" s="15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70000</v>
      </c>
      <c r="I52" s="152">
        <f>SUMIF(Metas_realizado[[#Headers],[202401]:[202412]],"&lt;="&amp;"'"&amp;$I$1&amp;"'",Metas_realizado[[#This Row],[202401]:[202412]])</f>
        <v>70211.42</v>
      </c>
      <c r="J52" s="152">
        <f t="shared" si="12"/>
        <v>20166.989999999998</v>
      </c>
      <c r="K52" s="152">
        <f t="shared" si="13"/>
        <v>0.4029817104520923</v>
      </c>
      <c r="L52" s="152">
        <f t="shared" si="14"/>
        <v>-3788.5800000000017</v>
      </c>
      <c r="M52" s="35">
        <f t="shared" si="15"/>
        <v>-5.1197027027026998E-2</v>
      </c>
      <c r="N52" s="152">
        <f t="shared" si="16"/>
        <v>-3788.5800000000017</v>
      </c>
      <c r="O52" s="35">
        <f t="shared" si="17"/>
        <v>-5.1197027027026998E-2</v>
      </c>
      <c r="P52" s="152">
        <f t="shared" si="18"/>
        <v>-3542.8500000000058</v>
      </c>
      <c r="Q52" s="35">
        <f t="shared" si="19"/>
        <v>-4.8035862872753077E-2</v>
      </c>
      <c r="R52" s="45">
        <f t="shared" si="8"/>
        <v>25000</v>
      </c>
      <c r="S52" s="35">
        <f t="shared" si="9"/>
        <v>0.55555555555555558</v>
      </c>
      <c r="T52" s="152">
        <f t="shared" si="10"/>
        <v>211.41999999999825</v>
      </c>
      <c r="U52" s="35">
        <f t="shared" si="11"/>
        <v>3.0202857142855866E-3</v>
      </c>
      <c r="W52" s="152">
        <f>Metas_realizado[[#This Row],[202406]]-GERENCIAL7[[#This Row],[202406]]</f>
        <v>0</v>
      </c>
      <c r="X52" s="35" t="e">
        <f>Metas_realizado[[#This Row],[202406]]/GERENCIAL7[[#This Row],[202406]]-1</f>
        <v>#DIV/0!</v>
      </c>
      <c r="Y52" s="152">
        <f>Metas_realizado[[#This Row],[202406]]-PLDO2025[[#This Row],[202406]]</f>
        <v>0</v>
      </c>
      <c r="Z52" s="35" t="e">
        <f>Metas_realizado[[#This Row],[202406]]/PLDO2025[[#This Row],[202406]]-1</f>
        <v>#DIV/0!</v>
      </c>
    </row>
    <row r="53" spans="1:26" s="2" customFormat="1" ht="19.7" hidden="1" customHeight="1" x14ac:dyDescent="0.2">
      <c r="A53" s="131" t="s">
        <v>0</v>
      </c>
      <c r="B53" s="131" t="s">
        <v>0</v>
      </c>
      <c r="C53" s="1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50044.43</v>
      </c>
      <c r="D53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74000</v>
      </c>
      <c r="E53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74000</v>
      </c>
      <c r="F53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73754.27</v>
      </c>
      <c r="G53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45000</v>
      </c>
      <c r="H53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70000</v>
      </c>
      <c r="I53" s="158">
        <f>SUMIF(Metas_realizado[[#Headers],[202401]:[202412]],"&lt;="&amp;"'"&amp;$I$1&amp;"'",Metas_realizado[[#This Row],[202401]:[202412]])</f>
        <v>70211.42</v>
      </c>
      <c r="J53" s="158">
        <f t="shared" si="12"/>
        <v>20166.989999999998</v>
      </c>
      <c r="K53" s="158">
        <f t="shared" si="13"/>
        <v>0.4029817104520923</v>
      </c>
      <c r="L53" s="158">
        <f t="shared" si="14"/>
        <v>-3788.5800000000017</v>
      </c>
      <c r="M53" s="146">
        <f t="shared" si="15"/>
        <v>-5.1197027027026998E-2</v>
      </c>
      <c r="N53" s="158">
        <f t="shared" si="16"/>
        <v>-3788.5800000000017</v>
      </c>
      <c r="O53" s="146">
        <f t="shared" si="17"/>
        <v>-5.1197027027026998E-2</v>
      </c>
      <c r="P53" s="158">
        <f t="shared" si="18"/>
        <v>-3542.8500000000058</v>
      </c>
      <c r="Q53" s="146">
        <f t="shared" si="19"/>
        <v>-4.8035862872753077E-2</v>
      </c>
      <c r="R53" s="145">
        <f t="shared" si="8"/>
        <v>25000</v>
      </c>
      <c r="S53" s="146">
        <f t="shared" si="9"/>
        <v>0.55555555555555558</v>
      </c>
      <c r="T53" s="158">
        <f t="shared" si="10"/>
        <v>211.41999999999825</v>
      </c>
      <c r="U53" s="146">
        <f t="shared" si="11"/>
        <v>3.0202857142855866E-3</v>
      </c>
      <c r="W53" s="158">
        <f>Metas_realizado[[#This Row],[202406]]-GERENCIAL7[[#This Row],[202406]]</f>
        <v>0</v>
      </c>
      <c r="X53" s="146" t="e">
        <f>Metas_realizado[[#This Row],[202406]]/GERENCIAL7[[#This Row],[202406]]-1</f>
        <v>#DIV/0!</v>
      </c>
      <c r="Y53" s="158">
        <f>Metas_realizado[[#This Row],[202406]]-PLDO2025[[#This Row],[202406]]</f>
        <v>0</v>
      </c>
      <c r="Z53" s="146" t="e">
        <f>Metas_realizado[[#This Row],[202406]]/PLDO2025[[#This Row],[202406]]-1</f>
        <v>#DIV/0!</v>
      </c>
    </row>
    <row r="54" spans="1:26" s="2" customFormat="1" ht="19.7" hidden="1" customHeight="1" x14ac:dyDescent="0.2">
      <c r="A54" s="131" t="s">
        <v>0</v>
      </c>
      <c r="B54" s="131" t="s">
        <v>0</v>
      </c>
      <c r="C54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4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4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4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4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4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4" s="154">
        <f>SUMIF(Metas_realizado[[#Headers],[202401]:[202412]],"&lt;="&amp;"'"&amp;$I$1&amp;"'",Metas_realizado[[#This Row],[202401]:[202412]])</f>
        <v>0</v>
      </c>
      <c r="J54" s="154">
        <f t="shared" si="12"/>
        <v>0</v>
      </c>
      <c r="K54" s="154" t="str">
        <f t="shared" si="13"/>
        <v/>
      </c>
      <c r="L54" s="154">
        <f t="shared" si="14"/>
        <v>0</v>
      </c>
      <c r="M54" s="143" t="str">
        <f t="shared" si="15"/>
        <v/>
      </c>
      <c r="N54" s="154">
        <f t="shared" si="16"/>
        <v>0</v>
      </c>
      <c r="O54" s="143" t="str">
        <f t="shared" si="17"/>
        <v/>
      </c>
      <c r="P54" s="154">
        <f t="shared" si="18"/>
        <v>0</v>
      </c>
      <c r="Q54" s="143" t="str">
        <f t="shared" si="19"/>
        <v/>
      </c>
      <c r="R54" s="85">
        <f t="shared" si="8"/>
        <v>0</v>
      </c>
      <c r="S54" s="143" t="str">
        <f t="shared" si="9"/>
        <v/>
      </c>
      <c r="T54" s="154" t="str">
        <f t="shared" si="10"/>
        <v/>
      </c>
      <c r="U54" s="143" t="str">
        <f t="shared" si="11"/>
        <v/>
      </c>
      <c r="W54" s="154">
        <f>Metas_realizado[[#This Row],[202406]]-GERENCIAL7[[#This Row],[202406]]</f>
        <v>0</v>
      </c>
      <c r="X54" s="143" t="e">
        <f>Metas_realizado[[#This Row],[202406]]/GERENCIAL7[[#This Row],[202406]]-1</f>
        <v>#DIV/0!</v>
      </c>
      <c r="Y54" s="154">
        <f>Metas_realizado[[#This Row],[202406]]-PLDO2025[[#This Row],[202406]]</f>
        <v>0</v>
      </c>
      <c r="Z54" s="143" t="e">
        <f>Metas_realizado[[#This Row],[202406]]/PLDO2025[[#This Row],[202406]]-1</f>
        <v>#DIV/0!</v>
      </c>
    </row>
    <row r="55" spans="1:26" s="2" customFormat="1" ht="19.7" hidden="1" customHeight="1" x14ac:dyDescent="0.2">
      <c r="A55" s="131" t="s">
        <v>0</v>
      </c>
      <c r="B55" s="131" t="s">
        <v>0</v>
      </c>
      <c r="C55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5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5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5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5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5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5" s="154">
        <f>SUMIF(Metas_realizado[[#Headers],[202401]:[202412]],"&lt;="&amp;"'"&amp;$I$1&amp;"'",Metas_realizado[[#This Row],[202401]:[202412]])</f>
        <v>0</v>
      </c>
      <c r="J55" s="154">
        <f t="shared" si="12"/>
        <v>0</v>
      </c>
      <c r="K55" s="154" t="str">
        <f t="shared" si="13"/>
        <v/>
      </c>
      <c r="L55" s="154">
        <f t="shared" si="14"/>
        <v>0</v>
      </c>
      <c r="M55" s="143" t="str">
        <f t="shared" si="15"/>
        <v/>
      </c>
      <c r="N55" s="154">
        <f t="shared" si="16"/>
        <v>0</v>
      </c>
      <c r="O55" s="143" t="str">
        <f t="shared" si="17"/>
        <v/>
      </c>
      <c r="P55" s="154">
        <f t="shared" si="18"/>
        <v>0</v>
      </c>
      <c r="Q55" s="143" t="str">
        <f t="shared" si="19"/>
        <v/>
      </c>
      <c r="R55" s="85">
        <f t="shared" si="8"/>
        <v>0</v>
      </c>
      <c r="S55" s="143" t="str">
        <f t="shared" si="9"/>
        <v/>
      </c>
      <c r="T55" s="154" t="str">
        <f t="shared" si="10"/>
        <v/>
      </c>
      <c r="U55" s="143" t="str">
        <f t="shared" si="11"/>
        <v/>
      </c>
      <c r="W55" s="154">
        <f>Metas_realizado[[#This Row],[202406]]-GERENCIAL7[[#This Row],[202406]]</f>
        <v>0</v>
      </c>
      <c r="X55" s="143" t="e">
        <f>Metas_realizado[[#This Row],[202406]]/GERENCIAL7[[#This Row],[202406]]-1</f>
        <v>#DIV/0!</v>
      </c>
      <c r="Y55" s="154">
        <f>Metas_realizado[[#This Row],[202406]]-PLDO2025[[#This Row],[202406]]</f>
        <v>0</v>
      </c>
      <c r="Z55" s="143" t="e">
        <f>Metas_realizado[[#This Row],[202406]]/PLDO2025[[#This Row],[202406]]-1</f>
        <v>#DIV/0!</v>
      </c>
    </row>
    <row r="56" spans="1:26" s="2" customFormat="1" ht="19.7" hidden="1" customHeight="1" x14ac:dyDescent="0.2">
      <c r="A56" s="136" t="s">
        <v>0</v>
      </c>
      <c r="B56" s="136" t="s">
        <v>0</v>
      </c>
      <c r="C56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6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6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6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6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6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6" s="154">
        <f>SUMIF(Metas_realizado[[#Headers],[202401]:[202412]],"&lt;="&amp;"'"&amp;$I$1&amp;"'",Metas_realizado[[#This Row],[202401]:[202412]])</f>
        <v>0</v>
      </c>
      <c r="J56" s="154">
        <f t="shared" si="12"/>
        <v>0</v>
      </c>
      <c r="K56" s="154" t="str">
        <f t="shared" si="13"/>
        <v/>
      </c>
      <c r="L56" s="154">
        <f t="shared" si="14"/>
        <v>0</v>
      </c>
      <c r="M56" s="143" t="str">
        <f t="shared" si="15"/>
        <v/>
      </c>
      <c r="N56" s="154">
        <f t="shared" si="16"/>
        <v>0</v>
      </c>
      <c r="O56" s="143" t="str">
        <f t="shared" si="17"/>
        <v/>
      </c>
      <c r="P56" s="154">
        <f t="shared" si="18"/>
        <v>0</v>
      </c>
      <c r="Q56" s="143" t="str">
        <f t="shared" si="19"/>
        <v/>
      </c>
      <c r="R56" s="85">
        <f t="shared" si="8"/>
        <v>0</v>
      </c>
      <c r="S56" s="143" t="str">
        <f t="shared" si="9"/>
        <v/>
      </c>
      <c r="T56" s="154" t="str">
        <f t="shared" si="10"/>
        <v/>
      </c>
      <c r="U56" s="143" t="str">
        <f t="shared" si="11"/>
        <v/>
      </c>
      <c r="W56" s="154">
        <f>Metas_realizado[[#This Row],[202406]]-GERENCIAL7[[#This Row],[202406]]</f>
        <v>0</v>
      </c>
      <c r="X56" s="143" t="e">
        <f>Metas_realizado[[#This Row],[202406]]/GERENCIAL7[[#This Row],[202406]]-1</f>
        <v>#DIV/0!</v>
      </c>
      <c r="Y56" s="154">
        <f>Metas_realizado[[#This Row],[202406]]-PLDO2025[[#This Row],[202406]]</f>
        <v>0</v>
      </c>
      <c r="Z56" s="143" t="e">
        <f>Metas_realizado[[#This Row],[202406]]/PLDO2025[[#This Row],[202406]]-1</f>
        <v>#DIV/0!</v>
      </c>
    </row>
    <row r="57" spans="1:26" s="2" customFormat="1" ht="19.7" hidden="1" customHeight="1" x14ac:dyDescent="0.2">
      <c r="A57" s="130" t="s">
        <v>0</v>
      </c>
      <c r="B57" s="130" t="s">
        <v>0</v>
      </c>
      <c r="C57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7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7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7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7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7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7" s="154">
        <f>SUMIF(Metas_realizado[[#Headers],[202401]:[202412]],"&lt;="&amp;"'"&amp;$I$1&amp;"'",Metas_realizado[[#This Row],[202401]:[202412]])</f>
        <v>0</v>
      </c>
      <c r="J57" s="154">
        <f t="shared" si="12"/>
        <v>0</v>
      </c>
      <c r="K57" s="154" t="str">
        <f t="shared" si="13"/>
        <v/>
      </c>
      <c r="L57" s="154">
        <f t="shared" si="14"/>
        <v>0</v>
      </c>
      <c r="M57" s="143" t="str">
        <f t="shared" si="15"/>
        <v/>
      </c>
      <c r="N57" s="154">
        <f t="shared" si="16"/>
        <v>0</v>
      </c>
      <c r="O57" s="143" t="str">
        <f t="shared" si="17"/>
        <v/>
      </c>
      <c r="P57" s="154">
        <f t="shared" si="18"/>
        <v>0</v>
      </c>
      <c r="Q57" s="143" t="str">
        <f t="shared" si="19"/>
        <v/>
      </c>
      <c r="R57" s="85">
        <f t="shared" si="8"/>
        <v>0</v>
      </c>
      <c r="S57" s="143" t="str">
        <f t="shared" si="9"/>
        <v/>
      </c>
      <c r="T57" s="154" t="str">
        <f t="shared" si="10"/>
        <v/>
      </c>
      <c r="U57" s="143" t="str">
        <f t="shared" si="11"/>
        <v/>
      </c>
      <c r="W57" s="154">
        <f>Metas_realizado[[#This Row],[202406]]-GERENCIAL7[[#This Row],[202406]]</f>
        <v>0</v>
      </c>
      <c r="X57" s="143" t="e">
        <f>Metas_realizado[[#This Row],[202406]]/GERENCIAL7[[#This Row],[202406]]-1</f>
        <v>#DIV/0!</v>
      </c>
      <c r="Y57" s="154">
        <f>Metas_realizado[[#This Row],[202406]]-PLDO2025[[#This Row],[202406]]</f>
        <v>0</v>
      </c>
      <c r="Z57" s="143" t="e">
        <f>Metas_realizado[[#This Row],[202406]]/PLDO2025[[#This Row],[202406]]-1</f>
        <v>#DIV/0!</v>
      </c>
    </row>
    <row r="58" spans="1:26" s="2" customFormat="1" ht="19.7" customHeight="1" x14ac:dyDescent="0.2">
      <c r="A58" s="137" t="s">
        <v>602</v>
      </c>
      <c r="B58" s="134"/>
      <c r="C58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24525249048.419998</v>
      </c>
      <c r="D58" s="15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23447410547.900002</v>
      </c>
      <c r="E58" s="15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23688909697.079998</v>
      </c>
      <c r="F58" s="15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24388195058.829998</v>
      </c>
      <c r="G58" s="15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23002228478.360004</v>
      </c>
      <c r="H58" s="15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22265079396.790001</v>
      </c>
      <c r="I58" s="155">
        <f>SUMIF(Metas_realizado[[#Headers],[202401]:[202412]],"&lt;="&amp;"'"&amp;$I$1&amp;"'",Metas_realizado[[#This Row],[202401]:[202412]])</f>
        <v>24632911376.969997</v>
      </c>
      <c r="J58" s="155">
        <f t="shared" si="12"/>
        <v>107662328.54999924</v>
      </c>
      <c r="K58" s="155">
        <f t="shared" si="13"/>
        <v>4.3898566875892886E-3</v>
      </c>
      <c r="L58" s="155">
        <f t="shared" si="14"/>
        <v>1185500829.0699959</v>
      </c>
      <c r="M58" s="34">
        <f t="shared" si="15"/>
        <v>5.0559989413252016E-2</v>
      </c>
      <c r="N58" s="155">
        <f t="shared" si="16"/>
        <v>944001679.88999939</v>
      </c>
      <c r="O58" s="34">
        <f t="shared" si="17"/>
        <v>3.9849942102078373E-2</v>
      </c>
      <c r="P58" s="155">
        <f t="shared" si="18"/>
        <v>244716318.13999939</v>
      </c>
      <c r="Q58" s="34">
        <f t="shared" si="19"/>
        <v>1.0034211943511506E-2</v>
      </c>
      <c r="R58" s="44">
        <f t="shared" si="8"/>
        <v>-737149081.57000351</v>
      </c>
      <c r="S58" s="34">
        <f t="shared" si="9"/>
        <v>-3.2046855036828137E-2</v>
      </c>
      <c r="T58" s="155">
        <f t="shared" si="10"/>
        <v>2367831980.1799965</v>
      </c>
      <c r="U58" s="34">
        <f t="shared" si="11"/>
        <v>0.1063473405139248</v>
      </c>
      <c r="W58" s="155">
        <f>Metas_realizado[[#This Row],[202406]]-GERENCIAL7[[#This Row],[202406]]</f>
        <v>143729138.13999987</v>
      </c>
      <c r="X58" s="34">
        <f>Metas_realizado[[#This Row],[202406]]/GERENCIAL7[[#This Row],[202406]]-1</f>
        <v>4.0859221555223701E-2</v>
      </c>
      <c r="Y58" s="155">
        <f>Metas_realizado[[#This Row],[202406]]-PLDO2025[[#This Row],[202406]]</f>
        <v>62312312.96999979</v>
      </c>
      <c r="Z58" s="34">
        <f>Metas_realizado[[#This Row],[202406]]/PLDO2025[[#This Row],[202406]]-1</f>
        <v>1.7313381626532287E-2</v>
      </c>
    </row>
    <row r="59" spans="1:26" s="2" customFormat="1" ht="19.7" customHeight="1" x14ac:dyDescent="0.2">
      <c r="A59" s="161" t="s">
        <v>603</v>
      </c>
      <c r="B59" s="162"/>
      <c r="C59" s="43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935021805.08999991</v>
      </c>
      <c r="D59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828419007.00999999</v>
      </c>
      <c r="E59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828419007.00999999</v>
      </c>
      <c r="F59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808862414.90999997</v>
      </c>
      <c r="G59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772704631.36999989</v>
      </c>
      <c r="H59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853848041.70999992</v>
      </c>
      <c r="I59" s="159">
        <f>SUMIF(Metas_realizado[[#Headers],[202401]:[202412]],"&lt;="&amp;"'"&amp;$I$1&amp;"'",Metas_realizado[[#This Row],[202401]:[202412]])</f>
        <v>940949171.39999998</v>
      </c>
      <c r="J59" s="159">
        <f t="shared" si="12"/>
        <v>5927366.310000062</v>
      </c>
      <c r="K59" s="159">
        <f t="shared" si="13"/>
        <v>6.3392813704805651E-3</v>
      </c>
      <c r="L59" s="159">
        <f t="shared" si="14"/>
        <v>112530164.38999999</v>
      </c>
      <c r="M59" s="33">
        <f t="shared" si="15"/>
        <v>0.1358372555889964</v>
      </c>
      <c r="N59" s="159">
        <f t="shared" si="16"/>
        <v>112530164.38999999</v>
      </c>
      <c r="O59" s="33">
        <f t="shared" si="17"/>
        <v>0.1358372555889964</v>
      </c>
      <c r="P59" s="159">
        <f t="shared" si="18"/>
        <v>132086756.49000001</v>
      </c>
      <c r="Q59" s="33">
        <f t="shared" si="19"/>
        <v>0.16329941168634599</v>
      </c>
      <c r="R59" s="43">
        <f t="shared" si="8"/>
        <v>81143410.340000033</v>
      </c>
      <c r="S59" s="33">
        <f t="shared" si="9"/>
        <v>0.1050121961817847</v>
      </c>
      <c r="T59" s="159">
        <f t="shared" si="10"/>
        <v>87101129.690000057</v>
      </c>
      <c r="U59" s="33">
        <f t="shared" si="11"/>
        <v>0.10201010652382925</v>
      </c>
      <c r="W59" s="159">
        <f>Metas_realizado[[#This Row],[202406]]-GERENCIAL7[[#This Row],[202406]]</f>
        <v>14716847.219999999</v>
      </c>
      <c r="X59" s="33">
        <f>Metas_realizado[[#This Row],[202406]]/GERENCIAL7[[#This Row],[202406]]-1</f>
        <v>0.12601015268731652</v>
      </c>
      <c r="Y59" s="159">
        <f>Metas_realizado[[#This Row],[202406]]-PLDO2025[[#This Row],[202406]]</f>
        <v>21332619.459999993</v>
      </c>
      <c r="Z59" s="33">
        <f>Metas_realizado[[#This Row],[202406]]/PLDO2025[[#This Row],[202406]]-1</f>
        <v>0.19362452742692904</v>
      </c>
    </row>
    <row r="60" spans="1:26" s="2" customFormat="1" ht="19.7" customHeight="1" x14ac:dyDescent="0.2">
      <c r="A60" s="135" t="s">
        <v>0</v>
      </c>
      <c r="B60" s="142" t="s">
        <v>604</v>
      </c>
      <c r="C60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935021805.08999991</v>
      </c>
      <c r="D60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828419007.00999999</v>
      </c>
      <c r="E60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828419007.00999999</v>
      </c>
      <c r="F60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808862414.90999997</v>
      </c>
      <c r="G60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772704631.36999989</v>
      </c>
      <c r="H60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853848041.70999992</v>
      </c>
      <c r="I60" s="154">
        <f>SUMIF(Metas_realizado[[#Headers],[202401]:[202412]],"&lt;="&amp;"'"&amp;$I$1&amp;"'",Metas_realizado[[#This Row],[202401]:[202412]])</f>
        <v>940949171.39999998</v>
      </c>
      <c r="J60" s="154">
        <f t="shared" si="12"/>
        <v>5927366.310000062</v>
      </c>
      <c r="K60" s="154">
        <f t="shared" si="13"/>
        <v>6.3392813704805651E-3</v>
      </c>
      <c r="L60" s="154">
        <f t="shared" si="14"/>
        <v>112530164.38999999</v>
      </c>
      <c r="M60" s="143">
        <f t="shared" si="15"/>
        <v>0.1358372555889964</v>
      </c>
      <c r="N60" s="154">
        <f t="shared" si="16"/>
        <v>112530164.38999999</v>
      </c>
      <c r="O60" s="143">
        <f t="shared" si="17"/>
        <v>0.1358372555889964</v>
      </c>
      <c r="P60" s="154">
        <f t="shared" si="18"/>
        <v>132086756.49000001</v>
      </c>
      <c r="Q60" s="143">
        <f t="shared" si="19"/>
        <v>0.16329941168634599</v>
      </c>
      <c r="R60" s="85">
        <f t="shared" si="8"/>
        <v>81143410.340000033</v>
      </c>
      <c r="S60" s="143">
        <f t="shared" si="9"/>
        <v>0.1050121961817847</v>
      </c>
      <c r="T60" s="154">
        <f t="shared" si="10"/>
        <v>87101129.690000057</v>
      </c>
      <c r="U60" s="143">
        <f t="shared" si="11"/>
        <v>0.10201010652382925</v>
      </c>
      <c r="W60" s="154">
        <f>Metas_realizado[[#This Row],[202406]]-GERENCIAL7[[#This Row],[202406]]</f>
        <v>14716847.219999999</v>
      </c>
      <c r="X60" s="143">
        <f>Metas_realizado[[#This Row],[202406]]/GERENCIAL7[[#This Row],[202406]]-1</f>
        <v>0.12601015268731652</v>
      </c>
      <c r="Y60" s="154">
        <f>Metas_realizado[[#This Row],[202406]]-PLDO2025[[#This Row],[202406]]</f>
        <v>21332619.459999993</v>
      </c>
      <c r="Z60" s="143">
        <f>Metas_realizado[[#This Row],[202406]]/PLDO2025[[#This Row],[202406]]-1</f>
        <v>0.19362452742692904</v>
      </c>
    </row>
    <row r="61" spans="1:26" s="2" customFormat="1" ht="19.7" hidden="1" customHeight="1" x14ac:dyDescent="0.2">
      <c r="A61" s="135" t="s">
        <v>0</v>
      </c>
      <c r="B61" s="142" t="s">
        <v>605</v>
      </c>
      <c r="C61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61" s="15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61" s="15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61" s="15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61" s="15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61" s="15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61" s="154">
        <f>SUMIF(Metas_realizado[[#Headers],[202401]:[202412]],"&lt;="&amp;"'"&amp;$I$1&amp;"'",Metas_realizado[[#This Row],[202401]:[202412]])</f>
        <v>0</v>
      </c>
      <c r="J61" s="154">
        <f t="shared" si="12"/>
        <v>0</v>
      </c>
      <c r="K61" s="154" t="str">
        <f t="shared" si="13"/>
        <v/>
      </c>
      <c r="L61" s="154">
        <f t="shared" si="14"/>
        <v>0</v>
      </c>
      <c r="M61" s="143" t="str">
        <f t="shared" si="15"/>
        <v/>
      </c>
      <c r="N61" s="154">
        <f t="shared" si="16"/>
        <v>0</v>
      </c>
      <c r="O61" s="143" t="str">
        <f t="shared" si="17"/>
        <v/>
      </c>
      <c r="P61" s="154">
        <f t="shared" si="18"/>
        <v>0</v>
      </c>
      <c r="Q61" s="143" t="str">
        <f t="shared" si="19"/>
        <v/>
      </c>
      <c r="R61" s="85">
        <f t="shared" si="8"/>
        <v>0</v>
      </c>
      <c r="S61" s="143" t="str">
        <f t="shared" si="9"/>
        <v/>
      </c>
      <c r="T61" s="154" t="str">
        <f t="shared" si="10"/>
        <v/>
      </c>
      <c r="U61" s="143" t="str">
        <f t="shared" si="11"/>
        <v/>
      </c>
      <c r="W61" s="154">
        <f>Metas_realizado[[#This Row],[202406]]-GERENCIAL7[[#This Row],[202406]]</f>
        <v>0</v>
      </c>
      <c r="X61" s="143" t="e">
        <f>Metas_realizado[[#This Row],[202406]]/GERENCIAL7[[#This Row],[202406]]-1</f>
        <v>#DIV/0!</v>
      </c>
      <c r="Y61" s="154">
        <f>Metas_realizado[[#This Row],[202406]]-PLDO2025[[#This Row],[202406]]</f>
        <v>0</v>
      </c>
      <c r="Z61" s="143" t="e">
        <f>Metas_realizado[[#This Row],[202406]]/PLDO2025[[#This Row],[202406]]-1</f>
        <v>#DIV/0!</v>
      </c>
    </row>
    <row r="62" spans="1:26" s="2" customFormat="1" ht="19.7" customHeight="1" x14ac:dyDescent="0.2">
      <c r="A62" s="161" t="s">
        <v>606</v>
      </c>
      <c r="B62" s="162"/>
      <c r="C62" s="163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24525249048.419998</v>
      </c>
      <c r="D62" s="16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24275849385.82</v>
      </c>
      <c r="E62" s="16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24517328704.09</v>
      </c>
      <c r="F62" s="16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25197074267.220001</v>
      </c>
      <c r="G62" s="16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23774933109.73</v>
      </c>
      <c r="H62" s="16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23118927438.499996</v>
      </c>
      <c r="I62" s="164">
        <f>SUMIF(Metas_realizado[[#Headers],[202401]:[202412]],"&lt;="&amp;"'"&amp;$I$1&amp;"'",Metas_realizado[[#This Row],[202401]:[202412]])</f>
        <v>25573865211.960003</v>
      </c>
      <c r="J62" s="164">
        <f t="shared" si="12"/>
        <v>1048616163.5400047</v>
      </c>
      <c r="K62" s="164">
        <f t="shared" si="13"/>
        <v>4.2756595925681706E-2</v>
      </c>
      <c r="L62" s="164">
        <f t="shared" si="14"/>
        <v>1298015826.1400032</v>
      </c>
      <c r="M62" s="165">
        <f t="shared" si="15"/>
        <v>5.3469429864653861E-2</v>
      </c>
      <c r="N62" s="164">
        <f t="shared" si="16"/>
        <v>1056536507.8700027</v>
      </c>
      <c r="O62" s="165">
        <f t="shared" si="17"/>
        <v>4.3093459349580421E-2</v>
      </c>
      <c r="P62" s="164">
        <f t="shared" si="18"/>
        <v>376790944.74000168</v>
      </c>
      <c r="Q62" s="165">
        <f t="shared" si="19"/>
        <v>1.4953757755525876E-2</v>
      </c>
      <c r="R62" s="163">
        <f t="shared" si="8"/>
        <v>-656005671.23000336</v>
      </c>
      <c r="S62" s="165">
        <f t="shared" si="9"/>
        <v>-2.7592324579938765E-2</v>
      </c>
      <c r="T62" s="164">
        <f t="shared" si="10"/>
        <v>2454937773.4600067</v>
      </c>
      <c r="U62" s="165">
        <f t="shared" si="11"/>
        <v>0.10618735579280347</v>
      </c>
      <c r="V62" s="166"/>
      <c r="W62" s="164">
        <f>Metas_realizado[[#This Row],[202406]]-GERENCIAL7[[#This Row],[202406]]</f>
        <v>158445985.35999966</v>
      </c>
      <c r="X62" s="165">
        <f>Metas_realizado[[#This Row],[202406]]/GERENCIAL7[[#This Row],[202406]]-1</f>
        <v>4.3595491791528218E-2</v>
      </c>
      <c r="Y62" s="164">
        <f>Metas_realizado[[#This Row],[202406]]-PLDO2025[[#This Row],[202406]]</f>
        <v>83644932.429999828</v>
      </c>
      <c r="Z62" s="165">
        <f>Metas_realizado[[#This Row],[202406]]/PLDO2025[[#This Row],[202406]]-1</f>
        <v>2.2550307348215393E-2</v>
      </c>
    </row>
    <row r="63" spans="1:26" s="2" customFormat="1" ht="19.7" customHeight="1" x14ac:dyDescent="0.2">
      <c r="C63" s="5"/>
      <c r="D63" s="88"/>
      <c r="E63" s="88"/>
      <c r="F63" s="5"/>
      <c r="G63" s="5"/>
      <c r="H63" s="5"/>
      <c r="I63" s="5"/>
      <c r="J63" s="5"/>
      <c r="K63" s="32"/>
      <c r="L63" s="32"/>
      <c r="M63" s="32"/>
      <c r="N63" s="32"/>
      <c r="O63" s="32"/>
      <c r="P63" s="30"/>
      <c r="Q63" s="32"/>
      <c r="R63" s="5"/>
      <c r="S63" s="5"/>
    </row>
    <row r="64" spans="1:26" s="2" customFormat="1" ht="19.7" customHeight="1" x14ac:dyDescent="0.2">
      <c r="C64" s="5"/>
      <c r="D64" s="5"/>
      <c r="E64" s="5"/>
      <c r="F64" s="5"/>
      <c r="G64" s="5"/>
      <c r="H64" s="5"/>
      <c r="I64" s="5"/>
      <c r="J64" s="5"/>
      <c r="K64" s="32"/>
      <c r="L64" s="32"/>
      <c r="M64" s="32"/>
      <c r="N64" s="32"/>
      <c r="O64" s="32"/>
      <c r="P64" s="30"/>
      <c r="Q64" s="32"/>
      <c r="R64" s="5"/>
      <c r="S64" s="5"/>
    </row>
    <row r="65" spans="3:19" s="2" customFormat="1" ht="19.7" customHeight="1" x14ac:dyDescent="0.2">
      <c r="C65" s="5"/>
      <c r="D65" s="5"/>
      <c r="E65" s="5"/>
      <c r="F65" s="5"/>
      <c r="G65" s="5"/>
      <c r="H65" s="5"/>
      <c r="I65" s="5"/>
      <c r="J65" s="5"/>
      <c r="K65" s="32"/>
      <c r="L65" s="32"/>
      <c r="M65" s="32"/>
      <c r="N65" s="32"/>
      <c r="O65" s="32"/>
      <c r="P65" s="30"/>
      <c r="Q65" s="32"/>
      <c r="R65" s="5"/>
      <c r="S65" s="5"/>
    </row>
    <row r="66" spans="3:19" s="2" customFormat="1" ht="19.7" customHeight="1" x14ac:dyDescent="0.2">
      <c r="C66" s="5"/>
      <c r="D66" s="5"/>
      <c r="E66" s="5"/>
      <c r="F66" s="5"/>
      <c r="G66" s="5"/>
      <c r="H66" s="5"/>
      <c r="I66" s="5"/>
      <c r="J66" s="5"/>
      <c r="K66" s="32"/>
      <c r="L66" s="32"/>
      <c r="M66" s="32"/>
      <c r="N66" s="32"/>
      <c r="O66" s="32"/>
      <c r="P66" s="30"/>
      <c r="Q66" s="32"/>
      <c r="R66" s="5"/>
      <c r="S66" s="5"/>
    </row>
    <row r="67" spans="3:19" s="2" customFormat="1" ht="19.7" customHeight="1" x14ac:dyDescent="0.2">
      <c r="C67" s="5"/>
      <c r="D67" s="5"/>
      <c r="E67" s="5"/>
      <c r="F67" s="5"/>
      <c r="G67" s="5"/>
      <c r="H67" s="5"/>
      <c r="I67" s="5"/>
      <c r="J67" s="5"/>
      <c r="K67" s="32"/>
      <c r="L67" s="32"/>
      <c r="M67" s="32"/>
      <c r="N67" s="32"/>
      <c r="O67" s="32"/>
      <c r="P67" s="30"/>
      <c r="Q67" s="32"/>
      <c r="R67" s="5"/>
      <c r="S67" s="5"/>
    </row>
    <row r="68" spans="3:19" s="2" customFormat="1" ht="19.7" customHeight="1" x14ac:dyDescent="0.2">
      <c r="C68" s="5"/>
      <c r="D68" s="5"/>
      <c r="E68" s="5"/>
      <c r="F68" s="5"/>
      <c r="G68" s="5"/>
      <c r="H68" s="5"/>
      <c r="I68" s="5"/>
      <c r="J68" s="5"/>
      <c r="K68" s="32"/>
      <c r="L68" s="32"/>
      <c r="M68" s="32"/>
      <c r="N68" s="32"/>
      <c r="O68" s="32"/>
      <c r="P68" s="30"/>
      <c r="Q68" s="32"/>
      <c r="R68" s="5"/>
      <c r="S68" s="5"/>
    </row>
    <row r="69" spans="3:19" s="2" customFormat="1" ht="19.7" customHeight="1" x14ac:dyDescent="0.2">
      <c r="C69" s="5"/>
      <c r="D69" s="5"/>
      <c r="E69" s="5"/>
      <c r="F69" s="5"/>
      <c r="G69" s="5"/>
      <c r="H69" s="5"/>
      <c r="I69" s="5"/>
      <c r="J69" s="5"/>
      <c r="K69" s="32"/>
      <c r="L69" s="32"/>
      <c r="M69" s="32"/>
      <c r="N69" s="32"/>
      <c r="O69" s="32"/>
      <c r="P69" s="30"/>
      <c r="Q69" s="32"/>
      <c r="R69" s="5"/>
      <c r="S69" s="5"/>
    </row>
    <row r="70" spans="3:19" s="2" customFormat="1" ht="19.7" customHeight="1" x14ac:dyDescent="0.2">
      <c r="C70" s="5"/>
      <c r="D70" s="5"/>
      <c r="E70" s="5"/>
      <c r="F70" s="5"/>
      <c r="G70" s="5"/>
      <c r="H70" s="5"/>
      <c r="I70" s="5"/>
      <c r="J70" s="5"/>
      <c r="K70" s="32"/>
      <c r="L70" s="32"/>
      <c r="M70" s="32"/>
      <c r="N70" s="32"/>
      <c r="O70" s="32"/>
      <c r="P70" s="30"/>
      <c r="Q70" s="32"/>
      <c r="R70" s="5"/>
      <c r="S70" s="5"/>
    </row>
    <row r="71" spans="3:19" s="2" customFormat="1" ht="19.7" customHeight="1" x14ac:dyDescent="0.2">
      <c r="C71" s="5"/>
      <c r="D71" s="5"/>
      <c r="E71" s="5"/>
      <c r="F71" s="5"/>
      <c r="G71" s="5"/>
      <c r="H71" s="5"/>
      <c r="I71" s="5"/>
      <c r="J71" s="5"/>
      <c r="K71" s="32"/>
      <c r="L71" s="32"/>
      <c r="M71" s="32"/>
      <c r="N71" s="32"/>
      <c r="O71" s="32"/>
      <c r="P71" s="30"/>
      <c r="Q71" s="32"/>
      <c r="R71" s="5"/>
      <c r="S71" s="5"/>
    </row>
    <row r="72" spans="3:19" s="2" customFormat="1" ht="19.7" customHeight="1" x14ac:dyDescent="0.2">
      <c r="C72" s="5"/>
      <c r="D72" s="5"/>
      <c r="E72" s="5"/>
      <c r="F72" s="5"/>
      <c r="G72" s="5"/>
      <c r="H72" s="5"/>
      <c r="I72" s="5"/>
      <c r="J72" s="5"/>
      <c r="K72" s="32"/>
      <c r="L72" s="32"/>
      <c r="M72" s="32"/>
      <c r="N72" s="32"/>
      <c r="O72" s="32"/>
      <c r="P72" s="30"/>
      <c r="Q72" s="32"/>
      <c r="R72" s="5"/>
      <c r="S72" s="5"/>
    </row>
    <row r="73" spans="3:19" s="2" customFormat="1" ht="19.7" customHeight="1" x14ac:dyDescent="0.2">
      <c r="C73" s="5"/>
      <c r="D73" s="5"/>
      <c r="E73" s="5"/>
      <c r="F73" s="5"/>
      <c r="G73" s="5"/>
      <c r="H73" s="5"/>
      <c r="I73" s="5"/>
      <c r="J73" s="5"/>
      <c r="K73" s="32"/>
      <c r="L73" s="32"/>
      <c r="M73" s="32"/>
      <c r="N73" s="32"/>
      <c r="O73" s="32"/>
      <c r="P73" s="30"/>
      <c r="Q73" s="32"/>
      <c r="R73" s="5"/>
      <c r="S73" s="5"/>
    </row>
    <row r="74" spans="3:19" s="2" customFormat="1" ht="19.7" customHeight="1" x14ac:dyDescent="0.2">
      <c r="C74" s="5"/>
      <c r="D74" s="5"/>
      <c r="E74" s="5"/>
      <c r="F74" s="5"/>
      <c r="G74" s="5"/>
      <c r="H74" s="5"/>
      <c r="I74" s="5"/>
      <c r="J74" s="5"/>
      <c r="K74" s="32"/>
      <c r="L74" s="32"/>
      <c r="M74" s="32"/>
      <c r="N74" s="32"/>
      <c r="O74" s="32"/>
      <c r="P74" s="30"/>
      <c r="Q74" s="32"/>
      <c r="R74" s="5"/>
      <c r="S74" s="5"/>
    </row>
    <row r="75" spans="3:19" s="2" customFormat="1" ht="19.7" customHeight="1" x14ac:dyDescent="0.2">
      <c r="C75" s="5"/>
      <c r="D75" s="5"/>
      <c r="E75" s="5"/>
      <c r="F75" s="5"/>
      <c r="G75" s="5"/>
      <c r="H75" s="5"/>
      <c r="I75" s="5"/>
      <c r="J75" s="5"/>
      <c r="K75" s="32"/>
      <c r="L75" s="32"/>
      <c r="M75" s="32"/>
      <c r="N75" s="32"/>
      <c r="O75" s="32"/>
      <c r="P75" s="30"/>
      <c r="Q75" s="32"/>
      <c r="R75" s="5"/>
      <c r="S75" s="5"/>
    </row>
    <row r="76" spans="3:19" s="2" customFormat="1" ht="19.7" customHeight="1" x14ac:dyDescent="0.2">
      <c r="C76" s="5"/>
      <c r="D76" s="5"/>
      <c r="E76" s="5"/>
      <c r="F76" s="5"/>
      <c r="G76" s="5"/>
      <c r="H76" s="5"/>
      <c r="I76" s="5"/>
      <c r="J76" s="5"/>
      <c r="K76" s="32"/>
      <c r="L76" s="32"/>
      <c r="M76" s="32"/>
      <c r="N76" s="32"/>
      <c r="O76" s="32"/>
      <c r="P76" s="30"/>
      <c r="Q76" s="32"/>
      <c r="R76" s="5"/>
      <c r="S76" s="5"/>
    </row>
    <row r="77" spans="3:19" s="2" customFormat="1" ht="19.7" customHeight="1" x14ac:dyDescent="0.2">
      <c r="C77" s="5"/>
      <c r="D77" s="5"/>
      <c r="E77" s="5"/>
      <c r="F77" s="5"/>
      <c r="G77" s="5"/>
      <c r="H77" s="5"/>
      <c r="I77" s="5"/>
      <c r="J77" s="5"/>
      <c r="K77" s="32"/>
      <c r="L77" s="32"/>
      <c r="M77" s="32"/>
      <c r="N77" s="32"/>
      <c r="O77" s="32"/>
      <c r="P77" s="30"/>
      <c r="Q77" s="32"/>
      <c r="R77" s="5"/>
      <c r="S77" s="5"/>
    </row>
    <row r="78" spans="3:19" s="2" customFormat="1" ht="19.7" customHeight="1" x14ac:dyDescent="0.2">
      <c r="C78" s="5"/>
      <c r="D78" s="5"/>
      <c r="E78" s="5"/>
      <c r="F78" s="5"/>
      <c r="G78" s="5"/>
      <c r="H78" s="5"/>
      <c r="I78" s="5"/>
      <c r="J78" s="5"/>
      <c r="K78" s="32"/>
      <c r="L78" s="32"/>
      <c r="M78" s="32"/>
      <c r="N78" s="32"/>
      <c r="O78" s="32"/>
      <c r="P78" s="30"/>
      <c r="Q78" s="32"/>
      <c r="R78" s="5"/>
      <c r="S78" s="5"/>
    </row>
    <row r="79" spans="3:19" s="2" customFormat="1" ht="19.7" customHeight="1" x14ac:dyDescent="0.2">
      <c r="C79" s="5"/>
      <c r="D79" s="5"/>
      <c r="E79" s="5"/>
      <c r="F79" s="5"/>
      <c r="G79" s="5"/>
      <c r="H79" s="5"/>
      <c r="I79" s="5"/>
      <c r="J79" s="5"/>
      <c r="K79" s="32"/>
      <c r="L79" s="32"/>
      <c r="M79" s="32"/>
      <c r="N79" s="32"/>
      <c r="O79" s="32"/>
      <c r="P79" s="30"/>
      <c r="Q79" s="32"/>
      <c r="R79" s="5"/>
      <c r="S79" s="5"/>
    </row>
    <row r="80" spans="3:19" s="2" customFormat="1" ht="19.7" customHeight="1" x14ac:dyDescent="0.2">
      <c r="C80" s="5"/>
      <c r="D80" s="5"/>
      <c r="E80" s="5"/>
      <c r="F80" s="5"/>
      <c r="G80" s="5"/>
      <c r="H80" s="5"/>
      <c r="I80" s="5"/>
      <c r="J80" s="5"/>
      <c r="K80" s="32"/>
      <c r="L80" s="32"/>
      <c r="M80" s="32"/>
      <c r="N80" s="32"/>
      <c r="O80" s="32"/>
      <c r="P80" s="30"/>
      <c r="Q80" s="32"/>
      <c r="R80" s="5"/>
      <c r="S80" s="5"/>
    </row>
    <row r="81" spans="3:19" s="2" customFormat="1" ht="19.7" customHeight="1" x14ac:dyDescent="0.2">
      <c r="C81" s="5"/>
      <c r="D81" s="5"/>
      <c r="E81" s="5"/>
      <c r="F81" s="5"/>
      <c r="G81" s="5"/>
      <c r="H81" s="5"/>
      <c r="I81" s="5"/>
      <c r="J81" s="5"/>
      <c r="K81" s="32"/>
      <c r="L81" s="32"/>
      <c r="M81" s="32"/>
      <c r="N81" s="32"/>
      <c r="O81" s="32"/>
      <c r="P81" s="30"/>
      <c r="Q81" s="32"/>
      <c r="R81" s="5"/>
      <c r="S81" s="5"/>
    </row>
    <row r="82" spans="3:19" s="2" customFormat="1" ht="19.7" customHeight="1" x14ac:dyDescent="0.2">
      <c r="C82" s="5"/>
      <c r="D82" s="5"/>
      <c r="E82" s="5"/>
      <c r="F82" s="5"/>
      <c r="G82" s="5"/>
      <c r="H82" s="5"/>
      <c r="I82" s="5"/>
      <c r="J82" s="5"/>
      <c r="K82" s="32"/>
      <c r="L82" s="32"/>
      <c r="M82" s="32"/>
      <c r="N82" s="32"/>
      <c r="O82" s="32"/>
      <c r="P82" s="30"/>
      <c r="Q82" s="32"/>
      <c r="R82" s="5"/>
      <c r="S82" s="5"/>
    </row>
    <row r="83" spans="3:19" s="2" customFormat="1" ht="19.7" customHeight="1" x14ac:dyDescent="0.2">
      <c r="C83" s="5"/>
      <c r="D83" s="5"/>
      <c r="E83" s="5"/>
      <c r="F83" s="5"/>
      <c r="G83" s="5"/>
      <c r="H83" s="5"/>
      <c r="I83" s="5"/>
      <c r="J83" s="5"/>
      <c r="K83" s="32"/>
      <c r="L83" s="32"/>
      <c r="M83" s="32"/>
      <c r="N83" s="32"/>
      <c r="O83" s="32"/>
      <c r="P83" s="30"/>
      <c r="Q83" s="32"/>
      <c r="R83" s="5"/>
      <c r="S83" s="5"/>
    </row>
    <row r="84" spans="3:19" s="2" customFormat="1" ht="19.7" customHeight="1" x14ac:dyDescent="0.2">
      <c r="C84" s="5"/>
      <c r="D84" s="5"/>
      <c r="E84" s="5"/>
      <c r="F84" s="5"/>
      <c r="G84" s="5"/>
      <c r="H84" s="5"/>
      <c r="I84" s="5"/>
      <c r="J84" s="5"/>
      <c r="K84" s="32"/>
      <c r="L84" s="32"/>
      <c r="M84" s="32"/>
      <c r="N84" s="32"/>
      <c r="O84" s="32"/>
      <c r="P84" s="30"/>
      <c r="Q84" s="32"/>
      <c r="R84" s="5"/>
      <c r="S84" s="5"/>
    </row>
    <row r="85" spans="3:19" s="2" customFormat="1" ht="19.7" customHeight="1" x14ac:dyDescent="0.2">
      <c r="C85" s="5"/>
      <c r="D85" s="5"/>
      <c r="E85" s="5"/>
      <c r="F85" s="5"/>
      <c r="G85" s="5"/>
      <c r="H85" s="5"/>
      <c r="I85" s="5"/>
      <c r="J85" s="5"/>
      <c r="K85" s="32"/>
      <c r="L85" s="32"/>
      <c r="M85" s="32"/>
      <c r="N85" s="32"/>
      <c r="O85" s="32"/>
      <c r="P85" s="30"/>
      <c r="Q85" s="32"/>
      <c r="R85" s="5"/>
      <c r="S85" s="5"/>
    </row>
    <row r="86" spans="3:19" s="2" customFormat="1" ht="19.7" customHeight="1" x14ac:dyDescent="0.2">
      <c r="C86" s="5"/>
      <c r="D86" s="5"/>
      <c r="E86" s="5"/>
      <c r="F86" s="5"/>
      <c r="G86" s="5"/>
      <c r="H86" s="5"/>
      <c r="I86" s="5"/>
      <c r="J86" s="5"/>
      <c r="K86" s="32"/>
      <c r="L86" s="32"/>
      <c r="M86" s="32"/>
      <c r="N86" s="32"/>
      <c r="O86" s="32"/>
      <c r="P86" s="30"/>
      <c r="Q86" s="32"/>
      <c r="R86" s="5"/>
      <c r="S86" s="5"/>
    </row>
    <row r="87" spans="3:19" s="2" customFormat="1" ht="19.7" customHeight="1" x14ac:dyDescent="0.2">
      <c r="C87" s="5"/>
      <c r="D87" s="5"/>
      <c r="E87" s="5"/>
      <c r="F87" s="5"/>
      <c r="G87" s="5"/>
      <c r="H87" s="5"/>
      <c r="I87" s="5"/>
      <c r="J87" s="5"/>
      <c r="K87" s="32"/>
      <c r="L87" s="32"/>
      <c r="M87" s="32"/>
      <c r="N87" s="32"/>
      <c r="O87" s="32"/>
      <c r="P87" s="30"/>
      <c r="Q87" s="32"/>
      <c r="R87" s="5"/>
      <c r="S87" s="5"/>
    </row>
    <row r="88" spans="3:19" s="2" customFormat="1" ht="19.7" customHeight="1" x14ac:dyDescent="0.2">
      <c r="C88" s="5"/>
      <c r="D88" s="5"/>
      <c r="E88" s="5"/>
      <c r="F88" s="5"/>
      <c r="G88" s="5"/>
      <c r="H88" s="5"/>
      <c r="I88" s="5"/>
      <c r="J88" s="5"/>
      <c r="K88" s="32"/>
      <c r="L88" s="32"/>
      <c r="M88" s="32"/>
      <c r="N88" s="32"/>
      <c r="O88" s="32"/>
      <c r="P88" s="30"/>
      <c r="Q88" s="32"/>
      <c r="R88" s="5"/>
      <c r="S88" s="5"/>
    </row>
    <row r="89" spans="3:19" s="2" customFormat="1" ht="19.7" customHeight="1" x14ac:dyDescent="0.2">
      <c r="C89" s="5"/>
      <c r="D89" s="5"/>
      <c r="E89" s="5"/>
      <c r="F89" s="5"/>
      <c r="G89" s="5"/>
      <c r="H89" s="5"/>
      <c r="I89" s="5"/>
      <c r="J89" s="5"/>
      <c r="K89" s="32"/>
      <c r="L89" s="32"/>
      <c r="M89" s="32"/>
      <c r="N89" s="32"/>
      <c r="O89" s="32"/>
      <c r="P89" s="30"/>
      <c r="Q89" s="32"/>
      <c r="R89" s="5"/>
      <c r="S89" s="5"/>
    </row>
    <row r="90" spans="3:19" s="2" customFormat="1" ht="19.7" customHeight="1" x14ac:dyDescent="0.2">
      <c r="C90" s="5"/>
      <c r="D90" s="5"/>
      <c r="E90" s="5"/>
      <c r="F90" s="5"/>
      <c r="G90" s="5"/>
      <c r="H90" s="5"/>
      <c r="I90" s="5"/>
      <c r="J90" s="5"/>
      <c r="K90" s="32"/>
      <c r="L90" s="32"/>
      <c r="M90" s="32"/>
      <c r="N90" s="32"/>
      <c r="O90" s="32"/>
      <c r="P90" s="30"/>
      <c r="Q90" s="32"/>
      <c r="R90" s="5"/>
      <c r="S90" s="5"/>
    </row>
    <row r="91" spans="3:19" s="2" customFormat="1" ht="19.7" customHeight="1" x14ac:dyDescent="0.2">
      <c r="C91" s="5"/>
      <c r="D91" s="5"/>
      <c r="E91" s="5"/>
      <c r="F91" s="5"/>
      <c r="G91" s="5"/>
      <c r="H91" s="5"/>
      <c r="I91" s="5"/>
      <c r="J91" s="5"/>
      <c r="K91" s="32"/>
      <c r="L91" s="32"/>
      <c r="M91" s="32"/>
      <c r="N91" s="32"/>
      <c r="O91" s="32"/>
      <c r="P91" s="30"/>
      <c r="Q91" s="32"/>
      <c r="R91" s="5"/>
      <c r="S91" s="5"/>
    </row>
    <row r="92" spans="3:19" s="2" customFormat="1" ht="19.7" customHeight="1" x14ac:dyDescent="0.2">
      <c r="C92" s="5"/>
      <c r="D92" s="5"/>
      <c r="E92" s="5"/>
      <c r="F92" s="5"/>
      <c r="G92" s="5"/>
      <c r="H92" s="5"/>
      <c r="I92" s="5"/>
      <c r="J92" s="5"/>
      <c r="K92" s="32"/>
      <c r="L92" s="32"/>
      <c r="M92" s="32"/>
      <c r="N92" s="32"/>
      <c r="O92" s="32"/>
      <c r="P92" s="30"/>
      <c r="Q92" s="32"/>
      <c r="R92" s="5"/>
      <c r="S92" s="5"/>
    </row>
    <row r="93" spans="3:19" s="2" customFormat="1" ht="19.7" customHeight="1" x14ac:dyDescent="0.2">
      <c r="C93" s="5"/>
      <c r="D93" s="5"/>
      <c r="E93" s="5"/>
      <c r="F93" s="5"/>
      <c r="G93" s="5"/>
      <c r="H93" s="5"/>
      <c r="I93" s="5"/>
      <c r="J93" s="5"/>
      <c r="K93" s="32"/>
      <c r="L93" s="32"/>
      <c r="M93" s="32"/>
      <c r="N93" s="32"/>
      <c r="O93" s="32"/>
      <c r="P93" s="30"/>
      <c r="Q93" s="32"/>
      <c r="R93" s="5"/>
      <c r="S93" s="5"/>
    </row>
    <row r="94" spans="3:19" s="2" customFormat="1" ht="19.7" customHeight="1" x14ac:dyDescent="0.2">
      <c r="C94" s="5"/>
      <c r="D94" s="5"/>
      <c r="E94" s="5"/>
      <c r="F94" s="5"/>
      <c r="G94" s="5"/>
      <c r="H94" s="5"/>
      <c r="I94" s="5"/>
      <c r="J94" s="5"/>
      <c r="K94" s="32"/>
      <c r="L94" s="32"/>
      <c r="M94" s="32"/>
      <c r="N94" s="32"/>
      <c r="O94" s="32"/>
      <c r="P94" s="30"/>
      <c r="Q94" s="32"/>
      <c r="R94" s="5"/>
      <c r="S94" s="5"/>
    </row>
    <row r="95" spans="3:19" s="2" customFormat="1" ht="19.7" customHeight="1" x14ac:dyDescent="0.2">
      <c r="C95" s="5"/>
      <c r="D95" s="5"/>
      <c r="E95" s="5"/>
      <c r="F95" s="5"/>
      <c r="G95" s="5"/>
      <c r="H95" s="5"/>
      <c r="I95" s="5"/>
      <c r="J95" s="5"/>
      <c r="K95" s="32"/>
      <c r="L95" s="32"/>
      <c r="M95" s="32"/>
      <c r="N95" s="32"/>
      <c r="O95" s="32"/>
      <c r="P95" s="30"/>
      <c r="Q95" s="32"/>
      <c r="R95" s="5"/>
      <c r="S95" s="5"/>
    </row>
    <row r="96" spans="3:19" s="2" customFormat="1" ht="19.7" customHeight="1" x14ac:dyDescent="0.2">
      <c r="C96" s="5"/>
      <c r="D96" s="5"/>
      <c r="E96" s="5"/>
      <c r="F96" s="5"/>
      <c r="G96" s="5"/>
      <c r="H96" s="5"/>
      <c r="I96" s="5"/>
      <c r="J96" s="5"/>
      <c r="K96" s="32"/>
      <c r="L96" s="32"/>
      <c r="M96" s="32"/>
      <c r="N96" s="32"/>
      <c r="O96" s="32"/>
      <c r="P96" s="30"/>
      <c r="Q96" s="32"/>
      <c r="R96" s="5"/>
      <c r="S96" s="5"/>
    </row>
    <row r="97" spans="3:19" s="2" customFormat="1" ht="19.7" customHeight="1" x14ac:dyDescent="0.2">
      <c r="C97" s="5"/>
      <c r="D97" s="5"/>
      <c r="E97" s="5"/>
      <c r="F97" s="5"/>
      <c r="G97" s="5"/>
      <c r="H97" s="5"/>
      <c r="I97" s="5"/>
      <c r="J97" s="5"/>
      <c r="K97" s="32"/>
      <c r="L97" s="32"/>
      <c r="M97" s="32"/>
      <c r="N97" s="32"/>
      <c r="O97" s="32"/>
      <c r="P97" s="30"/>
      <c r="Q97" s="32"/>
      <c r="R97" s="5"/>
      <c r="S97" s="5"/>
    </row>
    <row r="98" spans="3:19" s="2" customFormat="1" ht="19.7" customHeight="1" x14ac:dyDescent="0.2">
      <c r="C98" s="5"/>
      <c r="D98" s="5"/>
      <c r="E98" s="5"/>
      <c r="F98" s="5"/>
      <c r="G98" s="5"/>
      <c r="H98" s="5"/>
      <c r="I98" s="5"/>
      <c r="J98" s="5"/>
      <c r="K98" s="32"/>
      <c r="L98" s="32"/>
      <c r="M98" s="32"/>
      <c r="N98" s="32"/>
      <c r="O98" s="32"/>
      <c r="P98" s="30"/>
      <c r="Q98" s="32"/>
      <c r="R98" s="5"/>
      <c r="S98" s="5"/>
    </row>
    <row r="99" spans="3:19" s="2" customFormat="1" ht="19.7" customHeight="1" x14ac:dyDescent="0.2">
      <c r="C99" s="5"/>
      <c r="D99" s="5"/>
      <c r="E99" s="5"/>
      <c r="F99" s="5"/>
      <c r="G99" s="5"/>
      <c r="H99" s="5"/>
      <c r="I99" s="5"/>
      <c r="J99" s="5"/>
      <c r="K99" s="32"/>
      <c r="L99" s="32"/>
      <c r="M99" s="32"/>
      <c r="N99" s="32"/>
      <c r="O99" s="32"/>
      <c r="P99" s="30"/>
      <c r="Q99" s="32"/>
      <c r="R99" s="5"/>
      <c r="S99" s="5"/>
    </row>
    <row r="100" spans="3:19" s="2" customFormat="1" ht="19.7" customHeight="1" x14ac:dyDescent="0.2">
      <c r="C100" s="5"/>
      <c r="D100" s="5"/>
      <c r="E100" s="5"/>
      <c r="F100" s="5"/>
      <c r="G100" s="5"/>
      <c r="H100" s="5"/>
      <c r="I100" s="5"/>
      <c r="J100" s="5"/>
      <c r="K100" s="32"/>
      <c r="L100" s="32"/>
      <c r="M100" s="32"/>
      <c r="N100" s="32"/>
      <c r="O100" s="32"/>
      <c r="P100" s="30"/>
      <c r="Q100" s="32"/>
      <c r="R100" s="5"/>
      <c r="S100" s="5"/>
    </row>
    <row r="101" spans="3:19" s="2" customFormat="1" ht="19.7" customHeight="1" x14ac:dyDescent="0.2">
      <c r="C101" s="5"/>
      <c r="D101" s="5"/>
      <c r="E101" s="5"/>
      <c r="F101" s="5"/>
      <c r="G101" s="5"/>
      <c r="H101" s="5"/>
      <c r="I101" s="5"/>
      <c r="J101" s="5"/>
      <c r="K101" s="32"/>
      <c r="L101" s="32"/>
      <c r="M101" s="32"/>
      <c r="N101" s="32"/>
      <c r="O101" s="32"/>
      <c r="P101" s="30"/>
      <c r="Q101" s="32"/>
      <c r="R101" s="5"/>
      <c r="S101" s="5"/>
    </row>
    <row r="102" spans="3:19" s="2" customFormat="1" ht="19.7" customHeight="1" x14ac:dyDescent="0.2">
      <c r="C102" s="5"/>
      <c r="D102" s="5"/>
      <c r="E102" s="5"/>
      <c r="F102" s="5"/>
      <c r="G102" s="5"/>
      <c r="H102" s="5"/>
      <c r="I102" s="5"/>
      <c r="J102" s="5"/>
      <c r="K102" s="32"/>
      <c r="L102" s="32"/>
      <c r="M102" s="32"/>
      <c r="N102" s="32"/>
      <c r="O102" s="32"/>
      <c r="P102" s="30"/>
      <c r="Q102" s="32"/>
      <c r="R102" s="5"/>
      <c r="S102" s="5"/>
    </row>
    <row r="103" spans="3:19" s="2" customFormat="1" ht="19.7" customHeight="1" x14ac:dyDescent="0.2">
      <c r="C103" s="5"/>
      <c r="D103" s="5"/>
      <c r="E103" s="5"/>
      <c r="F103" s="5"/>
      <c r="G103" s="5"/>
      <c r="H103" s="5"/>
      <c r="I103" s="5"/>
      <c r="J103" s="5"/>
      <c r="K103" s="32"/>
      <c r="L103" s="32"/>
      <c r="M103" s="32"/>
      <c r="N103" s="32"/>
      <c r="O103" s="32"/>
      <c r="P103" s="30"/>
      <c r="Q103" s="32"/>
      <c r="R103" s="5"/>
      <c r="S103" s="5"/>
    </row>
    <row r="104" spans="3:19" s="2" customFormat="1" ht="19.7" customHeight="1" x14ac:dyDescent="0.2">
      <c r="C104" s="5"/>
      <c r="D104" s="5"/>
      <c r="E104" s="5"/>
      <c r="F104" s="5"/>
      <c r="G104" s="5"/>
      <c r="H104" s="5"/>
      <c r="I104" s="5"/>
      <c r="J104" s="5"/>
      <c r="K104" s="32"/>
      <c r="L104" s="32"/>
      <c r="M104" s="32"/>
      <c r="N104" s="32"/>
      <c r="O104" s="32"/>
      <c r="P104" s="30"/>
      <c r="Q104" s="32"/>
      <c r="R104" s="5"/>
      <c r="S104" s="5"/>
    </row>
    <row r="105" spans="3:19" s="2" customFormat="1" ht="19.7" customHeight="1" x14ac:dyDescent="0.2">
      <c r="C105" s="5"/>
      <c r="D105" s="5"/>
      <c r="E105" s="5"/>
      <c r="F105" s="5"/>
      <c r="G105" s="5"/>
      <c r="H105" s="5"/>
      <c r="I105" s="5"/>
      <c r="J105" s="5"/>
      <c r="K105" s="32"/>
      <c r="L105" s="32"/>
      <c r="M105" s="32"/>
      <c r="N105" s="32"/>
      <c r="O105" s="32"/>
      <c r="P105" s="30"/>
      <c r="Q105" s="32"/>
      <c r="R105" s="5"/>
      <c r="S105" s="5"/>
    </row>
    <row r="106" spans="3:19" s="2" customFormat="1" ht="19.7" customHeight="1" x14ac:dyDescent="0.2">
      <c r="C106" s="5"/>
      <c r="D106" s="5"/>
      <c r="E106" s="5"/>
      <c r="F106" s="5"/>
      <c r="G106" s="5"/>
      <c r="H106" s="5"/>
      <c r="I106" s="5"/>
      <c r="J106" s="5"/>
      <c r="K106" s="32"/>
      <c r="L106" s="32"/>
      <c r="M106" s="32"/>
      <c r="N106" s="32"/>
      <c r="O106" s="32"/>
      <c r="P106" s="30"/>
      <c r="Q106" s="32"/>
      <c r="R106" s="5"/>
      <c r="S106" s="5"/>
    </row>
    <row r="107" spans="3:19" s="2" customFormat="1" ht="19.7" customHeight="1" x14ac:dyDescent="0.2">
      <c r="C107" s="5"/>
      <c r="D107" s="5"/>
      <c r="E107" s="5"/>
      <c r="F107" s="5"/>
      <c r="G107" s="5"/>
      <c r="H107" s="5"/>
      <c r="I107" s="5"/>
      <c r="J107" s="5"/>
      <c r="K107" s="32"/>
      <c r="L107" s="32"/>
      <c r="M107" s="32"/>
      <c r="N107" s="32"/>
      <c r="O107" s="32"/>
      <c r="P107" s="30"/>
      <c r="Q107" s="32"/>
      <c r="R107" s="5"/>
      <c r="S107" s="5"/>
    </row>
    <row r="108" spans="3:19" s="2" customFormat="1" ht="19.7" customHeight="1" x14ac:dyDescent="0.2">
      <c r="C108" s="5"/>
      <c r="D108" s="5"/>
      <c r="E108" s="5"/>
      <c r="F108" s="5"/>
      <c r="G108" s="5"/>
      <c r="H108" s="5"/>
      <c r="I108" s="5"/>
      <c r="J108" s="5"/>
      <c r="K108" s="32"/>
      <c r="L108" s="32"/>
      <c r="M108" s="32"/>
      <c r="N108" s="32"/>
      <c r="O108" s="32"/>
      <c r="P108" s="30"/>
      <c r="Q108" s="32"/>
      <c r="R108" s="5"/>
      <c r="S108" s="5"/>
    </row>
    <row r="109" spans="3:19" s="2" customFormat="1" ht="19.7" customHeight="1" x14ac:dyDescent="0.2">
      <c r="C109" s="5"/>
      <c r="D109" s="5"/>
      <c r="E109" s="5"/>
      <c r="F109" s="5"/>
      <c r="G109" s="5"/>
      <c r="H109" s="5"/>
      <c r="I109" s="5"/>
      <c r="J109" s="5"/>
      <c r="K109" s="32"/>
      <c r="L109" s="32"/>
      <c r="M109" s="32"/>
      <c r="N109" s="32"/>
      <c r="O109" s="32"/>
      <c r="P109" s="30"/>
      <c r="Q109" s="32"/>
      <c r="R109" s="5"/>
      <c r="S109" s="5"/>
    </row>
    <row r="110" spans="3:19" s="2" customFormat="1" ht="19.7" customHeight="1" x14ac:dyDescent="0.2">
      <c r="C110" s="5"/>
      <c r="D110" s="5"/>
      <c r="E110" s="5"/>
      <c r="F110" s="5"/>
      <c r="G110" s="5"/>
      <c r="H110" s="5"/>
      <c r="I110" s="5"/>
      <c r="J110" s="5"/>
      <c r="K110" s="32"/>
      <c r="L110" s="32"/>
      <c r="M110" s="32"/>
      <c r="N110" s="32"/>
      <c r="O110" s="32"/>
      <c r="P110" s="30"/>
      <c r="Q110" s="32"/>
      <c r="R110" s="5"/>
      <c r="S110" s="5"/>
    </row>
    <row r="111" spans="3:19" s="2" customFormat="1" ht="19.7" customHeight="1" x14ac:dyDescent="0.2">
      <c r="C111" s="5"/>
      <c r="D111" s="5"/>
      <c r="E111" s="5"/>
      <c r="F111" s="5"/>
      <c r="G111" s="5"/>
      <c r="H111" s="5"/>
      <c r="I111" s="5"/>
      <c r="J111" s="5"/>
      <c r="K111" s="32"/>
      <c r="L111" s="32"/>
      <c r="M111" s="32"/>
      <c r="N111" s="32"/>
      <c r="O111" s="32"/>
      <c r="P111" s="30"/>
      <c r="Q111" s="32"/>
      <c r="R111" s="5"/>
      <c r="S111" s="5"/>
    </row>
    <row r="112" spans="3:19" s="2" customFormat="1" ht="19.7" customHeight="1" x14ac:dyDescent="0.2">
      <c r="C112" s="5"/>
      <c r="D112" s="5"/>
      <c r="E112" s="5"/>
      <c r="F112" s="5"/>
      <c r="G112" s="5"/>
      <c r="H112" s="5"/>
      <c r="I112" s="5"/>
      <c r="J112" s="5"/>
      <c r="K112" s="32"/>
      <c r="L112" s="32"/>
      <c r="M112" s="32"/>
      <c r="N112" s="32"/>
      <c r="O112" s="32"/>
      <c r="P112" s="30"/>
      <c r="Q112" s="32"/>
      <c r="R112" s="5"/>
      <c r="S112" s="5"/>
    </row>
    <row r="113" spans="3:19" s="2" customFormat="1" ht="19.7" customHeight="1" x14ac:dyDescent="0.2">
      <c r="C113" s="5"/>
      <c r="D113" s="5"/>
      <c r="E113" s="5"/>
      <c r="F113" s="5"/>
      <c r="G113" s="5"/>
      <c r="H113" s="5"/>
      <c r="I113" s="5"/>
      <c r="J113" s="5"/>
      <c r="K113" s="32"/>
      <c r="L113" s="32"/>
      <c r="M113" s="32"/>
      <c r="N113" s="32"/>
      <c r="O113" s="32"/>
      <c r="P113" s="30"/>
      <c r="Q113" s="32"/>
      <c r="R113" s="5"/>
      <c r="S113" s="5"/>
    </row>
    <row r="114" spans="3:19" s="2" customFormat="1" ht="19.7" customHeight="1" x14ac:dyDescent="0.2">
      <c r="C114" s="5"/>
      <c r="D114" s="5"/>
      <c r="E114" s="5"/>
      <c r="F114" s="5"/>
      <c r="G114" s="5"/>
      <c r="H114" s="5"/>
      <c r="I114" s="5"/>
      <c r="J114" s="5"/>
      <c r="K114" s="32"/>
      <c r="L114" s="32"/>
      <c r="M114" s="32"/>
      <c r="N114" s="32"/>
      <c r="O114" s="32"/>
      <c r="P114" s="30"/>
      <c r="Q114" s="32"/>
      <c r="R114" s="5"/>
      <c r="S114" s="5"/>
    </row>
    <row r="115" spans="3:19" s="2" customFormat="1" ht="19.7" customHeight="1" x14ac:dyDescent="0.2">
      <c r="C115" s="5"/>
      <c r="D115" s="5"/>
      <c r="E115" s="5"/>
      <c r="F115" s="5"/>
      <c r="G115" s="5"/>
      <c r="H115" s="5"/>
      <c r="I115" s="5"/>
      <c r="J115" s="5"/>
      <c r="K115" s="32"/>
      <c r="L115" s="32"/>
      <c r="M115" s="32"/>
      <c r="N115" s="32"/>
      <c r="O115" s="32"/>
      <c r="P115" s="30"/>
      <c r="Q115" s="32"/>
      <c r="R115" s="5"/>
      <c r="S115" s="5"/>
    </row>
    <row r="116" spans="3:19" s="2" customFormat="1" ht="19.7" customHeight="1" x14ac:dyDescent="0.2">
      <c r="C116" s="5"/>
      <c r="D116" s="5"/>
      <c r="E116" s="5"/>
      <c r="F116" s="5"/>
      <c r="G116" s="5"/>
      <c r="H116" s="5"/>
      <c r="I116" s="5"/>
      <c r="J116" s="5"/>
      <c r="K116" s="32"/>
      <c r="L116" s="32"/>
      <c r="M116" s="32"/>
      <c r="N116" s="32"/>
      <c r="O116" s="32"/>
      <c r="P116" s="30"/>
      <c r="Q116" s="32"/>
      <c r="R116" s="5"/>
      <c r="S116" s="5"/>
    </row>
    <row r="117" spans="3:19" s="2" customFormat="1" ht="19.7" customHeight="1" x14ac:dyDescent="0.2">
      <c r="C117" s="5"/>
      <c r="D117" s="5"/>
      <c r="E117" s="5"/>
      <c r="F117" s="5"/>
      <c r="G117" s="5"/>
      <c r="H117" s="5"/>
      <c r="I117" s="5"/>
      <c r="J117" s="5"/>
      <c r="K117" s="32"/>
      <c r="L117" s="32"/>
      <c r="M117" s="32"/>
      <c r="N117" s="32"/>
      <c r="O117" s="32"/>
      <c r="P117" s="30"/>
      <c r="Q117" s="32"/>
      <c r="R117" s="5"/>
      <c r="S117" s="5"/>
    </row>
    <row r="118" spans="3:19" s="2" customFormat="1" ht="19.7" customHeight="1" x14ac:dyDescent="0.2">
      <c r="C118" s="5"/>
      <c r="D118" s="5"/>
      <c r="E118" s="5"/>
      <c r="F118" s="5"/>
      <c r="G118" s="5"/>
      <c r="H118" s="5"/>
      <c r="I118" s="5"/>
      <c r="J118" s="5"/>
      <c r="K118" s="32"/>
      <c r="L118" s="32"/>
      <c r="M118" s="32"/>
      <c r="N118" s="32"/>
      <c r="O118" s="32"/>
      <c r="P118" s="30"/>
      <c r="Q118" s="32"/>
      <c r="R118" s="5"/>
      <c r="S118" s="5"/>
    </row>
    <row r="119" spans="3:19" s="2" customFormat="1" ht="19.7" customHeight="1" x14ac:dyDescent="0.2">
      <c r="C119" s="5"/>
      <c r="D119" s="5"/>
      <c r="E119" s="5"/>
      <c r="F119" s="5"/>
      <c r="G119" s="5"/>
      <c r="H119" s="5"/>
      <c r="I119" s="5"/>
      <c r="J119" s="5"/>
      <c r="K119" s="32"/>
      <c r="L119" s="32"/>
      <c r="M119" s="32"/>
      <c r="N119" s="32"/>
      <c r="O119" s="32"/>
      <c r="P119" s="30"/>
      <c r="Q119" s="32"/>
      <c r="R119" s="5"/>
      <c r="S119" s="5"/>
    </row>
    <row r="120" spans="3:19" s="2" customFormat="1" ht="19.7" customHeight="1" x14ac:dyDescent="0.2">
      <c r="C120" s="5"/>
      <c r="D120" s="5"/>
      <c r="E120" s="5"/>
      <c r="F120" s="5"/>
      <c r="G120" s="5"/>
      <c r="H120" s="5"/>
      <c r="I120" s="5"/>
      <c r="J120" s="5"/>
      <c r="K120" s="32"/>
      <c r="L120" s="32"/>
      <c r="M120" s="32"/>
      <c r="N120" s="32"/>
      <c r="O120" s="32"/>
      <c r="P120" s="30"/>
      <c r="Q120" s="32"/>
      <c r="R120" s="5"/>
      <c r="S120" s="5"/>
    </row>
    <row r="121" spans="3:19" s="2" customFormat="1" ht="19.7" customHeight="1" x14ac:dyDescent="0.2">
      <c r="C121" s="5"/>
      <c r="D121" s="5"/>
      <c r="E121" s="5"/>
      <c r="F121" s="5"/>
      <c r="G121" s="5"/>
      <c r="H121" s="5"/>
      <c r="I121" s="5"/>
      <c r="J121" s="5"/>
      <c r="K121" s="32"/>
      <c r="L121" s="32"/>
      <c r="M121" s="32"/>
      <c r="N121" s="32"/>
      <c r="O121" s="32"/>
      <c r="P121" s="30"/>
      <c r="Q121" s="32"/>
      <c r="R121" s="5"/>
      <c r="S121" s="5"/>
    </row>
    <row r="122" spans="3:19" s="2" customFormat="1" ht="19.7" customHeight="1" x14ac:dyDescent="0.2">
      <c r="C122" s="5"/>
      <c r="D122" s="5"/>
      <c r="E122" s="5"/>
      <c r="F122" s="5"/>
      <c r="G122" s="5"/>
      <c r="H122" s="5"/>
      <c r="I122" s="5"/>
      <c r="J122" s="5"/>
      <c r="K122" s="32"/>
      <c r="L122" s="32"/>
      <c r="M122" s="32"/>
      <c r="N122" s="32"/>
      <c r="O122" s="32"/>
      <c r="P122" s="30"/>
      <c r="Q122" s="32"/>
      <c r="R122" s="5"/>
      <c r="S122" s="5"/>
    </row>
    <row r="123" spans="3:19" s="2" customFormat="1" ht="19.7" customHeight="1" x14ac:dyDescent="0.2">
      <c r="C123" s="5"/>
      <c r="D123" s="5"/>
      <c r="E123" s="5"/>
      <c r="F123" s="5"/>
      <c r="G123" s="5"/>
      <c r="H123" s="5"/>
      <c r="I123" s="5"/>
      <c r="J123" s="5"/>
      <c r="K123" s="32"/>
      <c r="L123" s="32"/>
      <c r="M123" s="32"/>
      <c r="N123" s="32"/>
      <c r="O123" s="32"/>
      <c r="P123" s="30"/>
      <c r="Q123" s="32"/>
      <c r="R123" s="5"/>
      <c r="S123" s="5"/>
    </row>
    <row r="124" spans="3:19" s="2" customFormat="1" ht="19.7" customHeight="1" x14ac:dyDescent="0.2">
      <c r="C124" s="5"/>
      <c r="D124" s="5"/>
      <c r="E124" s="5"/>
      <c r="F124" s="5"/>
      <c r="G124" s="5"/>
      <c r="H124" s="5"/>
      <c r="I124" s="5"/>
      <c r="J124" s="5"/>
      <c r="K124" s="32"/>
      <c r="L124" s="32"/>
      <c r="M124" s="32"/>
      <c r="N124" s="32"/>
      <c r="O124" s="32"/>
      <c r="P124" s="30"/>
      <c r="Q124" s="32"/>
      <c r="R124" s="5"/>
      <c r="S124" s="5"/>
    </row>
    <row r="125" spans="3:19" s="2" customFormat="1" ht="19.7" customHeight="1" x14ac:dyDescent="0.2">
      <c r="C125" s="5"/>
      <c r="D125" s="5"/>
      <c r="E125" s="5"/>
      <c r="F125" s="5"/>
      <c r="G125" s="5"/>
      <c r="H125" s="5"/>
      <c r="I125" s="5"/>
      <c r="J125" s="5"/>
      <c r="K125" s="32"/>
      <c r="L125" s="32"/>
      <c r="M125" s="32"/>
      <c r="N125" s="32"/>
      <c r="O125" s="32"/>
      <c r="P125" s="30"/>
      <c r="Q125" s="32"/>
      <c r="R125" s="5"/>
      <c r="S125" s="5"/>
    </row>
    <row r="126" spans="3:19" s="2" customFormat="1" ht="19.7" customHeight="1" x14ac:dyDescent="0.2">
      <c r="C126" s="5"/>
      <c r="D126" s="5"/>
      <c r="E126" s="5"/>
      <c r="F126" s="5"/>
      <c r="G126" s="5"/>
      <c r="H126" s="5"/>
      <c r="I126" s="5"/>
      <c r="J126" s="5"/>
      <c r="K126" s="32"/>
      <c r="L126" s="32"/>
      <c r="M126" s="32"/>
      <c r="N126" s="32"/>
      <c r="O126" s="32"/>
      <c r="P126" s="30"/>
      <c r="Q126" s="32"/>
      <c r="R126" s="5"/>
      <c r="S126" s="5"/>
    </row>
    <row r="127" spans="3:19" s="2" customFormat="1" ht="19.7" customHeight="1" x14ac:dyDescent="0.2">
      <c r="C127" s="5"/>
      <c r="D127" s="5"/>
      <c r="E127" s="5"/>
      <c r="F127" s="5"/>
      <c r="G127" s="5"/>
      <c r="H127" s="5"/>
      <c r="I127" s="5"/>
      <c r="J127" s="5"/>
      <c r="K127" s="32"/>
      <c r="L127" s="32"/>
      <c r="M127" s="32"/>
      <c r="N127" s="32"/>
      <c r="O127" s="32"/>
      <c r="P127" s="30"/>
      <c r="Q127" s="32"/>
      <c r="R127" s="5"/>
      <c r="S127" s="5"/>
    </row>
    <row r="128" spans="3:19" s="2" customFormat="1" ht="19.7" customHeight="1" x14ac:dyDescent="0.2">
      <c r="C128" s="5"/>
      <c r="D128" s="5"/>
      <c r="E128" s="5"/>
      <c r="F128" s="5"/>
      <c r="G128" s="5"/>
      <c r="H128" s="5"/>
      <c r="I128" s="5"/>
      <c r="J128" s="5"/>
      <c r="K128" s="32"/>
      <c r="L128" s="32"/>
      <c r="M128" s="32"/>
      <c r="N128" s="32"/>
      <c r="O128" s="32"/>
      <c r="P128" s="30"/>
      <c r="Q128" s="32"/>
      <c r="R128" s="5"/>
      <c r="S128" s="5"/>
    </row>
    <row r="129" spans="1:19" s="2" customFormat="1" ht="19.7" customHeight="1" x14ac:dyDescent="0.2">
      <c r="C129" s="5"/>
      <c r="D129" s="5"/>
      <c r="E129" s="5"/>
      <c r="F129" s="5"/>
      <c r="G129" s="5"/>
      <c r="H129" s="5"/>
      <c r="I129" s="5"/>
      <c r="J129" s="5"/>
      <c r="K129" s="32"/>
      <c r="L129" s="32"/>
      <c r="M129" s="32"/>
      <c r="N129" s="32"/>
      <c r="O129" s="32"/>
      <c r="P129" s="30"/>
      <c r="Q129" s="32"/>
      <c r="R129" s="5"/>
      <c r="S129" s="5"/>
    </row>
    <row r="130" spans="1:19" s="2" customFormat="1" ht="19.7" customHeight="1" x14ac:dyDescent="0.2">
      <c r="C130" s="5"/>
      <c r="D130" s="5"/>
      <c r="E130" s="5"/>
      <c r="F130" s="5"/>
      <c r="G130" s="5"/>
      <c r="H130" s="5"/>
      <c r="I130" s="5"/>
      <c r="J130" s="5"/>
      <c r="K130" s="32"/>
      <c r="L130" s="32"/>
      <c r="M130" s="32"/>
      <c r="N130" s="32"/>
      <c r="O130" s="32"/>
      <c r="P130" s="30"/>
      <c r="Q130" s="32"/>
      <c r="R130" s="5"/>
      <c r="S130" s="5"/>
    </row>
    <row r="131" spans="1:19" s="2" customFormat="1" ht="19.7" customHeight="1" x14ac:dyDescent="0.2">
      <c r="C131" s="5"/>
      <c r="D131" s="5"/>
      <c r="E131" s="5"/>
      <c r="F131" s="5"/>
      <c r="G131" s="5"/>
      <c r="H131" s="5"/>
      <c r="I131" s="5"/>
      <c r="J131" s="5"/>
      <c r="K131" s="32"/>
      <c r="L131" s="32"/>
      <c r="M131" s="32"/>
      <c r="N131" s="32"/>
      <c r="O131" s="32"/>
      <c r="P131" s="30"/>
      <c r="Q131" s="32"/>
      <c r="R131" s="5"/>
      <c r="S131" s="5"/>
    </row>
    <row r="132" spans="1:19" s="2" customFormat="1" ht="19.7" customHeight="1" x14ac:dyDescent="0.2">
      <c r="C132" s="5"/>
      <c r="D132" s="5"/>
      <c r="E132" s="5"/>
      <c r="F132" s="5"/>
      <c r="G132" s="5"/>
      <c r="H132" s="5"/>
      <c r="I132" s="5"/>
      <c r="J132" s="5"/>
      <c r="K132" s="32"/>
      <c r="L132" s="32"/>
      <c r="M132" s="32"/>
      <c r="N132" s="32"/>
      <c r="O132" s="32"/>
      <c r="P132" s="30"/>
      <c r="Q132" s="32"/>
      <c r="R132" s="5"/>
      <c r="S132" s="5"/>
    </row>
    <row r="133" spans="1:19" s="2" customFormat="1" ht="19.7" customHeight="1" x14ac:dyDescent="0.2">
      <c r="C133" s="5"/>
      <c r="D133" s="5"/>
      <c r="E133" s="5"/>
      <c r="F133" s="5"/>
      <c r="G133" s="5"/>
      <c r="H133" s="5"/>
      <c r="I133" s="5"/>
      <c r="J133" s="5"/>
      <c r="K133" s="32"/>
      <c r="L133" s="32"/>
      <c r="M133" s="32"/>
      <c r="N133" s="32"/>
      <c r="O133" s="32"/>
      <c r="P133" s="30"/>
      <c r="Q133" s="32"/>
      <c r="R133" s="5"/>
      <c r="S133" s="5"/>
    </row>
    <row r="134" spans="1:19" s="2" customFormat="1" ht="19.7" customHeight="1" x14ac:dyDescent="0.2">
      <c r="C134" s="5"/>
      <c r="D134" s="5"/>
      <c r="E134" s="5"/>
      <c r="F134" s="5"/>
      <c r="G134" s="5"/>
      <c r="H134" s="5"/>
      <c r="I134" s="5"/>
      <c r="J134" s="5"/>
      <c r="K134" s="32"/>
      <c r="L134" s="32"/>
      <c r="M134" s="32"/>
      <c r="N134" s="32"/>
      <c r="O134" s="32"/>
      <c r="P134" s="30"/>
      <c r="Q134" s="32"/>
      <c r="R134" s="5"/>
      <c r="S134" s="5"/>
    </row>
    <row r="135" spans="1:19" s="2" customFormat="1" ht="19.7" customHeight="1" x14ac:dyDescent="0.2">
      <c r="C135" s="5"/>
      <c r="D135" s="5"/>
      <c r="E135" s="5"/>
      <c r="F135" s="5"/>
      <c r="G135" s="5"/>
      <c r="H135" s="5"/>
      <c r="I135" s="5"/>
      <c r="J135" s="5"/>
      <c r="K135" s="32"/>
      <c r="L135" s="32"/>
      <c r="M135" s="32"/>
      <c r="N135" s="32"/>
      <c r="O135" s="32"/>
      <c r="P135" s="30"/>
      <c r="Q135" s="32"/>
      <c r="R135" s="5"/>
      <c r="S135" s="5"/>
    </row>
    <row r="136" spans="1:19" s="2" customFormat="1" ht="19.7" customHeight="1" x14ac:dyDescent="0.2">
      <c r="C136" s="5"/>
      <c r="D136" s="5"/>
      <c r="E136" s="5"/>
      <c r="F136" s="5"/>
      <c r="G136" s="5"/>
      <c r="H136" s="5"/>
      <c r="I136" s="5"/>
      <c r="J136" s="5"/>
      <c r="K136" s="32"/>
      <c r="L136" s="32"/>
      <c r="M136" s="32"/>
      <c r="N136" s="32"/>
      <c r="O136" s="32"/>
      <c r="P136" s="30"/>
      <c r="Q136" s="32"/>
      <c r="R136" s="5"/>
      <c r="S136" s="5"/>
    </row>
    <row r="137" spans="1:19" s="2" customFormat="1" ht="19.7" customHeight="1" x14ac:dyDescent="0.2">
      <c r="C137" s="5"/>
      <c r="D137" s="5"/>
      <c r="E137" s="5"/>
      <c r="F137" s="5"/>
      <c r="G137" s="5"/>
      <c r="H137" s="5"/>
      <c r="I137" s="5"/>
      <c r="J137" s="5"/>
      <c r="K137" s="32"/>
      <c r="L137" s="32"/>
      <c r="M137" s="32"/>
      <c r="N137" s="32"/>
      <c r="O137" s="32"/>
      <c r="P137" s="30"/>
      <c r="Q137" s="32"/>
      <c r="R137" s="5"/>
      <c r="S137" s="5"/>
    </row>
    <row r="138" spans="1:19" s="2" customFormat="1" ht="19.7" customHeight="1" x14ac:dyDescent="0.2">
      <c r="C138" s="5"/>
      <c r="D138" s="5"/>
      <c r="E138" s="5"/>
      <c r="F138" s="5"/>
      <c r="G138" s="5"/>
      <c r="H138" s="5"/>
      <c r="I138" s="5"/>
      <c r="J138" s="5"/>
      <c r="K138" s="32"/>
      <c r="L138" s="32"/>
      <c r="M138" s="32"/>
      <c r="N138" s="32"/>
      <c r="O138" s="32"/>
      <c r="P138" s="30"/>
      <c r="Q138" s="32"/>
      <c r="R138" s="5"/>
      <c r="S138" s="5"/>
    </row>
    <row r="139" spans="1:19" s="2" customFormat="1" ht="19.7" customHeight="1" x14ac:dyDescent="0.2">
      <c r="C139" s="5"/>
      <c r="D139" s="5"/>
      <c r="E139" s="5"/>
      <c r="F139" s="5"/>
      <c r="G139" s="5"/>
      <c r="H139" s="5"/>
      <c r="I139" s="5"/>
      <c r="J139" s="5"/>
      <c r="K139" s="32"/>
      <c r="L139" s="32"/>
      <c r="M139" s="32"/>
      <c r="N139" s="32"/>
      <c r="O139" s="32"/>
      <c r="P139" s="30"/>
      <c r="Q139" s="32"/>
      <c r="R139" s="5"/>
      <c r="S139" s="5"/>
    </row>
    <row r="140" spans="1:19" s="2" customFormat="1" ht="19.7" customHeight="1" x14ac:dyDescent="0.2">
      <c r="C140" s="5"/>
      <c r="D140" s="5"/>
      <c r="E140" s="5"/>
      <c r="F140" s="5"/>
      <c r="G140" s="5"/>
      <c r="H140" s="5"/>
      <c r="I140" s="5"/>
      <c r="J140" s="5"/>
      <c r="K140" s="32"/>
      <c r="L140" s="32"/>
      <c r="M140" s="32"/>
      <c r="N140" s="32"/>
      <c r="O140" s="32"/>
      <c r="P140" s="30"/>
      <c r="Q140" s="32"/>
      <c r="R140" s="5"/>
      <c r="S140" s="5"/>
    </row>
    <row r="141" spans="1:19" s="2" customFormat="1" ht="19.7" customHeight="1" x14ac:dyDescent="0.2">
      <c r="C141" s="5"/>
      <c r="D141" s="5"/>
      <c r="E141" s="5"/>
      <c r="F141" s="5"/>
      <c r="G141" s="5"/>
      <c r="H141" s="5"/>
      <c r="I141" s="5"/>
      <c r="J141" s="5"/>
      <c r="K141" s="32"/>
      <c r="L141" s="32"/>
      <c r="M141" s="32"/>
      <c r="N141" s="32"/>
      <c r="O141" s="32"/>
      <c r="P141" s="30"/>
      <c r="Q141" s="32"/>
      <c r="R141" s="5"/>
      <c r="S141" s="5"/>
    </row>
    <row r="142" spans="1:19" s="2" customFormat="1" ht="17.2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32"/>
      <c r="L142" s="32"/>
      <c r="M142" s="32"/>
      <c r="N142" s="32"/>
      <c r="O142" s="32"/>
      <c r="P142" s="30"/>
      <c r="Q142" s="32"/>
      <c r="R142" s="5"/>
      <c r="S142" s="5"/>
    </row>
  </sheetData>
  <mergeCells count="10">
    <mergeCell ref="W2:X2"/>
    <mergeCell ref="Y2:Z2"/>
    <mergeCell ref="W1:Z1"/>
    <mergeCell ref="G2:I2"/>
    <mergeCell ref="T2:U2"/>
    <mergeCell ref="J2:K2"/>
    <mergeCell ref="R2:S2"/>
    <mergeCell ref="P2:Q2"/>
    <mergeCell ref="N2:O2"/>
    <mergeCell ref="L2:M2"/>
  </mergeCells>
  <conditionalFormatting sqref="J4:U62">
    <cfRule type="cellIs" dxfId="121" priority="7" operator="lessThan">
      <formula>0</formula>
    </cfRule>
  </conditionalFormatting>
  <conditionalFormatting sqref="W4:Z62">
    <cfRule type="cellIs" dxfId="12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PLDO2025!$D$3:$AA$3</xm:f>
          </x14:formula1>
          <xm:sqref>I1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16"/>
  <sheetViews>
    <sheetView workbookViewId="0">
      <selection activeCell="D14" sqref="D14"/>
    </sheetView>
  </sheetViews>
  <sheetFormatPr defaultRowHeight="15" x14ac:dyDescent="0.25"/>
  <cols>
    <col min="2" max="2" width="28.140625" bestFit="1" customWidth="1"/>
    <col min="3" max="4" width="15.7109375" bestFit="1" customWidth="1"/>
    <col min="5" max="5" width="14" customWidth="1"/>
    <col min="6" max="6" width="8.5703125" bestFit="1" customWidth="1"/>
    <col min="7" max="7" width="14.5703125" customWidth="1"/>
  </cols>
  <sheetData>
    <row r="2" spans="2:8" x14ac:dyDescent="0.25">
      <c r="B2" s="187" t="s">
        <v>533</v>
      </c>
      <c r="C2" s="187" t="s">
        <v>545</v>
      </c>
      <c r="D2" s="187" t="s">
        <v>546</v>
      </c>
      <c r="E2" s="187" t="s">
        <v>547</v>
      </c>
      <c r="F2" s="187"/>
      <c r="G2" s="187" t="s">
        <v>548</v>
      </c>
      <c r="H2" s="187"/>
    </row>
    <row r="3" spans="2:8" x14ac:dyDescent="0.25">
      <c r="B3" s="187"/>
      <c r="C3" s="187"/>
      <c r="D3" s="187"/>
      <c r="E3" s="74" t="s">
        <v>550</v>
      </c>
      <c r="F3" s="74" t="s">
        <v>549</v>
      </c>
      <c r="G3" s="74" t="s">
        <v>550</v>
      </c>
      <c r="H3" s="74" t="s">
        <v>549</v>
      </c>
    </row>
    <row r="4" spans="2:8" x14ac:dyDescent="0.25">
      <c r="B4" t="s">
        <v>535</v>
      </c>
      <c r="C4" s="70">
        <v>3330266363.5999999</v>
      </c>
      <c r="D4" s="70">
        <v>3234816383.4699998</v>
      </c>
      <c r="E4" s="76">
        <f>C4-D4</f>
        <v>95449980.130000114</v>
      </c>
      <c r="F4" s="69">
        <v>2.9499999999999998E-2</v>
      </c>
      <c r="G4" s="76">
        <f>C4-D4*(1+$E$16)</f>
        <v>-45848904.983481884</v>
      </c>
      <c r="H4" s="69">
        <f>(C4/(D4*(1+$E$16)))-1</f>
        <v>-1.358037310222493E-2</v>
      </c>
    </row>
    <row r="5" spans="2:8" x14ac:dyDescent="0.25">
      <c r="B5" t="s">
        <v>536</v>
      </c>
      <c r="C5" s="70">
        <v>3122541371.8699999</v>
      </c>
      <c r="D5" s="70">
        <v>4074450916.9499998</v>
      </c>
      <c r="E5" s="76">
        <f t="shared" ref="E5:E13" si="0">C5-D5</f>
        <v>-951909545.07999992</v>
      </c>
      <c r="F5" s="69">
        <v>-0.2336</v>
      </c>
      <c r="G5" s="76">
        <f t="shared" ref="G5:G13" si="1">C5-D5*(1+$E$16)</f>
        <v>-1129884213.1188293</v>
      </c>
      <c r="H5" s="69">
        <f t="shared" ref="H5:H14" si="2">(C5/(D5*(1+$E$16)))-1</f>
        <v>-0.26570346512525689</v>
      </c>
    </row>
    <row r="6" spans="2:8" x14ac:dyDescent="0.25">
      <c r="B6" t="s">
        <v>534</v>
      </c>
      <c r="C6" s="70">
        <v>3044051526.4899998</v>
      </c>
      <c r="D6" s="70">
        <v>2778934030.1100001</v>
      </c>
      <c r="E6" s="76">
        <f t="shared" si="0"/>
        <v>265117496.37999964</v>
      </c>
      <c r="F6" s="69">
        <v>9.5399999999999999E-2</v>
      </c>
      <c r="G6" s="76">
        <f t="shared" si="1"/>
        <v>143731849.18686581</v>
      </c>
      <c r="H6" s="69">
        <f t="shared" si="2"/>
        <v>4.9557243745115276E-2</v>
      </c>
    </row>
    <row r="7" spans="2:8" x14ac:dyDescent="0.25">
      <c r="B7" t="s">
        <v>537</v>
      </c>
      <c r="C7" s="70">
        <v>2448400690.4000001</v>
      </c>
      <c r="D7" s="70">
        <v>2157518443.4099998</v>
      </c>
      <c r="E7" s="76">
        <f t="shared" si="0"/>
        <v>290882246.99000025</v>
      </c>
      <c r="F7" s="69">
        <v>0.1348</v>
      </c>
      <c r="G7" s="76">
        <f t="shared" si="1"/>
        <v>196640437.09209538</v>
      </c>
      <c r="H7" s="69">
        <f t="shared" si="2"/>
        <v>8.7327430530503625E-2</v>
      </c>
    </row>
    <row r="8" spans="2:8" x14ac:dyDescent="0.25">
      <c r="B8" t="s">
        <v>538</v>
      </c>
      <c r="C8" s="70">
        <v>737591964.82000005</v>
      </c>
      <c r="D8" s="70">
        <v>1589758802.3099999</v>
      </c>
      <c r="E8" s="76">
        <f t="shared" si="0"/>
        <v>-852166837.48999989</v>
      </c>
      <c r="F8" s="69">
        <v>-0.53600000000000003</v>
      </c>
      <c r="G8" s="76">
        <f t="shared" si="1"/>
        <v>-921608536.72016919</v>
      </c>
      <c r="H8" s="69">
        <f t="shared" si="2"/>
        <v>-0.55545338605230477</v>
      </c>
    </row>
    <row r="9" spans="2:8" x14ac:dyDescent="0.25">
      <c r="B9" t="s">
        <v>539</v>
      </c>
      <c r="C9" s="70">
        <v>624100457.90999997</v>
      </c>
      <c r="D9" s="70">
        <v>480889801.70999998</v>
      </c>
      <c r="E9" s="76">
        <f t="shared" si="0"/>
        <v>143210656.19999999</v>
      </c>
      <c r="F9" s="69">
        <v>0.29780000000000001</v>
      </c>
      <c r="G9" s="76">
        <f t="shared" si="1"/>
        <v>122205076.65882766</v>
      </c>
      <c r="H9" s="69">
        <f t="shared" si="2"/>
        <v>0.24348715135449805</v>
      </c>
    </row>
    <row r="10" spans="2:8" x14ac:dyDescent="0.25">
      <c r="B10" t="s">
        <v>540</v>
      </c>
      <c r="C10" s="70">
        <v>436894075.29000002</v>
      </c>
      <c r="D10" s="70">
        <v>388565053.94999999</v>
      </c>
      <c r="E10" s="76">
        <f t="shared" si="0"/>
        <v>48329021.340000033</v>
      </c>
      <c r="F10" s="69">
        <v>0.1244</v>
      </c>
      <c r="G10" s="76">
        <f t="shared" si="1"/>
        <v>31356246.873494029</v>
      </c>
      <c r="H10" s="69">
        <f t="shared" si="2"/>
        <v>7.7320152834891021E-2</v>
      </c>
    </row>
    <row r="11" spans="2:8" x14ac:dyDescent="0.25">
      <c r="B11" t="s">
        <v>541</v>
      </c>
      <c r="C11" s="70">
        <v>289703479.52999997</v>
      </c>
      <c r="D11" s="70">
        <v>497024180.10000002</v>
      </c>
      <c r="E11" s="76">
        <f t="shared" si="0"/>
        <v>-207320700.57000005</v>
      </c>
      <c r="F11" s="69">
        <v>-0.41710000000000003</v>
      </c>
      <c r="G11" s="76">
        <f t="shared" si="1"/>
        <v>-229031040.26082283</v>
      </c>
      <c r="H11" s="69">
        <f t="shared" si="2"/>
        <v>-0.44151879530434657</v>
      </c>
    </row>
    <row r="12" spans="2:8" x14ac:dyDescent="0.25">
      <c r="B12" t="s">
        <v>542</v>
      </c>
      <c r="C12" s="70">
        <v>238155472.19999999</v>
      </c>
      <c r="D12" s="70">
        <v>312444827.77999997</v>
      </c>
      <c r="E12" s="76">
        <f t="shared" si="0"/>
        <v>-74289355.579999983</v>
      </c>
      <c r="F12" s="69">
        <v>-0.23780000000000001</v>
      </c>
      <c r="G12" s="76">
        <f t="shared" si="1"/>
        <v>-87937149.022121131</v>
      </c>
      <c r="H12" s="69">
        <f t="shared" si="2"/>
        <v>-0.26966923904181783</v>
      </c>
    </row>
    <row r="13" spans="2:8" x14ac:dyDescent="0.25">
      <c r="B13" t="s">
        <v>543</v>
      </c>
      <c r="C13" s="70">
        <v>87227320.760000005</v>
      </c>
      <c r="D13" s="70">
        <v>90088130.299999997</v>
      </c>
      <c r="E13" s="76">
        <f t="shared" si="0"/>
        <v>-2860809.5399999917</v>
      </c>
      <c r="F13" s="69">
        <v>-3.1800000000000002E-2</v>
      </c>
      <c r="G13" s="76">
        <f t="shared" si="1"/>
        <v>-6795917.7082396001</v>
      </c>
      <c r="H13" s="69">
        <f t="shared" si="2"/>
        <v>-7.2279128212917376E-2</v>
      </c>
    </row>
    <row r="14" spans="2:8" x14ac:dyDescent="0.25">
      <c r="B14" s="71" t="s">
        <v>544</v>
      </c>
      <c r="C14" s="72">
        <f>SUM(C4:C13)</f>
        <v>14358932722.870001</v>
      </c>
      <c r="D14" s="72">
        <f>SUM(D4:D13)</f>
        <v>15604490570.09</v>
      </c>
      <c r="E14" s="77">
        <f>SUM(E4:E13)</f>
        <v>-1245557847.2199996</v>
      </c>
      <c r="F14" s="73">
        <f>C14/D14-1</f>
        <v>-7.9820474857886681E-2</v>
      </c>
      <c r="G14" s="77">
        <f>SUM(G4:G13)</f>
        <v>-1927172152.0023806</v>
      </c>
      <c r="H14" s="73">
        <f t="shared" si="2"/>
        <v>-0.11833229411262047</v>
      </c>
    </row>
    <row r="16" spans="2:8" x14ac:dyDescent="0.25">
      <c r="D16" t="s">
        <v>551</v>
      </c>
      <c r="E16" s="75">
        <v>4.3680650881924299E-2</v>
      </c>
    </row>
  </sheetData>
  <mergeCells count="5">
    <mergeCell ref="E2:F2"/>
    <mergeCell ref="G2:H2"/>
    <mergeCell ref="B2:B3"/>
    <mergeCell ref="C2:C3"/>
    <mergeCell ref="D2:D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P144"/>
  <sheetViews>
    <sheetView workbookViewId="0">
      <selection activeCell="Y24" sqref="Y24"/>
    </sheetView>
  </sheetViews>
  <sheetFormatPr defaultRowHeight="15" x14ac:dyDescent="0.25"/>
  <cols>
    <col min="2" max="3" width="0" hidden="1" customWidth="1"/>
    <col min="5" max="5" width="2.42578125" customWidth="1"/>
    <col min="6" max="6" width="2.28515625" customWidth="1"/>
    <col min="7" max="7" width="2.42578125" customWidth="1"/>
    <col min="8" max="8" width="2" customWidth="1"/>
    <col min="9" max="9" width="1.85546875" customWidth="1"/>
    <col min="10" max="10" width="67.7109375" customWidth="1"/>
    <col min="11" max="12" width="0" hidden="1" customWidth="1"/>
    <col min="13" max="14" width="18" bestFit="1" customWidth="1"/>
    <col min="15" max="15" width="11.85546875" bestFit="1" customWidth="1"/>
    <col min="16" max="16" width="9.140625" style="119"/>
  </cols>
  <sheetData>
    <row r="2" spans="2:16" x14ac:dyDescent="0.25">
      <c r="B2" s="189" t="s">
        <v>372</v>
      </c>
      <c r="C2" s="189"/>
      <c r="D2" s="189"/>
      <c r="E2" s="189"/>
      <c r="F2" s="189"/>
      <c r="G2" s="189"/>
      <c r="H2" s="189"/>
      <c r="I2" s="189"/>
      <c r="J2" s="189"/>
      <c r="K2" s="38"/>
      <c r="L2" s="39"/>
      <c r="M2" s="82" t="s">
        <v>552</v>
      </c>
      <c r="N2" s="89" t="s">
        <v>553</v>
      </c>
      <c r="O2" s="172" t="s">
        <v>554</v>
      </c>
      <c r="P2" s="174"/>
    </row>
    <row r="3" spans="2:16" x14ac:dyDescent="0.25">
      <c r="B3" s="3"/>
      <c r="C3" s="3"/>
      <c r="D3" s="3"/>
      <c r="E3" s="3"/>
      <c r="F3" s="3"/>
      <c r="G3" s="3"/>
      <c r="H3" s="3"/>
      <c r="I3" s="3"/>
      <c r="J3" s="3"/>
      <c r="K3" s="38"/>
      <c r="L3" s="39"/>
      <c r="M3" s="83" t="s">
        <v>519</v>
      </c>
      <c r="N3" s="90" t="s">
        <v>519</v>
      </c>
      <c r="O3" s="86" t="s">
        <v>517</v>
      </c>
      <c r="P3" s="113" t="s">
        <v>555</v>
      </c>
    </row>
    <row r="4" spans="2:16" x14ac:dyDescent="0.25">
      <c r="B4" s="4" t="s">
        <v>42</v>
      </c>
      <c r="C4" s="4" t="s">
        <v>43</v>
      </c>
      <c r="D4" s="190" t="s">
        <v>44</v>
      </c>
      <c r="E4" s="190"/>
      <c r="F4" s="190"/>
      <c r="G4" s="190"/>
      <c r="H4" s="190"/>
      <c r="I4" s="190"/>
      <c r="J4" s="190"/>
      <c r="K4" s="42"/>
      <c r="L4" s="42"/>
      <c r="M4" s="42">
        <f>RECEITA_LIQUIDA_mensal_empare!D4</f>
        <v>23381672682.639999</v>
      </c>
      <c r="N4" s="42" t="e">
        <f>RECEITA_LIQUIDA_mensal_empare!#REF!</f>
        <v>#REF!</v>
      </c>
      <c r="O4" s="42" t="e">
        <f>N4-M4</f>
        <v>#REF!</v>
      </c>
      <c r="P4" s="92" t="e">
        <f>N4/M4-1</f>
        <v>#REF!</v>
      </c>
    </row>
    <row r="5" spans="2:16" x14ac:dyDescent="0.25">
      <c r="B5" s="93" t="s">
        <v>45</v>
      </c>
      <c r="C5" s="93" t="s">
        <v>45</v>
      </c>
      <c r="D5" s="94"/>
      <c r="E5" s="191" t="s">
        <v>3</v>
      </c>
      <c r="F5" s="191"/>
      <c r="G5" s="191"/>
      <c r="H5" s="191"/>
      <c r="I5" s="191"/>
      <c r="J5" s="191"/>
      <c r="K5" s="95"/>
      <c r="L5" s="95"/>
      <c r="M5" s="95">
        <f>RECEITA_LIQUIDA_mensal_empare!D5</f>
        <v>13150144558.83</v>
      </c>
      <c r="N5" s="95" t="e">
        <f>RECEITA_LIQUIDA_mensal_empare!#REF!</f>
        <v>#REF!</v>
      </c>
      <c r="O5" s="95" t="e">
        <f t="shared" ref="O5:O68" si="0">N5-M5</f>
        <v>#REF!</v>
      </c>
      <c r="P5" s="114" t="e">
        <f t="shared" ref="P5:P67" si="1">N5/M5-1</f>
        <v>#REF!</v>
      </c>
    </row>
    <row r="6" spans="2:16" x14ac:dyDescent="0.25">
      <c r="B6" s="96" t="s">
        <v>46</v>
      </c>
      <c r="C6" s="96" t="s">
        <v>46</v>
      </c>
      <c r="D6" s="97"/>
      <c r="E6" s="97"/>
      <c r="F6" s="188" t="s">
        <v>4</v>
      </c>
      <c r="G6" s="188"/>
      <c r="H6" s="188"/>
      <c r="I6" s="188"/>
      <c r="J6" s="188"/>
      <c r="K6" s="98"/>
      <c r="L6" s="98"/>
      <c r="M6" s="98">
        <f>RECEITA_LIQUIDA_mensal_empare!D6</f>
        <v>8798994351.4000015</v>
      </c>
      <c r="N6" s="98" t="e">
        <f>RECEITA_LIQUIDA_mensal_empare!#REF!</f>
        <v>#REF!</v>
      </c>
      <c r="O6" s="98" t="e">
        <f t="shared" si="0"/>
        <v>#REF!</v>
      </c>
      <c r="P6" s="115" t="e">
        <f t="shared" si="1"/>
        <v>#REF!</v>
      </c>
    </row>
    <row r="7" spans="2:16" x14ac:dyDescent="0.25">
      <c r="B7" s="96" t="s">
        <v>47</v>
      </c>
      <c r="C7" s="96" t="s">
        <v>47</v>
      </c>
      <c r="D7" s="99"/>
      <c r="E7" s="99"/>
      <c r="F7" s="99"/>
      <c r="G7" s="188" t="s">
        <v>48</v>
      </c>
      <c r="H7" s="188"/>
      <c r="I7" s="188"/>
      <c r="J7" s="188"/>
      <c r="K7" s="98"/>
      <c r="L7" s="98"/>
      <c r="M7" s="98">
        <f>RECEITA_LIQUIDA_mensal_empare!D7</f>
        <v>633993986.09000003</v>
      </c>
      <c r="N7" s="98" t="e">
        <f>RECEITA_LIQUIDA_mensal_empare!#REF!</f>
        <v>#REF!</v>
      </c>
      <c r="O7" s="98" t="e">
        <f t="shared" si="0"/>
        <v>#REF!</v>
      </c>
      <c r="P7" s="115" t="e">
        <f t="shared" si="1"/>
        <v>#REF!</v>
      </c>
    </row>
    <row r="8" spans="2:16" x14ac:dyDescent="0.25">
      <c r="B8" s="59" t="s">
        <v>49</v>
      </c>
      <c r="C8" s="59" t="s">
        <v>49</v>
      </c>
      <c r="D8" s="99"/>
      <c r="E8" s="99"/>
      <c r="F8" s="99"/>
      <c r="G8" s="99"/>
      <c r="H8" s="99"/>
      <c r="I8" s="99"/>
      <c r="J8" s="59" t="s">
        <v>50</v>
      </c>
      <c r="K8" s="85"/>
      <c r="L8" s="85"/>
      <c r="M8" s="85">
        <f>RECEITA_LIQUIDA_mensal_empare!D8</f>
        <v>509613834.98000002</v>
      </c>
      <c r="N8" s="85" t="e">
        <f>RECEITA_LIQUIDA_mensal_empare!#REF!</f>
        <v>#REF!</v>
      </c>
      <c r="O8" s="85" t="e">
        <f t="shared" si="0"/>
        <v>#REF!</v>
      </c>
      <c r="P8" s="68" t="e">
        <f t="shared" si="1"/>
        <v>#REF!</v>
      </c>
    </row>
    <row r="9" spans="2:16" x14ac:dyDescent="0.25">
      <c r="B9" s="59" t="s">
        <v>51</v>
      </c>
      <c r="C9" s="59" t="s">
        <v>52</v>
      </c>
      <c r="D9" s="99"/>
      <c r="E9" s="99"/>
      <c r="F9" s="99"/>
      <c r="G9" s="99"/>
      <c r="H9" s="99"/>
      <c r="I9" s="99"/>
      <c r="J9" s="59" t="s">
        <v>53</v>
      </c>
      <c r="K9" s="85"/>
      <c r="L9" s="85"/>
      <c r="M9" s="85">
        <f>RECEITA_LIQUIDA_mensal_empare!D9</f>
        <v>1437631006.4699998</v>
      </c>
      <c r="N9" s="85" t="e">
        <f>RECEITA_LIQUIDA_mensal_empare!#REF!</f>
        <v>#REF!</v>
      </c>
      <c r="O9" s="85" t="e">
        <f t="shared" si="0"/>
        <v>#REF!</v>
      </c>
      <c r="P9" s="68" t="e">
        <f t="shared" si="1"/>
        <v>#REF!</v>
      </c>
    </row>
    <row r="10" spans="2:16" x14ac:dyDescent="0.25">
      <c r="B10" s="59" t="s">
        <v>54</v>
      </c>
      <c r="C10" s="59" t="s">
        <v>55</v>
      </c>
      <c r="D10" s="99"/>
      <c r="E10" s="99"/>
      <c r="F10" s="99"/>
      <c r="G10" s="99"/>
      <c r="H10" s="99"/>
      <c r="I10" s="99"/>
      <c r="J10" s="59" t="s">
        <v>56</v>
      </c>
      <c r="K10" s="85"/>
      <c r="L10" s="85"/>
      <c r="M10" s="85">
        <f>RECEITA_LIQUIDA_mensal_empare!D10</f>
        <v>1769911379.8900001</v>
      </c>
      <c r="N10" s="85" t="e">
        <f>RECEITA_LIQUIDA_mensal_empare!#REF!</f>
        <v>#REF!</v>
      </c>
      <c r="O10" s="85" t="e">
        <f t="shared" si="0"/>
        <v>#REF!</v>
      </c>
      <c r="P10" s="68" t="e">
        <f t="shared" si="1"/>
        <v>#REF!</v>
      </c>
    </row>
    <row r="11" spans="2:16" x14ac:dyDescent="0.25">
      <c r="B11" s="59" t="s">
        <v>57</v>
      </c>
      <c r="C11" s="59" t="s">
        <v>58</v>
      </c>
      <c r="D11" s="99"/>
      <c r="E11" s="99"/>
      <c r="F11" s="99"/>
      <c r="G11" s="99"/>
      <c r="H11" s="99"/>
      <c r="I11" s="99"/>
      <c r="J11" s="59" t="s">
        <v>59</v>
      </c>
      <c r="K11" s="85"/>
      <c r="L11" s="85"/>
      <c r="M11" s="85">
        <f>RECEITA_LIQUIDA_mensal_empare!D11</f>
        <v>1039423033.6199999</v>
      </c>
      <c r="N11" s="85" t="e">
        <f>RECEITA_LIQUIDA_mensal_empare!#REF!</f>
        <v>#REF!</v>
      </c>
      <c r="O11" s="85" t="e">
        <f t="shared" si="0"/>
        <v>#REF!</v>
      </c>
      <c r="P11" s="68" t="e">
        <f t="shared" si="1"/>
        <v>#REF!</v>
      </c>
    </row>
    <row r="12" spans="2:16" x14ac:dyDescent="0.25">
      <c r="B12" s="59" t="s">
        <v>60</v>
      </c>
      <c r="C12" s="59" t="s">
        <v>61</v>
      </c>
      <c r="D12" s="99"/>
      <c r="E12" s="99"/>
      <c r="F12" s="99"/>
      <c r="G12" s="99"/>
      <c r="H12" s="99"/>
      <c r="I12" s="99"/>
      <c r="J12" s="59" t="s">
        <v>525</v>
      </c>
      <c r="K12" s="85"/>
      <c r="L12" s="85"/>
      <c r="M12" s="85">
        <f>RECEITA_LIQUIDA_mensal_empare!D12</f>
        <v>0</v>
      </c>
      <c r="N12" s="85" t="e">
        <f>RECEITA_LIQUIDA_mensal_empare!#REF!</f>
        <v>#REF!</v>
      </c>
      <c r="O12" s="85" t="e">
        <f t="shared" si="0"/>
        <v>#REF!</v>
      </c>
      <c r="P12" s="68" t="e">
        <f>N12/M12-1</f>
        <v>#REF!</v>
      </c>
    </row>
    <row r="13" spans="2:16" ht="15" hidden="1" customHeight="1" x14ac:dyDescent="0.25">
      <c r="B13" s="59" t="s">
        <v>60</v>
      </c>
      <c r="C13" s="59" t="s">
        <v>61</v>
      </c>
      <c r="D13" s="99"/>
      <c r="E13" s="99"/>
      <c r="F13" s="99"/>
      <c r="G13" s="99"/>
      <c r="H13" s="99"/>
      <c r="I13" s="99"/>
      <c r="J13" s="59" t="s">
        <v>62</v>
      </c>
      <c r="K13" s="85"/>
      <c r="L13" s="85"/>
      <c r="M13" s="85">
        <f>RECEITA_LIQUIDA_mensal_empare!D13</f>
        <v>0</v>
      </c>
      <c r="N13" s="85" t="e">
        <f>RECEITA_LIQUIDA_mensal_empare!#REF!</f>
        <v>#REF!</v>
      </c>
      <c r="O13" s="85" t="e">
        <f t="shared" si="0"/>
        <v>#REF!</v>
      </c>
      <c r="P13" s="68" t="e">
        <f t="shared" si="1"/>
        <v>#REF!</v>
      </c>
    </row>
    <row r="14" spans="2:16" x14ac:dyDescent="0.25">
      <c r="B14" s="96" t="s">
        <v>63</v>
      </c>
      <c r="C14" s="96" t="s">
        <v>63</v>
      </c>
      <c r="D14" s="99"/>
      <c r="E14" s="99"/>
      <c r="F14" s="99"/>
      <c r="G14" s="188" t="s">
        <v>64</v>
      </c>
      <c r="H14" s="188"/>
      <c r="I14" s="188"/>
      <c r="J14" s="188"/>
      <c r="K14" s="98"/>
      <c r="L14" s="98"/>
      <c r="M14" s="98">
        <f>RECEITA_LIQUIDA_mensal_empare!D14</f>
        <v>0</v>
      </c>
      <c r="N14" s="98" t="e">
        <f>RECEITA_LIQUIDA_mensal_empare!#REF!</f>
        <v>#REF!</v>
      </c>
      <c r="O14" s="98" t="e">
        <f t="shared" si="0"/>
        <v>#REF!</v>
      </c>
      <c r="P14" s="115" t="e">
        <f t="shared" si="1"/>
        <v>#REF!</v>
      </c>
    </row>
    <row r="15" spans="2:16" x14ac:dyDescent="0.25">
      <c r="B15" s="59" t="s">
        <v>65</v>
      </c>
      <c r="C15" s="59" t="s">
        <v>65</v>
      </c>
      <c r="D15" s="99"/>
      <c r="E15" s="99"/>
      <c r="F15" s="99"/>
      <c r="G15" s="99"/>
      <c r="H15" s="99"/>
      <c r="I15" s="99"/>
      <c r="J15" s="59" t="s">
        <v>66</v>
      </c>
      <c r="K15" s="85"/>
      <c r="L15" s="85"/>
      <c r="M15" s="85">
        <f>RECEITA_LIQUIDA_mensal_empare!D15</f>
        <v>0</v>
      </c>
      <c r="N15" s="85" t="e">
        <f>RECEITA_LIQUIDA_mensal_empare!#REF!</f>
        <v>#REF!</v>
      </c>
      <c r="O15" s="85" t="e">
        <f t="shared" si="0"/>
        <v>#REF!</v>
      </c>
      <c r="P15" s="68" t="e">
        <f t="shared" si="1"/>
        <v>#REF!</v>
      </c>
    </row>
    <row r="16" spans="2:16" x14ac:dyDescent="0.25">
      <c r="B16" s="16" t="s">
        <v>67</v>
      </c>
      <c r="C16" s="59" t="s">
        <v>68</v>
      </c>
      <c r="D16" s="99"/>
      <c r="E16" s="99"/>
      <c r="F16" s="99"/>
      <c r="G16" s="99"/>
      <c r="H16" s="99"/>
      <c r="I16" s="99"/>
      <c r="J16" s="59" t="s">
        <v>69</v>
      </c>
      <c r="K16" s="85"/>
      <c r="L16" s="85"/>
      <c r="M16" s="85">
        <f>RECEITA_LIQUIDA_mensal_empare!D16</f>
        <v>0</v>
      </c>
      <c r="N16" s="85" t="e">
        <f>RECEITA_LIQUIDA_mensal_empare!#REF!</f>
        <v>#REF!</v>
      </c>
      <c r="O16" s="85" t="e">
        <f t="shared" si="0"/>
        <v>#REF!</v>
      </c>
      <c r="P16" s="68" t="e">
        <f t="shared" si="1"/>
        <v>#REF!</v>
      </c>
    </row>
    <row r="17" spans="2:16" ht="15" hidden="1" customHeight="1" x14ac:dyDescent="0.25">
      <c r="B17" s="96" t="s">
        <v>70</v>
      </c>
      <c r="C17" s="96" t="s">
        <v>70</v>
      </c>
      <c r="D17" s="99"/>
      <c r="E17" s="99"/>
      <c r="F17" s="99"/>
      <c r="G17" s="188" t="s">
        <v>71</v>
      </c>
      <c r="H17" s="188"/>
      <c r="I17" s="188"/>
      <c r="J17" s="188"/>
      <c r="K17" s="98"/>
      <c r="L17" s="98"/>
      <c r="M17" s="98">
        <f>RECEITA_LIQUIDA_mensal_empare!D17</f>
        <v>0</v>
      </c>
      <c r="N17" s="98" t="e">
        <f>RECEITA_LIQUIDA_mensal_empare!#REF!</f>
        <v>#REF!</v>
      </c>
      <c r="O17" s="98" t="e">
        <f t="shared" si="0"/>
        <v>#REF!</v>
      </c>
      <c r="P17" s="115" t="e">
        <f t="shared" si="1"/>
        <v>#REF!</v>
      </c>
    </row>
    <row r="18" spans="2:16" x14ac:dyDescent="0.25">
      <c r="B18" s="96" t="s">
        <v>72</v>
      </c>
      <c r="C18" s="96" t="s">
        <v>72</v>
      </c>
      <c r="D18" s="97"/>
      <c r="E18" s="97"/>
      <c r="F18" s="188" t="s">
        <v>5</v>
      </c>
      <c r="G18" s="188"/>
      <c r="H18" s="188"/>
      <c r="I18" s="188"/>
      <c r="J18" s="188"/>
      <c r="K18" s="98"/>
      <c r="L18" s="98"/>
      <c r="M18" s="98">
        <f>RECEITA_LIQUIDA_mensal_empare!D18</f>
        <v>215256707.32999998</v>
      </c>
      <c r="N18" s="98" t="e">
        <f>RECEITA_LIQUIDA_mensal_empare!#REF!</f>
        <v>#REF!</v>
      </c>
      <c r="O18" s="98" t="e">
        <f t="shared" si="0"/>
        <v>#REF!</v>
      </c>
      <c r="P18" s="115" t="e">
        <f t="shared" si="1"/>
        <v>#REF!</v>
      </c>
    </row>
    <row r="19" spans="2:16" x14ac:dyDescent="0.25">
      <c r="B19" s="96" t="s">
        <v>73</v>
      </c>
      <c r="C19" s="96" t="s">
        <v>73</v>
      </c>
      <c r="D19" s="97"/>
      <c r="E19" s="97"/>
      <c r="F19" s="188" t="s">
        <v>74</v>
      </c>
      <c r="G19" s="188"/>
      <c r="H19" s="188"/>
      <c r="I19" s="188"/>
      <c r="J19" s="188"/>
      <c r="K19" s="98"/>
      <c r="L19" s="98"/>
      <c r="M19" s="98">
        <f>RECEITA_LIQUIDA_mensal_empare!D19</f>
        <v>4879236.25</v>
      </c>
      <c r="N19" s="98" t="e">
        <f>RECEITA_LIQUIDA_mensal_empare!#REF!</f>
        <v>#REF!</v>
      </c>
      <c r="O19" s="98" t="e">
        <f t="shared" si="0"/>
        <v>#REF!</v>
      </c>
      <c r="P19" s="115" t="e">
        <f t="shared" si="1"/>
        <v>#REF!</v>
      </c>
    </row>
    <row r="20" spans="2:16" x14ac:dyDescent="0.25">
      <c r="B20" s="97"/>
      <c r="C20" s="97"/>
      <c r="D20" s="97"/>
      <c r="E20" s="97"/>
      <c r="F20" s="97"/>
      <c r="G20" s="97"/>
      <c r="H20" s="97"/>
      <c r="I20" s="97"/>
      <c r="J20" s="59" t="s">
        <v>466</v>
      </c>
      <c r="K20" s="98"/>
      <c r="L20" s="98"/>
      <c r="M20" s="98">
        <f>RECEITA_LIQUIDA_mensal_empare!D20</f>
        <v>29468169.359999999</v>
      </c>
      <c r="N20" s="98" t="e">
        <f>RECEITA_LIQUIDA_mensal_empare!#REF!</f>
        <v>#REF!</v>
      </c>
      <c r="O20" s="98" t="e">
        <f t="shared" si="0"/>
        <v>#REF!</v>
      </c>
      <c r="P20" s="115" t="e">
        <f t="shared" si="1"/>
        <v>#REF!</v>
      </c>
    </row>
    <row r="21" spans="2:16" x14ac:dyDescent="0.25">
      <c r="B21" s="97"/>
      <c r="C21" s="97"/>
      <c r="D21" s="97"/>
      <c r="E21" s="97"/>
      <c r="F21" s="97"/>
      <c r="G21" s="97"/>
      <c r="H21" s="97"/>
      <c r="I21" s="97"/>
      <c r="J21" s="59" t="s">
        <v>467</v>
      </c>
      <c r="K21" s="98"/>
      <c r="L21" s="98"/>
      <c r="M21" s="98">
        <f>RECEITA_LIQUIDA_mensal_empare!D21</f>
        <v>5764928.29</v>
      </c>
      <c r="N21" s="98" t="e">
        <f>RECEITA_LIQUIDA_mensal_empare!#REF!</f>
        <v>#REF!</v>
      </c>
      <c r="O21" s="98" t="e">
        <f t="shared" si="0"/>
        <v>#REF!</v>
      </c>
      <c r="P21" s="115" t="e">
        <f t="shared" si="1"/>
        <v>#REF!</v>
      </c>
    </row>
    <row r="22" spans="2:16" ht="15" hidden="1" customHeight="1" x14ac:dyDescent="0.25">
      <c r="B22" s="96" t="s">
        <v>75</v>
      </c>
      <c r="C22" s="96" t="s">
        <v>75</v>
      </c>
      <c r="D22" s="97"/>
      <c r="E22" s="97"/>
      <c r="F22" s="188" t="s">
        <v>6</v>
      </c>
      <c r="G22" s="188"/>
      <c r="H22" s="188"/>
      <c r="I22" s="188"/>
      <c r="J22" s="188"/>
      <c r="K22" s="98"/>
      <c r="L22" s="98"/>
      <c r="M22" s="98">
        <f>RECEITA_LIQUIDA_mensal_empare!D22</f>
        <v>0</v>
      </c>
      <c r="N22" s="98" t="e">
        <f>RECEITA_LIQUIDA_mensal_empare!#REF!</f>
        <v>#REF!</v>
      </c>
      <c r="O22" s="98" t="e">
        <f t="shared" si="0"/>
        <v>#REF!</v>
      </c>
      <c r="P22" s="115" t="e">
        <f t="shared" si="1"/>
        <v>#REF!</v>
      </c>
    </row>
    <row r="23" spans="2:16" ht="15" hidden="1" customHeight="1" x14ac:dyDescent="0.25">
      <c r="B23" s="96" t="s">
        <v>76</v>
      </c>
      <c r="C23" s="96" t="s">
        <v>76</v>
      </c>
      <c r="D23" s="97"/>
      <c r="E23" s="97"/>
      <c r="F23" s="188" t="s">
        <v>7</v>
      </c>
      <c r="G23" s="188"/>
      <c r="H23" s="188"/>
      <c r="I23" s="188"/>
      <c r="J23" s="188"/>
      <c r="K23" s="98"/>
      <c r="L23" s="98"/>
      <c r="M23" s="98">
        <f>RECEITA_LIQUIDA_mensal_empare!D23</f>
        <v>879523561.19999993</v>
      </c>
      <c r="N23" s="98" t="e">
        <f>RECEITA_LIQUIDA_mensal_empare!#REF!</f>
        <v>#REF!</v>
      </c>
      <c r="O23" s="98" t="e">
        <f t="shared" si="0"/>
        <v>#REF!</v>
      </c>
      <c r="P23" s="115" t="e">
        <f t="shared" si="1"/>
        <v>#REF!</v>
      </c>
    </row>
    <row r="24" spans="2:16" x14ac:dyDescent="0.25">
      <c r="B24" s="96" t="s">
        <v>77</v>
      </c>
      <c r="C24" s="96" t="s">
        <v>77</v>
      </c>
      <c r="D24" s="97"/>
      <c r="E24" s="97"/>
      <c r="F24" s="188" t="s">
        <v>8</v>
      </c>
      <c r="G24" s="188"/>
      <c r="H24" s="188"/>
      <c r="I24" s="188"/>
      <c r="J24" s="188"/>
      <c r="K24" s="98"/>
      <c r="L24" s="98"/>
      <c r="M24" s="98">
        <f>RECEITA_LIQUIDA_mensal_empare!D24</f>
        <v>743352841.33000004</v>
      </c>
      <c r="N24" s="98" t="e">
        <f>RECEITA_LIQUIDA_mensal_empare!#REF!</f>
        <v>#REF!</v>
      </c>
      <c r="O24" s="98" t="e">
        <f t="shared" si="0"/>
        <v>#REF!</v>
      </c>
      <c r="P24" s="115" t="e">
        <f t="shared" si="1"/>
        <v>#REF!</v>
      </c>
    </row>
    <row r="25" spans="2:16" x14ac:dyDescent="0.25">
      <c r="B25" s="59" t="s">
        <v>78</v>
      </c>
      <c r="C25" s="59" t="s">
        <v>79</v>
      </c>
      <c r="D25" s="99"/>
      <c r="E25" s="99"/>
      <c r="F25" s="99"/>
      <c r="G25" s="99"/>
      <c r="H25" s="99"/>
      <c r="I25" s="99"/>
      <c r="J25" s="59" t="s">
        <v>527</v>
      </c>
      <c r="K25" s="85"/>
      <c r="L25" s="85"/>
      <c r="M25" s="85">
        <f>RECEITA_LIQUIDA_mensal_empare!D25</f>
        <v>136170719.87</v>
      </c>
      <c r="N25" s="85" t="e">
        <f>RECEITA_LIQUIDA_mensal_empare!#REF!</f>
        <v>#REF!</v>
      </c>
      <c r="O25" s="85" t="e">
        <f t="shared" si="0"/>
        <v>#REF!</v>
      </c>
      <c r="P25" s="68" t="e">
        <f t="shared" si="1"/>
        <v>#REF!</v>
      </c>
    </row>
    <row r="26" spans="2:16" x14ac:dyDescent="0.25">
      <c r="B26" s="99"/>
      <c r="C26" s="99"/>
      <c r="D26" s="99"/>
      <c r="E26" s="99"/>
      <c r="F26" s="99"/>
      <c r="G26" s="99"/>
      <c r="H26" s="99"/>
      <c r="I26" s="99"/>
      <c r="J26" s="59" t="s">
        <v>80</v>
      </c>
      <c r="K26" s="85"/>
      <c r="L26" s="85"/>
      <c r="M26" s="85">
        <f>RECEITA_LIQUIDA_mensal_empare!D26</f>
        <v>0</v>
      </c>
      <c r="N26" s="85" t="e">
        <f>RECEITA_LIQUIDA_mensal_empare!#REF!</f>
        <v>#REF!</v>
      </c>
      <c r="O26" s="85" t="e">
        <f t="shared" si="0"/>
        <v>#REF!</v>
      </c>
      <c r="P26" s="68" t="e">
        <f t="shared" si="1"/>
        <v>#REF!</v>
      </c>
    </row>
    <row r="27" spans="2:16" x14ac:dyDescent="0.25">
      <c r="B27" s="96" t="s">
        <v>81</v>
      </c>
      <c r="C27" s="96" t="s">
        <v>81</v>
      </c>
      <c r="D27" s="97"/>
      <c r="E27" s="97"/>
      <c r="F27" s="188" t="s">
        <v>9</v>
      </c>
      <c r="G27" s="188"/>
      <c r="H27" s="188"/>
      <c r="I27" s="188"/>
      <c r="J27" s="188"/>
      <c r="K27" s="98"/>
      <c r="L27" s="98"/>
      <c r="M27" s="98">
        <f>RECEITA_LIQUIDA_mensal_empare!D27</f>
        <v>0</v>
      </c>
      <c r="N27" s="98" t="e">
        <f>RECEITA_LIQUIDA_mensal_empare!#REF!</f>
        <v>#REF!</v>
      </c>
      <c r="O27" s="98" t="e">
        <f t="shared" si="0"/>
        <v>#REF!</v>
      </c>
      <c r="P27" s="115" t="e">
        <f t="shared" si="1"/>
        <v>#REF!</v>
      </c>
    </row>
    <row r="28" spans="2:16" x14ac:dyDescent="0.25">
      <c r="B28" s="97"/>
      <c r="C28" s="97"/>
      <c r="D28" s="99"/>
      <c r="E28" s="99"/>
      <c r="F28" s="99"/>
      <c r="G28" s="188" t="s">
        <v>82</v>
      </c>
      <c r="H28" s="188"/>
      <c r="I28" s="188"/>
      <c r="J28" s="188"/>
      <c r="K28" s="98"/>
      <c r="L28" s="98"/>
      <c r="M28" s="98">
        <f>RECEITA_LIQUIDA_mensal_empare!D28</f>
        <v>135597436.72999999</v>
      </c>
      <c r="N28" s="98" t="e">
        <f>RECEITA_LIQUIDA_mensal_empare!#REF!</f>
        <v>#REF!</v>
      </c>
      <c r="O28" s="98" t="e">
        <f t="shared" si="0"/>
        <v>#REF!</v>
      </c>
      <c r="P28" s="115" t="e">
        <f t="shared" si="1"/>
        <v>#REF!</v>
      </c>
    </row>
    <row r="29" spans="2:16" x14ac:dyDescent="0.25">
      <c r="B29" s="59" t="s">
        <v>83</v>
      </c>
      <c r="C29" s="59" t="s">
        <v>84</v>
      </c>
      <c r="D29" s="99"/>
      <c r="E29" s="99"/>
      <c r="F29" s="99"/>
      <c r="G29" s="99"/>
      <c r="H29" s="99"/>
      <c r="I29" s="99"/>
      <c r="J29" s="59" t="s">
        <v>528</v>
      </c>
      <c r="K29" s="85"/>
      <c r="L29" s="85"/>
      <c r="M29" s="85">
        <f>RECEITA_LIQUIDA_mensal_empare!D29</f>
        <v>0</v>
      </c>
      <c r="N29" s="85" t="e">
        <f>RECEITA_LIQUIDA_mensal_empare!#REF!</f>
        <v>#REF!</v>
      </c>
      <c r="O29" s="85" t="e">
        <f t="shared" si="0"/>
        <v>#REF!</v>
      </c>
      <c r="P29" s="68" t="e">
        <f t="shared" si="1"/>
        <v>#REF!</v>
      </c>
    </row>
    <row r="30" spans="2:16" x14ac:dyDescent="0.25">
      <c r="B30" s="59" t="s">
        <v>85</v>
      </c>
      <c r="C30" s="59" t="s">
        <v>86</v>
      </c>
      <c r="D30" s="99"/>
      <c r="E30" s="99"/>
      <c r="F30" s="99"/>
      <c r="G30" s="99"/>
      <c r="H30" s="99"/>
      <c r="I30" s="99"/>
      <c r="J30" s="59" t="s">
        <v>556</v>
      </c>
      <c r="K30" s="85"/>
      <c r="L30" s="85"/>
      <c r="M30" s="85">
        <f>RECEITA_LIQUIDA_mensal_empare!D30</f>
        <v>135597436.72999999</v>
      </c>
      <c r="N30" s="85" t="e">
        <f>RECEITA_LIQUIDA_mensal_empare!#REF!</f>
        <v>#REF!</v>
      </c>
      <c r="O30" s="85" t="e">
        <f t="shared" si="0"/>
        <v>#REF!</v>
      </c>
      <c r="P30" s="68" t="e">
        <f t="shared" si="1"/>
        <v>#REF!</v>
      </c>
    </row>
    <row r="31" spans="2:16" x14ac:dyDescent="0.25">
      <c r="B31" s="100"/>
      <c r="C31" s="101"/>
      <c r="D31" s="102"/>
      <c r="E31" s="102"/>
      <c r="F31" s="102"/>
      <c r="G31" s="192" t="s">
        <v>87</v>
      </c>
      <c r="H31" s="192"/>
      <c r="I31" s="192"/>
      <c r="J31" s="192"/>
      <c r="K31" s="103"/>
      <c r="L31" s="103"/>
      <c r="M31" s="103">
        <f>RECEITA_LIQUIDA_mensal_empare!D31</f>
        <v>5788774338.75</v>
      </c>
      <c r="N31" s="103" t="e">
        <f>RECEITA_LIQUIDA_mensal_empare!#REF!</f>
        <v>#REF!</v>
      </c>
      <c r="O31" s="103" t="e">
        <f t="shared" si="0"/>
        <v>#REF!</v>
      </c>
      <c r="P31" s="116" t="e">
        <f t="shared" si="1"/>
        <v>#REF!</v>
      </c>
    </row>
    <row r="32" spans="2:16" ht="26.25" hidden="1" customHeight="1" x14ac:dyDescent="0.25">
      <c r="B32" s="59" t="s">
        <v>88</v>
      </c>
      <c r="C32" s="104" t="s">
        <v>89</v>
      </c>
      <c r="D32" s="105"/>
      <c r="E32" s="105"/>
      <c r="F32" s="105"/>
      <c r="G32" s="105"/>
      <c r="H32" s="105"/>
      <c r="I32" s="105"/>
      <c r="J32" s="106" t="s">
        <v>87</v>
      </c>
      <c r="K32" s="107"/>
      <c r="L32" s="107"/>
      <c r="M32" s="107">
        <f>RECEITA_LIQUIDA_mensal_empare!D32</f>
        <v>2490422875.6599998</v>
      </c>
      <c r="N32" s="107" t="e">
        <f>RECEITA_LIQUIDA_mensal_empare!#REF!</f>
        <v>#REF!</v>
      </c>
      <c r="O32" s="107" t="e">
        <f t="shared" si="0"/>
        <v>#REF!</v>
      </c>
      <c r="P32" s="117" t="e">
        <f t="shared" si="1"/>
        <v>#REF!</v>
      </c>
    </row>
    <row r="33" spans="2:16" ht="15" hidden="1" customHeight="1" x14ac:dyDescent="0.25">
      <c r="B33" s="108" t="s">
        <v>375</v>
      </c>
      <c r="C33" s="59" t="s">
        <v>90</v>
      </c>
      <c r="D33" s="99"/>
      <c r="E33" s="99"/>
      <c r="F33" s="99"/>
      <c r="G33" s="99"/>
      <c r="H33" s="99"/>
      <c r="I33" s="99"/>
      <c r="J33" s="59" t="s">
        <v>91</v>
      </c>
      <c r="K33" s="85"/>
      <c r="L33" s="85"/>
      <c r="M33" s="85">
        <f>RECEITA_LIQUIDA_mensal_empare!D33</f>
        <v>58057124.349999994</v>
      </c>
      <c r="N33" s="85" t="e">
        <f>RECEITA_LIQUIDA_mensal_empare!#REF!</f>
        <v>#REF!</v>
      </c>
      <c r="O33" s="85" t="e">
        <f t="shared" si="0"/>
        <v>#REF!</v>
      </c>
      <c r="P33" s="68" t="e">
        <f t="shared" si="1"/>
        <v>#REF!</v>
      </c>
    </row>
    <row r="34" spans="2:16" ht="15" hidden="1" customHeight="1" x14ac:dyDescent="0.25">
      <c r="B34" s="108" t="s">
        <v>375</v>
      </c>
      <c r="C34" s="59" t="s">
        <v>92</v>
      </c>
      <c r="D34" s="99"/>
      <c r="E34" s="99"/>
      <c r="F34" s="99"/>
      <c r="G34" s="99"/>
      <c r="H34" s="99"/>
      <c r="I34" s="99"/>
      <c r="J34" s="59" t="s">
        <v>93</v>
      </c>
      <c r="K34" s="85"/>
      <c r="L34" s="85"/>
      <c r="M34" s="85">
        <f>RECEITA_LIQUIDA_mensal_empare!D34</f>
        <v>2097131344.2500002</v>
      </c>
      <c r="N34" s="85" t="e">
        <f>RECEITA_LIQUIDA_mensal_empare!#REF!</f>
        <v>#REF!</v>
      </c>
      <c r="O34" s="85" t="e">
        <f t="shared" si="0"/>
        <v>#REF!</v>
      </c>
      <c r="P34" s="68" t="e">
        <f t="shared" si="1"/>
        <v>#REF!</v>
      </c>
    </row>
    <row r="35" spans="2:16" ht="15" hidden="1" customHeight="1" x14ac:dyDescent="0.25">
      <c r="B35" s="108" t="s">
        <v>375</v>
      </c>
      <c r="C35" s="59" t="s">
        <v>94</v>
      </c>
      <c r="D35" s="99"/>
      <c r="E35" s="99"/>
      <c r="F35" s="99"/>
      <c r="G35" s="99"/>
      <c r="H35" s="99"/>
      <c r="I35" s="99"/>
      <c r="J35" s="59" t="s">
        <v>95</v>
      </c>
      <c r="K35" s="85"/>
      <c r="L35" s="85"/>
      <c r="M35" s="85">
        <f>RECEITA_LIQUIDA_mensal_empare!D35</f>
        <v>1143162994.49</v>
      </c>
      <c r="N35" s="85" t="e">
        <f>RECEITA_LIQUIDA_mensal_empare!#REF!</f>
        <v>#REF!</v>
      </c>
      <c r="O35" s="85" t="e">
        <f t="shared" si="0"/>
        <v>#REF!</v>
      </c>
      <c r="P35" s="68" t="e">
        <f t="shared" si="1"/>
        <v>#REF!</v>
      </c>
    </row>
    <row r="36" spans="2:16" x14ac:dyDescent="0.25">
      <c r="B36" s="97"/>
      <c r="C36" s="97"/>
      <c r="D36" s="97"/>
      <c r="E36" s="97"/>
      <c r="F36" s="97"/>
      <c r="G36" s="188" t="s">
        <v>96</v>
      </c>
      <c r="H36" s="188"/>
      <c r="I36" s="188"/>
      <c r="J36" s="188"/>
      <c r="K36" s="98"/>
      <c r="L36" s="98"/>
      <c r="M36" s="98">
        <f>RECEITA_LIQUIDA_mensal_empare!D36</f>
        <v>2388229584.4200001</v>
      </c>
      <c r="N36" s="98" t="e">
        <f>RECEITA_LIQUIDA_mensal_empare!#REF!</f>
        <v>#REF!</v>
      </c>
      <c r="O36" s="98" t="e">
        <f t="shared" si="0"/>
        <v>#REF!</v>
      </c>
      <c r="P36" s="115" t="e">
        <f t="shared" si="1"/>
        <v>#REF!</v>
      </c>
    </row>
    <row r="37" spans="2:16" x14ac:dyDescent="0.25">
      <c r="B37" s="96" t="s">
        <v>97</v>
      </c>
      <c r="C37" s="96" t="s">
        <v>97</v>
      </c>
      <c r="D37" s="97"/>
      <c r="E37" s="97"/>
      <c r="F37" s="188" t="s">
        <v>10</v>
      </c>
      <c r="G37" s="188"/>
      <c r="H37" s="188"/>
      <c r="I37" s="188"/>
      <c r="J37" s="188"/>
      <c r="K37" s="98"/>
      <c r="L37" s="98"/>
      <c r="M37" s="98">
        <f>RECEITA_LIQUIDA_mensal_empare!D37</f>
        <v>564958916.57000005</v>
      </c>
      <c r="N37" s="98" t="e">
        <f>RECEITA_LIQUIDA_mensal_empare!#REF!</f>
        <v>#REF!</v>
      </c>
      <c r="O37" s="98" t="e">
        <f t="shared" si="0"/>
        <v>#REF!</v>
      </c>
      <c r="P37" s="115" t="e">
        <f t="shared" si="1"/>
        <v>#REF!</v>
      </c>
    </row>
    <row r="38" spans="2:16" x14ac:dyDescent="0.25">
      <c r="B38" s="59" t="s">
        <v>98</v>
      </c>
      <c r="C38" s="59" t="s">
        <v>99</v>
      </c>
      <c r="D38" s="99"/>
      <c r="E38" s="99"/>
      <c r="F38" s="99"/>
      <c r="G38" s="99"/>
      <c r="H38" s="99"/>
      <c r="I38" s="99"/>
      <c r="J38" s="59" t="s">
        <v>100</v>
      </c>
      <c r="K38" s="85"/>
      <c r="L38" s="85"/>
      <c r="M38" s="85">
        <f>RECEITA_LIQUIDA_mensal_empare!D38</f>
        <v>330150165.37</v>
      </c>
      <c r="N38" s="85" t="e">
        <f>RECEITA_LIQUIDA_mensal_empare!#REF!</f>
        <v>#REF!</v>
      </c>
      <c r="O38" s="85" t="e">
        <f t="shared" si="0"/>
        <v>#REF!</v>
      </c>
      <c r="P38" s="68" t="e">
        <f t="shared" si="1"/>
        <v>#REF!</v>
      </c>
    </row>
    <row r="39" spans="2:16" x14ac:dyDescent="0.25">
      <c r="B39" s="59" t="s">
        <v>101</v>
      </c>
      <c r="C39" s="59" t="s">
        <v>102</v>
      </c>
      <c r="D39" s="99"/>
      <c r="E39" s="99"/>
      <c r="F39" s="99"/>
      <c r="G39" s="99"/>
      <c r="H39" s="99"/>
      <c r="I39" s="99"/>
      <c r="J39" s="59" t="s">
        <v>103</v>
      </c>
      <c r="K39" s="85"/>
      <c r="L39" s="85"/>
      <c r="M39" s="85">
        <f>RECEITA_LIQUIDA_mensal_empare!D39</f>
        <v>758775967.39999998</v>
      </c>
      <c r="N39" s="85" t="e">
        <f>RECEITA_LIQUIDA_mensal_empare!#REF!</f>
        <v>#REF!</v>
      </c>
      <c r="O39" s="85" t="e">
        <f t="shared" si="0"/>
        <v>#REF!</v>
      </c>
      <c r="P39" s="68" t="e">
        <f t="shared" si="1"/>
        <v>#REF!</v>
      </c>
    </row>
    <row r="40" spans="2:16" x14ac:dyDescent="0.25">
      <c r="B40" s="99"/>
      <c r="C40" s="99"/>
      <c r="D40" s="99"/>
      <c r="E40" s="99"/>
      <c r="F40" s="99"/>
      <c r="G40" s="99"/>
      <c r="H40" s="99"/>
      <c r="I40" s="99"/>
      <c r="J40" s="59" t="s">
        <v>468</v>
      </c>
      <c r="K40" s="85"/>
      <c r="L40" s="85"/>
      <c r="M40" s="85">
        <f>RECEITA_LIQUIDA_mensal_empare!D40</f>
        <v>734344535.08000004</v>
      </c>
      <c r="N40" s="85" t="e">
        <f>RECEITA_LIQUIDA_mensal_empare!#REF!</f>
        <v>#REF!</v>
      </c>
      <c r="O40" s="85" t="e">
        <f t="shared" si="0"/>
        <v>#REF!</v>
      </c>
      <c r="P40" s="68" t="e">
        <f t="shared" si="1"/>
        <v>#REF!</v>
      </c>
    </row>
    <row r="41" spans="2:16" x14ac:dyDescent="0.25">
      <c r="B41" s="99"/>
      <c r="C41" s="99"/>
      <c r="D41" s="99"/>
      <c r="E41" s="99"/>
      <c r="F41" s="99"/>
      <c r="G41" s="99"/>
      <c r="H41" s="99"/>
      <c r="I41" s="99"/>
      <c r="J41" s="59" t="s">
        <v>104</v>
      </c>
      <c r="K41" s="85"/>
      <c r="L41" s="85"/>
      <c r="M41" s="85">
        <f>RECEITA_LIQUIDA_mensal_empare!D41</f>
        <v>65737865.260000005</v>
      </c>
      <c r="N41" s="85" t="e">
        <f>RECEITA_LIQUIDA_mensal_empare!#REF!</f>
        <v>#REF!</v>
      </c>
      <c r="O41" s="85" t="e">
        <f t="shared" si="0"/>
        <v>#REF!</v>
      </c>
      <c r="P41" s="68" t="e">
        <f t="shared" si="1"/>
        <v>#REF!</v>
      </c>
    </row>
    <row r="42" spans="2:16" x14ac:dyDescent="0.25">
      <c r="B42" s="96" t="s">
        <v>105</v>
      </c>
      <c r="C42" s="96" t="s">
        <v>105</v>
      </c>
      <c r="D42" s="97"/>
      <c r="E42" s="97"/>
      <c r="F42" s="188" t="s">
        <v>106</v>
      </c>
      <c r="G42" s="188"/>
      <c r="H42" s="188"/>
      <c r="I42" s="188"/>
      <c r="J42" s="188"/>
      <c r="K42" s="98"/>
      <c r="L42" s="98"/>
      <c r="M42" s="98">
        <f>RECEITA_LIQUIDA_mensal_empare!D42</f>
        <v>0</v>
      </c>
      <c r="N42" s="98" t="e">
        <f>RECEITA_LIQUIDA_mensal_empare!#REF!</f>
        <v>#REF!</v>
      </c>
      <c r="O42" s="98" t="e">
        <f t="shared" si="0"/>
        <v>#REF!</v>
      </c>
      <c r="P42" s="115" t="e">
        <f t="shared" si="1"/>
        <v>#REF!</v>
      </c>
    </row>
    <row r="43" spans="2:16" ht="15" hidden="1" customHeight="1" x14ac:dyDescent="0.25">
      <c r="B43" s="59" t="s">
        <v>107</v>
      </c>
      <c r="C43" s="59" t="s">
        <v>108</v>
      </c>
      <c r="D43" s="99"/>
      <c r="E43" s="99"/>
      <c r="F43" s="99"/>
      <c r="G43" s="99"/>
      <c r="H43" s="99"/>
      <c r="I43" s="99"/>
      <c r="J43" s="59" t="s">
        <v>109</v>
      </c>
      <c r="K43" s="85"/>
      <c r="L43" s="85"/>
      <c r="M43" s="85">
        <f>RECEITA_LIQUIDA_mensal_empare!D43</f>
        <v>8383454.3000000007</v>
      </c>
      <c r="N43" s="85" t="e">
        <f>RECEITA_LIQUIDA_mensal_empare!#REF!</f>
        <v>#REF!</v>
      </c>
      <c r="O43" s="85" t="e">
        <f t="shared" si="0"/>
        <v>#REF!</v>
      </c>
      <c r="P43" s="68" t="e">
        <f t="shared" si="1"/>
        <v>#REF!</v>
      </c>
    </row>
    <row r="44" spans="2:16" ht="15" hidden="1" customHeight="1" x14ac:dyDescent="0.25">
      <c r="B44" s="59" t="s">
        <v>110</v>
      </c>
      <c r="C44" s="59" t="s">
        <v>110</v>
      </c>
      <c r="D44" s="99"/>
      <c r="E44" s="99"/>
      <c r="F44" s="99"/>
      <c r="G44" s="99"/>
      <c r="H44" s="99"/>
      <c r="I44" s="99"/>
      <c r="J44" s="59" t="s">
        <v>111</v>
      </c>
      <c r="K44" s="85"/>
      <c r="L44" s="85"/>
      <c r="M44" s="85">
        <f>RECEITA_LIQUIDA_mensal_empare!D44</f>
        <v>0</v>
      </c>
      <c r="N44" s="85" t="e">
        <f>RECEITA_LIQUIDA_mensal_empare!#REF!</f>
        <v>#REF!</v>
      </c>
      <c r="O44" s="85" t="e">
        <f t="shared" si="0"/>
        <v>#REF!</v>
      </c>
      <c r="P44" s="68" t="e">
        <f t="shared" si="1"/>
        <v>#REF!</v>
      </c>
    </row>
    <row r="45" spans="2:16" ht="15" hidden="1" customHeight="1" x14ac:dyDescent="0.25">
      <c r="B45" s="59" t="s">
        <v>112</v>
      </c>
      <c r="C45" s="59" t="s">
        <v>113</v>
      </c>
      <c r="D45" s="99"/>
      <c r="E45" s="99"/>
      <c r="F45" s="99"/>
      <c r="G45" s="99"/>
      <c r="H45" s="99"/>
      <c r="I45" s="99"/>
      <c r="J45" s="59" t="s">
        <v>114</v>
      </c>
      <c r="K45" s="85"/>
      <c r="L45" s="85"/>
      <c r="M45" s="85">
        <f>RECEITA_LIQUIDA_mensal_empare!D45</f>
        <v>8383454.3000000007</v>
      </c>
      <c r="N45" s="85" t="e">
        <f>RECEITA_LIQUIDA_mensal_empare!#REF!</f>
        <v>#REF!</v>
      </c>
      <c r="O45" s="85" t="e">
        <f t="shared" si="0"/>
        <v>#REF!</v>
      </c>
      <c r="P45" s="68" t="e">
        <f t="shared" si="1"/>
        <v>#REF!</v>
      </c>
    </row>
    <row r="46" spans="2:16" ht="15" hidden="1" customHeight="1" x14ac:dyDescent="0.25">
      <c r="B46" s="59" t="s">
        <v>115</v>
      </c>
      <c r="C46" s="59" t="s">
        <v>115</v>
      </c>
      <c r="D46" s="99"/>
      <c r="E46" s="99"/>
      <c r="F46" s="99"/>
      <c r="G46" s="99"/>
      <c r="H46" s="99"/>
      <c r="I46" s="99"/>
      <c r="J46" s="59" t="s">
        <v>116</v>
      </c>
      <c r="K46" s="85"/>
      <c r="L46" s="85"/>
      <c r="M46" s="85">
        <f>RECEITA_LIQUIDA_mensal_empare!D46</f>
        <v>9013486.9000000004</v>
      </c>
      <c r="N46" s="85" t="e">
        <f>RECEITA_LIQUIDA_mensal_empare!#REF!</f>
        <v>#REF!</v>
      </c>
      <c r="O46" s="85" t="e">
        <f t="shared" si="0"/>
        <v>#REF!</v>
      </c>
      <c r="P46" s="68" t="e">
        <f t="shared" si="1"/>
        <v>#REF!</v>
      </c>
    </row>
    <row r="47" spans="2:16" ht="15" hidden="1" customHeight="1" x14ac:dyDescent="0.25">
      <c r="B47" s="59" t="s">
        <v>117</v>
      </c>
      <c r="C47" s="59" t="s">
        <v>117</v>
      </c>
      <c r="D47" s="99"/>
      <c r="E47" s="99"/>
      <c r="F47" s="99"/>
      <c r="G47" s="99"/>
      <c r="H47" s="99"/>
      <c r="I47" s="99"/>
      <c r="J47" s="59" t="s">
        <v>118</v>
      </c>
      <c r="K47" s="85"/>
      <c r="L47" s="85"/>
      <c r="M47" s="85">
        <f>RECEITA_LIQUIDA_mensal_empare!D47</f>
        <v>48266924.060000002</v>
      </c>
      <c r="N47" s="85" t="e">
        <f>RECEITA_LIQUIDA_mensal_empare!#REF!</f>
        <v>#REF!</v>
      </c>
      <c r="O47" s="85" t="e">
        <f t="shared" si="0"/>
        <v>#REF!</v>
      </c>
      <c r="P47" s="68" t="e">
        <f t="shared" si="1"/>
        <v>#REF!</v>
      </c>
    </row>
    <row r="48" spans="2:16" ht="15" hidden="1" customHeight="1" x14ac:dyDescent="0.25">
      <c r="B48" s="59" t="s">
        <v>119</v>
      </c>
      <c r="C48" s="59" t="s">
        <v>119</v>
      </c>
      <c r="D48" s="99"/>
      <c r="E48" s="99"/>
      <c r="F48" s="99"/>
      <c r="G48" s="99"/>
      <c r="H48" s="99"/>
      <c r="I48" s="99"/>
      <c r="J48" s="59" t="s">
        <v>120</v>
      </c>
      <c r="K48" s="85"/>
      <c r="L48" s="85"/>
      <c r="M48" s="85">
        <f>RECEITA_LIQUIDA_mensal_empare!D48</f>
        <v>47253382.960000001</v>
      </c>
      <c r="N48" s="85" t="e">
        <f>RECEITA_LIQUIDA_mensal_empare!#REF!</f>
        <v>#REF!</v>
      </c>
      <c r="O48" s="85" t="e">
        <f t="shared" si="0"/>
        <v>#REF!</v>
      </c>
      <c r="P48" s="68" t="e">
        <f t="shared" si="1"/>
        <v>#REF!</v>
      </c>
    </row>
    <row r="49" spans="2:16" ht="15" hidden="1" customHeight="1" x14ac:dyDescent="0.25">
      <c r="B49" s="59" t="s">
        <v>121</v>
      </c>
      <c r="C49" s="59" t="s">
        <v>121</v>
      </c>
      <c r="D49" s="99"/>
      <c r="E49" s="99"/>
      <c r="F49" s="99"/>
      <c r="G49" s="99"/>
      <c r="H49" s="99"/>
      <c r="I49" s="99"/>
      <c r="J49" s="59" t="s">
        <v>122</v>
      </c>
      <c r="K49" s="85"/>
      <c r="L49" s="85"/>
      <c r="M49" s="85">
        <f>RECEITA_LIQUIDA_mensal_empare!D49</f>
        <v>1013541.1</v>
      </c>
      <c r="N49" s="85" t="e">
        <f>RECEITA_LIQUIDA_mensal_empare!#REF!</f>
        <v>#REF!</v>
      </c>
      <c r="O49" s="85" t="e">
        <f t="shared" si="0"/>
        <v>#REF!</v>
      </c>
      <c r="P49" s="68" t="e">
        <f t="shared" si="1"/>
        <v>#REF!</v>
      </c>
    </row>
    <row r="50" spans="2:16" ht="15" hidden="1" customHeight="1" x14ac:dyDescent="0.25">
      <c r="B50" s="59" t="s">
        <v>123</v>
      </c>
      <c r="C50" s="59" t="s">
        <v>123</v>
      </c>
      <c r="D50" s="99"/>
      <c r="E50" s="99"/>
      <c r="F50" s="99"/>
      <c r="G50" s="99"/>
      <c r="H50" s="99"/>
      <c r="I50" s="99"/>
      <c r="J50" s="59" t="s">
        <v>124</v>
      </c>
      <c r="K50" s="85"/>
      <c r="L50" s="85"/>
      <c r="M50" s="85">
        <f>RECEITA_LIQUIDA_mensal_empare!D50</f>
        <v>74000</v>
      </c>
      <c r="N50" s="85" t="e">
        <f>RECEITA_LIQUIDA_mensal_empare!#REF!</f>
        <v>#REF!</v>
      </c>
      <c r="O50" s="85" t="e">
        <f t="shared" si="0"/>
        <v>#REF!</v>
      </c>
      <c r="P50" s="68" t="e">
        <f t="shared" si="1"/>
        <v>#REF!</v>
      </c>
    </row>
    <row r="51" spans="2:16" ht="15" hidden="1" customHeight="1" x14ac:dyDescent="0.25">
      <c r="B51" s="59" t="s">
        <v>125</v>
      </c>
      <c r="C51" s="59" t="s">
        <v>125</v>
      </c>
      <c r="D51" s="99"/>
      <c r="E51" s="99"/>
      <c r="F51" s="99"/>
      <c r="G51" s="99"/>
      <c r="H51" s="99"/>
      <c r="I51" s="99"/>
      <c r="J51" s="59" t="s">
        <v>126</v>
      </c>
      <c r="K51" s="85"/>
      <c r="L51" s="85"/>
      <c r="M51" s="85">
        <f>RECEITA_LIQUIDA_mensal_empare!D51</f>
        <v>0</v>
      </c>
      <c r="N51" s="85" t="e">
        <f>RECEITA_LIQUIDA_mensal_empare!#REF!</f>
        <v>#REF!</v>
      </c>
      <c r="O51" s="85" t="e">
        <f t="shared" si="0"/>
        <v>#REF!</v>
      </c>
      <c r="P51" s="68" t="e">
        <f t="shared" si="1"/>
        <v>#REF!</v>
      </c>
    </row>
    <row r="52" spans="2:16" ht="15" hidden="1" customHeight="1" x14ac:dyDescent="0.25">
      <c r="B52" s="59" t="s">
        <v>127</v>
      </c>
      <c r="C52" s="59" t="s">
        <v>127</v>
      </c>
      <c r="D52" s="99"/>
      <c r="E52" s="99"/>
      <c r="F52" s="99"/>
      <c r="G52" s="99"/>
      <c r="H52" s="99"/>
      <c r="I52" s="99"/>
      <c r="J52" s="59" t="s">
        <v>128</v>
      </c>
      <c r="K52" s="85"/>
      <c r="L52" s="85"/>
      <c r="M52" s="85">
        <f>RECEITA_LIQUIDA_mensal_empare!D52</f>
        <v>74000</v>
      </c>
      <c r="N52" s="85" t="e">
        <f>RECEITA_LIQUIDA_mensal_empare!#REF!</f>
        <v>#REF!</v>
      </c>
      <c r="O52" s="85" t="e">
        <f t="shared" si="0"/>
        <v>#REF!</v>
      </c>
      <c r="P52" s="68" t="e">
        <f t="shared" si="1"/>
        <v>#REF!</v>
      </c>
    </row>
    <row r="53" spans="2:16" x14ac:dyDescent="0.25">
      <c r="B53" s="93" t="s">
        <v>129</v>
      </c>
      <c r="C53" s="93" t="s">
        <v>129</v>
      </c>
      <c r="D53" s="94"/>
      <c r="E53" s="191" t="s">
        <v>11</v>
      </c>
      <c r="F53" s="191"/>
      <c r="G53" s="191"/>
      <c r="H53" s="191"/>
      <c r="I53" s="191"/>
      <c r="J53" s="191"/>
      <c r="K53" s="95"/>
      <c r="L53" s="95"/>
      <c r="M53" s="95">
        <f>RECEITA_LIQUIDA_mensal_empare!D53</f>
        <v>74000</v>
      </c>
      <c r="N53" s="95" t="e">
        <f>RECEITA_LIQUIDA_mensal_empare!#REF!</f>
        <v>#REF!</v>
      </c>
      <c r="O53" s="95" t="e">
        <f t="shared" si="0"/>
        <v>#REF!</v>
      </c>
      <c r="P53" s="114" t="e">
        <f t="shared" si="1"/>
        <v>#REF!</v>
      </c>
    </row>
    <row r="54" spans="2:16" ht="15" hidden="1" customHeight="1" x14ac:dyDescent="0.25">
      <c r="B54" s="96" t="s">
        <v>130</v>
      </c>
      <c r="C54" s="96" t="s">
        <v>130</v>
      </c>
      <c r="D54" s="99"/>
      <c r="E54" s="99"/>
      <c r="F54" s="188" t="s">
        <v>12</v>
      </c>
      <c r="G54" s="188"/>
      <c r="H54" s="188"/>
      <c r="I54" s="188"/>
      <c r="J54" s="188"/>
      <c r="K54" s="98"/>
      <c r="L54" s="98"/>
      <c r="M54" s="98">
        <f>RECEITA_LIQUIDA_mensal_empare!D54</f>
        <v>0</v>
      </c>
      <c r="N54" s="98" t="e">
        <f>RECEITA_LIQUIDA_mensal_empare!#REF!</f>
        <v>#REF!</v>
      </c>
      <c r="O54" s="98" t="e">
        <f t="shared" si="0"/>
        <v>#REF!</v>
      </c>
      <c r="P54" s="115" t="e">
        <f t="shared" si="1"/>
        <v>#REF!</v>
      </c>
    </row>
    <row r="55" spans="2:16" ht="15" hidden="1" customHeight="1" x14ac:dyDescent="0.25">
      <c r="B55" s="96" t="s">
        <v>131</v>
      </c>
      <c r="C55" s="96" t="s">
        <v>131</v>
      </c>
      <c r="D55" s="99"/>
      <c r="E55" s="99"/>
      <c r="F55" s="188" t="s">
        <v>13</v>
      </c>
      <c r="G55" s="188"/>
      <c r="H55" s="188"/>
      <c r="I55" s="188"/>
      <c r="J55" s="188"/>
      <c r="K55" s="98"/>
      <c r="L55" s="98"/>
      <c r="M55" s="98">
        <f>RECEITA_LIQUIDA_mensal_empare!D55</f>
        <v>0</v>
      </c>
      <c r="N55" s="98" t="e">
        <f>RECEITA_LIQUIDA_mensal_empare!#REF!</f>
        <v>#REF!</v>
      </c>
      <c r="O55" s="98" t="e">
        <f t="shared" si="0"/>
        <v>#REF!</v>
      </c>
      <c r="P55" s="115" t="e">
        <f t="shared" si="1"/>
        <v>#REF!</v>
      </c>
    </row>
    <row r="56" spans="2:16" ht="15" hidden="1" customHeight="1" x14ac:dyDescent="0.25">
      <c r="B56" s="96" t="s">
        <v>132</v>
      </c>
      <c r="C56" s="96" t="s">
        <v>132</v>
      </c>
      <c r="D56" s="99"/>
      <c r="E56" s="99"/>
      <c r="F56" s="188" t="s">
        <v>133</v>
      </c>
      <c r="G56" s="188"/>
      <c r="H56" s="188"/>
      <c r="I56" s="188"/>
      <c r="J56" s="188"/>
      <c r="K56" s="98"/>
      <c r="L56" s="98"/>
      <c r="M56" s="98">
        <f>RECEITA_LIQUIDA_mensal_empare!D56</f>
        <v>0</v>
      </c>
      <c r="N56" s="98" t="e">
        <f>RECEITA_LIQUIDA_mensal_empare!#REF!</f>
        <v>#REF!</v>
      </c>
      <c r="O56" s="98" t="e">
        <f t="shared" si="0"/>
        <v>#REF!</v>
      </c>
      <c r="P56" s="115" t="e">
        <f t="shared" si="1"/>
        <v>#REF!</v>
      </c>
    </row>
    <row r="57" spans="2:16" ht="15" hidden="1" customHeight="1" x14ac:dyDescent="0.25">
      <c r="B57" s="96" t="s">
        <v>134</v>
      </c>
      <c r="C57" s="96" t="s">
        <v>134</v>
      </c>
      <c r="D57" s="99"/>
      <c r="E57" s="99"/>
      <c r="F57" s="188" t="s">
        <v>15</v>
      </c>
      <c r="G57" s="188"/>
      <c r="H57" s="188"/>
      <c r="I57" s="188"/>
      <c r="J57" s="188"/>
      <c r="K57" s="98"/>
      <c r="L57" s="98"/>
      <c r="M57" s="98">
        <f>RECEITA_LIQUIDA_mensal_empare!D57</f>
        <v>0</v>
      </c>
      <c r="N57" s="98" t="e">
        <f>RECEITA_LIQUIDA_mensal_empare!#REF!</f>
        <v>#REF!</v>
      </c>
      <c r="O57" s="98" t="e">
        <f t="shared" si="0"/>
        <v>#REF!</v>
      </c>
      <c r="P57" s="115" t="e">
        <f t="shared" si="1"/>
        <v>#REF!</v>
      </c>
    </row>
    <row r="58" spans="2:16" ht="15" hidden="1" customHeight="1" x14ac:dyDescent="0.25">
      <c r="B58" s="96" t="s">
        <v>135</v>
      </c>
      <c r="C58" s="96" t="s">
        <v>135</v>
      </c>
      <c r="D58" s="99"/>
      <c r="E58" s="99"/>
      <c r="F58" s="188" t="s">
        <v>16</v>
      </c>
      <c r="G58" s="188"/>
      <c r="H58" s="188"/>
      <c r="I58" s="188"/>
      <c r="J58" s="188"/>
      <c r="K58" s="98"/>
      <c r="L58" s="98"/>
      <c r="M58" s="98">
        <f>RECEITA_LIQUIDA_mensal_empare!D58</f>
        <v>23447410547.900002</v>
      </c>
      <c r="N58" s="98" t="e">
        <f>RECEITA_LIQUIDA_mensal_empare!#REF!</f>
        <v>#REF!</v>
      </c>
      <c r="O58" s="98" t="e">
        <f t="shared" si="0"/>
        <v>#REF!</v>
      </c>
      <c r="P58" s="115" t="e">
        <f t="shared" si="1"/>
        <v>#REF!</v>
      </c>
    </row>
    <row r="59" spans="2:16" x14ac:dyDescent="0.25">
      <c r="B59" s="93" t="s">
        <v>136</v>
      </c>
      <c r="C59" s="93" t="s">
        <v>136</v>
      </c>
      <c r="D59" s="94"/>
      <c r="E59" s="191" t="s">
        <v>137</v>
      </c>
      <c r="F59" s="191"/>
      <c r="G59" s="191"/>
      <c r="H59" s="191"/>
      <c r="I59" s="191"/>
      <c r="J59" s="191"/>
      <c r="K59" s="95"/>
      <c r="L59" s="95"/>
      <c r="M59" s="95">
        <f>RECEITA_LIQUIDA_mensal_empare!D59</f>
        <v>828419007.00999999</v>
      </c>
      <c r="N59" s="95" t="e">
        <f>RECEITA_LIQUIDA_mensal_empare!#REF!</f>
        <v>#REF!</v>
      </c>
      <c r="O59" s="95" t="e">
        <f t="shared" si="0"/>
        <v>#REF!</v>
      </c>
      <c r="P59" s="114" t="e">
        <f t="shared" si="1"/>
        <v>#REF!</v>
      </c>
    </row>
    <row r="60" spans="2:16" ht="15" hidden="1" customHeight="1" x14ac:dyDescent="0.25">
      <c r="B60" s="96" t="s">
        <v>138</v>
      </c>
      <c r="C60" s="96" t="s">
        <v>138</v>
      </c>
      <c r="D60" s="99"/>
      <c r="E60" s="99"/>
      <c r="F60" s="188" t="s">
        <v>4</v>
      </c>
      <c r="G60" s="188"/>
      <c r="H60" s="188"/>
      <c r="I60" s="188"/>
      <c r="J60" s="188"/>
      <c r="K60" s="98"/>
      <c r="L60" s="98"/>
      <c r="M60" s="98">
        <f>RECEITA_LIQUIDA_mensal_empare!D60</f>
        <v>828419007.00999999</v>
      </c>
      <c r="N60" s="98" t="e">
        <f>RECEITA_LIQUIDA_mensal_empare!#REF!</f>
        <v>#REF!</v>
      </c>
      <c r="O60" s="98" t="e">
        <f t="shared" si="0"/>
        <v>#REF!</v>
      </c>
      <c r="P60" s="115" t="e">
        <f t="shared" si="1"/>
        <v>#REF!</v>
      </c>
    </row>
    <row r="61" spans="2:16" ht="15" hidden="1" customHeight="1" x14ac:dyDescent="0.25">
      <c r="B61" s="96" t="s">
        <v>139</v>
      </c>
      <c r="C61" s="96" t="s">
        <v>139</v>
      </c>
      <c r="D61" s="99"/>
      <c r="E61" s="99"/>
      <c r="F61" s="188" t="s">
        <v>5</v>
      </c>
      <c r="G61" s="188"/>
      <c r="H61" s="188"/>
      <c r="I61" s="188"/>
      <c r="J61" s="188"/>
      <c r="K61" s="98"/>
      <c r="L61" s="98"/>
      <c r="M61" s="98">
        <f>RECEITA_LIQUIDA_mensal_empare!D61</f>
        <v>0</v>
      </c>
      <c r="N61" s="98" t="e">
        <f>RECEITA_LIQUIDA_mensal_empare!#REF!</f>
        <v>#REF!</v>
      </c>
      <c r="O61" s="98" t="e">
        <f t="shared" si="0"/>
        <v>#REF!</v>
      </c>
      <c r="P61" s="115" t="e">
        <f t="shared" si="1"/>
        <v>#REF!</v>
      </c>
    </row>
    <row r="62" spans="2:16" ht="15" hidden="1" customHeight="1" x14ac:dyDescent="0.25">
      <c r="B62" s="96" t="s">
        <v>140</v>
      </c>
      <c r="C62" s="96" t="s">
        <v>140</v>
      </c>
      <c r="D62" s="99"/>
      <c r="E62" s="99"/>
      <c r="F62" s="188" t="s">
        <v>74</v>
      </c>
      <c r="G62" s="188"/>
      <c r="H62" s="188"/>
      <c r="I62" s="188"/>
      <c r="J62" s="188"/>
      <c r="K62" s="98"/>
      <c r="L62" s="98"/>
      <c r="M62" s="98">
        <f>RECEITA_LIQUIDA_mensal_empare!D62</f>
        <v>24275849385.82</v>
      </c>
      <c r="N62" s="98" t="e">
        <f>RECEITA_LIQUIDA_mensal_empare!#REF!</f>
        <v>#REF!</v>
      </c>
      <c r="O62" s="98" t="e">
        <f t="shared" si="0"/>
        <v>#REF!</v>
      </c>
      <c r="P62" s="115" t="e">
        <f t="shared" si="1"/>
        <v>#REF!</v>
      </c>
    </row>
    <row r="63" spans="2:16" ht="15" hidden="1" customHeight="1" x14ac:dyDescent="0.25">
      <c r="B63" s="96" t="s">
        <v>141</v>
      </c>
      <c r="C63" s="96" t="s">
        <v>141</v>
      </c>
      <c r="D63" s="99"/>
      <c r="E63" s="99"/>
      <c r="F63" s="188" t="s">
        <v>7</v>
      </c>
      <c r="G63" s="188"/>
      <c r="H63" s="188"/>
      <c r="I63" s="188"/>
      <c r="J63" s="188"/>
      <c r="K63" s="98"/>
      <c r="L63" s="98"/>
      <c r="M63" s="98" t="e">
        <f>RECEITA_LIQUIDA_mensal_empare!#REF!</f>
        <v>#REF!</v>
      </c>
      <c r="N63" s="98" t="e">
        <f>RECEITA_LIQUIDA_mensal_empare!#REF!</f>
        <v>#REF!</v>
      </c>
      <c r="O63" s="98" t="e">
        <f t="shared" si="0"/>
        <v>#REF!</v>
      </c>
      <c r="P63" s="115" t="e">
        <f t="shared" si="1"/>
        <v>#REF!</v>
      </c>
    </row>
    <row r="64" spans="2:16" ht="15" hidden="1" customHeight="1" x14ac:dyDescent="0.25">
      <c r="B64" s="96" t="s">
        <v>142</v>
      </c>
      <c r="C64" s="96" t="s">
        <v>142</v>
      </c>
      <c r="D64" s="99"/>
      <c r="E64" s="99"/>
      <c r="F64" s="188" t="s">
        <v>8</v>
      </c>
      <c r="G64" s="188"/>
      <c r="H64" s="188"/>
      <c r="I64" s="188"/>
      <c r="J64" s="188"/>
      <c r="K64" s="98"/>
      <c r="L64" s="98"/>
      <c r="M64" s="98" t="e">
        <f>RECEITA_LIQUIDA_mensal_empare!#REF!</f>
        <v>#REF!</v>
      </c>
      <c r="N64" s="98" t="e">
        <f>RECEITA_LIQUIDA_mensal_empare!#REF!</f>
        <v>#REF!</v>
      </c>
      <c r="O64" s="98" t="e">
        <f t="shared" si="0"/>
        <v>#REF!</v>
      </c>
      <c r="P64" s="115" t="e">
        <f t="shared" si="1"/>
        <v>#REF!</v>
      </c>
    </row>
    <row r="65" spans="2:16" ht="15" hidden="1" customHeight="1" x14ac:dyDescent="0.25">
      <c r="B65" s="96" t="s">
        <v>143</v>
      </c>
      <c r="C65" s="96" t="s">
        <v>143</v>
      </c>
      <c r="D65" s="99"/>
      <c r="E65" s="99"/>
      <c r="F65" s="188" t="s">
        <v>9</v>
      </c>
      <c r="G65" s="188"/>
      <c r="H65" s="188"/>
      <c r="I65" s="188"/>
      <c r="J65" s="188"/>
      <c r="K65" s="98"/>
      <c r="L65" s="98"/>
      <c r="M65" s="98" t="e">
        <f>RECEITA_LIQUIDA_mensal_empare!#REF!</f>
        <v>#REF!</v>
      </c>
      <c r="N65" s="98" t="e">
        <f>RECEITA_LIQUIDA_mensal_empare!#REF!</f>
        <v>#REF!</v>
      </c>
      <c r="O65" s="98" t="e">
        <f t="shared" si="0"/>
        <v>#REF!</v>
      </c>
      <c r="P65" s="115" t="e">
        <f t="shared" si="1"/>
        <v>#REF!</v>
      </c>
    </row>
    <row r="66" spans="2:16" ht="15" hidden="1" customHeight="1" x14ac:dyDescent="0.25">
      <c r="B66" s="96" t="s">
        <v>144</v>
      </c>
      <c r="C66" s="96" t="s">
        <v>144</v>
      </c>
      <c r="D66" s="99"/>
      <c r="E66" s="99"/>
      <c r="F66" s="188" t="s">
        <v>10</v>
      </c>
      <c r="G66" s="188"/>
      <c r="H66" s="188"/>
      <c r="I66" s="188"/>
      <c r="J66" s="188"/>
      <c r="K66" s="98"/>
      <c r="L66" s="98"/>
      <c r="M66" s="98" t="e">
        <f>RECEITA_LIQUIDA_mensal_empare!#REF!</f>
        <v>#REF!</v>
      </c>
      <c r="N66" s="98" t="e">
        <f>RECEITA_LIQUIDA_mensal_empare!#REF!</f>
        <v>#REF!</v>
      </c>
      <c r="O66" s="98" t="e">
        <f t="shared" si="0"/>
        <v>#REF!</v>
      </c>
      <c r="P66" s="115" t="e">
        <f t="shared" si="1"/>
        <v>#REF!</v>
      </c>
    </row>
    <row r="67" spans="2:16" ht="15" hidden="1" customHeight="1" x14ac:dyDescent="0.25">
      <c r="B67" s="93" t="s">
        <v>145</v>
      </c>
      <c r="C67" s="93" t="s">
        <v>145</v>
      </c>
      <c r="D67" s="94"/>
      <c r="E67" s="191" t="s">
        <v>146</v>
      </c>
      <c r="F67" s="191"/>
      <c r="G67" s="191"/>
      <c r="H67" s="191"/>
      <c r="I67" s="191"/>
      <c r="J67" s="191"/>
      <c r="K67" s="95"/>
      <c r="L67" s="95"/>
      <c r="M67" s="95" t="e">
        <f>RECEITA_LIQUIDA_mensal_empare!#REF!</f>
        <v>#REF!</v>
      </c>
      <c r="N67" s="95" t="e">
        <f>RECEITA_LIQUIDA_mensal_empare!#REF!</f>
        <v>#REF!</v>
      </c>
      <c r="O67" s="95" t="e">
        <f t="shared" si="0"/>
        <v>#REF!</v>
      </c>
      <c r="P67" s="114" t="e">
        <f t="shared" si="1"/>
        <v>#REF!</v>
      </c>
    </row>
    <row r="68" spans="2:16" ht="15" hidden="1" customHeight="1" x14ac:dyDescent="0.25">
      <c r="B68" s="96" t="s">
        <v>147</v>
      </c>
      <c r="C68" s="96" t="s">
        <v>147</v>
      </c>
      <c r="D68" s="99"/>
      <c r="E68" s="99"/>
      <c r="F68" s="188" t="s">
        <v>12</v>
      </c>
      <c r="G68" s="188"/>
      <c r="H68" s="188"/>
      <c r="I68" s="188"/>
      <c r="J68" s="188"/>
      <c r="K68" s="98"/>
      <c r="L68" s="98"/>
      <c r="M68" s="98" t="e">
        <f>RECEITA_LIQUIDA_mensal_empare!#REF!</f>
        <v>#REF!</v>
      </c>
      <c r="N68" s="98" t="e">
        <f>RECEITA_LIQUIDA_mensal_empare!#REF!</f>
        <v>#REF!</v>
      </c>
      <c r="O68" s="98" t="e">
        <f t="shared" si="0"/>
        <v>#REF!</v>
      </c>
      <c r="P68" s="115" t="str">
        <f>IFERROR(N68/M68-1,"")</f>
        <v/>
      </c>
    </row>
    <row r="69" spans="2:16" ht="15" hidden="1" customHeight="1" x14ac:dyDescent="0.25">
      <c r="B69" s="96" t="s">
        <v>148</v>
      </c>
      <c r="C69" s="96" t="s">
        <v>148</v>
      </c>
      <c r="D69" s="99"/>
      <c r="E69" s="99"/>
      <c r="F69" s="188" t="s">
        <v>13</v>
      </c>
      <c r="G69" s="188"/>
      <c r="H69" s="188"/>
      <c r="I69" s="188"/>
      <c r="J69" s="188"/>
      <c r="K69" s="98"/>
      <c r="L69" s="98"/>
      <c r="M69" s="98" t="e">
        <f>RECEITA_LIQUIDA_mensal_empare!#REF!</f>
        <v>#REF!</v>
      </c>
      <c r="N69" s="98" t="e">
        <f>RECEITA_LIQUIDA_mensal_empare!#REF!</f>
        <v>#REF!</v>
      </c>
      <c r="O69" s="98" t="e">
        <f t="shared" ref="O69:O132" si="2">N69-M69</f>
        <v>#REF!</v>
      </c>
      <c r="P69" s="115" t="e">
        <f t="shared" ref="P69:P132" si="3">N69/M69-1</f>
        <v>#REF!</v>
      </c>
    </row>
    <row r="70" spans="2:16" ht="15" hidden="1" customHeight="1" x14ac:dyDescent="0.25">
      <c r="B70" s="96" t="s">
        <v>149</v>
      </c>
      <c r="C70" s="96" t="s">
        <v>149</v>
      </c>
      <c r="D70" s="99"/>
      <c r="E70" s="99"/>
      <c r="F70" s="188" t="s">
        <v>14</v>
      </c>
      <c r="G70" s="188"/>
      <c r="H70" s="188"/>
      <c r="I70" s="188"/>
      <c r="J70" s="188"/>
      <c r="K70" s="98"/>
      <c r="L70" s="98"/>
      <c r="M70" s="98" t="e">
        <f>RECEITA_LIQUIDA_mensal_empare!#REF!</f>
        <v>#REF!</v>
      </c>
      <c r="N70" s="98" t="e">
        <f>RECEITA_LIQUIDA_mensal_empare!#REF!</f>
        <v>#REF!</v>
      </c>
      <c r="O70" s="98" t="e">
        <f t="shared" si="2"/>
        <v>#REF!</v>
      </c>
      <c r="P70" s="115" t="e">
        <f t="shared" si="3"/>
        <v>#REF!</v>
      </c>
    </row>
    <row r="71" spans="2:16" ht="15" hidden="1" customHeight="1" x14ac:dyDescent="0.25">
      <c r="B71" s="96" t="s">
        <v>150</v>
      </c>
      <c r="C71" s="96" t="s">
        <v>150</v>
      </c>
      <c r="D71" s="99"/>
      <c r="E71" s="99"/>
      <c r="F71" s="188" t="s">
        <v>15</v>
      </c>
      <c r="G71" s="188"/>
      <c r="H71" s="188"/>
      <c r="I71" s="188"/>
      <c r="J71" s="188"/>
      <c r="K71" s="98"/>
      <c r="L71" s="98"/>
      <c r="M71" s="98" t="e">
        <f>RECEITA_LIQUIDA_mensal_empare!#REF!</f>
        <v>#REF!</v>
      </c>
      <c r="N71" s="98" t="e">
        <f>RECEITA_LIQUIDA_mensal_empare!#REF!</f>
        <v>#REF!</v>
      </c>
      <c r="O71" s="98" t="e">
        <f t="shared" si="2"/>
        <v>#REF!</v>
      </c>
      <c r="P71" s="115" t="e">
        <f t="shared" si="3"/>
        <v>#REF!</v>
      </c>
    </row>
    <row r="72" spans="2:16" ht="15" hidden="1" customHeight="1" x14ac:dyDescent="0.25">
      <c r="B72" s="96" t="s">
        <v>151</v>
      </c>
      <c r="C72" s="96" t="s">
        <v>151</v>
      </c>
      <c r="D72" s="99"/>
      <c r="E72" s="99"/>
      <c r="F72" s="188" t="s">
        <v>16</v>
      </c>
      <c r="G72" s="188"/>
      <c r="H72" s="188"/>
      <c r="I72" s="188"/>
      <c r="J72" s="188"/>
      <c r="K72" s="98"/>
      <c r="L72" s="98"/>
      <c r="M72" s="98" t="e">
        <f>RECEITA_LIQUIDA_mensal_empare!#REF!</f>
        <v>#REF!</v>
      </c>
      <c r="N72" s="98" t="e">
        <f>RECEITA_LIQUIDA_mensal_empare!#REF!</f>
        <v>#REF!</v>
      </c>
      <c r="O72" s="98" t="e">
        <f t="shared" si="2"/>
        <v>#REF!</v>
      </c>
      <c r="P72" s="115" t="e">
        <f t="shared" si="3"/>
        <v>#REF!</v>
      </c>
    </row>
    <row r="73" spans="2:16" x14ac:dyDescent="0.25">
      <c r="B73" s="109"/>
      <c r="C73" s="109"/>
      <c r="D73" s="193" t="s">
        <v>152</v>
      </c>
      <c r="E73" s="193"/>
      <c r="F73" s="193"/>
      <c r="G73" s="193"/>
      <c r="H73" s="193"/>
      <c r="I73" s="193"/>
      <c r="J73" s="193"/>
      <c r="K73" s="42"/>
      <c r="L73" s="42"/>
      <c r="M73" s="42" t="e">
        <f>RECEITA_LIQUIDA_mensal_empare!#REF!</f>
        <v>#REF!</v>
      </c>
      <c r="N73" s="42" t="e">
        <f>RECEITA_LIQUIDA_mensal_empare!#REF!</f>
        <v>#REF!</v>
      </c>
      <c r="O73" s="42" t="e">
        <f t="shared" si="2"/>
        <v>#REF!</v>
      </c>
      <c r="P73" s="92" t="e">
        <f t="shared" si="3"/>
        <v>#REF!</v>
      </c>
    </row>
    <row r="74" spans="2:16" ht="15" hidden="1" customHeight="1" x14ac:dyDescent="0.25">
      <c r="B74" s="110" t="s">
        <v>153</v>
      </c>
      <c r="C74" s="110" t="s">
        <v>153</v>
      </c>
      <c r="D74" s="111"/>
      <c r="E74" s="194" t="s">
        <v>154</v>
      </c>
      <c r="F74" s="194"/>
      <c r="G74" s="194"/>
      <c r="H74" s="194"/>
      <c r="I74" s="194"/>
      <c r="J74" s="194"/>
      <c r="K74" s="112"/>
      <c r="L74" s="112"/>
      <c r="M74" s="112" t="e">
        <f>RECEITA_LIQUIDA_mensal_empare!#REF!</f>
        <v>#REF!</v>
      </c>
      <c r="N74" s="112" t="e">
        <f>RECEITA_LIQUIDA_mensal_empare!#REF!</f>
        <v>#REF!</v>
      </c>
      <c r="O74" s="112" t="e">
        <f t="shared" si="2"/>
        <v>#REF!</v>
      </c>
      <c r="P74" s="118" t="e">
        <f t="shared" si="3"/>
        <v>#REF!</v>
      </c>
    </row>
    <row r="75" spans="2:16" ht="15" hidden="1" customHeight="1" x14ac:dyDescent="0.25">
      <c r="B75" s="96" t="s">
        <v>155</v>
      </c>
      <c r="C75" s="96" t="s">
        <v>155</v>
      </c>
      <c r="D75" s="97"/>
      <c r="E75" s="97"/>
      <c r="F75" s="188" t="s">
        <v>156</v>
      </c>
      <c r="G75" s="188"/>
      <c r="H75" s="188"/>
      <c r="I75" s="188"/>
      <c r="J75" s="188"/>
      <c r="K75" s="98"/>
      <c r="L75" s="98"/>
      <c r="M75" s="98" t="e">
        <f>RECEITA_LIQUIDA_mensal_empare!#REF!</f>
        <v>#REF!</v>
      </c>
      <c r="N75" s="98" t="e">
        <f>RECEITA_LIQUIDA_mensal_empare!#REF!</f>
        <v>#REF!</v>
      </c>
      <c r="O75" s="98" t="e">
        <f t="shared" si="2"/>
        <v>#REF!</v>
      </c>
      <c r="P75" s="115" t="e">
        <f t="shared" si="3"/>
        <v>#REF!</v>
      </c>
    </row>
    <row r="76" spans="2:16" ht="15" hidden="1" customHeight="1" x14ac:dyDescent="0.25">
      <c r="B76" s="96" t="s">
        <v>157</v>
      </c>
      <c r="C76" s="96" t="s">
        <v>157</v>
      </c>
      <c r="D76" s="97"/>
      <c r="E76" s="97"/>
      <c r="F76" s="97"/>
      <c r="G76" s="188" t="s">
        <v>158</v>
      </c>
      <c r="H76" s="188"/>
      <c r="I76" s="188"/>
      <c r="J76" s="188"/>
      <c r="K76" s="98"/>
      <c r="L76" s="98"/>
      <c r="M76" s="98" t="e">
        <f>RECEITA_LIQUIDA_mensal_empare!#REF!</f>
        <v>#REF!</v>
      </c>
      <c r="N76" s="98" t="e">
        <f>RECEITA_LIQUIDA_mensal_empare!#REF!</f>
        <v>#REF!</v>
      </c>
      <c r="O76" s="98" t="e">
        <f t="shared" si="2"/>
        <v>#REF!</v>
      </c>
      <c r="P76" s="115" t="e">
        <f t="shared" si="3"/>
        <v>#REF!</v>
      </c>
    </row>
    <row r="77" spans="2:16" ht="15" hidden="1" customHeight="1" x14ac:dyDescent="0.25">
      <c r="B77" s="96" t="s">
        <v>159</v>
      </c>
      <c r="C77" s="96" t="s">
        <v>159</v>
      </c>
      <c r="D77" s="97"/>
      <c r="E77" s="97"/>
      <c r="F77" s="97"/>
      <c r="G77" s="97"/>
      <c r="H77" s="188" t="s">
        <v>160</v>
      </c>
      <c r="I77" s="188"/>
      <c r="J77" s="188"/>
      <c r="K77" s="98"/>
      <c r="L77" s="98"/>
      <c r="M77" s="98" t="e">
        <f>RECEITA_LIQUIDA_mensal_empare!#REF!</f>
        <v>#REF!</v>
      </c>
      <c r="N77" s="98" t="e">
        <f>RECEITA_LIQUIDA_mensal_empare!#REF!</f>
        <v>#REF!</v>
      </c>
      <c r="O77" s="98" t="e">
        <f t="shared" si="2"/>
        <v>#REF!</v>
      </c>
      <c r="P77" s="115" t="e">
        <f t="shared" si="3"/>
        <v>#REF!</v>
      </c>
    </row>
    <row r="78" spans="2:16" ht="15" hidden="1" customHeight="1" x14ac:dyDescent="0.25">
      <c r="B78" s="59" t="s">
        <v>161</v>
      </c>
      <c r="C78" s="59" t="s">
        <v>161</v>
      </c>
      <c r="D78" s="99"/>
      <c r="E78" s="99"/>
      <c r="F78" s="99"/>
      <c r="G78" s="99"/>
      <c r="H78" s="99"/>
      <c r="I78" s="99"/>
      <c r="J78" s="59" t="s">
        <v>162</v>
      </c>
      <c r="K78" s="85"/>
      <c r="L78" s="85"/>
      <c r="M78" s="85" t="e">
        <f>RECEITA_LIQUIDA_mensal_empare!#REF!</f>
        <v>#REF!</v>
      </c>
      <c r="N78" s="85" t="e">
        <f>RECEITA_LIQUIDA_mensal_empare!#REF!</f>
        <v>#REF!</v>
      </c>
      <c r="O78" s="85" t="e">
        <f t="shared" si="2"/>
        <v>#REF!</v>
      </c>
      <c r="P78" s="68" t="e">
        <f t="shared" si="3"/>
        <v>#REF!</v>
      </c>
    </row>
    <row r="79" spans="2:16" ht="15" hidden="1" customHeight="1" x14ac:dyDescent="0.25">
      <c r="B79" s="59" t="s">
        <v>163</v>
      </c>
      <c r="C79" s="59" t="s">
        <v>163</v>
      </c>
      <c r="D79" s="99"/>
      <c r="E79" s="99"/>
      <c r="F79" s="99"/>
      <c r="G79" s="99"/>
      <c r="H79" s="99"/>
      <c r="I79" s="99"/>
      <c r="J79" s="59" t="s">
        <v>164</v>
      </c>
      <c r="K79" s="85"/>
      <c r="L79" s="85"/>
      <c r="M79" s="85" t="e">
        <f>RECEITA_LIQUIDA_mensal_empare!#REF!</f>
        <v>#REF!</v>
      </c>
      <c r="N79" s="85" t="e">
        <f>RECEITA_LIQUIDA_mensal_empare!#REF!</f>
        <v>#REF!</v>
      </c>
      <c r="O79" s="85" t="e">
        <f t="shared" si="2"/>
        <v>#REF!</v>
      </c>
      <c r="P79" s="68" t="e">
        <f t="shared" si="3"/>
        <v>#REF!</v>
      </c>
    </row>
    <row r="80" spans="2:16" ht="15" hidden="1" customHeight="1" x14ac:dyDescent="0.25">
      <c r="B80" s="96" t="s">
        <v>165</v>
      </c>
      <c r="C80" s="96" t="s">
        <v>166</v>
      </c>
      <c r="D80" s="97"/>
      <c r="E80" s="97"/>
      <c r="F80" s="97"/>
      <c r="G80" s="97"/>
      <c r="H80" s="188" t="s">
        <v>167</v>
      </c>
      <c r="I80" s="188"/>
      <c r="J80" s="188"/>
      <c r="K80" s="98"/>
      <c r="L80" s="98"/>
      <c r="M80" s="98" t="e">
        <f>RECEITA_LIQUIDA_mensal_empare!#REF!</f>
        <v>#REF!</v>
      </c>
      <c r="N80" s="98" t="e">
        <f>RECEITA_LIQUIDA_mensal_empare!#REF!</f>
        <v>#REF!</v>
      </c>
      <c r="O80" s="98" t="e">
        <f t="shared" si="2"/>
        <v>#REF!</v>
      </c>
      <c r="P80" s="115" t="e">
        <f t="shared" si="3"/>
        <v>#REF!</v>
      </c>
    </row>
    <row r="81" spans="2:16" ht="15" hidden="1" customHeight="1" x14ac:dyDescent="0.25">
      <c r="B81" s="59" t="s">
        <v>168</v>
      </c>
      <c r="C81" s="59" t="s">
        <v>169</v>
      </c>
      <c r="D81" s="99"/>
      <c r="E81" s="99"/>
      <c r="F81" s="99"/>
      <c r="G81" s="99"/>
      <c r="H81" s="99"/>
      <c r="I81" s="99"/>
      <c r="J81" s="59" t="s">
        <v>170</v>
      </c>
      <c r="K81" s="85"/>
      <c r="L81" s="85"/>
      <c r="M81" s="85" t="e">
        <f>RECEITA_LIQUIDA_mensal_empare!#REF!</f>
        <v>#REF!</v>
      </c>
      <c r="N81" s="85" t="e">
        <f>RECEITA_LIQUIDA_mensal_empare!#REF!</f>
        <v>#REF!</v>
      </c>
      <c r="O81" s="85" t="e">
        <f t="shared" si="2"/>
        <v>#REF!</v>
      </c>
      <c r="P81" s="68" t="e">
        <f t="shared" si="3"/>
        <v>#REF!</v>
      </c>
    </row>
    <row r="82" spans="2:16" ht="15" hidden="1" customHeight="1" x14ac:dyDescent="0.25">
      <c r="B82" s="59" t="s">
        <v>171</v>
      </c>
      <c r="C82" s="59" t="s">
        <v>172</v>
      </c>
      <c r="D82" s="99"/>
      <c r="E82" s="99"/>
      <c r="F82" s="99"/>
      <c r="G82" s="99"/>
      <c r="H82" s="99"/>
      <c r="I82" s="99"/>
      <c r="J82" s="59" t="s">
        <v>173</v>
      </c>
      <c r="K82" s="85"/>
      <c r="L82" s="85"/>
      <c r="M82" s="85" t="e">
        <f>RECEITA_LIQUIDA_mensal_empare!#REF!</f>
        <v>#REF!</v>
      </c>
      <c r="N82" s="85" t="e">
        <f>RECEITA_LIQUIDA_mensal_empare!#REF!</f>
        <v>#REF!</v>
      </c>
      <c r="O82" s="85" t="e">
        <f t="shared" si="2"/>
        <v>#REF!</v>
      </c>
      <c r="P82" s="68" t="e">
        <f t="shared" si="3"/>
        <v>#REF!</v>
      </c>
    </row>
    <row r="83" spans="2:16" ht="15" hidden="1" customHeight="1" x14ac:dyDescent="0.25">
      <c r="B83" s="59" t="s">
        <v>174</v>
      </c>
      <c r="C83" s="59" t="s">
        <v>175</v>
      </c>
      <c r="D83" s="99"/>
      <c r="E83" s="99"/>
      <c r="F83" s="99"/>
      <c r="G83" s="99"/>
      <c r="H83" s="99"/>
      <c r="I83" s="99"/>
      <c r="J83" s="59" t="s">
        <v>176</v>
      </c>
      <c r="K83" s="85"/>
      <c r="L83" s="85"/>
      <c r="M83" s="85" t="e">
        <f>RECEITA_LIQUIDA_mensal_empare!#REF!</f>
        <v>#REF!</v>
      </c>
      <c r="N83" s="85" t="e">
        <f>RECEITA_LIQUIDA_mensal_empare!#REF!</f>
        <v>#REF!</v>
      </c>
      <c r="O83" s="85" t="e">
        <f t="shared" si="2"/>
        <v>#REF!</v>
      </c>
      <c r="P83" s="68" t="e">
        <f t="shared" si="3"/>
        <v>#REF!</v>
      </c>
    </row>
    <row r="84" spans="2:16" ht="15" hidden="1" customHeight="1" x14ac:dyDescent="0.25">
      <c r="B84" s="59" t="s">
        <v>177</v>
      </c>
      <c r="C84" s="59" t="s">
        <v>178</v>
      </c>
      <c r="D84" s="99"/>
      <c r="E84" s="99"/>
      <c r="F84" s="99"/>
      <c r="G84" s="99"/>
      <c r="H84" s="99"/>
      <c r="I84" s="99"/>
      <c r="J84" s="59" t="s">
        <v>179</v>
      </c>
      <c r="K84" s="85"/>
      <c r="L84" s="85"/>
      <c r="M84" s="85" t="e">
        <f>RECEITA_LIQUIDA_mensal_empare!#REF!</f>
        <v>#REF!</v>
      </c>
      <c r="N84" s="85" t="e">
        <f>RECEITA_LIQUIDA_mensal_empare!#REF!</f>
        <v>#REF!</v>
      </c>
      <c r="O84" s="85" t="e">
        <f t="shared" si="2"/>
        <v>#REF!</v>
      </c>
      <c r="P84" s="68" t="e">
        <f t="shared" si="3"/>
        <v>#REF!</v>
      </c>
    </row>
    <row r="85" spans="2:16" ht="15" hidden="1" customHeight="1" x14ac:dyDescent="0.25">
      <c r="B85" s="59" t="s">
        <v>180</v>
      </c>
      <c r="C85" s="59" t="s">
        <v>181</v>
      </c>
      <c r="D85" s="99"/>
      <c r="E85" s="99"/>
      <c r="F85" s="99"/>
      <c r="G85" s="99"/>
      <c r="H85" s="99"/>
      <c r="I85" s="99"/>
      <c r="J85" s="59" t="s">
        <v>182</v>
      </c>
      <c r="K85" s="85"/>
      <c r="L85" s="85"/>
      <c r="M85" s="85" t="e">
        <f>RECEITA_LIQUIDA_mensal_empare!#REF!</f>
        <v>#REF!</v>
      </c>
      <c r="N85" s="85" t="e">
        <f>RECEITA_LIQUIDA_mensal_empare!#REF!</f>
        <v>#REF!</v>
      </c>
      <c r="O85" s="85" t="e">
        <f t="shared" si="2"/>
        <v>#REF!</v>
      </c>
      <c r="P85" s="68" t="e">
        <f t="shared" si="3"/>
        <v>#REF!</v>
      </c>
    </row>
    <row r="86" spans="2:16" ht="15" hidden="1" customHeight="1" x14ac:dyDescent="0.25">
      <c r="B86" s="59" t="s">
        <v>183</v>
      </c>
      <c r="C86" s="59" t="s">
        <v>184</v>
      </c>
      <c r="D86" s="99"/>
      <c r="E86" s="99"/>
      <c r="F86" s="99"/>
      <c r="G86" s="99"/>
      <c r="H86" s="99"/>
      <c r="I86" s="99"/>
      <c r="J86" s="59" t="s">
        <v>185</v>
      </c>
      <c r="K86" s="85"/>
      <c r="L86" s="85"/>
      <c r="M86" s="85" t="e">
        <f>RECEITA_LIQUIDA_mensal_empare!#REF!</f>
        <v>#REF!</v>
      </c>
      <c r="N86" s="85" t="e">
        <f>RECEITA_LIQUIDA_mensal_empare!#REF!</f>
        <v>#REF!</v>
      </c>
      <c r="O86" s="85" t="e">
        <f t="shared" si="2"/>
        <v>#REF!</v>
      </c>
      <c r="P86" s="68" t="e">
        <f t="shared" si="3"/>
        <v>#REF!</v>
      </c>
    </row>
    <row r="87" spans="2:16" ht="15" hidden="1" customHeight="1" x14ac:dyDescent="0.25">
      <c r="B87" s="59" t="s">
        <v>186</v>
      </c>
      <c r="C87" s="59" t="s">
        <v>187</v>
      </c>
      <c r="D87" s="99"/>
      <c r="E87" s="99"/>
      <c r="F87" s="99"/>
      <c r="G87" s="99"/>
      <c r="H87" s="99"/>
      <c r="I87" s="99"/>
      <c r="J87" s="59" t="s">
        <v>188</v>
      </c>
      <c r="K87" s="85"/>
      <c r="L87" s="85"/>
      <c r="M87" s="85" t="e">
        <f>RECEITA_LIQUIDA_mensal_empare!#REF!</f>
        <v>#REF!</v>
      </c>
      <c r="N87" s="85" t="e">
        <f>RECEITA_LIQUIDA_mensal_empare!#REF!</f>
        <v>#REF!</v>
      </c>
      <c r="O87" s="85" t="e">
        <f t="shared" si="2"/>
        <v>#REF!</v>
      </c>
      <c r="P87" s="68" t="e">
        <f t="shared" si="3"/>
        <v>#REF!</v>
      </c>
    </row>
    <row r="88" spans="2:16" ht="15" hidden="1" customHeight="1" x14ac:dyDescent="0.25">
      <c r="B88" s="96" t="s">
        <v>189</v>
      </c>
      <c r="C88" s="96" t="s">
        <v>190</v>
      </c>
      <c r="D88" s="97"/>
      <c r="E88" s="97"/>
      <c r="F88" s="97"/>
      <c r="G88" s="97"/>
      <c r="H88" s="188" t="s">
        <v>191</v>
      </c>
      <c r="I88" s="188"/>
      <c r="J88" s="188"/>
      <c r="K88" s="98"/>
      <c r="L88" s="98"/>
      <c r="M88" s="98" t="e">
        <f>RECEITA_LIQUIDA_mensal_empare!#REF!</f>
        <v>#REF!</v>
      </c>
      <c r="N88" s="98" t="e">
        <f>RECEITA_LIQUIDA_mensal_empare!#REF!</f>
        <v>#REF!</v>
      </c>
      <c r="O88" s="98" t="e">
        <f t="shared" si="2"/>
        <v>#REF!</v>
      </c>
      <c r="P88" s="115" t="e">
        <f t="shared" si="3"/>
        <v>#REF!</v>
      </c>
    </row>
    <row r="89" spans="2:16" ht="15" hidden="1" customHeight="1" x14ac:dyDescent="0.25">
      <c r="B89" s="59" t="s">
        <v>192</v>
      </c>
      <c r="C89" s="59" t="s">
        <v>193</v>
      </c>
      <c r="D89" s="99"/>
      <c r="E89" s="99"/>
      <c r="F89" s="99"/>
      <c r="G89" s="99"/>
      <c r="H89" s="99"/>
      <c r="I89" s="99"/>
      <c r="J89" s="59" t="s">
        <v>194</v>
      </c>
      <c r="K89" s="85"/>
      <c r="L89" s="85"/>
      <c r="M89" s="85" t="e">
        <f>RECEITA_LIQUIDA_mensal_empare!#REF!</f>
        <v>#REF!</v>
      </c>
      <c r="N89" s="85" t="e">
        <f>RECEITA_LIQUIDA_mensal_empare!#REF!</f>
        <v>#REF!</v>
      </c>
      <c r="O89" s="85" t="e">
        <f t="shared" si="2"/>
        <v>#REF!</v>
      </c>
      <c r="P89" s="68" t="e">
        <f t="shared" si="3"/>
        <v>#REF!</v>
      </c>
    </row>
    <row r="90" spans="2:16" ht="15" hidden="1" customHeight="1" x14ac:dyDescent="0.25">
      <c r="B90" s="59" t="s">
        <v>195</v>
      </c>
      <c r="C90" s="59" t="s">
        <v>196</v>
      </c>
      <c r="D90" s="99"/>
      <c r="E90" s="99"/>
      <c r="F90" s="99"/>
      <c r="G90" s="99"/>
      <c r="H90" s="99"/>
      <c r="I90" s="99"/>
      <c r="J90" s="59" t="s">
        <v>197</v>
      </c>
      <c r="K90" s="85"/>
      <c r="L90" s="85"/>
      <c r="M90" s="85" t="e">
        <f>RECEITA_LIQUIDA_mensal_empare!#REF!</f>
        <v>#REF!</v>
      </c>
      <c r="N90" s="85" t="e">
        <f>RECEITA_LIQUIDA_mensal_empare!#REF!</f>
        <v>#REF!</v>
      </c>
      <c r="O90" s="85" t="e">
        <f t="shared" si="2"/>
        <v>#REF!</v>
      </c>
      <c r="P90" s="68" t="e">
        <f t="shared" si="3"/>
        <v>#REF!</v>
      </c>
    </row>
    <row r="91" spans="2:16" ht="15" hidden="1" customHeight="1" x14ac:dyDescent="0.25">
      <c r="B91" s="96" t="s">
        <v>198</v>
      </c>
      <c r="C91" s="96" t="s">
        <v>199</v>
      </c>
      <c r="D91" s="97"/>
      <c r="E91" s="97"/>
      <c r="F91" s="97"/>
      <c r="G91" s="97"/>
      <c r="H91" s="188" t="s">
        <v>200</v>
      </c>
      <c r="I91" s="188"/>
      <c r="J91" s="188"/>
      <c r="K91" s="98"/>
      <c r="L91" s="98"/>
      <c r="M91" s="98" t="e">
        <f>RECEITA_LIQUIDA_mensal_empare!#REF!</f>
        <v>#REF!</v>
      </c>
      <c r="N91" s="98" t="e">
        <f>RECEITA_LIQUIDA_mensal_empare!#REF!</f>
        <v>#REF!</v>
      </c>
      <c r="O91" s="98" t="e">
        <f t="shared" si="2"/>
        <v>#REF!</v>
      </c>
      <c r="P91" s="115" t="e">
        <f t="shared" si="3"/>
        <v>#REF!</v>
      </c>
    </row>
    <row r="92" spans="2:16" ht="15" hidden="1" customHeight="1" x14ac:dyDescent="0.25">
      <c r="B92" s="59" t="s">
        <v>201</v>
      </c>
      <c r="C92" s="59" t="s">
        <v>202</v>
      </c>
      <c r="D92" s="99"/>
      <c r="E92" s="99"/>
      <c r="F92" s="99"/>
      <c r="G92" s="99"/>
      <c r="H92" s="99"/>
      <c r="I92" s="99"/>
      <c r="J92" s="59" t="s">
        <v>203</v>
      </c>
      <c r="K92" s="85"/>
      <c r="L92" s="85"/>
      <c r="M92" s="85" t="e">
        <f>RECEITA_LIQUIDA_mensal_empare!#REF!</f>
        <v>#REF!</v>
      </c>
      <c r="N92" s="85" t="e">
        <f>RECEITA_LIQUIDA_mensal_empare!#REF!</f>
        <v>#REF!</v>
      </c>
      <c r="O92" s="85" t="e">
        <f t="shared" si="2"/>
        <v>#REF!</v>
      </c>
      <c r="P92" s="68" t="e">
        <f t="shared" si="3"/>
        <v>#REF!</v>
      </c>
    </row>
    <row r="93" spans="2:16" ht="15" hidden="1" customHeight="1" x14ac:dyDescent="0.25">
      <c r="B93" s="59" t="s">
        <v>204</v>
      </c>
      <c r="C93" s="59" t="s">
        <v>205</v>
      </c>
      <c r="D93" s="99"/>
      <c r="E93" s="99"/>
      <c r="F93" s="99"/>
      <c r="G93" s="99"/>
      <c r="H93" s="99"/>
      <c r="I93" s="99"/>
      <c r="J93" s="59" t="s">
        <v>206</v>
      </c>
      <c r="K93" s="85"/>
      <c r="L93" s="85"/>
      <c r="M93" s="85" t="e">
        <f>RECEITA_LIQUIDA_mensal_empare!#REF!</f>
        <v>#REF!</v>
      </c>
      <c r="N93" s="85" t="e">
        <f>RECEITA_LIQUIDA_mensal_empare!#REF!</f>
        <v>#REF!</v>
      </c>
      <c r="O93" s="85" t="e">
        <f t="shared" si="2"/>
        <v>#REF!</v>
      </c>
      <c r="P93" s="68" t="e">
        <f t="shared" si="3"/>
        <v>#REF!</v>
      </c>
    </row>
    <row r="94" spans="2:16" ht="15" hidden="1" customHeight="1" x14ac:dyDescent="0.25">
      <c r="B94" s="59" t="s">
        <v>207</v>
      </c>
      <c r="C94" s="59" t="s">
        <v>208</v>
      </c>
      <c r="D94" s="99"/>
      <c r="E94" s="99"/>
      <c r="F94" s="99"/>
      <c r="G94" s="99"/>
      <c r="H94" s="99"/>
      <c r="I94" s="99"/>
      <c r="J94" s="59" t="s">
        <v>209</v>
      </c>
      <c r="K94" s="85"/>
      <c r="L94" s="85"/>
      <c r="M94" s="85" t="e">
        <f>RECEITA_LIQUIDA_mensal_empare!#REF!</f>
        <v>#REF!</v>
      </c>
      <c r="N94" s="85" t="e">
        <f>RECEITA_LIQUIDA_mensal_empare!#REF!</f>
        <v>#REF!</v>
      </c>
      <c r="O94" s="85" t="e">
        <f t="shared" si="2"/>
        <v>#REF!</v>
      </c>
      <c r="P94" s="68" t="e">
        <f t="shared" si="3"/>
        <v>#REF!</v>
      </c>
    </row>
    <row r="95" spans="2:16" ht="15" hidden="1" customHeight="1" x14ac:dyDescent="0.25">
      <c r="B95" s="59" t="s">
        <v>210</v>
      </c>
      <c r="C95" s="59" t="s">
        <v>211</v>
      </c>
      <c r="D95" s="99"/>
      <c r="E95" s="99"/>
      <c r="F95" s="99"/>
      <c r="G95" s="99"/>
      <c r="H95" s="99"/>
      <c r="I95" s="99"/>
      <c r="J95" s="59" t="s">
        <v>212</v>
      </c>
      <c r="K95" s="85"/>
      <c r="L95" s="85"/>
      <c r="M95" s="85" t="e">
        <f>RECEITA_LIQUIDA_mensal_empare!#REF!</f>
        <v>#REF!</v>
      </c>
      <c r="N95" s="85" t="e">
        <f>RECEITA_LIQUIDA_mensal_empare!#REF!</f>
        <v>#REF!</v>
      </c>
      <c r="O95" s="85" t="e">
        <f t="shared" si="2"/>
        <v>#REF!</v>
      </c>
      <c r="P95" s="68" t="e">
        <f t="shared" si="3"/>
        <v>#REF!</v>
      </c>
    </row>
    <row r="96" spans="2:16" ht="15" hidden="1" customHeight="1" x14ac:dyDescent="0.25">
      <c r="B96" s="59" t="s">
        <v>213</v>
      </c>
      <c r="C96" s="59" t="s">
        <v>214</v>
      </c>
      <c r="D96" s="99"/>
      <c r="E96" s="99"/>
      <c r="F96" s="99"/>
      <c r="G96" s="99"/>
      <c r="H96" s="99"/>
      <c r="I96" s="99"/>
      <c r="J96" s="59" t="s">
        <v>215</v>
      </c>
      <c r="K96" s="85"/>
      <c r="L96" s="85"/>
      <c r="M96" s="85" t="e">
        <f>RECEITA_LIQUIDA_mensal_empare!#REF!</f>
        <v>#REF!</v>
      </c>
      <c r="N96" s="85" t="e">
        <f>RECEITA_LIQUIDA_mensal_empare!#REF!</f>
        <v>#REF!</v>
      </c>
      <c r="O96" s="85" t="e">
        <f t="shared" si="2"/>
        <v>#REF!</v>
      </c>
      <c r="P96" s="68" t="e">
        <f t="shared" si="3"/>
        <v>#REF!</v>
      </c>
    </row>
    <row r="97" spans="2:16" ht="15" hidden="1" customHeight="1" x14ac:dyDescent="0.25">
      <c r="B97" s="59" t="s">
        <v>216</v>
      </c>
      <c r="C97" s="59" t="s">
        <v>217</v>
      </c>
      <c r="D97" s="99"/>
      <c r="E97" s="99"/>
      <c r="F97" s="99"/>
      <c r="G97" s="99"/>
      <c r="H97" s="99"/>
      <c r="I97" s="99"/>
      <c r="J97" s="59" t="s">
        <v>218</v>
      </c>
      <c r="K97" s="85"/>
      <c r="L97" s="85"/>
      <c r="M97" s="85" t="e">
        <f>RECEITA_LIQUIDA_mensal_empare!#REF!</f>
        <v>#REF!</v>
      </c>
      <c r="N97" s="85" t="e">
        <f>RECEITA_LIQUIDA_mensal_empare!#REF!</f>
        <v>#REF!</v>
      </c>
      <c r="O97" s="85" t="e">
        <f t="shared" si="2"/>
        <v>#REF!</v>
      </c>
      <c r="P97" s="68" t="e">
        <f t="shared" si="3"/>
        <v>#REF!</v>
      </c>
    </row>
    <row r="98" spans="2:16" ht="15" hidden="1" customHeight="1" x14ac:dyDescent="0.25">
      <c r="B98" s="59" t="s">
        <v>219</v>
      </c>
      <c r="C98" s="59" t="s">
        <v>220</v>
      </c>
      <c r="D98" s="99"/>
      <c r="E98" s="99"/>
      <c r="F98" s="99"/>
      <c r="G98" s="99"/>
      <c r="H98" s="99"/>
      <c r="I98" s="99"/>
      <c r="J98" s="59" t="s">
        <v>221</v>
      </c>
      <c r="K98" s="85"/>
      <c r="L98" s="85"/>
      <c r="M98" s="85" t="e">
        <f>RECEITA_LIQUIDA_mensal_empare!#REF!</f>
        <v>#REF!</v>
      </c>
      <c r="N98" s="85" t="e">
        <f>RECEITA_LIQUIDA_mensal_empare!#REF!</f>
        <v>#REF!</v>
      </c>
      <c r="O98" s="85" t="e">
        <f t="shared" si="2"/>
        <v>#REF!</v>
      </c>
      <c r="P98" s="68" t="e">
        <f t="shared" si="3"/>
        <v>#REF!</v>
      </c>
    </row>
    <row r="99" spans="2:16" ht="15" hidden="1" customHeight="1" x14ac:dyDescent="0.25">
      <c r="B99" s="59" t="s">
        <v>222</v>
      </c>
      <c r="C99" s="59" t="s">
        <v>223</v>
      </c>
      <c r="D99" s="99"/>
      <c r="E99" s="99"/>
      <c r="F99" s="99"/>
      <c r="G99" s="99"/>
      <c r="H99" s="99"/>
      <c r="I99" s="99"/>
      <c r="J99" s="59" t="s">
        <v>224</v>
      </c>
      <c r="K99" s="85"/>
      <c r="L99" s="85"/>
      <c r="M99" s="85" t="e">
        <f>RECEITA_LIQUIDA_mensal_empare!#REF!</f>
        <v>#REF!</v>
      </c>
      <c r="N99" s="85" t="e">
        <f>RECEITA_LIQUIDA_mensal_empare!#REF!</f>
        <v>#REF!</v>
      </c>
      <c r="O99" s="85" t="e">
        <f t="shared" si="2"/>
        <v>#REF!</v>
      </c>
      <c r="P99" s="68" t="e">
        <f t="shared" si="3"/>
        <v>#REF!</v>
      </c>
    </row>
    <row r="100" spans="2:16" ht="15" hidden="1" customHeight="1" x14ac:dyDescent="0.25">
      <c r="B100" s="59" t="s">
        <v>225</v>
      </c>
      <c r="C100" s="59" t="s">
        <v>226</v>
      </c>
      <c r="D100" s="99"/>
      <c r="E100" s="99"/>
      <c r="F100" s="99"/>
      <c r="G100" s="99"/>
      <c r="H100" s="99"/>
      <c r="I100" s="99"/>
      <c r="J100" s="59" t="s">
        <v>227</v>
      </c>
      <c r="K100" s="85"/>
      <c r="L100" s="85"/>
      <c r="M100" s="85" t="e">
        <f>RECEITA_LIQUIDA_mensal_empare!#REF!</f>
        <v>#REF!</v>
      </c>
      <c r="N100" s="85" t="e">
        <f>RECEITA_LIQUIDA_mensal_empare!#REF!</f>
        <v>#REF!</v>
      </c>
      <c r="O100" s="85" t="e">
        <f t="shared" si="2"/>
        <v>#REF!</v>
      </c>
      <c r="P100" s="68" t="e">
        <f t="shared" si="3"/>
        <v>#REF!</v>
      </c>
    </row>
    <row r="101" spans="2:16" ht="15" hidden="1" customHeight="1" x14ac:dyDescent="0.25">
      <c r="B101" s="96" t="s">
        <v>228</v>
      </c>
      <c r="C101" s="96" t="s">
        <v>229</v>
      </c>
      <c r="D101" s="97"/>
      <c r="E101" s="97"/>
      <c r="F101" s="97"/>
      <c r="G101" s="97"/>
      <c r="H101" s="188" t="s">
        <v>230</v>
      </c>
      <c r="I101" s="188"/>
      <c r="J101" s="188"/>
      <c r="K101" s="98"/>
      <c r="L101" s="98"/>
      <c r="M101" s="98" t="e">
        <f>RECEITA_LIQUIDA_mensal_empare!#REF!</f>
        <v>#REF!</v>
      </c>
      <c r="N101" s="98" t="e">
        <f>RECEITA_LIQUIDA_mensal_empare!#REF!</f>
        <v>#REF!</v>
      </c>
      <c r="O101" s="98" t="e">
        <f t="shared" si="2"/>
        <v>#REF!</v>
      </c>
      <c r="P101" s="115" t="e">
        <f t="shared" si="3"/>
        <v>#REF!</v>
      </c>
    </row>
    <row r="102" spans="2:16" ht="15" hidden="1" customHeight="1" x14ac:dyDescent="0.25">
      <c r="B102" s="99"/>
      <c r="C102" s="99"/>
      <c r="D102" s="99"/>
      <c r="E102" s="99"/>
      <c r="F102" s="99"/>
      <c r="G102" s="99"/>
      <c r="H102" s="99"/>
      <c r="I102" s="188" t="s">
        <v>231</v>
      </c>
      <c r="J102" s="188"/>
      <c r="K102" s="85"/>
      <c r="L102" s="85"/>
      <c r="M102" s="85" t="e">
        <f>RECEITA_LIQUIDA_mensal_empare!#REF!</f>
        <v>#REF!</v>
      </c>
      <c r="N102" s="85" t="e">
        <f>RECEITA_LIQUIDA_mensal_empare!#REF!</f>
        <v>#REF!</v>
      </c>
      <c r="O102" s="85" t="e">
        <f t="shared" si="2"/>
        <v>#REF!</v>
      </c>
      <c r="P102" s="68" t="e">
        <f t="shared" si="3"/>
        <v>#REF!</v>
      </c>
    </row>
    <row r="103" spans="2:16" ht="15" hidden="1" customHeight="1" x14ac:dyDescent="0.25">
      <c r="B103" s="59" t="s">
        <v>232</v>
      </c>
      <c r="C103" s="59" t="s">
        <v>233</v>
      </c>
      <c r="D103" s="99"/>
      <c r="E103" s="99"/>
      <c r="F103" s="99"/>
      <c r="G103" s="99"/>
      <c r="H103" s="99"/>
      <c r="I103" s="99"/>
      <c r="J103" s="59" t="s">
        <v>234</v>
      </c>
      <c r="K103" s="85"/>
      <c r="L103" s="85"/>
      <c r="M103" s="85" t="e">
        <f>RECEITA_LIQUIDA_mensal_empare!#REF!</f>
        <v>#REF!</v>
      </c>
      <c r="N103" s="85" t="e">
        <f>RECEITA_LIQUIDA_mensal_empare!#REF!</f>
        <v>#REF!</v>
      </c>
      <c r="O103" s="85" t="e">
        <f t="shared" si="2"/>
        <v>#REF!</v>
      </c>
      <c r="P103" s="68" t="e">
        <f t="shared" si="3"/>
        <v>#REF!</v>
      </c>
    </row>
    <row r="104" spans="2:16" ht="15" hidden="1" customHeight="1" x14ac:dyDescent="0.25">
      <c r="B104" s="59" t="s">
        <v>235</v>
      </c>
      <c r="C104" s="59" t="s">
        <v>236</v>
      </c>
      <c r="D104" s="99"/>
      <c r="E104" s="99"/>
      <c r="F104" s="99"/>
      <c r="G104" s="99"/>
      <c r="H104" s="99"/>
      <c r="I104" s="99"/>
      <c r="J104" s="59" t="s">
        <v>237</v>
      </c>
      <c r="K104" s="85"/>
      <c r="L104" s="85"/>
      <c r="M104" s="85" t="e">
        <f>RECEITA_LIQUIDA_mensal_empare!#REF!</f>
        <v>#REF!</v>
      </c>
      <c r="N104" s="85" t="e">
        <f>RECEITA_LIQUIDA_mensal_empare!#REF!</f>
        <v>#REF!</v>
      </c>
      <c r="O104" s="85" t="e">
        <f t="shared" si="2"/>
        <v>#REF!</v>
      </c>
      <c r="P104" s="68" t="e">
        <f t="shared" si="3"/>
        <v>#REF!</v>
      </c>
    </row>
    <row r="105" spans="2:16" ht="15" hidden="1" customHeight="1" x14ac:dyDescent="0.25">
      <c r="B105" s="59" t="s">
        <v>238</v>
      </c>
      <c r="C105" s="59" t="s">
        <v>239</v>
      </c>
      <c r="D105" s="99"/>
      <c r="E105" s="99"/>
      <c r="F105" s="99"/>
      <c r="G105" s="99"/>
      <c r="H105" s="99"/>
      <c r="I105" s="99"/>
      <c r="J105" s="59" t="s">
        <v>240</v>
      </c>
      <c r="K105" s="85"/>
      <c r="L105" s="85"/>
      <c r="M105" s="85" t="e">
        <f>RECEITA_LIQUIDA_mensal_empare!#REF!</f>
        <v>#REF!</v>
      </c>
      <c r="N105" s="85" t="e">
        <f>RECEITA_LIQUIDA_mensal_empare!#REF!</f>
        <v>#REF!</v>
      </c>
      <c r="O105" s="85" t="e">
        <f t="shared" si="2"/>
        <v>#REF!</v>
      </c>
      <c r="P105" s="68" t="e">
        <f t="shared" si="3"/>
        <v>#REF!</v>
      </c>
    </row>
    <row r="106" spans="2:16" ht="15" hidden="1" customHeight="1" x14ac:dyDescent="0.25">
      <c r="B106" s="59" t="s">
        <v>241</v>
      </c>
      <c r="C106" s="59" t="s">
        <v>242</v>
      </c>
      <c r="D106" s="99"/>
      <c r="E106" s="99"/>
      <c r="F106" s="99"/>
      <c r="G106" s="99"/>
      <c r="H106" s="99"/>
      <c r="I106" s="99"/>
      <c r="J106" s="59" t="s">
        <v>243</v>
      </c>
      <c r="K106" s="85"/>
      <c r="L106" s="85"/>
      <c r="M106" s="85" t="e">
        <f>RECEITA_LIQUIDA_mensal_empare!#REF!</f>
        <v>#REF!</v>
      </c>
      <c r="N106" s="85" t="e">
        <f>RECEITA_LIQUIDA_mensal_empare!#REF!</f>
        <v>#REF!</v>
      </c>
      <c r="O106" s="85" t="e">
        <f t="shared" si="2"/>
        <v>#REF!</v>
      </c>
      <c r="P106" s="68" t="e">
        <f t="shared" si="3"/>
        <v>#REF!</v>
      </c>
    </row>
    <row r="107" spans="2:16" ht="15" hidden="1" customHeight="1" x14ac:dyDescent="0.25">
      <c r="B107" s="99"/>
      <c r="C107" s="99"/>
      <c r="D107" s="99"/>
      <c r="E107" s="99"/>
      <c r="F107" s="99"/>
      <c r="G107" s="99"/>
      <c r="H107" s="99"/>
      <c r="I107" s="188" t="s">
        <v>244</v>
      </c>
      <c r="J107" s="188"/>
      <c r="K107" s="85"/>
      <c r="L107" s="85"/>
      <c r="M107" s="85" t="e">
        <f>RECEITA_LIQUIDA_mensal_empare!#REF!</f>
        <v>#REF!</v>
      </c>
      <c r="N107" s="85" t="e">
        <f>RECEITA_LIQUIDA_mensal_empare!#REF!</f>
        <v>#REF!</v>
      </c>
      <c r="O107" s="85" t="e">
        <f t="shared" si="2"/>
        <v>#REF!</v>
      </c>
      <c r="P107" s="68" t="e">
        <f t="shared" si="3"/>
        <v>#REF!</v>
      </c>
    </row>
    <row r="108" spans="2:16" ht="15" hidden="1" customHeight="1" x14ac:dyDescent="0.25">
      <c r="B108" s="59" t="s">
        <v>245</v>
      </c>
      <c r="C108" s="59" t="s">
        <v>246</v>
      </c>
      <c r="D108" s="99"/>
      <c r="E108" s="99"/>
      <c r="F108" s="99"/>
      <c r="G108" s="99"/>
      <c r="H108" s="99"/>
      <c r="I108" s="99"/>
      <c r="J108" s="59" t="s">
        <v>247</v>
      </c>
      <c r="K108" s="85"/>
      <c r="L108" s="85"/>
      <c r="M108" s="85" t="e">
        <f>RECEITA_LIQUIDA_mensal_empare!#REF!</f>
        <v>#REF!</v>
      </c>
      <c r="N108" s="85" t="e">
        <f>RECEITA_LIQUIDA_mensal_empare!#REF!</f>
        <v>#REF!</v>
      </c>
      <c r="O108" s="85" t="e">
        <f t="shared" si="2"/>
        <v>#REF!</v>
      </c>
      <c r="P108" s="68" t="e">
        <f t="shared" si="3"/>
        <v>#REF!</v>
      </c>
    </row>
    <row r="109" spans="2:16" ht="15" hidden="1" customHeight="1" x14ac:dyDescent="0.25">
      <c r="B109" s="59" t="s">
        <v>248</v>
      </c>
      <c r="C109" s="59" t="s">
        <v>249</v>
      </c>
      <c r="D109" s="99"/>
      <c r="E109" s="99"/>
      <c r="F109" s="99"/>
      <c r="G109" s="99"/>
      <c r="H109" s="99"/>
      <c r="I109" s="99"/>
      <c r="J109" s="59" t="s">
        <v>250</v>
      </c>
      <c r="K109" s="85"/>
      <c r="L109" s="85"/>
      <c r="M109" s="85" t="e">
        <f>RECEITA_LIQUIDA_mensal_empare!#REF!</f>
        <v>#REF!</v>
      </c>
      <c r="N109" s="85" t="e">
        <f>RECEITA_LIQUIDA_mensal_empare!#REF!</f>
        <v>#REF!</v>
      </c>
      <c r="O109" s="85" t="e">
        <f t="shared" si="2"/>
        <v>#REF!</v>
      </c>
      <c r="P109" s="68" t="e">
        <f t="shared" si="3"/>
        <v>#REF!</v>
      </c>
    </row>
    <row r="110" spans="2:16" ht="15" hidden="1" customHeight="1" x14ac:dyDescent="0.25">
      <c r="B110" s="59" t="s">
        <v>251</v>
      </c>
      <c r="C110" s="59" t="s">
        <v>252</v>
      </c>
      <c r="D110" s="99"/>
      <c r="E110" s="99"/>
      <c r="F110" s="99"/>
      <c r="G110" s="99"/>
      <c r="H110" s="99"/>
      <c r="I110" s="99"/>
      <c r="J110" s="59" t="s">
        <v>253</v>
      </c>
      <c r="K110" s="85"/>
      <c r="L110" s="85"/>
      <c r="M110" s="85" t="e">
        <f>RECEITA_LIQUIDA_mensal_empare!#REF!</f>
        <v>#REF!</v>
      </c>
      <c r="N110" s="85" t="e">
        <f>RECEITA_LIQUIDA_mensal_empare!#REF!</f>
        <v>#REF!</v>
      </c>
      <c r="O110" s="85" t="e">
        <f t="shared" si="2"/>
        <v>#REF!</v>
      </c>
      <c r="P110" s="68" t="e">
        <f t="shared" si="3"/>
        <v>#REF!</v>
      </c>
    </row>
    <row r="111" spans="2:16" ht="15" hidden="1" customHeight="1" x14ac:dyDescent="0.25">
      <c r="B111" s="59" t="s">
        <v>254</v>
      </c>
      <c r="C111" s="59" t="s">
        <v>255</v>
      </c>
      <c r="D111" s="99"/>
      <c r="E111" s="99"/>
      <c r="F111" s="99"/>
      <c r="G111" s="99"/>
      <c r="H111" s="99"/>
      <c r="I111" s="99"/>
      <c r="J111" s="59" t="s">
        <v>256</v>
      </c>
      <c r="K111" s="85"/>
      <c r="L111" s="85"/>
      <c r="M111" s="85" t="e">
        <f>RECEITA_LIQUIDA_mensal_empare!#REF!</f>
        <v>#REF!</v>
      </c>
      <c r="N111" s="85" t="e">
        <f>RECEITA_LIQUIDA_mensal_empare!#REF!</f>
        <v>#REF!</v>
      </c>
      <c r="O111" s="85" t="e">
        <f t="shared" si="2"/>
        <v>#REF!</v>
      </c>
      <c r="P111" s="68" t="e">
        <f t="shared" si="3"/>
        <v>#REF!</v>
      </c>
    </row>
    <row r="112" spans="2:16" ht="15" hidden="1" customHeight="1" x14ac:dyDescent="0.25">
      <c r="B112" s="59" t="s">
        <v>257</v>
      </c>
      <c r="C112" s="59" t="s">
        <v>258</v>
      </c>
      <c r="D112" s="99"/>
      <c r="E112" s="99"/>
      <c r="F112" s="99"/>
      <c r="G112" s="99"/>
      <c r="H112" s="99"/>
      <c r="I112" s="99"/>
      <c r="J112" s="59" t="s">
        <v>259</v>
      </c>
      <c r="K112" s="85"/>
      <c r="L112" s="85"/>
      <c r="M112" s="85" t="e">
        <f>RECEITA_LIQUIDA_mensal_empare!#REF!</f>
        <v>#REF!</v>
      </c>
      <c r="N112" s="85" t="e">
        <f>RECEITA_LIQUIDA_mensal_empare!#REF!</f>
        <v>#REF!</v>
      </c>
      <c r="O112" s="85" t="e">
        <f t="shared" si="2"/>
        <v>#REF!</v>
      </c>
      <c r="P112" s="68" t="e">
        <f t="shared" si="3"/>
        <v>#REF!</v>
      </c>
    </row>
    <row r="113" spans="2:16" ht="15" hidden="1" customHeight="1" x14ac:dyDescent="0.25">
      <c r="B113" s="59" t="s">
        <v>260</v>
      </c>
      <c r="C113" s="59" t="s">
        <v>261</v>
      </c>
      <c r="D113" s="99"/>
      <c r="E113" s="99"/>
      <c r="F113" s="99"/>
      <c r="G113" s="99"/>
      <c r="H113" s="99"/>
      <c r="I113" s="99"/>
      <c r="J113" s="59" t="s">
        <v>262</v>
      </c>
      <c r="K113" s="85"/>
      <c r="L113" s="85"/>
      <c r="M113" s="85" t="e">
        <f>RECEITA_LIQUIDA_mensal_empare!#REF!</f>
        <v>#REF!</v>
      </c>
      <c r="N113" s="85" t="e">
        <f>RECEITA_LIQUIDA_mensal_empare!#REF!</f>
        <v>#REF!</v>
      </c>
      <c r="O113" s="85" t="e">
        <f t="shared" si="2"/>
        <v>#REF!</v>
      </c>
      <c r="P113" s="68" t="e">
        <f t="shared" si="3"/>
        <v>#REF!</v>
      </c>
    </row>
    <row r="114" spans="2:16" ht="15" hidden="1" customHeight="1" x14ac:dyDescent="0.25">
      <c r="B114" s="99"/>
      <c r="C114" s="99"/>
      <c r="D114" s="99"/>
      <c r="E114" s="99"/>
      <c r="F114" s="99"/>
      <c r="G114" s="99"/>
      <c r="H114" s="99"/>
      <c r="I114" s="188" t="s">
        <v>263</v>
      </c>
      <c r="J114" s="188"/>
      <c r="K114" s="85"/>
      <c r="L114" s="85"/>
      <c r="M114" s="85" t="e">
        <f>RECEITA_LIQUIDA_mensal_empare!#REF!</f>
        <v>#REF!</v>
      </c>
      <c r="N114" s="85" t="e">
        <f>RECEITA_LIQUIDA_mensal_empare!#REF!</f>
        <v>#REF!</v>
      </c>
      <c r="O114" s="85" t="e">
        <f t="shared" si="2"/>
        <v>#REF!</v>
      </c>
      <c r="P114" s="68" t="e">
        <f t="shared" si="3"/>
        <v>#REF!</v>
      </c>
    </row>
    <row r="115" spans="2:16" ht="15" hidden="1" customHeight="1" x14ac:dyDescent="0.25">
      <c r="B115" s="59" t="s">
        <v>245</v>
      </c>
      <c r="C115" s="59" t="s">
        <v>246</v>
      </c>
      <c r="D115" s="99"/>
      <c r="E115" s="99"/>
      <c r="F115" s="99"/>
      <c r="G115" s="99"/>
      <c r="H115" s="99"/>
      <c r="I115" s="99"/>
      <c r="J115" s="59" t="s">
        <v>264</v>
      </c>
      <c r="K115" s="85"/>
      <c r="L115" s="85"/>
      <c r="M115" s="85" t="e">
        <f>RECEITA_LIQUIDA_mensal_empare!#REF!</f>
        <v>#REF!</v>
      </c>
      <c r="N115" s="85" t="e">
        <f>RECEITA_LIQUIDA_mensal_empare!#REF!</f>
        <v>#REF!</v>
      </c>
      <c r="O115" s="85" t="e">
        <f t="shared" si="2"/>
        <v>#REF!</v>
      </c>
      <c r="P115" s="68" t="e">
        <f t="shared" si="3"/>
        <v>#REF!</v>
      </c>
    </row>
    <row r="116" spans="2:16" ht="15" hidden="1" customHeight="1" x14ac:dyDescent="0.25">
      <c r="B116" s="59" t="s">
        <v>265</v>
      </c>
      <c r="C116" s="59" t="s">
        <v>266</v>
      </c>
      <c r="D116" s="99"/>
      <c r="E116" s="99"/>
      <c r="F116" s="99"/>
      <c r="G116" s="99"/>
      <c r="H116" s="99"/>
      <c r="I116" s="99"/>
      <c r="J116" s="59" t="s">
        <v>267</v>
      </c>
      <c r="K116" s="85"/>
      <c r="L116" s="85"/>
      <c r="M116" s="85" t="e">
        <f>RECEITA_LIQUIDA_mensal_empare!#REF!</f>
        <v>#REF!</v>
      </c>
      <c r="N116" s="85" t="e">
        <f>RECEITA_LIQUIDA_mensal_empare!#REF!</f>
        <v>#REF!</v>
      </c>
      <c r="O116" s="85" t="e">
        <f t="shared" si="2"/>
        <v>#REF!</v>
      </c>
      <c r="P116" s="68" t="e">
        <f t="shared" si="3"/>
        <v>#REF!</v>
      </c>
    </row>
    <row r="117" spans="2:16" ht="15" hidden="1" customHeight="1" x14ac:dyDescent="0.25">
      <c r="B117" s="96" t="s">
        <v>268</v>
      </c>
      <c r="C117" s="96" t="s">
        <v>268</v>
      </c>
      <c r="D117" s="97"/>
      <c r="E117" s="97"/>
      <c r="F117" s="97"/>
      <c r="G117" s="188" t="s">
        <v>269</v>
      </c>
      <c r="H117" s="188"/>
      <c r="I117" s="188"/>
      <c r="J117" s="188"/>
      <c r="K117" s="98"/>
      <c r="L117" s="98"/>
      <c r="M117" s="98" t="e">
        <f>RECEITA_LIQUIDA_mensal_empare!#REF!</f>
        <v>#REF!</v>
      </c>
      <c r="N117" s="98" t="e">
        <f>RECEITA_LIQUIDA_mensal_empare!#REF!</f>
        <v>#REF!</v>
      </c>
      <c r="O117" s="98" t="e">
        <f t="shared" si="2"/>
        <v>#REF!</v>
      </c>
      <c r="P117" s="115" t="e">
        <f t="shared" si="3"/>
        <v>#REF!</v>
      </c>
    </row>
    <row r="118" spans="2:16" ht="15" hidden="1" customHeight="1" x14ac:dyDescent="0.25">
      <c r="B118" s="99"/>
      <c r="C118" s="99"/>
      <c r="D118" s="99"/>
      <c r="E118" s="99"/>
      <c r="F118" s="99"/>
      <c r="G118" s="99"/>
      <c r="H118" s="188" t="s">
        <v>270</v>
      </c>
      <c r="I118" s="188"/>
      <c r="J118" s="188"/>
      <c r="K118" s="85"/>
      <c r="L118" s="85"/>
      <c r="M118" s="85" t="e">
        <f>RECEITA_LIQUIDA_mensal_empare!#REF!</f>
        <v>#REF!</v>
      </c>
      <c r="N118" s="85" t="e">
        <f>RECEITA_LIQUIDA_mensal_empare!#REF!</f>
        <v>#REF!</v>
      </c>
      <c r="O118" s="85" t="e">
        <f t="shared" si="2"/>
        <v>#REF!</v>
      </c>
      <c r="P118" s="68" t="e">
        <f t="shared" si="3"/>
        <v>#REF!</v>
      </c>
    </row>
    <row r="119" spans="2:16" ht="15" hidden="1" customHeight="1" x14ac:dyDescent="0.25">
      <c r="B119" s="59" t="s">
        <v>271</v>
      </c>
      <c r="C119" s="59" t="s">
        <v>271</v>
      </c>
      <c r="D119" s="99"/>
      <c r="E119" s="99"/>
      <c r="F119" s="99"/>
      <c r="G119" s="99"/>
      <c r="H119" s="99"/>
      <c r="I119" s="99"/>
      <c r="J119" s="59" t="s">
        <v>272</v>
      </c>
      <c r="K119" s="85"/>
      <c r="L119" s="85"/>
      <c r="M119" s="85" t="e">
        <f>RECEITA_LIQUIDA_mensal_empare!#REF!</f>
        <v>#REF!</v>
      </c>
      <c r="N119" s="85" t="e">
        <f>RECEITA_LIQUIDA_mensal_empare!#REF!</f>
        <v>#REF!</v>
      </c>
      <c r="O119" s="85" t="e">
        <f t="shared" si="2"/>
        <v>#REF!</v>
      </c>
      <c r="P119" s="68" t="e">
        <f t="shared" si="3"/>
        <v>#REF!</v>
      </c>
    </row>
    <row r="120" spans="2:16" ht="15" hidden="1" customHeight="1" x14ac:dyDescent="0.25">
      <c r="B120" s="59" t="s">
        <v>273</v>
      </c>
      <c r="C120" s="59" t="s">
        <v>274</v>
      </c>
      <c r="D120" s="99"/>
      <c r="E120" s="99"/>
      <c r="F120" s="99"/>
      <c r="G120" s="99"/>
      <c r="H120" s="99"/>
      <c r="I120" s="99"/>
      <c r="J120" s="59" t="s">
        <v>275</v>
      </c>
      <c r="K120" s="85"/>
      <c r="L120" s="85"/>
      <c r="M120" s="85" t="e">
        <f>RECEITA_LIQUIDA_mensal_empare!#REF!</f>
        <v>#REF!</v>
      </c>
      <c r="N120" s="85" t="e">
        <f>RECEITA_LIQUIDA_mensal_empare!#REF!</f>
        <v>#REF!</v>
      </c>
      <c r="O120" s="85" t="e">
        <f t="shared" si="2"/>
        <v>#REF!</v>
      </c>
      <c r="P120" s="68" t="e">
        <f t="shared" si="3"/>
        <v>#REF!</v>
      </c>
    </row>
    <row r="121" spans="2:16" ht="15" hidden="1" customHeight="1" x14ac:dyDescent="0.25">
      <c r="B121" s="97"/>
      <c r="C121" s="97"/>
      <c r="D121" s="97"/>
      <c r="E121" s="97"/>
      <c r="F121" s="97"/>
      <c r="G121" s="97"/>
      <c r="H121" s="188" t="s">
        <v>276</v>
      </c>
      <c r="I121" s="188"/>
      <c r="J121" s="188"/>
      <c r="K121" s="98"/>
      <c r="L121" s="98"/>
      <c r="M121" s="98" t="e">
        <f>RECEITA_LIQUIDA_mensal_empare!#REF!</f>
        <v>#REF!</v>
      </c>
      <c r="N121" s="98" t="e">
        <f>RECEITA_LIQUIDA_mensal_empare!#REF!</f>
        <v>#REF!</v>
      </c>
      <c r="O121" s="98" t="e">
        <f t="shared" si="2"/>
        <v>#REF!</v>
      </c>
      <c r="P121" s="115" t="e">
        <f t="shared" si="3"/>
        <v>#REF!</v>
      </c>
    </row>
    <row r="122" spans="2:16" ht="15" hidden="1" customHeight="1" x14ac:dyDescent="0.25">
      <c r="B122" s="59" t="s">
        <v>277</v>
      </c>
      <c r="C122" s="59" t="s">
        <v>277</v>
      </c>
      <c r="D122" s="99"/>
      <c r="E122" s="99"/>
      <c r="F122" s="99"/>
      <c r="G122" s="99"/>
      <c r="H122" s="99"/>
      <c r="I122" s="99"/>
      <c r="J122" s="59" t="s">
        <v>278</v>
      </c>
      <c r="K122" s="85"/>
      <c r="L122" s="85"/>
      <c r="M122" s="85" t="e">
        <f>RECEITA_LIQUIDA_mensal_empare!#REF!</f>
        <v>#REF!</v>
      </c>
      <c r="N122" s="85" t="e">
        <f>RECEITA_LIQUIDA_mensal_empare!#REF!</f>
        <v>#REF!</v>
      </c>
      <c r="O122" s="85" t="e">
        <f t="shared" si="2"/>
        <v>#REF!</v>
      </c>
      <c r="P122" s="68" t="e">
        <f t="shared" si="3"/>
        <v>#REF!</v>
      </c>
    </row>
    <row r="123" spans="2:16" ht="15" hidden="1" customHeight="1" x14ac:dyDescent="0.25">
      <c r="B123" s="59" t="s">
        <v>279</v>
      </c>
      <c r="C123" s="59" t="s">
        <v>277</v>
      </c>
      <c r="D123" s="99"/>
      <c r="E123" s="99"/>
      <c r="F123" s="99"/>
      <c r="G123" s="99"/>
      <c r="H123" s="99"/>
      <c r="I123" s="99"/>
      <c r="J123" s="59" t="s">
        <v>280</v>
      </c>
      <c r="K123" s="85"/>
      <c r="L123" s="85"/>
      <c r="M123" s="85" t="e">
        <f>RECEITA_LIQUIDA_mensal_empare!#REF!</f>
        <v>#REF!</v>
      </c>
      <c r="N123" s="85" t="e">
        <f>RECEITA_LIQUIDA_mensal_empare!#REF!</f>
        <v>#REF!</v>
      </c>
      <c r="O123" s="85" t="e">
        <f t="shared" si="2"/>
        <v>#REF!</v>
      </c>
      <c r="P123" s="68" t="e">
        <f t="shared" si="3"/>
        <v>#REF!</v>
      </c>
    </row>
    <row r="124" spans="2:16" ht="15" hidden="1" customHeight="1" x14ac:dyDescent="0.25">
      <c r="B124" s="97"/>
      <c r="C124" s="97"/>
      <c r="D124" s="97"/>
      <c r="E124" s="97"/>
      <c r="F124" s="97"/>
      <c r="G124" s="188" t="s">
        <v>281</v>
      </c>
      <c r="H124" s="188"/>
      <c r="I124" s="188"/>
      <c r="J124" s="188"/>
      <c r="K124" s="98"/>
      <c r="L124" s="98"/>
      <c r="M124" s="98" t="e">
        <f>RECEITA_LIQUIDA_mensal_empare!#REF!</f>
        <v>#REF!</v>
      </c>
      <c r="N124" s="98" t="e">
        <f>RECEITA_LIQUIDA_mensal_empare!#REF!</f>
        <v>#REF!</v>
      </c>
      <c r="O124" s="98" t="e">
        <f t="shared" si="2"/>
        <v>#REF!</v>
      </c>
      <c r="P124" s="115" t="e">
        <f t="shared" si="3"/>
        <v>#REF!</v>
      </c>
    </row>
    <row r="125" spans="2:16" ht="15" hidden="1" customHeight="1" x14ac:dyDescent="0.25">
      <c r="B125" s="97"/>
      <c r="C125" s="97"/>
      <c r="D125" s="97"/>
      <c r="E125" s="97"/>
      <c r="F125" s="97"/>
      <c r="G125" s="97"/>
      <c r="H125" s="188" t="s">
        <v>282</v>
      </c>
      <c r="I125" s="188"/>
      <c r="J125" s="188"/>
      <c r="K125" s="98"/>
      <c r="L125" s="98"/>
      <c r="M125" s="98" t="e">
        <f>RECEITA_LIQUIDA_mensal_empare!#REF!</f>
        <v>#REF!</v>
      </c>
      <c r="N125" s="98" t="e">
        <f>RECEITA_LIQUIDA_mensal_empare!#REF!</f>
        <v>#REF!</v>
      </c>
      <c r="O125" s="98" t="e">
        <f t="shared" si="2"/>
        <v>#REF!</v>
      </c>
      <c r="P125" s="115" t="e">
        <f t="shared" si="3"/>
        <v>#REF!</v>
      </c>
    </row>
    <row r="126" spans="2:16" ht="15" hidden="1" customHeight="1" x14ac:dyDescent="0.25">
      <c r="B126" s="59" t="s">
        <v>283</v>
      </c>
      <c r="C126" s="59" t="s">
        <v>284</v>
      </c>
      <c r="D126" s="99"/>
      <c r="E126" s="99"/>
      <c r="F126" s="99"/>
      <c r="G126" s="99"/>
      <c r="H126" s="99"/>
      <c r="I126" s="99"/>
      <c r="J126" s="59" t="s">
        <v>285</v>
      </c>
      <c r="K126" s="85"/>
      <c r="L126" s="85"/>
      <c r="M126" s="85" t="e">
        <f>RECEITA_LIQUIDA_mensal_empare!#REF!</f>
        <v>#REF!</v>
      </c>
      <c r="N126" s="85" t="e">
        <f>RECEITA_LIQUIDA_mensal_empare!#REF!</f>
        <v>#REF!</v>
      </c>
      <c r="O126" s="85" t="e">
        <f t="shared" si="2"/>
        <v>#REF!</v>
      </c>
      <c r="P126" s="68" t="e">
        <f t="shared" si="3"/>
        <v>#REF!</v>
      </c>
    </row>
    <row r="127" spans="2:16" ht="15" hidden="1" customHeight="1" x14ac:dyDescent="0.25">
      <c r="B127" s="59" t="s">
        <v>286</v>
      </c>
      <c r="C127" s="59" t="s">
        <v>287</v>
      </c>
      <c r="D127" s="99"/>
      <c r="E127" s="99"/>
      <c r="F127" s="99"/>
      <c r="G127" s="99"/>
      <c r="H127" s="99"/>
      <c r="I127" s="99"/>
      <c r="J127" s="59" t="s">
        <v>288</v>
      </c>
      <c r="K127" s="85"/>
      <c r="L127" s="85"/>
      <c r="M127" s="85" t="e">
        <f>RECEITA_LIQUIDA_mensal_empare!#REF!</f>
        <v>#REF!</v>
      </c>
      <c r="N127" s="85" t="e">
        <f>RECEITA_LIQUIDA_mensal_empare!#REF!</f>
        <v>#REF!</v>
      </c>
      <c r="O127" s="85" t="e">
        <f t="shared" si="2"/>
        <v>#REF!</v>
      </c>
      <c r="P127" s="68" t="e">
        <f t="shared" si="3"/>
        <v>#REF!</v>
      </c>
    </row>
    <row r="128" spans="2:16" ht="15" hidden="1" customHeight="1" x14ac:dyDescent="0.25">
      <c r="B128" s="59" t="s">
        <v>289</v>
      </c>
      <c r="C128" s="59" t="s">
        <v>290</v>
      </c>
      <c r="D128" s="99"/>
      <c r="E128" s="99"/>
      <c r="F128" s="99"/>
      <c r="G128" s="99"/>
      <c r="H128" s="99"/>
      <c r="I128" s="99"/>
      <c r="J128" s="59" t="s">
        <v>291</v>
      </c>
      <c r="K128" s="85"/>
      <c r="L128" s="85"/>
      <c r="M128" s="85" t="e">
        <f>RECEITA_LIQUIDA_mensal_empare!#REF!</f>
        <v>#REF!</v>
      </c>
      <c r="N128" s="85" t="e">
        <f>RECEITA_LIQUIDA_mensal_empare!#REF!</f>
        <v>#REF!</v>
      </c>
      <c r="O128" s="85" t="e">
        <f t="shared" si="2"/>
        <v>#REF!</v>
      </c>
      <c r="P128" s="68" t="e">
        <f t="shared" si="3"/>
        <v>#REF!</v>
      </c>
    </row>
    <row r="129" spans="2:16" ht="15" hidden="1" customHeight="1" x14ac:dyDescent="0.25">
      <c r="B129" s="97"/>
      <c r="C129" s="97"/>
      <c r="D129" s="97"/>
      <c r="E129" s="97"/>
      <c r="F129" s="97"/>
      <c r="G129" s="97"/>
      <c r="H129" s="188" t="s">
        <v>292</v>
      </c>
      <c r="I129" s="188"/>
      <c r="J129" s="188"/>
      <c r="K129" s="98"/>
      <c r="L129" s="98"/>
      <c r="M129" s="98" t="e">
        <f>RECEITA_LIQUIDA_mensal_empare!#REF!</f>
        <v>#REF!</v>
      </c>
      <c r="N129" s="98" t="e">
        <f>RECEITA_LIQUIDA_mensal_empare!#REF!</f>
        <v>#REF!</v>
      </c>
      <c r="O129" s="98" t="e">
        <f t="shared" si="2"/>
        <v>#REF!</v>
      </c>
      <c r="P129" s="115" t="e">
        <f t="shared" si="3"/>
        <v>#REF!</v>
      </c>
    </row>
    <row r="130" spans="2:16" ht="15" hidden="1" customHeight="1" x14ac:dyDescent="0.25">
      <c r="B130" s="59" t="s">
        <v>293</v>
      </c>
      <c r="C130" s="59" t="s">
        <v>294</v>
      </c>
      <c r="D130" s="99"/>
      <c r="E130" s="99"/>
      <c r="F130" s="99"/>
      <c r="G130" s="99"/>
      <c r="H130" s="99"/>
      <c r="I130" s="99"/>
      <c r="J130" s="59" t="s">
        <v>295</v>
      </c>
      <c r="K130" s="85"/>
      <c r="L130" s="85"/>
      <c r="M130" s="85" t="e">
        <f>RECEITA_LIQUIDA_mensal_empare!#REF!</f>
        <v>#REF!</v>
      </c>
      <c r="N130" s="85" t="e">
        <f>RECEITA_LIQUIDA_mensal_empare!#REF!</f>
        <v>#REF!</v>
      </c>
      <c r="O130" s="85" t="e">
        <f t="shared" si="2"/>
        <v>#REF!</v>
      </c>
      <c r="P130" s="68" t="e">
        <f t="shared" si="3"/>
        <v>#REF!</v>
      </c>
    </row>
    <row r="131" spans="2:16" ht="15" hidden="1" customHeight="1" x14ac:dyDescent="0.25">
      <c r="B131" s="59" t="s">
        <v>296</v>
      </c>
      <c r="C131" s="59" t="s">
        <v>297</v>
      </c>
      <c r="D131" s="99"/>
      <c r="E131" s="99"/>
      <c r="F131" s="99"/>
      <c r="G131" s="99"/>
      <c r="H131" s="99"/>
      <c r="I131" s="99"/>
      <c r="J131" s="59" t="s">
        <v>298</v>
      </c>
      <c r="K131" s="85"/>
      <c r="L131" s="85"/>
      <c r="M131" s="85" t="e">
        <f>RECEITA_LIQUIDA_mensal_empare!#REF!</f>
        <v>#REF!</v>
      </c>
      <c r="N131" s="85" t="e">
        <f>RECEITA_LIQUIDA_mensal_empare!#REF!</f>
        <v>#REF!</v>
      </c>
      <c r="O131" s="85" t="e">
        <f t="shared" si="2"/>
        <v>#REF!</v>
      </c>
      <c r="P131" s="68" t="e">
        <f t="shared" si="3"/>
        <v>#REF!</v>
      </c>
    </row>
    <row r="132" spans="2:16" ht="15" hidden="1" customHeight="1" x14ac:dyDescent="0.25">
      <c r="B132" s="97"/>
      <c r="C132" s="97"/>
      <c r="D132" s="97"/>
      <c r="E132" s="97"/>
      <c r="F132" s="97"/>
      <c r="G132" s="97"/>
      <c r="H132" s="188" t="s">
        <v>299</v>
      </c>
      <c r="I132" s="188"/>
      <c r="J132" s="188"/>
      <c r="K132" s="98"/>
      <c r="L132" s="98"/>
      <c r="M132" s="98" t="e">
        <f>RECEITA_LIQUIDA_mensal_empare!#REF!</f>
        <v>#REF!</v>
      </c>
      <c r="N132" s="98" t="e">
        <f>RECEITA_LIQUIDA_mensal_empare!#REF!</f>
        <v>#REF!</v>
      </c>
      <c r="O132" s="98" t="e">
        <f t="shared" si="2"/>
        <v>#REF!</v>
      </c>
      <c r="P132" s="115" t="e">
        <f t="shared" si="3"/>
        <v>#REF!</v>
      </c>
    </row>
    <row r="133" spans="2:16" ht="15" hidden="1" customHeight="1" x14ac:dyDescent="0.25">
      <c r="B133" s="59" t="s">
        <v>115</v>
      </c>
      <c r="C133" s="59" t="s">
        <v>115</v>
      </c>
      <c r="D133" s="99"/>
      <c r="E133" s="99"/>
      <c r="F133" s="99"/>
      <c r="G133" s="99"/>
      <c r="H133" s="99"/>
      <c r="I133" s="99"/>
      <c r="J133" s="59" t="s">
        <v>300</v>
      </c>
      <c r="K133" s="85"/>
      <c r="L133" s="85"/>
      <c r="M133" s="85" t="e">
        <f>RECEITA_LIQUIDA_mensal_empare!#REF!</f>
        <v>#REF!</v>
      </c>
      <c r="N133" s="85" t="e">
        <f>RECEITA_LIQUIDA_mensal_empare!#REF!</f>
        <v>#REF!</v>
      </c>
      <c r="O133" s="85" t="e">
        <f t="shared" ref="O133:O144" si="4">N133-M133</f>
        <v>#REF!</v>
      </c>
      <c r="P133" s="68" t="e">
        <f t="shared" ref="P133:P144" si="5">N133/M133-1</f>
        <v>#REF!</v>
      </c>
    </row>
    <row r="134" spans="2:16" ht="15" hidden="1" customHeight="1" x14ac:dyDescent="0.25">
      <c r="B134" s="59" t="s">
        <v>117</v>
      </c>
      <c r="C134" s="59" t="s">
        <v>117</v>
      </c>
      <c r="D134" s="99"/>
      <c r="E134" s="99"/>
      <c r="F134" s="99"/>
      <c r="G134" s="99"/>
      <c r="H134" s="99"/>
      <c r="I134" s="99"/>
      <c r="J134" s="59" t="s">
        <v>301</v>
      </c>
      <c r="K134" s="85"/>
      <c r="L134" s="85"/>
      <c r="M134" s="85" t="e">
        <f>RECEITA_LIQUIDA_mensal_empare!#REF!</f>
        <v>#REF!</v>
      </c>
      <c r="N134" s="85" t="e">
        <f>RECEITA_LIQUIDA_mensal_empare!#REF!</f>
        <v>#REF!</v>
      </c>
      <c r="O134" s="85" t="e">
        <f t="shared" si="4"/>
        <v>#REF!</v>
      </c>
      <c r="P134" s="68" t="e">
        <f t="shared" si="5"/>
        <v>#REF!</v>
      </c>
    </row>
    <row r="135" spans="2:16" ht="15" hidden="1" customHeight="1" x14ac:dyDescent="0.25">
      <c r="B135" s="59" t="s">
        <v>119</v>
      </c>
      <c r="C135" s="59" t="s">
        <v>119</v>
      </c>
      <c r="D135" s="99"/>
      <c r="E135" s="99"/>
      <c r="F135" s="99"/>
      <c r="G135" s="99"/>
      <c r="H135" s="99"/>
      <c r="I135" s="99"/>
      <c r="J135" s="59" t="s">
        <v>302</v>
      </c>
      <c r="K135" s="85"/>
      <c r="L135" s="85"/>
      <c r="M135" s="85" t="e">
        <f>RECEITA_LIQUIDA_mensal_empare!#REF!</f>
        <v>#REF!</v>
      </c>
      <c r="N135" s="85" t="e">
        <f>RECEITA_LIQUIDA_mensal_empare!#REF!</f>
        <v>#REF!</v>
      </c>
      <c r="O135" s="85" t="e">
        <f t="shared" si="4"/>
        <v>#REF!</v>
      </c>
      <c r="P135" s="68" t="e">
        <f t="shared" si="5"/>
        <v>#REF!</v>
      </c>
    </row>
    <row r="136" spans="2:16" ht="15" hidden="1" customHeight="1" x14ac:dyDescent="0.25">
      <c r="B136" s="59" t="s">
        <v>121</v>
      </c>
      <c r="C136" s="59" t="s">
        <v>121</v>
      </c>
      <c r="D136" s="99"/>
      <c r="E136" s="99"/>
      <c r="F136" s="99"/>
      <c r="G136" s="99"/>
      <c r="H136" s="99"/>
      <c r="I136" s="99"/>
      <c r="J136" s="59" t="s">
        <v>303</v>
      </c>
      <c r="K136" s="85"/>
      <c r="L136" s="85"/>
      <c r="M136" s="85" t="e">
        <f>RECEITA_LIQUIDA_mensal_empare!#REF!</f>
        <v>#REF!</v>
      </c>
      <c r="N136" s="85" t="e">
        <f>RECEITA_LIQUIDA_mensal_empare!#REF!</f>
        <v>#REF!</v>
      </c>
      <c r="O136" s="85" t="e">
        <f t="shared" si="4"/>
        <v>#REF!</v>
      </c>
      <c r="P136" s="68" t="e">
        <f t="shared" si="5"/>
        <v>#REF!</v>
      </c>
    </row>
    <row r="137" spans="2:16" ht="15" hidden="1" customHeight="1" x14ac:dyDescent="0.25">
      <c r="B137" s="59" t="s">
        <v>123</v>
      </c>
      <c r="C137" s="59" t="s">
        <v>123</v>
      </c>
      <c r="D137" s="99"/>
      <c r="E137" s="99"/>
      <c r="F137" s="99"/>
      <c r="G137" s="99"/>
      <c r="H137" s="99"/>
      <c r="I137" s="99"/>
      <c r="J137" s="59" t="s">
        <v>304</v>
      </c>
      <c r="K137" s="85"/>
      <c r="L137" s="85"/>
      <c r="M137" s="85" t="e">
        <f>RECEITA_LIQUIDA_mensal_empare!#REF!</f>
        <v>#REF!</v>
      </c>
      <c r="N137" s="85" t="e">
        <f>RECEITA_LIQUIDA_mensal_empare!#REF!</f>
        <v>#REF!</v>
      </c>
      <c r="O137" s="85" t="e">
        <f t="shared" si="4"/>
        <v>#REF!</v>
      </c>
      <c r="P137" s="68" t="e">
        <f t="shared" si="5"/>
        <v>#REF!</v>
      </c>
    </row>
    <row r="138" spans="2:16" ht="15" hidden="1" customHeight="1" x14ac:dyDescent="0.25">
      <c r="B138" s="59" t="s">
        <v>125</v>
      </c>
      <c r="C138" s="59" t="s">
        <v>125</v>
      </c>
      <c r="D138" s="99"/>
      <c r="E138" s="99"/>
      <c r="F138" s="99"/>
      <c r="G138" s="99"/>
      <c r="H138" s="99"/>
      <c r="I138" s="99"/>
      <c r="J138" s="59" t="s">
        <v>305</v>
      </c>
      <c r="K138" s="85"/>
      <c r="L138" s="85"/>
      <c r="M138" s="85" t="e">
        <f>RECEITA_LIQUIDA_mensal_empare!#REF!</f>
        <v>#REF!</v>
      </c>
      <c r="N138" s="85" t="e">
        <f>RECEITA_LIQUIDA_mensal_empare!#REF!</f>
        <v>#REF!</v>
      </c>
      <c r="O138" s="85" t="e">
        <f t="shared" si="4"/>
        <v>#REF!</v>
      </c>
      <c r="P138" s="68" t="e">
        <f t="shared" si="5"/>
        <v>#REF!</v>
      </c>
    </row>
    <row r="139" spans="2:16" ht="15" hidden="1" customHeight="1" x14ac:dyDescent="0.25">
      <c r="B139" s="59" t="s">
        <v>127</v>
      </c>
      <c r="C139" s="59" t="s">
        <v>127</v>
      </c>
      <c r="D139" s="99"/>
      <c r="E139" s="99"/>
      <c r="F139" s="99"/>
      <c r="G139" s="99"/>
      <c r="H139" s="99"/>
      <c r="I139" s="99"/>
      <c r="J139" s="59" t="s">
        <v>306</v>
      </c>
      <c r="K139" s="85"/>
      <c r="L139" s="85"/>
      <c r="M139" s="85" t="e">
        <f>RECEITA_LIQUIDA_mensal_empare!#REF!</f>
        <v>#REF!</v>
      </c>
      <c r="N139" s="85" t="e">
        <f>RECEITA_LIQUIDA_mensal_empare!#REF!</f>
        <v>#REF!</v>
      </c>
      <c r="O139" s="85" t="e">
        <f t="shared" si="4"/>
        <v>#REF!</v>
      </c>
      <c r="P139" s="68" t="e">
        <f t="shared" si="5"/>
        <v>#REF!</v>
      </c>
    </row>
    <row r="140" spans="2:16" ht="15" hidden="1" customHeight="1" x14ac:dyDescent="0.25">
      <c r="B140" s="99"/>
      <c r="C140" s="99"/>
      <c r="D140" s="99"/>
      <c r="E140" s="99"/>
      <c r="F140" s="99"/>
      <c r="G140" s="99"/>
      <c r="H140" s="188" t="s">
        <v>307</v>
      </c>
      <c r="I140" s="188"/>
      <c r="J140" s="188"/>
      <c r="K140" s="85"/>
      <c r="L140" s="85"/>
      <c r="M140" s="85" t="e">
        <f>RECEITA_LIQUIDA_mensal_empare!#REF!</f>
        <v>#REF!</v>
      </c>
      <c r="N140" s="85" t="e">
        <f>RECEITA_LIQUIDA_mensal_empare!#REF!</f>
        <v>#REF!</v>
      </c>
      <c r="O140" s="85" t="e">
        <f t="shared" si="4"/>
        <v>#REF!</v>
      </c>
      <c r="P140" s="68" t="e">
        <f t="shared" si="5"/>
        <v>#REF!</v>
      </c>
    </row>
    <row r="141" spans="2:16" ht="15" hidden="1" customHeight="1" x14ac:dyDescent="0.25">
      <c r="B141" s="110" t="s">
        <v>308</v>
      </c>
      <c r="C141" s="110" t="s">
        <v>308</v>
      </c>
      <c r="D141" s="111"/>
      <c r="E141" s="194" t="s">
        <v>309</v>
      </c>
      <c r="F141" s="194"/>
      <c r="G141" s="194"/>
      <c r="H141" s="194"/>
      <c r="I141" s="194"/>
      <c r="J141" s="194"/>
      <c r="K141" s="112"/>
      <c r="L141" s="112"/>
      <c r="M141" s="112" t="e">
        <f>RECEITA_LIQUIDA_mensal_empare!#REF!</f>
        <v>#REF!</v>
      </c>
      <c r="N141" s="112" t="e">
        <f>RECEITA_LIQUIDA_mensal_empare!#REF!</f>
        <v>#REF!</v>
      </c>
      <c r="O141" s="112" t="e">
        <f t="shared" si="4"/>
        <v>#REF!</v>
      </c>
      <c r="P141" s="118" t="e">
        <f t="shared" si="5"/>
        <v>#REF!</v>
      </c>
    </row>
    <row r="142" spans="2:16" ht="15" hidden="1" customHeight="1" x14ac:dyDescent="0.25">
      <c r="B142" s="110" t="s">
        <v>310</v>
      </c>
      <c r="C142" s="110" t="s">
        <v>310</v>
      </c>
      <c r="D142" s="111"/>
      <c r="E142" s="194" t="s">
        <v>311</v>
      </c>
      <c r="F142" s="194"/>
      <c r="G142" s="194"/>
      <c r="H142" s="194"/>
      <c r="I142" s="194"/>
      <c r="J142" s="194"/>
      <c r="K142" s="112"/>
      <c r="L142" s="112"/>
      <c r="M142" s="112" t="e">
        <f>RECEITA_LIQUIDA_mensal_empare!#REF!</f>
        <v>#REF!</v>
      </c>
      <c r="N142" s="112" t="e">
        <f>RECEITA_LIQUIDA_mensal_empare!#REF!</f>
        <v>#REF!</v>
      </c>
      <c r="O142" s="112" t="e">
        <f t="shared" si="4"/>
        <v>#REF!</v>
      </c>
      <c r="P142" s="118" t="e">
        <f t="shared" si="5"/>
        <v>#REF!</v>
      </c>
    </row>
    <row r="143" spans="2:16" ht="15" hidden="1" customHeight="1" x14ac:dyDescent="0.25">
      <c r="B143" s="110" t="s">
        <v>312</v>
      </c>
      <c r="C143" s="110" t="s">
        <v>312</v>
      </c>
      <c r="D143" s="111"/>
      <c r="E143" s="194" t="s">
        <v>313</v>
      </c>
      <c r="F143" s="194"/>
      <c r="G143" s="194"/>
      <c r="H143" s="194"/>
      <c r="I143" s="194"/>
      <c r="J143" s="194"/>
      <c r="K143" s="112"/>
      <c r="L143" s="112"/>
      <c r="M143" s="112" t="e">
        <f>RECEITA_LIQUIDA_mensal_empare!#REF!</f>
        <v>#REF!</v>
      </c>
      <c r="N143" s="112" t="e">
        <f>RECEITA_LIQUIDA_mensal_empare!#REF!</f>
        <v>#REF!</v>
      </c>
      <c r="O143" s="112" t="e">
        <f t="shared" si="4"/>
        <v>#REF!</v>
      </c>
      <c r="P143" s="118" t="e">
        <f t="shared" si="5"/>
        <v>#REF!</v>
      </c>
    </row>
    <row r="144" spans="2:16" x14ac:dyDescent="0.25">
      <c r="B144" s="109"/>
      <c r="C144" s="4"/>
      <c r="D144" s="193" t="s">
        <v>314</v>
      </c>
      <c r="E144" s="193"/>
      <c r="F144" s="193"/>
      <c r="G144" s="193"/>
      <c r="H144" s="193"/>
      <c r="I144" s="193"/>
      <c r="J144" s="193"/>
      <c r="K144" s="42"/>
      <c r="L144" s="42"/>
      <c r="M144" s="42" t="e">
        <f>RECEITA_LIQUIDA_mensal_empare!#REF!</f>
        <v>#REF!</v>
      </c>
      <c r="N144" s="42" t="e">
        <f>RECEITA_LIQUIDA_mensal_empare!#REF!</f>
        <v>#REF!</v>
      </c>
      <c r="O144" s="42" t="e">
        <f t="shared" si="4"/>
        <v>#REF!</v>
      </c>
      <c r="P144" s="92" t="e">
        <f t="shared" si="5"/>
        <v>#REF!</v>
      </c>
    </row>
  </sheetData>
  <mergeCells count="63">
    <mergeCell ref="E143:J143"/>
    <mergeCell ref="D144:J144"/>
    <mergeCell ref="H125:J125"/>
    <mergeCell ref="H129:J129"/>
    <mergeCell ref="H132:J132"/>
    <mergeCell ref="H140:J140"/>
    <mergeCell ref="E141:J141"/>
    <mergeCell ref="E142:J142"/>
    <mergeCell ref="G124:J124"/>
    <mergeCell ref="H77:J77"/>
    <mergeCell ref="H80:J80"/>
    <mergeCell ref="H88:J88"/>
    <mergeCell ref="H91:J91"/>
    <mergeCell ref="H101:J101"/>
    <mergeCell ref="I102:J102"/>
    <mergeCell ref="I107:J107"/>
    <mergeCell ref="I114:J114"/>
    <mergeCell ref="G117:J117"/>
    <mergeCell ref="H118:J118"/>
    <mergeCell ref="H121:J121"/>
    <mergeCell ref="G76:J76"/>
    <mergeCell ref="F65:J65"/>
    <mergeCell ref="F66:J66"/>
    <mergeCell ref="E67:J67"/>
    <mergeCell ref="F68:J68"/>
    <mergeCell ref="F69:J69"/>
    <mergeCell ref="F70:J70"/>
    <mergeCell ref="F71:J71"/>
    <mergeCell ref="F72:J72"/>
    <mergeCell ref="D73:J73"/>
    <mergeCell ref="E74:J74"/>
    <mergeCell ref="F75:J75"/>
    <mergeCell ref="F64:J64"/>
    <mergeCell ref="E53:J53"/>
    <mergeCell ref="F54:J54"/>
    <mergeCell ref="F55:J55"/>
    <mergeCell ref="F56:J56"/>
    <mergeCell ref="F57:J57"/>
    <mergeCell ref="F58:J58"/>
    <mergeCell ref="E59:J59"/>
    <mergeCell ref="F60:J60"/>
    <mergeCell ref="F61:J61"/>
    <mergeCell ref="F62:J62"/>
    <mergeCell ref="F63:J63"/>
    <mergeCell ref="F42:J42"/>
    <mergeCell ref="G17:J17"/>
    <mergeCell ref="F18:J18"/>
    <mergeCell ref="F19:J19"/>
    <mergeCell ref="F22:J22"/>
    <mergeCell ref="F23:J23"/>
    <mergeCell ref="F24:J24"/>
    <mergeCell ref="F27:J27"/>
    <mergeCell ref="G28:J28"/>
    <mergeCell ref="G31:J31"/>
    <mergeCell ref="G36:J36"/>
    <mergeCell ref="F37:J37"/>
    <mergeCell ref="G14:J14"/>
    <mergeCell ref="O2:P2"/>
    <mergeCell ref="B2:J2"/>
    <mergeCell ref="D4:J4"/>
    <mergeCell ref="E5:J5"/>
    <mergeCell ref="F6:J6"/>
    <mergeCell ref="G7:J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topLeftCell="BO1" workbookViewId="0">
      <selection activeCell="CA9" sqref="CA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P122"/>
  <sheetViews>
    <sheetView tabSelected="1" workbookViewId="0">
      <pane xSplit="3" ySplit="3" topLeftCell="AC4" activePane="bottomRight" state="frozen"/>
      <selection pane="topRight" activeCell="D1" sqref="D1"/>
      <selection pane="bottomLeft" activeCell="A4" sqref="A4"/>
      <selection pane="bottomRight" activeCell="AI4" sqref="AI4:AI63"/>
    </sheetView>
  </sheetViews>
  <sheetFormatPr defaultRowHeight="15" x14ac:dyDescent="0.25"/>
  <cols>
    <col min="1" max="2" width="17.28515625" customWidth="1"/>
    <col min="3" max="3" width="10.140625" customWidth="1"/>
    <col min="4" max="9" width="16.85546875" bestFit="1" customWidth="1"/>
    <col min="10" max="27" width="18" bestFit="1" customWidth="1"/>
    <col min="28" max="34" width="16.85546875" bestFit="1" customWidth="1"/>
    <col min="35" max="35" width="14.28515625" bestFit="1" customWidth="1"/>
    <col min="36" max="69" width="9.42578125" bestFit="1" customWidth="1"/>
    <col min="70" max="71" width="5.28515625" bestFit="1" customWidth="1"/>
    <col min="72" max="120" width="6.28515625" bestFit="1" customWidth="1"/>
    <col min="121" max="121" width="17.28515625" bestFit="1" customWidth="1"/>
    <col min="122" max="122" width="21.42578125" bestFit="1" customWidth="1"/>
    <col min="123" max="123" width="43" bestFit="1" customWidth="1"/>
    <col min="124" max="124" width="59.140625" bestFit="1" customWidth="1"/>
    <col min="125" max="125" width="36" bestFit="1" customWidth="1"/>
    <col min="126" max="126" width="68.5703125" bestFit="1" customWidth="1"/>
    <col min="127" max="127" width="47" bestFit="1" customWidth="1"/>
    <col min="128" max="128" width="81.140625" customWidth="1"/>
    <col min="129" max="139" width="15.42578125" bestFit="1" customWidth="1"/>
    <col min="140" max="140" width="16.42578125" bestFit="1" customWidth="1"/>
    <col min="141" max="168" width="15.42578125" bestFit="1" customWidth="1"/>
    <col min="169" max="169" width="13.85546875" bestFit="1" customWidth="1"/>
    <col min="170" max="176" width="12.28515625" bestFit="1" customWidth="1"/>
  </cols>
  <sheetData>
    <row r="1" spans="1:120" x14ac:dyDescent="0.25">
      <c r="P1" t="s">
        <v>617</v>
      </c>
      <c r="Q1" t="s">
        <v>618</v>
      </c>
      <c r="R1" t="s">
        <v>619</v>
      </c>
      <c r="S1" t="s">
        <v>620</v>
      </c>
      <c r="T1" t="s">
        <v>621</v>
      </c>
      <c r="U1" t="s">
        <v>622</v>
      </c>
      <c r="V1" t="s">
        <v>623</v>
      </c>
      <c r="W1" t="s">
        <v>624</v>
      </c>
      <c r="X1" t="s">
        <v>625</v>
      </c>
      <c r="Y1" t="s">
        <v>626</v>
      </c>
      <c r="Z1" t="s">
        <v>627</v>
      </c>
      <c r="AA1" t="s">
        <v>628</v>
      </c>
    </row>
    <row r="2" spans="1:120" x14ac:dyDescent="0.25">
      <c r="U2" s="8">
        <f>SUM(P32:U32)</f>
        <v>2114258556.8600001</v>
      </c>
      <c r="AG2" s="8">
        <f>SUM(AB32:AG32)</f>
        <v>2280592939.98</v>
      </c>
      <c r="AH2" s="75">
        <f>AG2/U2-1</f>
        <v>7.8672678221074488E-2</v>
      </c>
    </row>
    <row r="3" spans="1:120" x14ac:dyDescent="0.25">
      <c r="A3" t="s">
        <v>558</v>
      </c>
      <c r="B3" t="s">
        <v>17</v>
      </c>
      <c r="C3" t="s">
        <v>1</v>
      </c>
      <c r="D3" s="8" t="s">
        <v>18</v>
      </c>
      <c r="E3" s="8" t="s">
        <v>19</v>
      </c>
      <c r="F3" s="8" t="s">
        <v>20</v>
      </c>
      <c r="G3" s="8" t="s">
        <v>21</v>
      </c>
      <c r="H3" s="8" t="s">
        <v>22</v>
      </c>
      <c r="I3" s="8" t="s">
        <v>23</v>
      </c>
      <c r="J3" s="8" t="s">
        <v>24</v>
      </c>
      <c r="K3" s="8" t="s">
        <v>25</v>
      </c>
      <c r="L3" s="8" t="s">
        <v>26</v>
      </c>
      <c r="M3" s="8" t="s">
        <v>27</v>
      </c>
      <c r="N3" s="8" t="s">
        <v>28</v>
      </c>
      <c r="O3" s="8" t="s">
        <v>29</v>
      </c>
      <c r="P3" s="8" t="s">
        <v>30</v>
      </c>
      <c r="Q3" s="8" t="s">
        <v>31</v>
      </c>
      <c r="R3" s="8" t="s">
        <v>32</v>
      </c>
      <c r="S3" s="8" t="s">
        <v>33</v>
      </c>
      <c r="T3" s="8" t="s">
        <v>34</v>
      </c>
      <c r="U3" s="8" t="s">
        <v>35</v>
      </c>
      <c r="V3" s="8" t="s">
        <v>36</v>
      </c>
      <c r="W3" s="8" t="s">
        <v>37</v>
      </c>
      <c r="X3" s="8" t="s">
        <v>38</v>
      </c>
      <c r="Y3" s="8" t="s">
        <v>39</v>
      </c>
      <c r="Z3" s="8" t="s">
        <v>40</v>
      </c>
      <c r="AA3" s="8" t="s">
        <v>41</v>
      </c>
      <c r="AB3" s="8" t="s">
        <v>321</v>
      </c>
      <c r="AC3" s="8" t="s">
        <v>322</v>
      </c>
      <c r="AD3" s="8" t="s">
        <v>323</v>
      </c>
      <c r="AE3" s="8" t="s">
        <v>324</v>
      </c>
      <c r="AF3" s="8" t="s">
        <v>325</v>
      </c>
      <c r="AG3" s="8" t="s">
        <v>326</v>
      </c>
      <c r="AH3" s="8" t="s">
        <v>327</v>
      </c>
      <c r="AI3" s="8" t="s">
        <v>328</v>
      </c>
      <c r="AJ3" s="8" t="s">
        <v>329</v>
      </c>
      <c r="AK3" s="8" t="s">
        <v>330</v>
      </c>
      <c r="AL3" s="8" t="s">
        <v>331</v>
      </c>
      <c r="AM3" s="8" t="s">
        <v>332</v>
      </c>
      <c r="AN3" s="8" t="s">
        <v>333</v>
      </c>
      <c r="AO3" s="8" t="s">
        <v>334</v>
      </c>
      <c r="AP3" s="8" t="s">
        <v>335</v>
      </c>
      <c r="AQ3" s="8" t="s">
        <v>336</v>
      </c>
      <c r="AR3" s="8" t="s">
        <v>337</v>
      </c>
      <c r="AS3" s="8" t="s">
        <v>338</v>
      </c>
      <c r="AT3" s="8" t="s">
        <v>339</v>
      </c>
      <c r="AU3" s="8" t="s">
        <v>340</v>
      </c>
      <c r="AV3" s="8" t="s">
        <v>341</v>
      </c>
      <c r="AW3" s="8" t="s">
        <v>342</v>
      </c>
      <c r="AX3" s="8" t="s">
        <v>343</v>
      </c>
      <c r="AY3" s="8" t="s">
        <v>344</v>
      </c>
      <c r="AZ3" s="8" t="s">
        <v>345</v>
      </c>
      <c r="BA3" s="8" t="s">
        <v>346</v>
      </c>
      <c r="BB3" s="8" t="s">
        <v>347</v>
      </c>
      <c r="BC3" s="8" t="s">
        <v>348</v>
      </c>
      <c r="BD3" s="8" t="s">
        <v>349</v>
      </c>
      <c r="BE3" s="10" t="s">
        <v>350</v>
      </c>
      <c r="BF3" s="10" t="s">
        <v>351</v>
      </c>
      <c r="BG3" s="10" t="s">
        <v>352</v>
      </c>
      <c r="BH3" s="10" t="s">
        <v>353</v>
      </c>
      <c r="BI3" s="10" t="s">
        <v>354</v>
      </c>
      <c r="BJ3" s="10" t="s">
        <v>355</v>
      </c>
      <c r="BK3" s="10" t="s">
        <v>356</v>
      </c>
      <c r="BL3" s="10" t="s">
        <v>2</v>
      </c>
      <c r="BM3" s="1" t="s">
        <v>315</v>
      </c>
      <c r="BN3" s="1" t="s">
        <v>316</v>
      </c>
      <c r="BO3" s="1" t="s">
        <v>317</v>
      </c>
      <c r="BP3" s="1" t="s">
        <v>318</v>
      </c>
      <c r="BQ3" s="1" t="s">
        <v>319</v>
      </c>
      <c r="BR3" s="1" t="s">
        <v>320</v>
      </c>
      <c r="BS3" s="1" t="s">
        <v>357</v>
      </c>
      <c r="BT3" s="1" t="s">
        <v>358</v>
      </c>
      <c r="BU3" s="1" t="s">
        <v>359</v>
      </c>
      <c r="BV3" s="1" t="s">
        <v>360</v>
      </c>
      <c r="BW3" s="1" t="s">
        <v>361</v>
      </c>
      <c r="BX3" s="1" t="s">
        <v>362</v>
      </c>
      <c r="BY3" s="1" t="s">
        <v>363</v>
      </c>
      <c r="BZ3" s="1" t="s">
        <v>364</v>
      </c>
      <c r="CA3" s="1" t="s">
        <v>365</v>
      </c>
      <c r="CB3" s="1" t="s">
        <v>366</v>
      </c>
      <c r="CC3" s="1" t="s">
        <v>367</v>
      </c>
      <c r="CD3" s="1" t="s">
        <v>368</v>
      </c>
      <c r="CE3" s="1" t="s">
        <v>369</v>
      </c>
      <c r="CF3" s="1" t="s">
        <v>370</v>
      </c>
      <c r="CG3" s="1" t="s">
        <v>371</v>
      </c>
      <c r="CH3" s="1" t="s">
        <v>376</v>
      </c>
      <c r="CI3" s="1" t="s">
        <v>377</v>
      </c>
      <c r="CJ3" s="1" t="s">
        <v>378</v>
      </c>
      <c r="CK3" s="1" t="s">
        <v>379</v>
      </c>
      <c r="CL3" s="1" t="s">
        <v>380</v>
      </c>
      <c r="CM3" s="1" t="s">
        <v>381</v>
      </c>
      <c r="CN3" s="1" t="s">
        <v>382</v>
      </c>
      <c r="CO3" s="1" t="s">
        <v>383</v>
      </c>
      <c r="CP3" s="1" t="s">
        <v>384</v>
      </c>
      <c r="CQ3" s="1" t="s">
        <v>385</v>
      </c>
      <c r="CR3" s="1" t="s">
        <v>386</v>
      </c>
      <c r="CS3" s="1" t="s">
        <v>387</v>
      </c>
      <c r="CT3" s="1" t="s">
        <v>388</v>
      </c>
      <c r="CU3" s="1" t="s">
        <v>389</v>
      </c>
      <c r="CV3" s="1" t="s">
        <v>390</v>
      </c>
      <c r="CW3" s="1" t="s">
        <v>391</v>
      </c>
      <c r="CX3" s="1" t="s">
        <v>392</v>
      </c>
      <c r="CY3" s="1" t="s">
        <v>393</v>
      </c>
      <c r="CZ3" s="1" t="s">
        <v>394</v>
      </c>
      <c r="DA3" s="1" t="s">
        <v>395</v>
      </c>
      <c r="DB3" s="1" t="s">
        <v>396</v>
      </c>
      <c r="DC3" s="1" t="s">
        <v>397</v>
      </c>
      <c r="DD3" s="1" t="s">
        <v>398</v>
      </c>
      <c r="DE3" s="1" t="s">
        <v>399</v>
      </c>
      <c r="DF3" s="1" t="s">
        <v>400</v>
      </c>
      <c r="DG3" s="1" t="s">
        <v>401</v>
      </c>
      <c r="DH3" s="1" t="s">
        <v>402</v>
      </c>
      <c r="DI3" s="1" t="s">
        <v>403</v>
      </c>
      <c r="DJ3" s="1" t="s">
        <v>404</v>
      </c>
      <c r="DK3" s="1" t="s">
        <v>405</v>
      </c>
      <c r="DL3" s="1" t="s">
        <v>406</v>
      </c>
      <c r="DM3" s="1" t="s">
        <v>407</v>
      </c>
      <c r="DN3" s="1" t="s">
        <v>408</v>
      </c>
      <c r="DO3" s="1" t="s">
        <v>409</v>
      </c>
      <c r="DP3" s="1" t="s">
        <v>410</v>
      </c>
    </row>
    <row r="4" spans="1:120" x14ac:dyDescent="0.25">
      <c r="A4" t="s">
        <v>559</v>
      </c>
      <c r="B4" t="s">
        <v>0</v>
      </c>
      <c r="C4" t="s">
        <v>0</v>
      </c>
      <c r="D4" s="9">
        <v>2836151890.5500002</v>
      </c>
      <c r="E4" s="9">
        <v>3023634796.46</v>
      </c>
      <c r="F4" s="9">
        <v>2942827927.52</v>
      </c>
      <c r="G4" s="9">
        <v>3086026543.1900001</v>
      </c>
      <c r="H4" s="9">
        <v>3433277416.0999999</v>
      </c>
      <c r="I4" s="9">
        <v>3313158687.48</v>
      </c>
      <c r="J4" s="9">
        <v>4233291012.2800002</v>
      </c>
      <c r="K4" s="9">
        <v>2987902079.8200002</v>
      </c>
      <c r="L4" s="9">
        <v>3023758233.1599998</v>
      </c>
      <c r="M4" s="9">
        <v>3216506255.3099999</v>
      </c>
      <c r="N4" s="9">
        <v>3211207830.1900001</v>
      </c>
      <c r="O4" s="9">
        <v>3509236510.2399998</v>
      </c>
      <c r="P4" s="9">
        <v>3029899035.1999998</v>
      </c>
      <c r="Q4" s="9">
        <v>3045762697.5799999</v>
      </c>
      <c r="R4" s="9">
        <v>3186474315.3200002</v>
      </c>
      <c r="S4" s="9">
        <v>3335890038.4000001</v>
      </c>
      <c r="T4" s="9">
        <v>3225310889.5799999</v>
      </c>
      <c r="U4" s="9">
        <v>3124212303.3000002</v>
      </c>
      <c r="V4" s="9">
        <v>3240120999.02</v>
      </c>
      <c r="W4" s="9">
        <v>3207073571.3099999</v>
      </c>
      <c r="X4" s="9">
        <v>3325710537.4899998</v>
      </c>
      <c r="Y4" s="9">
        <v>3782903276.5999999</v>
      </c>
      <c r="Z4" s="9">
        <v>3912090808.27</v>
      </c>
      <c r="AA4" s="9">
        <v>3836646089.96</v>
      </c>
      <c r="AB4" s="9">
        <v>3413323047.4200001</v>
      </c>
      <c r="AC4" s="9">
        <v>3358213292.23</v>
      </c>
      <c r="AD4" s="9">
        <v>3086842270.52</v>
      </c>
      <c r="AE4" s="9">
        <v>3504543532.3200002</v>
      </c>
      <c r="AF4" s="9">
        <v>3785295887.54</v>
      </c>
      <c r="AG4" s="9">
        <v>3641864480.48</v>
      </c>
      <c r="AH4" s="9">
        <v>3701698734.3400002</v>
      </c>
      <c r="AI4" s="9"/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  <c r="BJ4" s="9">
        <v>0</v>
      </c>
      <c r="BK4" s="9">
        <v>0</v>
      </c>
      <c r="BL4" s="9" t="s">
        <v>0</v>
      </c>
      <c r="BM4" s="6" t="s">
        <v>0</v>
      </c>
      <c r="BN4" s="6" t="s">
        <v>0</v>
      </c>
      <c r="BO4" s="6" t="s">
        <v>0</v>
      </c>
      <c r="BP4" s="6" t="s">
        <v>0</v>
      </c>
      <c r="BQ4" s="6" t="s">
        <v>0</v>
      </c>
      <c r="BR4" s="6" t="s">
        <v>0</v>
      </c>
      <c r="BS4" s="6" t="s">
        <v>0</v>
      </c>
      <c r="BT4" s="6" t="s">
        <v>0</v>
      </c>
      <c r="BU4" s="6" t="s">
        <v>0</v>
      </c>
      <c r="BV4" s="6" t="s">
        <v>0</v>
      </c>
      <c r="BW4" s="6" t="s">
        <v>0</v>
      </c>
      <c r="BX4" s="6" t="s">
        <v>0</v>
      </c>
      <c r="BY4" s="6" t="s">
        <v>0</v>
      </c>
      <c r="BZ4" s="6" t="s">
        <v>0</v>
      </c>
      <c r="CA4" s="6" t="s">
        <v>0</v>
      </c>
      <c r="CB4" s="6" t="s">
        <v>0</v>
      </c>
      <c r="CC4" s="6" t="s">
        <v>0</v>
      </c>
      <c r="CD4" s="6" t="s">
        <v>0</v>
      </c>
      <c r="CE4" s="6" t="s">
        <v>0</v>
      </c>
      <c r="CF4" s="6" t="s">
        <v>0</v>
      </c>
      <c r="CG4" s="6" t="s">
        <v>0</v>
      </c>
      <c r="CH4" s="6" t="s">
        <v>0</v>
      </c>
      <c r="CI4" s="6" t="s">
        <v>0</v>
      </c>
      <c r="CJ4" s="6" t="s">
        <v>0</v>
      </c>
      <c r="CK4" s="6" t="s">
        <v>0</v>
      </c>
      <c r="CL4" s="6" t="s">
        <v>0</v>
      </c>
      <c r="CM4" s="6" t="s">
        <v>0</v>
      </c>
      <c r="CN4" s="6" t="s">
        <v>0</v>
      </c>
      <c r="CO4" s="6" t="s">
        <v>0</v>
      </c>
      <c r="CP4" s="6" t="s">
        <v>0</v>
      </c>
      <c r="CQ4" s="6" t="s">
        <v>0</v>
      </c>
      <c r="CR4" s="6" t="s">
        <v>0</v>
      </c>
      <c r="CS4" s="6" t="s">
        <v>0</v>
      </c>
      <c r="CT4" s="6" t="s">
        <v>0</v>
      </c>
      <c r="CU4" s="6" t="s">
        <v>0</v>
      </c>
      <c r="CV4" s="6" t="s">
        <v>0</v>
      </c>
      <c r="CW4" s="6" t="s">
        <v>0</v>
      </c>
      <c r="CX4" s="6" t="s">
        <v>0</v>
      </c>
      <c r="CY4" s="6" t="s">
        <v>0</v>
      </c>
      <c r="CZ4" s="6" t="s">
        <v>0</v>
      </c>
      <c r="DA4" s="6" t="s">
        <v>0</v>
      </c>
      <c r="DB4" s="6" t="s">
        <v>0</v>
      </c>
      <c r="DC4" s="6" t="s">
        <v>0</v>
      </c>
      <c r="DD4" s="6" t="s">
        <v>0</v>
      </c>
      <c r="DE4" s="6" t="s">
        <v>0</v>
      </c>
      <c r="DF4" s="6" t="s">
        <v>0</v>
      </c>
      <c r="DG4" s="6" t="s">
        <v>0</v>
      </c>
      <c r="DH4" s="6" t="s">
        <v>0</v>
      </c>
      <c r="DI4" s="6" t="s">
        <v>0</v>
      </c>
      <c r="DJ4" s="6" t="s">
        <v>0</v>
      </c>
      <c r="DK4" s="6" t="s">
        <v>0</v>
      </c>
      <c r="DL4" s="6" t="s">
        <v>0</v>
      </c>
      <c r="DM4" s="6" t="s">
        <v>0</v>
      </c>
      <c r="DN4" s="6" t="s">
        <v>0</v>
      </c>
      <c r="DO4" s="6" t="s">
        <v>0</v>
      </c>
      <c r="DP4" s="6" t="s">
        <v>0</v>
      </c>
    </row>
    <row r="5" spans="1:120" x14ac:dyDescent="0.25">
      <c r="A5" t="s">
        <v>560</v>
      </c>
      <c r="B5" t="s">
        <v>0</v>
      </c>
      <c r="C5" t="s">
        <v>0</v>
      </c>
      <c r="D5" s="9">
        <v>1703117045.3900001</v>
      </c>
      <c r="E5" s="9">
        <v>1667234218.5999999</v>
      </c>
      <c r="F5" s="9">
        <v>1690805648.8299999</v>
      </c>
      <c r="G5" s="9">
        <v>1809175166.74</v>
      </c>
      <c r="H5" s="9">
        <v>1872350233.9000001</v>
      </c>
      <c r="I5" s="9">
        <v>1875240050.6199999</v>
      </c>
      <c r="J5" s="9">
        <v>1776127827.3599999</v>
      </c>
      <c r="K5" s="9">
        <v>1685805696.98</v>
      </c>
      <c r="L5" s="9">
        <v>1747660048.3499999</v>
      </c>
      <c r="M5" s="9">
        <v>1772090320.3299999</v>
      </c>
      <c r="N5" s="9">
        <v>1776617265.27</v>
      </c>
      <c r="O5" s="9">
        <v>1891343788.5</v>
      </c>
      <c r="P5" s="9">
        <v>1731445943.95</v>
      </c>
      <c r="Q5" s="9">
        <v>1619515119.3599999</v>
      </c>
      <c r="R5" s="9">
        <v>1623715996.8900001</v>
      </c>
      <c r="S5" s="9">
        <v>1742976937.2</v>
      </c>
      <c r="T5" s="9">
        <v>1692888052.52</v>
      </c>
      <c r="U5" s="9">
        <v>1777798242.4100001</v>
      </c>
      <c r="V5" s="9">
        <v>1846712443.03</v>
      </c>
      <c r="W5" s="9">
        <v>1843070872.3099999</v>
      </c>
      <c r="X5" s="9">
        <v>2037749065.1500001</v>
      </c>
      <c r="Y5" s="9">
        <v>2341061471.8200002</v>
      </c>
      <c r="Z5" s="9">
        <v>1919541273.6300001</v>
      </c>
      <c r="AA5" s="9">
        <v>2035679934.8800001</v>
      </c>
      <c r="AB5" s="9">
        <v>2026836809.7</v>
      </c>
      <c r="AC5" s="9">
        <v>1828133905.01</v>
      </c>
      <c r="AD5" s="9">
        <v>1741159051.25</v>
      </c>
      <c r="AE5" s="9">
        <v>2057975262.8099999</v>
      </c>
      <c r="AF5" s="9">
        <v>1973555143.1600001</v>
      </c>
      <c r="AG5" s="9">
        <v>2136297383.24</v>
      </c>
      <c r="AH5" s="9">
        <v>2323343189.0100002</v>
      </c>
      <c r="AI5" s="9"/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 t="s">
        <v>0</v>
      </c>
      <c r="BM5" s="6" t="s">
        <v>0</v>
      </c>
      <c r="BN5" s="6" t="s">
        <v>0</v>
      </c>
      <c r="BO5" s="6" t="s">
        <v>0</v>
      </c>
      <c r="BP5" s="6" t="s">
        <v>0</v>
      </c>
      <c r="BQ5" s="6" t="s">
        <v>0</v>
      </c>
      <c r="BR5" s="6" t="s">
        <v>0</v>
      </c>
      <c r="BS5" s="6" t="s">
        <v>0</v>
      </c>
      <c r="BT5" s="6" t="s">
        <v>0</v>
      </c>
      <c r="BU5" s="6" t="s">
        <v>0</v>
      </c>
      <c r="BV5" s="6" t="s">
        <v>0</v>
      </c>
      <c r="BW5" s="6" t="s">
        <v>0</v>
      </c>
      <c r="BX5" s="6" t="s">
        <v>0</v>
      </c>
      <c r="BY5" s="6" t="s">
        <v>0</v>
      </c>
      <c r="BZ5" s="6" t="s">
        <v>0</v>
      </c>
      <c r="CA5" s="6" t="s">
        <v>0</v>
      </c>
      <c r="CB5" s="6" t="s">
        <v>0</v>
      </c>
      <c r="CC5" s="6" t="s">
        <v>0</v>
      </c>
      <c r="CD5" s="6" t="s">
        <v>0</v>
      </c>
      <c r="CE5" s="6" t="s">
        <v>0</v>
      </c>
      <c r="CF5" s="6" t="s">
        <v>0</v>
      </c>
      <c r="CG5" s="6" t="s">
        <v>0</v>
      </c>
      <c r="CH5" s="6" t="s">
        <v>0</v>
      </c>
      <c r="CI5" s="6" t="s">
        <v>0</v>
      </c>
      <c r="CJ5" s="6" t="s">
        <v>0</v>
      </c>
      <c r="CK5" s="6" t="s">
        <v>0</v>
      </c>
      <c r="CL5" s="6" t="s">
        <v>0</v>
      </c>
      <c r="CM5" s="6" t="s">
        <v>0</v>
      </c>
      <c r="CN5" s="6" t="s">
        <v>0</v>
      </c>
      <c r="CO5" s="6" t="s">
        <v>0</v>
      </c>
      <c r="CP5" s="6" t="s">
        <v>0</v>
      </c>
      <c r="CQ5" s="6" t="s">
        <v>0</v>
      </c>
      <c r="CR5" s="6" t="s">
        <v>0</v>
      </c>
      <c r="CS5" s="6" t="s">
        <v>0</v>
      </c>
      <c r="CT5" s="6" t="s">
        <v>0</v>
      </c>
      <c r="CU5" s="6" t="s">
        <v>0</v>
      </c>
      <c r="CV5" s="6" t="s">
        <v>0</v>
      </c>
      <c r="CW5" s="6" t="s">
        <v>0</v>
      </c>
      <c r="CX5" s="6" t="s">
        <v>0</v>
      </c>
      <c r="CY5" s="6" t="s">
        <v>0</v>
      </c>
      <c r="CZ5" s="6" t="s">
        <v>0</v>
      </c>
      <c r="DA5" s="6" t="s">
        <v>0</v>
      </c>
      <c r="DB5" s="6" t="s">
        <v>0</v>
      </c>
      <c r="DC5" s="6" t="s">
        <v>0</v>
      </c>
      <c r="DD5" s="6" t="s">
        <v>0</v>
      </c>
      <c r="DE5" s="6" t="s">
        <v>0</v>
      </c>
      <c r="DF5" s="6" t="s">
        <v>0</v>
      </c>
      <c r="DG5" s="6" t="s">
        <v>0</v>
      </c>
      <c r="DH5" s="6" t="s">
        <v>0</v>
      </c>
      <c r="DI5" s="6" t="s">
        <v>0</v>
      </c>
      <c r="DJ5" s="6" t="s">
        <v>0</v>
      </c>
      <c r="DK5" s="6" t="s">
        <v>0</v>
      </c>
      <c r="DL5" s="6" t="s">
        <v>0</v>
      </c>
      <c r="DM5" s="6" t="s">
        <v>0</v>
      </c>
      <c r="DN5" s="6" t="s">
        <v>0</v>
      </c>
      <c r="DO5" s="6" t="s">
        <v>0</v>
      </c>
      <c r="DP5" s="6" t="s">
        <v>0</v>
      </c>
    </row>
    <row r="6" spans="1:120" x14ac:dyDescent="0.25">
      <c r="A6" t="s">
        <v>0</v>
      </c>
      <c r="B6" t="s">
        <v>59</v>
      </c>
      <c r="C6" t="s">
        <v>0</v>
      </c>
      <c r="D6" s="9">
        <v>1271105811.5999999</v>
      </c>
      <c r="E6" s="9">
        <v>1246769341.73</v>
      </c>
      <c r="F6" s="9">
        <v>1187352469.75</v>
      </c>
      <c r="G6" s="9">
        <v>1313430245.25</v>
      </c>
      <c r="H6" s="9">
        <v>1337352510.1400001</v>
      </c>
      <c r="I6" s="9">
        <v>1326882687.1500001</v>
      </c>
      <c r="J6" s="9">
        <v>1272303483.24</v>
      </c>
      <c r="K6" s="9">
        <v>1155684685.2</v>
      </c>
      <c r="L6" s="9">
        <v>1165160770.6900001</v>
      </c>
      <c r="M6" s="9">
        <v>1149915074.6199999</v>
      </c>
      <c r="N6" s="9">
        <v>1137497865.6700001</v>
      </c>
      <c r="O6" s="9">
        <v>1052083204.98</v>
      </c>
      <c r="P6" s="9">
        <v>1171007094.1400001</v>
      </c>
      <c r="Q6" s="9">
        <v>1095751574.4200001</v>
      </c>
      <c r="R6" s="9">
        <v>1044957812.74</v>
      </c>
      <c r="S6" s="9">
        <v>1194331588.48</v>
      </c>
      <c r="T6" s="9">
        <v>1111157510.96</v>
      </c>
      <c r="U6" s="9">
        <v>1208340410.8699999</v>
      </c>
      <c r="V6" s="9">
        <v>1236057818.3399999</v>
      </c>
      <c r="W6" s="9">
        <v>1237360835.25</v>
      </c>
      <c r="X6" s="9">
        <v>1351342731.3599999</v>
      </c>
      <c r="Y6" s="9">
        <v>1278211993.6700001</v>
      </c>
      <c r="Z6" s="9">
        <v>1292635868.28</v>
      </c>
      <c r="AA6" s="9">
        <v>1284843182.3599999</v>
      </c>
      <c r="AB6" s="9">
        <v>1352840083.51</v>
      </c>
      <c r="AC6" s="9">
        <v>1272781886.0899999</v>
      </c>
      <c r="AD6" s="9">
        <v>1209655056.04</v>
      </c>
      <c r="AE6" s="9">
        <v>1460346560.1300001</v>
      </c>
      <c r="AF6" s="9">
        <v>1388517774.8299999</v>
      </c>
      <c r="AG6" s="9">
        <v>1521334876.9100001</v>
      </c>
      <c r="AH6" s="9">
        <v>1680577511.24</v>
      </c>
      <c r="AI6" s="9"/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 t="s">
        <v>0</v>
      </c>
      <c r="BM6" s="6" t="s">
        <v>0</v>
      </c>
      <c r="BN6" s="6" t="s">
        <v>0</v>
      </c>
      <c r="BO6" s="6" t="s">
        <v>0</v>
      </c>
      <c r="BP6" s="6" t="s">
        <v>0</v>
      </c>
      <c r="BQ6" s="6" t="s">
        <v>0</v>
      </c>
      <c r="BR6" s="6" t="s">
        <v>0</v>
      </c>
      <c r="BS6" s="6" t="s">
        <v>0</v>
      </c>
      <c r="BT6" s="6" t="s">
        <v>0</v>
      </c>
      <c r="BU6" s="6" t="s">
        <v>0</v>
      </c>
      <c r="BV6" s="6" t="s">
        <v>0</v>
      </c>
      <c r="BW6" s="6" t="s">
        <v>0</v>
      </c>
      <c r="BX6" s="6" t="s">
        <v>0</v>
      </c>
      <c r="BY6" s="6" t="s">
        <v>0</v>
      </c>
      <c r="BZ6" s="6" t="s">
        <v>0</v>
      </c>
      <c r="CA6" s="6" t="s">
        <v>0</v>
      </c>
      <c r="CB6" s="6" t="s">
        <v>0</v>
      </c>
      <c r="CC6" s="6" t="s">
        <v>0</v>
      </c>
      <c r="CD6" s="6" t="s">
        <v>0</v>
      </c>
      <c r="CE6" s="6" t="s">
        <v>0</v>
      </c>
      <c r="CF6" s="6" t="s">
        <v>0</v>
      </c>
      <c r="CG6" s="6" t="s">
        <v>0</v>
      </c>
      <c r="CH6" s="6" t="s">
        <v>0</v>
      </c>
      <c r="CI6" s="6" t="s">
        <v>0</v>
      </c>
      <c r="CJ6" s="6" t="s">
        <v>0</v>
      </c>
      <c r="CK6" s="6" t="s">
        <v>0</v>
      </c>
      <c r="CL6" s="6" t="s">
        <v>0</v>
      </c>
      <c r="CM6" s="6" t="s">
        <v>0</v>
      </c>
      <c r="CN6" s="6" t="s">
        <v>0</v>
      </c>
      <c r="CO6" s="6" t="s">
        <v>0</v>
      </c>
      <c r="CP6" s="6" t="s">
        <v>0</v>
      </c>
      <c r="CQ6" s="6" t="s">
        <v>0</v>
      </c>
      <c r="CR6" s="6" t="s">
        <v>0</v>
      </c>
      <c r="CS6" s="6" t="s">
        <v>0</v>
      </c>
      <c r="CT6" s="6" t="s">
        <v>0</v>
      </c>
      <c r="CU6" s="6" t="s">
        <v>0</v>
      </c>
      <c r="CV6" s="6" t="s">
        <v>0</v>
      </c>
      <c r="CW6" s="6" t="s">
        <v>0</v>
      </c>
      <c r="CX6" s="6" t="s">
        <v>0</v>
      </c>
      <c r="CY6" s="6" t="s">
        <v>0</v>
      </c>
      <c r="CZ6" s="6" t="s">
        <v>0</v>
      </c>
      <c r="DA6" s="6" t="s">
        <v>0</v>
      </c>
      <c r="DB6" s="6" t="s">
        <v>0</v>
      </c>
      <c r="DC6" s="6" t="s">
        <v>0</v>
      </c>
      <c r="DD6" s="6" t="s">
        <v>0</v>
      </c>
      <c r="DE6" s="6" t="s">
        <v>0</v>
      </c>
      <c r="DF6" s="6" t="s">
        <v>0</v>
      </c>
      <c r="DG6" s="6" t="s">
        <v>0</v>
      </c>
      <c r="DH6" s="6" t="s">
        <v>0</v>
      </c>
      <c r="DI6" s="6" t="s">
        <v>0</v>
      </c>
      <c r="DJ6" s="6" t="s">
        <v>0</v>
      </c>
      <c r="DK6" s="6" t="s">
        <v>0</v>
      </c>
      <c r="DL6" s="6" t="s">
        <v>0</v>
      </c>
      <c r="DM6" s="6" t="s">
        <v>0</v>
      </c>
      <c r="DN6" s="6" t="s">
        <v>0</v>
      </c>
      <c r="DO6" s="6" t="s">
        <v>0</v>
      </c>
      <c r="DP6" s="6" t="s">
        <v>0</v>
      </c>
    </row>
    <row r="7" spans="1:120" x14ac:dyDescent="0.25">
      <c r="A7" t="s">
        <v>0</v>
      </c>
      <c r="B7" t="s">
        <v>53</v>
      </c>
      <c r="C7" t="s">
        <v>0</v>
      </c>
      <c r="D7" s="9">
        <v>46760593.060000002</v>
      </c>
      <c r="E7" s="9">
        <v>43174791.140000001</v>
      </c>
      <c r="F7" s="9">
        <v>53379908.869999997</v>
      </c>
      <c r="G7" s="9">
        <v>50714018.969999999</v>
      </c>
      <c r="H7" s="9">
        <v>66728765.299999997</v>
      </c>
      <c r="I7" s="9">
        <v>66201224.780000001</v>
      </c>
      <c r="J7" s="9">
        <v>62126151.030000001</v>
      </c>
      <c r="K7" s="9">
        <v>79692399.680000007</v>
      </c>
      <c r="L7" s="9">
        <v>92234711.670000002</v>
      </c>
      <c r="M7" s="9">
        <v>118079026.5</v>
      </c>
      <c r="N7" s="9">
        <v>136121607.00999999</v>
      </c>
      <c r="O7" s="9">
        <v>153756297.09999999</v>
      </c>
      <c r="P7" s="9">
        <v>91652896.659999996</v>
      </c>
      <c r="Q7" s="9">
        <v>68603265.609999999</v>
      </c>
      <c r="R7" s="9">
        <v>74915919.269999996</v>
      </c>
      <c r="S7" s="9">
        <v>61473212.939999998</v>
      </c>
      <c r="T7" s="9">
        <v>68793982.719999999</v>
      </c>
      <c r="U7" s="9">
        <v>66553696.340000004</v>
      </c>
      <c r="V7" s="9">
        <v>77692126.989999995</v>
      </c>
      <c r="W7" s="9">
        <v>86421640.099999994</v>
      </c>
      <c r="X7" s="9">
        <v>146258544.34</v>
      </c>
      <c r="Y7" s="9">
        <v>385832264.17000002</v>
      </c>
      <c r="Z7" s="9">
        <v>90804961.569999993</v>
      </c>
      <c r="AA7" s="9">
        <v>56101332.810000002</v>
      </c>
      <c r="AB7" s="9">
        <v>146544017.46000001</v>
      </c>
      <c r="AC7" s="9">
        <v>68337661.099999994</v>
      </c>
      <c r="AD7" s="9">
        <v>62642681.939999998</v>
      </c>
      <c r="AE7" s="9">
        <v>71582747.840000004</v>
      </c>
      <c r="AF7" s="9">
        <v>65014265</v>
      </c>
      <c r="AG7" s="9">
        <v>68202927.920000002</v>
      </c>
      <c r="AH7" s="9">
        <v>82856343.930000007</v>
      </c>
      <c r="AI7" s="9"/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 t="s">
        <v>0</v>
      </c>
      <c r="BM7" s="6" t="s">
        <v>0</v>
      </c>
      <c r="BN7" s="6" t="s">
        <v>0</v>
      </c>
      <c r="BO7" s="6" t="s">
        <v>0</v>
      </c>
      <c r="BP7" s="6" t="s">
        <v>0</v>
      </c>
      <c r="BQ7" s="6" t="s">
        <v>0</v>
      </c>
      <c r="BR7" s="6" t="s">
        <v>0</v>
      </c>
      <c r="BS7" s="6" t="s">
        <v>0</v>
      </c>
      <c r="BT7" s="6" t="s">
        <v>0</v>
      </c>
      <c r="BU7" s="6" t="s">
        <v>0</v>
      </c>
      <c r="BV7" s="6" t="s">
        <v>0</v>
      </c>
      <c r="BW7" s="6" t="s">
        <v>0</v>
      </c>
      <c r="BX7" s="6" t="s">
        <v>0</v>
      </c>
      <c r="BY7" s="6" t="s">
        <v>0</v>
      </c>
      <c r="BZ7" s="6" t="s">
        <v>0</v>
      </c>
      <c r="CA7" s="6" t="s">
        <v>0</v>
      </c>
      <c r="CB7" s="6" t="s">
        <v>0</v>
      </c>
      <c r="CC7" s="6" t="s">
        <v>0</v>
      </c>
      <c r="CD7" s="6" t="s">
        <v>0</v>
      </c>
      <c r="CE7" s="6" t="s">
        <v>0</v>
      </c>
      <c r="CF7" s="6" t="s">
        <v>0</v>
      </c>
      <c r="CG7" s="6" t="s">
        <v>0</v>
      </c>
      <c r="CH7" s="6" t="s">
        <v>0</v>
      </c>
      <c r="CI7" s="6" t="s">
        <v>0</v>
      </c>
      <c r="CJ7" s="6" t="s">
        <v>0</v>
      </c>
      <c r="CK7" s="6" t="s">
        <v>0</v>
      </c>
      <c r="CL7" s="6" t="s">
        <v>0</v>
      </c>
      <c r="CM7" s="6" t="s">
        <v>0</v>
      </c>
      <c r="CN7" s="6" t="s">
        <v>0</v>
      </c>
      <c r="CO7" s="6" t="s">
        <v>0</v>
      </c>
      <c r="CP7" s="6" t="s">
        <v>0</v>
      </c>
      <c r="CQ7" s="6" t="s">
        <v>0</v>
      </c>
      <c r="CR7" s="6" t="s">
        <v>0</v>
      </c>
      <c r="CS7" s="6" t="s">
        <v>0</v>
      </c>
      <c r="CT7" s="6" t="s">
        <v>0</v>
      </c>
      <c r="CU7" s="6" t="s">
        <v>0</v>
      </c>
      <c r="CV7" s="6" t="s">
        <v>0</v>
      </c>
      <c r="CW7" s="6" t="s">
        <v>0</v>
      </c>
      <c r="CX7" s="6" t="s">
        <v>0</v>
      </c>
      <c r="CY7" s="6" t="s">
        <v>0</v>
      </c>
      <c r="CZ7" s="6" t="s">
        <v>0</v>
      </c>
      <c r="DA7" s="6" t="s">
        <v>0</v>
      </c>
      <c r="DB7" s="6" t="s">
        <v>0</v>
      </c>
      <c r="DC7" s="6" t="s">
        <v>0</v>
      </c>
      <c r="DD7" s="6" t="s">
        <v>0</v>
      </c>
      <c r="DE7" s="6" t="s">
        <v>0</v>
      </c>
      <c r="DF7" s="6" t="s">
        <v>0</v>
      </c>
      <c r="DG7" s="6" t="s">
        <v>0</v>
      </c>
      <c r="DH7" s="6" t="s">
        <v>0</v>
      </c>
      <c r="DI7" s="6" t="s">
        <v>0</v>
      </c>
      <c r="DJ7" s="6" t="s">
        <v>0</v>
      </c>
      <c r="DK7" s="6" t="s">
        <v>0</v>
      </c>
      <c r="DL7" s="6" t="s">
        <v>0</v>
      </c>
      <c r="DM7" s="6" t="s">
        <v>0</v>
      </c>
      <c r="DN7" s="6" t="s">
        <v>0</v>
      </c>
      <c r="DO7" s="6" t="s">
        <v>0</v>
      </c>
      <c r="DP7" s="6" t="s">
        <v>0</v>
      </c>
    </row>
    <row r="8" spans="1:120" x14ac:dyDescent="0.25">
      <c r="A8" t="s">
        <v>0</v>
      </c>
      <c r="B8" t="s">
        <v>56</v>
      </c>
      <c r="C8" t="s">
        <v>0</v>
      </c>
      <c r="D8" s="9">
        <v>45263394.590000004</v>
      </c>
      <c r="E8" s="9">
        <v>33924235.460000001</v>
      </c>
      <c r="F8" s="9">
        <v>48813843.380000003</v>
      </c>
      <c r="G8" s="9">
        <v>54316275.100000001</v>
      </c>
      <c r="H8" s="9">
        <v>46563125.140000001</v>
      </c>
      <c r="I8" s="9">
        <v>72773646.450000003</v>
      </c>
      <c r="J8" s="9">
        <v>41862265.079999998</v>
      </c>
      <c r="K8" s="9">
        <v>51775399.649999999</v>
      </c>
      <c r="L8" s="9">
        <v>85879441.329999998</v>
      </c>
      <c r="M8" s="9">
        <v>79635515.25</v>
      </c>
      <c r="N8" s="9">
        <v>66228303.960000001</v>
      </c>
      <c r="O8" s="9">
        <v>84387499.189999998</v>
      </c>
      <c r="P8" s="9">
        <v>54878823.880000003</v>
      </c>
      <c r="Q8" s="9">
        <v>65067194.350000001</v>
      </c>
      <c r="R8" s="9">
        <v>93196647.239999995</v>
      </c>
      <c r="S8" s="9">
        <v>100741484.41</v>
      </c>
      <c r="T8" s="9">
        <v>99622994.629999995</v>
      </c>
      <c r="U8" s="9">
        <v>78702143.920000002</v>
      </c>
      <c r="V8" s="9">
        <v>102919376.70999999</v>
      </c>
      <c r="W8" s="9">
        <v>88338285.469999999</v>
      </c>
      <c r="X8" s="9">
        <v>72044479.069999993</v>
      </c>
      <c r="Y8" s="9">
        <v>69937196.840000004</v>
      </c>
      <c r="Z8" s="9">
        <v>79519576.599999994</v>
      </c>
      <c r="AA8" s="9">
        <v>79191788.829999998</v>
      </c>
      <c r="AB8" s="9">
        <v>57336256.990000002</v>
      </c>
      <c r="AC8" s="9">
        <v>59974416.880000003</v>
      </c>
      <c r="AD8" s="9">
        <v>60142447.189999998</v>
      </c>
      <c r="AE8" s="9">
        <v>62977301.700000003</v>
      </c>
      <c r="AF8" s="9">
        <v>71894627.819999993</v>
      </c>
      <c r="AG8" s="9">
        <v>78053993.079999998</v>
      </c>
      <c r="AH8" s="9">
        <v>68391713.099999994</v>
      </c>
      <c r="AI8" s="9"/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 t="s">
        <v>0</v>
      </c>
      <c r="BM8" s="6" t="s">
        <v>0</v>
      </c>
      <c r="BN8" s="6" t="s">
        <v>0</v>
      </c>
      <c r="BO8" s="6" t="s">
        <v>0</v>
      </c>
      <c r="BP8" s="6" t="s">
        <v>0</v>
      </c>
      <c r="BQ8" s="6" t="s">
        <v>0</v>
      </c>
      <c r="BR8" s="6" t="s">
        <v>0</v>
      </c>
      <c r="BS8" s="6" t="s">
        <v>0</v>
      </c>
      <c r="BT8" s="6" t="s">
        <v>0</v>
      </c>
      <c r="BU8" s="6" t="s">
        <v>0</v>
      </c>
      <c r="BV8" s="6" t="s">
        <v>0</v>
      </c>
      <c r="BW8" s="6" t="s">
        <v>0</v>
      </c>
      <c r="BX8" s="6" t="s">
        <v>0</v>
      </c>
      <c r="BY8" s="6" t="s">
        <v>0</v>
      </c>
      <c r="BZ8" s="6" t="s">
        <v>0</v>
      </c>
      <c r="CA8" s="6" t="s">
        <v>0</v>
      </c>
      <c r="CB8" s="6" t="s">
        <v>0</v>
      </c>
      <c r="CC8" s="6" t="s">
        <v>0</v>
      </c>
      <c r="CD8" s="6" t="s">
        <v>0</v>
      </c>
      <c r="CE8" s="6" t="s">
        <v>0</v>
      </c>
      <c r="CF8" s="6" t="s">
        <v>0</v>
      </c>
      <c r="CG8" s="6" t="s">
        <v>0</v>
      </c>
      <c r="CH8" s="6" t="s">
        <v>0</v>
      </c>
      <c r="CI8" s="6" t="s">
        <v>0</v>
      </c>
      <c r="CJ8" s="6" t="s">
        <v>0</v>
      </c>
      <c r="CK8" s="6" t="s">
        <v>0</v>
      </c>
      <c r="CL8" s="6" t="s">
        <v>0</v>
      </c>
      <c r="CM8" s="6" t="s">
        <v>0</v>
      </c>
      <c r="CN8" s="6" t="s">
        <v>0</v>
      </c>
      <c r="CO8" s="6" t="s">
        <v>0</v>
      </c>
      <c r="CP8" s="6" t="s">
        <v>0</v>
      </c>
      <c r="CQ8" s="6" t="s">
        <v>0</v>
      </c>
      <c r="CR8" s="6" t="s">
        <v>0</v>
      </c>
      <c r="CS8" s="6" t="s">
        <v>0</v>
      </c>
      <c r="CT8" s="6" t="s">
        <v>0</v>
      </c>
      <c r="CU8" s="6" t="s">
        <v>0</v>
      </c>
      <c r="CV8" s="6" t="s">
        <v>0</v>
      </c>
      <c r="CW8" s="6" t="s">
        <v>0</v>
      </c>
      <c r="CX8" s="6" t="s">
        <v>0</v>
      </c>
      <c r="CY8" s="6" t="s">
        <v>0</v>
      </c>
      <c r="CZ8" s="6" t="s">
        <v>0</v>
      </c>
      <c r="DA8" s="6" t="s">
        <v>0</v>
      </c>
      <c r="DB8" s="6" t="s">
        <v>0</v>
      </c>
      <c r="DC8" s="6" t="s">
        <v>0</v>
      </c>
      <c r="DD8" s="6" t="s">
        <v>0</v>
      </c>
      <c r="DE8" s="6" t="s">
        <v>0</v>
      </c>
      <c r="DF8" s="6" t="s">
        <v>0</v>
      </c>
      <c r="DG8" s="6" t="s">
        <v>0</v>
      </c>
      <c r="DH8" s="6" t="s">
        <v>0</v>
      </c>
      <c r="DI8" s="6" t="s">
        <v>0</v>
      </c>
      <c r="DJ8" s="6" t="s">
        <v>0</v>
      </c>
      <c r="DK8" s="6" t="s">
        <v>0</v>
      </c>
      <c r="DL8" s="6" t="s">
        <v>0</v>
      </c>
      <c r="DM8" s="6" t="s">
        <v>0</v>
      </c>
      <c r="DN8" s="6" t="s">
        <v>0</v>
      </c>
      <c r="DO8" s="6" t="s">
        <v>0</v>
      </c>
      <c r="DP8" s="6" t="s">
        <v>0</v>
      </c>
    </row>
    <row r="9" spans="1:120" x14ac:dyDescent="0.25">
      <c r="A9" t="s">
        <v>0</v>
      </c>
      <c r="B9" t="s">
        <v>561</v>
      </c>
      <c r="C9" t="s">
        <v>0</v>
      </c>
      <c r="D9" s="9">
        <v>149836484.03999999</v>
      </c>
      <c r="E9" s="9">
        <v>149245107.56</v>
      </c>
      <c r="F9" s="9">
        <v>171912063.81</v>
      </c>
      <c r="G9" s="9">
        <v>171587496.72999999</v>
      </c>
      <c r="H9" s="9">
        <v>181402223.87</v>
      </c>
      <c r="I9" s="9">
        <v>174183293.46000001</v>
      </c>
      <c r="J9" s="9">
        <v>188197864.77000001</v>
      </c>
      <c r="K9" s="9">
        <v>172222263.63</v>
      </c>
      <c r="L9" s="9">
        <v>177846712.25999999</v>
      </c>
      <c r="M9" s="9">
        <v>177432306.75999999</v>
      </c>
      <c r="N9" s="9">
        <v>185569552.22999999</v>
      </c>
      <c r="O9" s="9">
        <v>352643290.70999998</v>
      </c>
      <c r="P9" s="9">
        <v>185074153.31999999</v>
      </c>
      <c r="Q9" s="9">
        <v>178840631.43000001</v>
      </c>
      <c r="R9" s="9">
        <v>181276771.24000001</v>
      </c>
      <c r="S9" s="9">
        <v>186072781.11000001</v>
      </c>
      <c r="T9" s="9">
        <v>187471465.28999999</v>
      </c>
      <c r="U9" s="9">
        <v>208958498.31999999</v>
      </c>
      <c r="V9" s="9">
        <v>207077476.25</v>
      </c>
      <c r="W9" s="9">
        <v>191889864.80000001</v>
      </c>
      <c r="X9" s="9">
        <v>197564646.13999999</v>
      </c>
      <c r="Y9" s="9">
        <v>204635478.61000001</v>
      </c>
      <c r="Z9" s="9">
        <v>218915384.62</v>
      </c>
      <c r="AA9" s="9">
        <v>396397432.26999998</v>
      </c>
      <c r="AB9" s="9">
        <v>202354380.22</v>
      </c>
      <c r="AC9" s="9">
        <v>202926145</v>
      </c>
      <c r="AD9" s="9">
        <v>186403031.91</v>
      </c>
      <c r="AE9" s="9">
        <v>221532938.59999999</v>
      </c>
      <c r="AF9" s="9">
        <v>216005454.55000001</v>
      </c>
      <c r="AG9" s="9">
        <v>231747196.22</v>
      </c>
      <c r="AH9" s="9">
        <v>236462417.99000001</v>
      </c>
      <c r="AI9" s="9"/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 t="s">
        <v>0</v>
      </c>
      <c r="BM9" s="6" t="s">
        <v>0</v>
      </c>
      <c r="BN9" s="6" t="s">
        <v>0</v>
      </c>
      <c r="BO9" s="6" t="s">
        <v>0</v>
      </c>
      <c r="BP9" s="6" t="s">
        <v>0</v>
      </c>
      <c r="BQ9" s="6" t="s">
        <v>0</v>
      </c>
      <c r="BR9" s="6" t="s">
        <v>0</v>
      </c>
      <c r="BS9" s="6" t="s">
        <v>0</v>
      </c>
      <c r="BT9" s="6" t="s">
        <v>0</v>
      </c>
      <c r="BU9" s="6" t="s">
        <v>0</v>
      </c>
      <c r="BV9" s="6" t="s">
        <v>0</v>
      </c>
      <c r="BW9" s="6" t="s">
        <v>0</v>
      </c>
      <c r="BX9" s="6" t="s">
        <v>0</v>
      </c>
      <c r="BY9" s="6" t="s">
        <v>0</v>
      </c>
      <c r="BZ9" s="6" t="s">
        <v>0</v>
      </c>
      <c r="CA9" s="6" t="s">
        <v>0</v>
      </c>
      <c r="CB9" s="6" t="s">
        <v>0</v>
      </c>
      <c r="CC9" s="6" t="s">
        <v>0</v>
      </c>
      <c r="CD9" s="6" t="s">
        <v>0</v>
      </c>
      <c r="CE9" s="6" t="s">
        <v>0</v>
      </c>
      <c r="CF9" s="6" t="s">
        <v>0</v>
      </c>
      <c r="CG9" s="6" t="s">
        <v>0</v>
      </c>
      <c r="CH9" s="6" t="s">
        <v>0</v>
      </c>
      <c r="CI9" s="6" t="s">
        <v>0</v>
      </c>
      <c r="CJ9" s="6" t="s">
        <v>0</v>
      </c>
      <c r="CK9" s="6" t="s">
        <v>0</v>
      </c>
      <c r="CL9" s="6" t="s">
        <v>0</v>
      </c>
      <c r="CM9" s="6" t="s">
        <v>0</v>
      </c>
      <c r="CN9" s="6" t="s">
        <v>0</v>
      </c>
      <c r="CO9" s="6" t="s">
        <v>0</v>
      </c>
      <c r="CP9" s="6" t="s">
        <v>0</v>
      </c>
      <c r="CQ9" s="6" t="s">
        <v>0</v>
      </c>
      <c r="CR9" s="6" t="s">
        <v>0</v>
      </c>
      <c r="CS9" s="6" t="s">
        <v>0</v>
      </c>
      <c r="CT9" s="6" t="s">
        <v>0</v>
      </c>
      <c r="CU9" s="6" t="s">
        <v>0</v>
      </c>
      <c r="CV9" s="6" t="s">
        <v>0</v>
      </c>
      <c r="CW9" s="6" t="s">
        <v>0</v>
      </c>
      <c r="CX9" s="6" t="s">
        <v>0</v>
      </c>
      <c r="CY9" s="6" t="s">
        <v>0</v>
      </c>
      <c r="CZ9" s="6" t="s">
        <v>0</v>
      </c>
      <c r="DA9" s="6" t="s">
        <v>0</v>
      </c>
      <c r="DB9" s="6" t="s">
        <v>0</v>
      </c>
      <c r="DC9" s="6" t="s">
        <v>0</v>
      </c>
      <c r="DD9" s="6" t="s">
        <v>0</v>
      </c>
      <c r="DE9" s="6" t="s">
        <v>0</v>
      </c>
      <c r="DF9" s="6" t="s">
        <v>0</v>
      </c>
      <c r="DG9" s="6" t="s">
        <v>0</v>
      </c>
      <c r="DH9" s="6" t="s">
        <v>0</v>
      </c>
      <c r="DI9" s="6" t="s">
        <v>0</v>
      </c>
      <c r="DJ9" s="6" t="s">
        <v>0</v>
      </c>
      <c r="DK9" s="6" t="s">
        <v>0</v>
      </c>
      <c r="DL9" s="6" t="s">
        <v>0</v>
      </c>
      <c r="DM9" s="6" t="s">
        <v>0</v>
      </c>
      <c r="DN9" s="6" t="s">
        <v>0</v>
      </c>
      <c r="DO9" s="6" t="s">
        <v>0</v>
      </c>
      <c r="DP9" s="6" t="s">
        <v>0</v>
      </c>
    </row>
    <row r="10" spans="1:120" x14ac:dyDescent="0.25">
      <c r="A10" t="s">
        <v>0</v>
      </c>
      <c r="B10" t="s">
        <v>562</v>
      </c>
      <c r="C10" t="s">
        <v>0</v>
      </c>
      <c r="D10" s="9">
        <v>190150762.09999999</v>
      </c>
      <c r="E10" s="9">
        <v>194120742.71000001</v>
      </c>
      <c r="F10" s="9">
        <v>229347363.02000001</v>
      </c>
      <c r="G10" s="9">
        <v>219127130.69</v>
      </c>
      <c r="H10" s="9">
        <v>240303609.44999999</v>
      </c>
      <c r="I10" s="9">
        <v>235199198.78</v>
      </c>
      <c r="J10" s="9">
        <v>211638063.24000001</v>
      </c>
      <c r="K10" s="9">
        <v>226430948.81999999</v>
      </c>
      <c r="L10" s="9">
        <v>226538412.40000001</v>
      </c>
      <c r="M10" s="9">
        <v>247028397.19999999</v>
      </c>
      <c r="N10" s="9">
        <v>251199936.40000001</v>
      </c>
      <c r="O10" s="9">
        <v>248473496.52000001</v>
      </c>
      <c r="P10" s="9">
        <v>228832975.94999999</v>
      </c>
      <c r="Q10" s="9">
        <v>211252453.55000001</v>
      </c>
      <c r="R10" s="9">
        <v>229368846.40000001</v>
      </c>
      <c r="S10" s="9">
        <v>200357870.25999999</v>
      </c>
      <c r="T10" s="9">
        <v>225842098.91999999</v>
      </c>
      <c r="U10" s="9">
        <v>215243492.96000001</v>
      </c>
      <c r="V10" s="9">
        <v>222965644.74000001</v>
      </c>
      <c r="W10" s="9">
        <v>239060246.69</v>
      </c>
      <c r="X10" s="9">
        <v>270538664.24000001</v>
      </c>
      <c r="Y10" s="9">
        <v>402444538.52999997</v>
      </c>
      <c r="Z10" s="9">
        <v>237665482.56</v>
      </c>
      <c r="AA10" s="9">
        <v>219146198.61000001</v>
      </c>
      <c r="AB10" s="9">
        <v>267762071.52000001</v>
      </c>
      <c r="AC10" s="9">
        <v>224113795.94</v>
      </c>
      <c r="AD10" s="9">
        <v>222315834.16999999</v>
      </c>
      <c r="AE10" s="9">
        <v>241535714.53999999</v>
      </c>
      <c r="AF10" s="9">
        <v>232123020.96000001</v>
      </c>
      <c r="AG10" s="9">
        <v>236958389.11000001</v>
      </c>
      <c r="AH10" s="9">
        <v>255055202.75</v>
      </c>
      <c r="AI10" s="9"/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 t="s">
        <v>0</v>
      </c>
      <c r="BM10" s="6" t="s">
        <v>0</v>
      </c>
      <c r="BN10" s="6" t="s">
        <v>0</v>
      </c>
      <c r="BO10" s="6" t="s">
        <v>0</v>
      </c>
      <c r="BP10" s="6" t="s">
        <v>0</v>
      </c>
      <c r="BQ10" s="6" t="s">
        <v>0</v>
      </c>
      <c r="BR10" s="6" t="s">
        <v>0</v>
      </c>
      <c r="BS10" s="6" t="s">
        <v>0</v>
      </c>
      <c r="BT10" s="6" t="s">
        <v>0</v>
      </c>
      <c r="BU10" s="6" t="s">
        <v>0</v>
      </c>
      <c r="BV10" s="6" t="s">
        <v>0</v>
      </c>
      <c r="BW10" s="6" t="s">
        <v>0</v>
      </c>
      <c r="BX10" s="6" t="s">
        <v>0</v>
      </c>
      <c r="BY10" s="6" t="s">
        <v>0</v>
      </c>
      <c r="BZ10" s="6" t="s">
        <v>0</v>
      </c>
      <c r="CA10" s="6" t="s">
        <v>0</v>
      </c>
      <c r="CB10" s="6" t="s">
        <v>0</v>
      </c>
      <c r="CC10" s="6" t="s">
        <v>0</v>
      </c>
      <c r="CD10" s="6" t="s">
        <v>0</v>
      </c>
      <c r="CE10" s="6" t="s">
        <v>0</v>
      </c>
      <c r="CF10" s="6" t="s">
        <v>0</v>
      </c>
      <c r="CG10" s="6" t="s">
        <v>0</v>
      </c>
      <c r="CH10" s="6" t="s">
        <v>0</v>
      </c>
      <c r="CI10" s="6" t="s">
        <v>0</v>
      </c>
      <c r="CJ10" s="6" t="s">
        <v>0</v>
      </c>
      <c r="CK10" s="6" t="s">
        <v>0</v>
      </c>
      <c r="CL10" s="6" t="s">
        <v>0</v>
      </c>
      <c r="CM10" s="6" t="s">
        <v>0</v>
      </c>
      <c r="CN10" s="6" t="s">
        <v>0</v>
      </c>
      <c r="CO10" s="6" t="s">
        <v>0</v>
      </c>
      <c r="CP10" s="6" t="s">
        <v>0</v>
      </c>
      <c r="CQ10" s="6" t="s">
        <v>0</v>
      </c>
      <c r="CR10" s="6" t="s">
        <v>0</v>
      </c>
      <c r="CS10" s="6" t="s">
        <v>0</v>
      </c>
      <c r="CT10" s="6" t="s">
        <v>0</v>
      </c>
      <c r="CU10" s="6" t="s">
        <v>0</v>
      </c>
      <c r="CV10" s="6" t="s">
        <v>0</v>
      </c>
      <c r="CW10" s="6" t="s">
        <v>0</v>
      </c>
      <c r="CX10" s="6" t="s">
        <v>0</v>
      </c>
      <c r="CY10" s="6" t="s">
        <v>0</v>
      </c>
      <c r="CZ10" s="6" t="s">
        <v>0</v>
      </c>
      <c r="DA10" s="6" t="s">
        <v>0</v>
      </c>
      <c r="DB10" s="6" t="s">
        <v>0</v>
      </c>
      <c r="DC10" s="6" t="s">
        <v>0</v>
      </c>
      <c r="DD10" s="6" t="s">
        <v>0</v>
      </c>
      <c r="DE10" s="6" t="s">
        <v>0</v>
      </c>
      <c r="DF10" s="6" t="s">
        <v>0</v>
      </c>
      <c r="DG10" s="6" t="s">
        <v>0</v>
      </c>
      <c r="DH10" s="6" t="s">
        <v>0</v>
      </c>
      <c r="DI10" s="6" t="s">
        <v>0</v>
      </c>
      <c r="DJ10" s="6" t="s">
        <v>0</v>
      </c>
      <c r="DK10" s="6" t="s">
        <v>0</v>
      </c>
      <c r="DL10" s="6" t="s">
        <v>0</v>
      </c>
      <c r="DM10" s="6" t="s">
        <v>0</v>
      </c>
      <c r="DN10" s="6" t="s">
        <v>0</v>
      </c>
      <c r="DO10" s="6" t="s">
        <v>0</v>
      </c>
      <c r="DP10" s="6" t="s">
        <v>0</v>
      </c>
    </row>
    <row r="11" spans="1:120" x14ac:dyDescent="0.25">
      <c r="A11" t="s">
        <v>563</v>
      </c>
      <c r="B11" t="s">
        <v>0</v>
      </c>
      <c r="C11" t="s">
        <v>0</v>
      </c>
      <c r="D11" s="9">
        <v>109164374.06</v>
      </c>
      <c r="E11" s="9">
        <v>108812049.90000001</v>
      </c>
      <c r="F11" s="9">
        <v>120355140.76000001</v>
      </c>
      <c r="G11" s="9">
        <v>124940921.14</v>
      </c>
      <c r="H11" s="9">
        <v>124166832.84999999</v>
      </c>
      <c r="I11" s="9">
        <v>121117556.98</v>
      </c>
      <c r="J11" s="9">
        <v>128907957.94</v>
      </c>
      <c r="K11" s="9">
        <v>124327893.64</v>
      </c>
      <c r="L11" s="9">
        <v>124998207.97</v>
      </c>
      <c r="M11" s="9">
        <v>107675427.98</v>
      </c>
      <c r="N11" s="9">
        <v>153177351.61000001</v>
      </c>
      <c r="O11" s="9">
        <v>226238057.96000001</v>
      </c>
      <c r="P11" s="9">
        <v>123075224.52</v>
      </c>
      <c r="Q11" s="9">
        <v>125397454.77</v>
      </c>
      <c r="R11" s="9">
        <v>125925872.56</v>
      </c>
      <c r="S11" s="9">
        <v>127654386.48999999</v>
      </c>
      <c r="T11" s="9">
        <v>135081708.80000001</v>
      </c>
      <c r="U11" s="9">
        <v>142610906.94999999</v>
      </c>
      <c r="V11" s="9">
        <v>138157534.18000001</v>
      </c>
      <c r="W11" s="9">
        <v>135142985.16</v>
      </c>
      <c r="X11" s="9">
        <v>133381974.04000001</v>
      </c>
      <c r="Y11" s="9">
        <v>138001606.21000001</v>
      </c>
      <c r="Z11" s="9">
        <v>144349591.71000001</v>
      </c>
      <c r="AA11" s="9">
        <v>247188035.75</v>
      </c>
      <c r="AB11" s="9">
        <v>139544254.77000001</v>
      </c>
      <c r="AC11" s="9">
        <v>139893273.66999999</v>
      </c>
      <c r="AD11" s="9">
        <v>141099783.33000001</v>
      </c>
      <c r="AE11" s="9">
        <v>140847740.41999999</v>
      </c>
      <c r="AF11" s="9">
        <v>148666539.28</v>
      </c>
      <c r="AG11" s="9">
        <v>154605964.80000001</v>
      </c>
      <c r="AH11" s="9">
        <v>150389208.53999999</v>
      </c>
      <c r="AI11" s="9"/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 t="s">
        <v>0</v>
      </c>
      <c r="BM11" s="6" t="s">
        <v>0</v>
      </c>
      <c r="BN11" s="6" t="s">
        <v>0</v>
      </c>
      <c r="BO11" s="6" t="s">
        <v>0</v>
      </c>
      <c r="BP11" s="6" t="s">
        <v>0</v>
      </c>
      <c r="BQ11" s="6" t="s">
        <v>0</v>
      </c>
      <c r="BR11" s="6" t="s">
        <v>0</v>
      </c>
      <c r="BS11" s="6" t="s">
        <v>0</v>
      </c>
      <c r="BT11" s="6" t="s">
        <v>0</v>
      </c>
      <c r="BU11" s="6" t="s">
        <v>0</v>
      </c>
      <c r="BV11" s="6" t="s">
        <v>0</v>
      </c>
      <c r="BW11" s="6" t="s">
        <v>0</v>
      </c>
      <c r="BX11" s="6" t="s">
        <v>0</v>
      </c>
      <c r="BY11" s="6" t="s">
        <v>0</v>
      </c>
      <c r="BZ11" s="6" t="s">
        <v>0</v>
      </c>
      <c r="CA11" s="6" t="s">
        <v>0</v>
      </c>
      <c r="CB11" s="6" t="s">
        <v>0</v>
      </c>
      <c r="CC11" s="6" t="s">
        <v>0</v>
      </c>
      <c r="CD11" s="6" t="s">
        <v>0</v>
      </c>
      <c r="CE11" s="6" t="s">
        <v>0</v>
      </c>
      <c r="CF11" s="6" t="s">
        <v>0</v>
      </c>
      <c r="CG11" s="6" t="s">
        <v>0</v>
      </c>
      <c r="CH11" s="6" t="s">
        <v>0</v>
      </c>
      <c r="CI11" s="6" t="s">
        <v>0</v>
      </c>
      <c r="CJ11" s="6" t="s">
        <v>0</v>
      </c>
      <c r="CK11" s="6" t="s">
        <v>0</v>
      </c>
      <c r="CL11" s="6" t="s">
        <v>0</v>
      </c>
      <c r="CM11" s="6" t="s">
        <v>0</v>
      </c>
      <c r="CN11" s="6" t="s">
        <v>0</v>
      </c>
      <c r="CO11" s="6" t="s">
        <v>0</v>
      </c>
      <c r="CP11" s="6" t="s">
        <v>0</v>
      </c>
      <c r="CQ11" s="6" t="s">
        <v>0</v>
      </c>
      <c r="CR11" s="6" t="s">
        <v>0</v>
      </c>
      <c r="CS11" s="6" t="s">
        <v>0</v>
      </c>
      <c r="CT11" s="6" t="s">
        <v>0</v>
      </c>
      <c r="CU11" s="6" t="s">
        <v>0</v>
      </c>
      <c r="CV11" s="6" t="s">
        <v>0</v>
      </c>
      <c r="CW11" s="6" t="s">
        <v>0</v>
      </c>
      <c r="CX11" s="6" t="s">
        <v>0</v>
      </c>
      <c r="CY11" s="6" t="s">
        <v>0</v>
      </c>
      <c r="CZ11" s="6" t="s">
        <v>0</v>
      </c>
      <c r="DA11" s="6" t="s">
        <v>0</v>
      </c>
      <c r="DB11" s="6" t="s">
        <v>0</v>
      </c>
      <c r="DC11" s="6" t="s">
        <v>0</v>
      </c>
      <c r="DD11" s="6" t="s">
        <v>0</v>
      </c>
      <c r="DE11" s="6" t="s">
        <v>0</v>
      </c>
      <c r="DF11" s="6" t="s">
        <v>0</v>
      </c>
      <c r="DG11" s="6" t="s">
        <v>0</v>
      </c>
      <c r="DH11" s="6" t="s">
        <v>0</v>
      </c>
      <c r="DI11" s="6" t="s">
        <v>0</v>
      </c>
      <c r="DJ11" s="6" t="s">
        <v>0</v>
      </c>
      <c r="DK11" s="6" t="s">
        <v>0</v>
      </c>
      <c r="DL11" s="6" t="s">
        <v>0</v>
      </c>
      <c r="DM11" s="6" t="s">
        <v>0</v>
      </c>
      <c r="DN11" s="6" t="s">
        <v>0</v>
      </c>
      <c r="DO11" s="6" t="s">
        <v>0</v>
      </c>
      <c r="DP11" s="6" t="s">
        <v>0</v>
      </c>
    </row>
    <row r="12" spans="1:120" x14ac:dyDescent="0.25">
      <c r="A12" t="s">
        <v>0</v>
      </c>
      <c r="B12" t="s">
        <v>564</v>
      </c>
      <c r="C12" t="s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/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 t="s">
        <v>0</v>
      </c>
      <c r="BM12" s="6" t="s">
        <v>0</v>
      </c>
      <c r="BN12" s="6" t="s">
        <v>0</v>
      </c>
      <c r="BO12" s="6" t="s">
        <v>0</v>
      </c>
      <c r="BP12" s="6" t="s">
        <v>0</v>
      </c>
      <c r="BQ12" s="6" t="s">
        <v>0</v>
      </c>
      <c r="BR12" s="6" t="s">
        <v>0</v>
      </c>
      <c r="BS12" s="6" t="s">
        <v>0</v>
      </c>
      <c r="BT12" s="6" t="s">
        <v>0</v>
      </c>
      <c r="BU12" s="6" t="s">
        <v>0</v>
      </c>
      <c r="BV12" s="6" t="s">
        <v>0</v>
      </c>
      <c r="BW12" s="6" t="s">
        <v>0</v>
      </c>
      <c r="BX12" s="6" t="s">
        <v>0</v>
      </c>
      <c r="BY12" s="6" t="s">
        <v>0</v>
      </c>
      <c r="BZ12" s="6" t="s">
        <v>0</v>
      </c>
      <c r="CA12" s="6" t="s">
        <v>0</v>
      </c>
      <c r="CB12" s="6" t="s">
        <v>0</v>
      </c>
      <c r="CC12" s="6" t="s">
        <v>0</v>
      </c>
      <c r="CD12" s="6" t="s">
        <v>0</v>
      </c>
      <c r="CE12" s="6" t="s">
        <v>0</v>
      </c>
      <c r="CF12" s="6" t="s">
        <v>0</v>
      </c>
      <c r="CG12" s="6" t="s">
        <v>0</v>
      </c>
      <c r="CH12" s="6" t="s">
        <v>0</v>
      </c>
      <c r="CI12" s="6" t="s">
        <v>0</v>
      </c>
      <c r="CJ12" s="6" t="s">
        <v>0</v>
      </c>
      <c r="CK12" s="6" t="s">
        <v>0</v>
      </c>
      <c r="CL12" s="6" t="s">
        <v>0</v>
      </c>
      <c r="CM12" s="6" t="s">
        <v>0</v>
      </c>
      <c r="CN12" s="6" t="s">
        <v>0</v>
      </c>
      <c r="CO12" s="6" t="s">
        <v>0</v>
      </c>
      <c r="CP12" s="6" t="s">
        <v>0</v>
      </c>
      <c r="CQ12" s="6" t="s">
        <v>0</v>
      </c>
      <c r="CR12" s="6" t="s">
        <v>0</v>
      </c>
      <c r="CS12" s="6" t="s">
        <v>0</v>
      </c>
      <c r="CT12" s="6" t="s">
        <v>0</v>
      </c>
      <c r="CU12" s="6" t="s">
        <v>0</v>
      </c>
      <c r="CV12" s="6" t="s">
        <v>0</v>
      </c>
      <c r="CW12" s="6" t="s">
        <v>0</v>
      </c>
      <c r="CX12" s="6" t="s">
        <v>0</v>
      </c>
      <c r="CY12" s="6" t="s">
        <v>0</v>
      </c>
      <c r="CZ12" s="6" t="s">
        <v>0</v>
      </c>
      <c r="DA12" s="6" t="s">
        <v>0</v>
      </c>
      <c r="DB12" s="6" t="s">
        <v>0</v>
      </c>
      <c r="DC12" s="6" t="s">
        <v>0</v>
      </c>
      <c r="DD12" s="6" t="s">
        <v>0</v>
      </c>
      <c r="DE12" s="6" t="s">
        <v>0</v>
      </c>
      <c r="DF12" s="6" t="s">
        <v>0</v>
      </c>
      <c r="DG12" s="6" t="s">
        <v>0</v>
      </c>
      <c r="DH12" s="6" t="s">
        <v>0</v>
      </c>
      <c r="DI12" s="6" t="s">
        <v>0</v>
      </c>
      <c r="DJ12" s="6" t="s">
        <v>0</v>
      </c>
      <c r="DK12" s="6" t="s">
        <v>0</v>
      </c>
      <c r="DL12" s="6" t="s">
        <v>0</v>
      </c>
      <c r="DM12" s="6" t="s">
        <v>0</v>
      </c>
      <c r="DN12" s="6" t="s">
        <v>0</v>
      </c>
      <c r="DO12" s="6" t="s">
        <v>0</v>
      </c>
      <c r="DP12" s="6" t="s">
        <v>0</v>
      </c>
    </row>
    <row r="13" spans="1:120" x14ac:dyDescent="0.25">
      <c r="A13" t="s">
        <v>0</v>
      </c>
      <c r="B13" t="s">
        <v>565</v>
      </c>
      <c r="C13" t="s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2436.9699999999998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/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 t="s">
        <v>0</v>
      </c>
      <c r="BM13" s="6" t="s">
        <v>0</v>
      </c>
      <c r="BN13" s="6" t="s">
        <v>0</v>
      </c>
      <c r="BO13" s="6" t="s">
        <v>0</v>
      </c>
      <c r="BP13" s="6" t="s">
        <v>0</v>
      </c>
      <c r="BQ13" s="6" t="s">
        <v>0</v>
      </c>
      <c r="BR13" s="6" t="s">
        <v>0</v>
      </c>
      <c r="BS13" s="6" t="s">
        <v>0</v>
      </c>
      <c r="BT13" s="6" t="s">
        <v>0</v>
      </c>
      <c r="BU13" s="6" t="s">
        <v>0</v>
      </c>
      <c r="BV13" s="6" t="s">
        <v>0</v>
      </c>
      <c r="BW13" s="6" t="s">
        <v>0</v>
      </c>
      <c r="BX13" s="6" t="s">
        <v>0</v>
      </c>
      <c r="BY13" s="6" t="s">
        <v>0</v>
      </c>
      <c r="BZ13" s="6" t="s">
        <v>0</v>
      </c>
      <c r="CA13" s="6" t="s">
        <v>0</v>
      </c>
      <c r="CB13" s="6" t="s">
        <v>0</v>
      </c>
      <c r="CC13" s="6" t="s">
        <v>0</v>
      </c>
      <c r="CD13" s="6" t="s">
        <v>0</v>
      </c>
      <c r="CE13" s="6" t="s">
        <v>0</v>
      </c>
      <c r="CF13" s="6" t="s">
        <v>0</v>
      </c>
      <c r="CG13" s="6" t="s">
        <v>0</v>
      </c>
      <c r="CH13" s="6" t="s">
        <v>0</v>
      </c>
      <c r="CI13" s="6" t="s">
        <v>0</v>
      </c>
      <c r="CJ13" s="6" t="s">
        <v>0</v>
      </c>
      <c r="CK13" s="6" t="s">
        <v>0</v>
      </c>
      <c r="CL13" s="6" t="s">
        <v>0</v>
      </c>
      <c r="CM13" s="6" t="s">
        <v>0</v>
      </c>
      <c r="CN13" s="6" t="s">
        <v>0</v>
      </c>
      <c r="CO13" s="6" t="s">
        <v>0</v>
      </c>
      <c r="CP13" s="6" t="s">
        <v>0</v>
      </c>
      <c r="CQ13" s="6" t="s">
        <v>0</v>
      </c>
      <c r="CR13" s="6" t="s">
        <v>0</v>
      </c>
      <c r="CS13" s="6" t="s">
        <v>0</v>
      </c>
      <c r="CT13" s="6" t="s">
        <v>0</v>
      </c>
      <c r="CU13" s="6" t="s">
        <v>0</v>
      </c>
      <c r="CV13" s="6" t="s">
        <v>0</v>
      </c>
      <c r="CW13" s="6" t="s">
        <v>0</v>
      </c>
      <c r="CX13" s="6" t="s">
        <v>0</v>
      </c>
      <c r="CY13" s="6" t="s">
        <v>0</v>
      </c>
      <c r="CZ13" s="6" t="s">
        <v>0</v>
      </c>
      <c r="DA13" s="6" t="s">
        <v>0</v>
      </c>
      <c r="DB13" s="6" t="s">
        <v>0</v>
      </c>
      <c r="DC13" s="6" t="s">
        <v>0</v>
      </c>
      <c r="DD13" s="6" t="s">
        <v>0</v>
      </c>
      <c r="DE13" s="6" t="s">
        <v>0</v>
      </c>
      <c r="DF13" s="6" t="s">
        <v>0</v>
      </c>
      <c r="DG13" s="6" t="s">
        <v>0</v>
      </c>
      <c r="DH13" s="6" t="s">
        <v>0</v>
      </c>
      <c r="DI13" s="6" t="s">
        <v>0</v>
      </c>
      <c r="DJ13" s="6" t="s">
        <v>0</v>
      </c>
      <c r="DK13" s="6" t="s">
        <v>0</v>
      </c>
      <c r="DL13" s="6" t="s">
        <v>0</v>
      </c>
      <c r="DM13" s="6" t="s">
        <v>0</v>
      </c>
      <c r="DN13" s="6" t="s">
        <v>0</v>
      </c>
      <c r="DO13" s="6" t="s">
        <v>0</v>
      </c>
      <c r="DP13" s="6" t="s">
        <v>0</v>
      </c>
    </row>
    <row r="14" spans="1:120" x14ac:dyDescent="0.25">
      <c r="A14" t="s">
        <v>0</v>
      </c>
      <c r="B14" t="s">
        <v>566</v>
      </c>
      <c r="C14" t="s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/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 t="s">
        <v>0</v>
      </c>
      <c r="BM14" s="6" t="s">
        <v>0</v>
      </c>
      <c r="BN14" s="6" t="s">
        <v>0</v>
      </c>
      <c r="BO14" s="6" t="s">
        <v>0</v>
      </c>
      <c r="BP14" s="6" t="s">
        <v>0</v>
      </c>
      <c r="BQ14" s="6" t="s">
        <v>0</v>
      </c>
      <c r="BR14" s="6" t="s">
        <v>0</v>
      </c>
      <c r="BS14" s="6" t="s">
        <v>0</v>
      </c>
      <c r="BT14" s="6" t="s">
        <v>0</v>
      </c>
      <c r="BU14" s="6" t="s">
        <v>0</v>
      </c>
      <c r="BV14" s="6" t="s">
        <v>0</v>
      </c>
      <c r="BW14" s="6" t="s">
        <v>0</v>
      </c>
      <c r="BX14" s="6" t="s">
        <v>0</v>
      </c>
      <c r="BY14" s="6" t="s">
        <v>0</v>
      </c>
      <c r="BZ14" s="6" t="s">
        <v>0</v>
      </c>
      <c r="CA14" s="6" t="s">
        <v>0</v>
      </c>
      <c r="CB14" s="6" t="s">
        <v>0</v>
      </c>
      <c r="CC14" s="6" t="s">
        <v>0</v>
      </c>
      <c r="CD14" s="6" t="s">
        <v>0</v>
      </c>
      <c r="CE14" s="6" t="s">
        <v>0</v>
      </c>
      <c r="CF14" s="6" t="s">
        <v>0</v>
      </c>
      <c r="CG14" s="6" t="s">
        <v>0</v>
      </c>
      <c r="CH14" s="6" t="s">
        <v>0</v>
      </c>
      <c r="CI14" s="6" t="s">
        <v>0</v>
      </c>
      <c r="CJ14" s="6" t="s">
        <v>0</v>
      </c>
      <c r="CK14" s="6" t="s">
        <v>0</v>
      </c>
      <c r="CL14" s="6" t="s">
        <v>0</v>
      </c>
      <c r="CM14" s="6" t="s">
        <v>0</v>
      </c>
      <c r="CN14" s="6" t="s">
        <v>0</v>
      </c>
      <c r="CO14" s="6" t="s">
        <v>0</v>
      </c>
      <c r="CP14" s="6" t="s">
        <v>0</v>
      </c>
      <c r="CQ14" s="6" t="s">
        <v>0</v>
      </c>
      <c r="CR14" s="6" t="s">
        <v>0</v>
      </c>
      <c r="CS14" s="6" t="s">
        <v>0</v>
      </c>
      <c r="CT14" s="6" t="s">
        <v>0</v>
      </c>
      <c r="CU14" s="6" t="s">
        <v>0</v>
      </c>
      <c r="CV14" s="6" t="s">
        <v>0</v>
      </c>
      <c r="CW14" s="6" t="s">
        <v>0</v>
      </c>
      <c r="CX14" s="6" t="s">
        <v>0</v>
      </c>
      <c r="CY14" s="6" t="s">
        <v>0</v>
      </c>
      <c r="CZ14" s="6" t="s">
        <v>0</v>
      </c>
      <c r="DA14" s="6" t="s">
        <v>0</v>
      </c>
      <c r="DB14" s="6" t="s">
        <v>0</v>
      </c>
      <c r="DC14" s="6" t="s">
        <v>0</v>
      </c>
      <c r="DD14" s="6" t="s">
        <v>0</v>
      </c>
      <c r="DE14" s="6" t="s">
        <v>0</v>
      </c>
      <c r="DF14" s="6" t="s">
        <v>0</v>
      </c>
      <c r="DG14" s="6" t="s">
        <v>0</v>
      </c>
      <c r="DH14" s="6" t="s">
        <v>0</v>
      </c>
      <c r="DI14" s="6" t="s">
        <v>0</v>
      </c>
      <c r="DJ14" s="6" t="s">
        <v>0</v>
      </c>
      <c r="DK14" s="6" t="s">
        <v>0</v>
      </c>
      <c r="DL14" s="6" t="s">
        <v>0</v>
      </c>
      <c r="DM14" s="6" t="s">
        <v>0</v>
      </c>
      <c r="DN14" s="6" t="s">
        <v>0</v>
      </c>
      <c r="DO14" s="6" t="s">
        <v>0</v>
      </c>
      <c r="DP14" s="6" t="s">
        <v>0</v>
      </c>
    </row>
    <row r="15" spans="1:120" x14ac:dyDescent="0.25">
      <c r="A15" t="s">
        <v>0</v>
      </c>
      <c r="B15" t="s">
        <v>567</v>
      </c>
      <c r="C15" t="s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10783246.17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/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 t="s">
        <v>0</v>
      </c>
      <c r="BM15" s="6" t="s">
        <v>0</v>
      </c>
      <c r="BN15" s="6" t="s">
        <v>0</v>
      </c>
      <c r="BO15" s="6" t="s">
        <v>0</v>
      </c>
      <c r="BP15" s="6" t="s">
        <v>0</v>
      </c>
      <c r="BQ15" s="6" t="s">
        <v>0</v>
      </c>
      <c r="BR15" s="6" t="s">
        <v>0</v>
      </c>
      <c r="BS15" s="6" t="s">
        <v>0</v>
      </c>
      <c r="BT15" s="6" t="s">
        <v>0</v>
      </c>
      <c r="BU15" s="6" t="s">
        <v>0</v>
      </c>
      <c r="BV15" s="6" t="s">
        <v>0</v>
      </c>
      <c r="BW15" s="6" t="s">
        <v>0</v>
      </c>
      <c r="BX15" s="6" t="s">
        <v>0</v>
      </c>
      <c r="BY15" s="6" t="s">
        <v>0</v>
      </c>
      <c r="BZ15" s="6" t="s">
        <v>0</v>
      </c>
      <c r="CA15" s="6" t="s">
        <v>0</v>
      </c>
      <c r="CB15" s="6" t="s">
        <v>0</v>
      </c>
      <c r="CC15" s="6" t="s">
        <v>0</v>
      </c>
      <c r="CD15" s="6" t="s">
        <v>0</v>
      </c>
      <c r="CE15" s="6" t="s">
        <v>0</v>
      </c>
      <c r="CF15" s="6" t="s">
        <v>0</v>
      </c>
      <c r="CG15" s="6" t="s">
        <v>0</v>
      </c>
      <c r="CH15" s="6" t="s">
        <v>0</v>
      </c>
      <c r="CI15" s="6" t="s">
        <v>0</v>
      </c>
      <c r="CJ15" s="6" t="s">
        <v>0</v>
      </c>
      <c r="CK15" s="6" t="s">
        <v>0</v>
      </c>
      <c r="CL15" s="6" t="s">
        <v>0</v>
      </c>
      <c r="CM15" s="6" t="s">
        <v>0</v>
      </c>
      <c r="CN15" s="6" t="s">
        <v>0</v>
      </c>
      <c r="CO15" s="6" t="s">
        <v>0</v>
      </c>
      <c r="CP15" s="6" t="s">
        <v>0</v>
      </c>
      <c r="CQ15" s="6" t="s">
        <v>0</v>
      </c>
      <c r="CR15" s="6" t="s">
        <v>0</v>
      </c>
      <c r="CS15" s="6" t="s">
        <v>0</v>
      </c>
      <c r="CT15" s="6" t="s">
        <v>0</v>
      </c>
      <c r="CU15" s="6" t="s">
        <v>0</v>
      </c>
      <c r="CV15" s="6" t="s">
        <v>0</v>
      </c>
      <c r="CW15" s="6" t="s">
        <v>0</v>
      </c>
      <c r="CX15" s="6" t="s">
        <v>0</v>
      </c>
      <c r="CY15" s="6" t="s">
        <v>0</v>
      </c>
      <c r="CZ15" s="6" t="s">
        <v>0</v>
      </c>
      <c r="DA15" s="6" t="s">
        <v>0</v>
      </c>
      <c r="DB15" s="6" t="s">
        <v>0</v>
      </c>
      <c r="DC15" s="6" t="s">
        <v>0</v>
      </c>
      <c r="DD15" s="6" t="s">
        <v>0</v>
      </c>
      <c r="DE15" s="6" t="s">
        <v>0</v>
      </c>
      <c r="DF15" s="6" t="s">
        <v>0</v>
      </c>
      <c r="DG15" s="6" t="s">
        <v>0</v>
      </c>
      <c r="DH15" s="6" t="s">
        <v>0</v>
      </c>
      <c r="DI15" s="6" t="s">
        <v>0</v>
      </c>
      <c r="DJ15" s="6" t="s">
        <v>0</v>
      </c>
      <c r="DK15" s="6" t="s">
        <v>0</v>
      </c>
      <c r="DL15" s="6" t="s">
        <v>0</v>
      </c>
      <c r="DM15" s="6" t="s">
        <v>0</v>
      </c>
      <c r="DN15" s="6" t="s">
        <v>0</v>
      </c>
      <c r="DO15" s="6" t="s">
        <v>0</v>
      </c>
      <c r="DP15" s="6" t="s">
        <v>0</v>
      </c>
    </row>
    <row r="16" spans="1:120" x14ac:dyDescent="0.25">
      <c r="A16" t="s">
        <v>0</v>
      </c>
      <c r="B16" t="s">
        <v>568</v>
      </c>
      <c r="C16" t="s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/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 t="s">
        <v>0</v>
      </c>
      <c r="BM16" s="6" t="s">
        <v>0</v>
      </c>
      <c r="BN16" s="6" t="s">
        <v>0</v>
      </c>
      <c r="BO16" s="6" t="s">
        <v>0</v>
      </c>
      <c r="BP16" s="6" t="s">
        <v>0</v>
      </c>
      <c r="BQ16" s="6" t="s">
        <v>0</v>
      </c>
      <c r="BR16" s="6" t="s">
        <v>0</v>
      </c>
      <c r="BS16" s="6" t="s">
        <v>0</v>
      </c>
      <c r="BT16" s="6" t="s">
        <v>0</v>
      </c>
      <c r="BU16" s="6" t="s">
        <v>0</v>
      </c>
      <c r="BV16" s="6" t="s">
        <v>0</v>
      </c>
      <c r="BW16" s="6" t="s">
        <v>0</v>
      </c>
      <c r="BX16" s="6" t="s">
        <v>0</v>
      </c>
      <c r="BY16" s="6" t="s">
        <v>0</v>
      </c>
      <c r="BZ16" s="6" t="s">
        <v>0</v>
      </c>
      <c r="CA16" s="6" t="s">
        <v>0</v>
      </c>
      <c r="CB16" s="6" t="s">
        <v>0</v>
      </c>
      <c r="CC16" s="6" t="s">
        <v>0</v>
      </c>
      <c r="CD16" s="6" t="s">
        <v>0</v>
      </c>
      <c r="CE16" s="6" t="s">
        <v>0</v>
      </c>
      <c r="CF16" s="6" t="s">
        <v>0</v>
      </c>
      <c r="CG16" s="6" t="s">
        <v>0</v>
      </c>
      <c r="CH16" s="6" t="s">
        <v>0</v>
      </c>
      <c r="CI16" s="6" t="s">
        <v>0</v>
      </c>
      <c r="CJ16" s="6" t="s">
        <v>0</v>
      </c>
      <c r="CK16" s="6" t="s">
        <v>0</v>
      </c>
      <c r="CL16" s="6" t="s">
        <v>0</v>
      </c>
      <c r="CM16" s="6" t="s">
        <v>0</v>
      </c>
      <c r="CN16" s="6" t="s">
        <v>0</v>
      </c>
      <c r="CO16" s="6" t="s">
        <v>0</v>
      </c>
      <c r="CP16" s="6" t="s">
        <v>0</v>
      </c>
      <c r="CQ16" s="6" t="s">
        <v>0</v>
      </c>
      <c r="CR16" s="6" t="s">
        <v>0</v>
      </c>
      <c r="CS16" s="6" t="s">
        <v>0</v>
      </c>
      <c r="CT16" s="6" t="s">
        <v>0</v>
      </c>
      <c r="CU16" s="6" t="s">
        <v>0</v>
      </c>
      <c r="CV16" s="6" t="s">
        <v>0</v>
      </c>
      <c r="CW16" s="6" t="s">
        <v>0</v>
      </c>
      <c r="CX16" s="6" t="s">
        <v>0</v>
      </c>
      <c r="CY16" s="6" t="s">
        <v>0</v>
      </c>
      <c r="CZ16" s="6" t="s">
        <v>0</v>
      </c>
      <c r="DA16" s="6" t="s">
        <v>0</v>
      </c>
      <c r="DB16" s="6" t="s">
        <v>0</v>
      </c>
      <c r="DC16" s="6" t="s">
        <v>0</v>
      </c>
      <c r="DD16" s="6" t="s">
        <v>0</v>
      </c>
      <c r="DE16" s="6" t="s">
        <v>0</v>
      </c>
      <c r="DF16" s="6" t="s">
        <v>0</v>
      </c>
      <c r="DG16" s="6" t="s">
        <v>0</v>
      </c>
      <c r="DH16" s="6" t="s">
        <v>0</v>
      </c>
      <c r="DI16" s="6" t="s">
        <v>0</v>
      </c>
      <c r="DJ16" s="6" t="s">
        <v>0</v>
      </c>
      <c r="DK16" s="6" t="s">
        <v>0</v>
      </c>
      <c r="DL16" s="6" t="s">
        <v>0</v>
      </c>
      <c r="DM16" s="6" t="s">
        <v>0</v>
      </c>
      <c r="DN16" s="6" t="s">
        <v>0</v>
      </c>
      <c r="DO16" s="6" t="s">
        <v>0</v>
      </c>
      <c r="DP16" s="6" t="s">
        <v>0</v>
      </c>
    </row>
    <row r="17" spans="1:120" x14ac:dyDescent="0.25">
      <c r="A17" t="s">
        <v>0</v>
      </c>
      <c r="B17" t="s">
        <v>569</v>
      </c>
      <c r="C17" t="s">
        <v>0</v>
      </c>
      <c r="D17" s="9">
        <v>0</v>
      </c>
      <c r="E17" s="9">
        <v>0</v>
      </c>
      <c r="F17" s="9">
        <v>0</v>
      </c>
      <c r="G17" s="9">
        <v>0</v>
      </c>
      <c r="H17" s="9">
        <v>110914.58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1974.7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/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 t="s">
        <v>0</v>
      </c>
      <c r="BM17" s="6" t="s">
        <v>0</v>
      </c>
      <c r="BN17" s="6" t="s">
        <v>0</v>
      </c>
      <c r="BO17" s="6" t="s">
        <v>0</v>
      </c>
      <c r="BP17" s="6" t="s">
        <v>0</v>
      </c>
      <c r="BQ17" s="6" t="s">
        <v>0</v>
      </c>
      <c r="BR17" s="6" t="s">
        <v>0</v>
      </c>
      <c r="BS17" s="6" t="s">
        <v>0</v>
      </c>
      <c r="BT17" s="6" t="s">
        <v>0</v>
      </c>
      <c r="BU17" s="6" t="s">
        <v>0</v>
      </c>
      <c r="BV17" s="6" t="s">
        <v>0</v>
      </c>
      <c r="BW17" s="6" t="s">
        <v>0</v>
      </c>
      <c r="BX17" s="6" t="s">
        <v>0</v>
      </c>
      <c r="BY17" s="6" t="s">
        <v>0</v>
      </c>
      <c r="BZ17" s="6" t="s">
        <v>0</v>
      </c>
      <c r="CA17" s="6" t="s">
        <v>0</v>
      </c>
      <c r="CB17" s="6" t="s">
        <v>0</v>
      </c>
      <c r="CC17" s="6" t="s">
        <v>0</v>
      </c>
      <c r="CD17" s="6" t="s">
        <v>0</v>
      </c>
      <c r="CE17" s="6" t="s">
        <v>0</v>
      </c>
      <c r="CF17" s="6" t="s">
        <v>0</v>
      </c>
      <c r="CG17" s="6" t="s">
        <v>0</v>
      </c>
      <c r="CH17" s="6" t="s">
        <v>0</v>
      </c>
      <c r="CI17" s="6" t="s">
        <v>0</v>
      </c>
      <c r="CJ17" s="6" t="s">
        <v>0</v>
      </c>
      <c r="CK17" s="6" t="s">
        <v>0</v>
      </c>
      <c r="CL17" s="6" t="s">
        <v>0</v>
      </c>
      <c r="CM17" s="6" t="s">
        <v>0</v>
      </c>
      <c r="CN17" s="6" t="s">
        <v>0</v>
      </c>
      <c r="CO17" s="6" t="s">
        <v>0</v>
      </c>
      <c r="CP17" s="6" t="s">
        <v>0</v>
      </c>
      <c r="CQ17" s="6" t="s">
        <v>0</v>
      </c>
      <c r="CR17" s="6" t="s">
        <v>0</v>
      </c>
      <c r="CS17" s="6" t="s">
        <v>0</v>
      </c>
      <c r="CT17" s="6" t="s">
        <v>0</v>
      </c>
      <c r="CU17" s="6" t="s">
        <v>0</v>
      </c>
      <c r="CV17" s="6" t="s">
        <v>0</v>
      </c>
      <c r="CW17" s="6" t="s">
        <v>0</v>
      </c>
      <c r="CX17" s="6" t="s">
        <v>0</v>
      </c>
      <c r="CY17" s="6" t="s">
        <v>0</v>
      </c>
      <c r="CZ17" s="6" t="s">
        <v>0</v>
      </c>
      <c r="DA17" s="6" t="s">
        <v>0</v>
      </c>
      <c r="DB17" s="6" t="s">
        <v>0</v>
      </c>
      <c r="DC17" s="6" t="s">
        <v>0</v>
      </c>
      <c r="DD17" s="6" t="s">
        <v>0</v>
      </c>
      <c r="DE17" s="6" t="s">
        <v>0</v>
      </c>
      <c r="DF17" s="6" t="s">
        <v>0</v>
      </c>
      <c r="DG17" s="6" t="s">
        <v>0</v>
      </c>
      <c r="DH17" s="6" t="s">
        <v>0</v>
      </c>
      <c r="DI17" s="6" t="s">
        <v>0</v>
      </c>
      <c r="DJ17" s="6" t="s">
        <v>0</v>
      </c>
      <c r="DK17" s="6" t="s">
        <v>0</v>
      </c>
      <c r="DL17" s="6" t="s">
        <v>0</v>
      </c>
      <c r="DM17" s="6" t="s">
        <v>0</v>
      </c>
      <c r="DN17" s="6" t="s">
        <v>0</v>
      </c>
      <c r="DO17" s="6" t="s">
        <v>0</v>
      </c>
      <c r="DP17" s="6" t="s">
        <v>0</v>
      </c>
    </row>
    <row r="18" spans="1:120" x14ac:dyDescent="0.25">
      <c r="A18" t="s">
        <v>0</v>
      </c>
      <c r="B18" t="s">
        <v>570</v>
      </c>
      <c r="C18" t="s">
        <v>0</v>
      </c>
      <c r="D18" s="9">
        <v>24391815.649999999</v>
      </c>
      <c r="E18" s="9">
        <v>24272248.780000001</v>
      </c>
      <c r="F18" s="9">
        <v>26556150.559999999</v>
      </c>
      <c r="G18" s="9">
        <v>26577751.559999999</v>
      </c>
      <c r="H18" s="9">
        <v>26629333.920000002</v>
      </c>
      <c r="I18" s="9">
        <v>26648948.940000001</v>
      </c>
      <c r="J18" s="9">
        <v>26585587.93</v>
      </c>
      <c r="K18" s="9">
        <v>27068003.91</v>
      </c>
      <c r="L18" s="9">
        <v>27382114.59</v>
      </c>
      <c r="M18" s="9">
        <v>14916608.609999999</v>
      </c>
      <c r="N18" s="9">
        <v>40367281.310000002</v>
      </c>
      <c r="O18" s="9">
        <v>54974412.880000003</v>
      </c>
      <c r="P18" s="9">
        <v>27766942.43</v>
      </c>
      <c r="Q18" s="9">
        <v>27633373.989999998</v>
      </c>
      <c r="R18" s="9">
        <v>27622433.32</v>
      </c>
      <c r="S18" s="9">
        <v>27686309.640000001</v>
      </c>
      <c r="T18" s="9">
        <v>28486721.629999999</v>
      </c>
      <c r="U18" s="9">
        <v>28420113.550000001</v>
      </c>
      <c r="V18" s="9">
        <v>29553209.52</v>
      </c>
      <c r="W18" s="9">
        <v>29191977.739999998</v>
      </c>
      <c r="X18" s="9">
        <v>29355751.449999999</v>
      </c>
      <c r="Y18" s="9">
        <v>30842140.719999999</v>
      </c>
      <c r="Z18" s="9">
        <v>30638882.510000002</v>
      </c>
      <c r="AA18" s="9">
        <v>60305509.189999998</v>
      </c>
      <c r="AB18" s="9">
        <v>30607362.199999999</v>
      </c>
      <c r="AC18" s="9">
        <v>30638056.07</v>
      </c>
      <c r="AD18" s="9">
        <v>30671227.690000001</v>
      </c>
      <c r="AE18" s="9">
        <v>30659656.739999998</v>
      </c>
      <c r="AF18" s="9">
        <v>31985064.82</v>
      </c>
      <c r="AG18" s="9">
        <v>31991692</v>
      </c>
      <c r="AH18" s="9">
        <v>32104221.73</v>
      </c>
      <c r="AI18" s="9"/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 t="s">
        <v>0</v>
      </c>
      <c r="BM18" s="6" t="s">
        <v>0</v>
      </c>
      <c r="BN18" s="6" t="s">
        <v>0</v>
      </c>
      <c r="BO18" s="6" t="s">
        <v>0</v>
      </c>
      <c r="BP18" s="6" t="s">
        <v>0</v>
      </c>
      <c r="BQ18" s="6" t="s">
        <v>0</v>
      </c>
      <c r="BR18" s="6" t="s">
        <v>0</v>
      </c>
      <c r="BS18" s="6" t="s">
        <v>0</v>
      </c>
      <c r="BT18" s="6" t="s">
        <v>0</v>
      </c>
      <c r="BU18" s="6" t="s">
        <v>0</v>
      </c>
      <c r="BV18" s="6" t="s">
        <v>0</v>
      </c>
      <c r="BW18" s="6" t="s">
        <v>0</v>
      </c>
      <c r="BX18" s="6" t="s">
        <v>0</v>
      </c>
      <c r="BY18" s="6" t="s">
        <v>0</v>
      </c>
      <c r="BZ18" s="6" t="s">
        <v>0</v>
      </c>
      <c r="CA18" s="6" t="s">
        <v>0</v>
      </c>
      <c r="CB18" s="6" t="s">
        <v>0</v>
      </c>
      <c r="CC18" s="6" t="s">
        <v>0</v>
      </c>
      <c r="CD18" s="6" t="s">
        <v>0</v>
      </c>
      <c r="CE18" s="6" t="s">
        <v>0</v>
      </c>
      <c r="CF18" s="6" t="s">
        <v>0</v>
      </c>
      <c r="CG18" s="6" t="s">
        <v>0</v>
      </c>
      <c r="CH18" s="6" t="s">
        <v>0</v>
      </c>
      <c r="CI18" s="6" t="s">
        <v>0</v>
      </c>
      <c r="CJ18" s="6" t="s">
        <v>0</v>
      </c>
      <c r="CK18" s="6" t="s">
        <v>0</v>
      </c>
      <c r="CL18" s="6" t="s">
        <v>0</v>
      </c>
      <c r="CM18" s="6" t="s">
        <v>0</v>
      </c>
      <c r="CN18" s="6" t="s">
        <v>0</v>
      </c>
      <c r="CO18" s="6" t="s">
        <v>0</v>
      </c>
      <c r="CP18" s="6" t="s">
        <v>0</v>
      </c>
      <c r="CQ18" s="6" t="s">
        <v>0</v>
      </c>
      <c r="CR18" s="6" t="s">
        <v>0</v>
      </c>
      <c r="CS18" s="6" t="s">
        <v>0</v>
      </c>
      <c r="CT18" s="6" t="s">
        <v>0</v>
      </c>
      <c r="CU18" s="6" t="s">
        <v>0</v>
      </c>
      <c r="CV18" s="6" t="s">
        <v>0</v>
      </c>
      <c r="CW18" s="6" t="s">
        <v>0</v>
      </c>
      <c r="CX18" s="6" t="s">
        <v>0</v>
      </c>
      <c r="CY18" s="6" t="s">
        <v>0</v>
      </c>
      <c r="CZ18" s="6" t="s">
        <v>0</v>
      </c>
      <c r="DA18" s="6" t="s">
        <v>0</v>
      </c>
      <c r="DB18" s="6" t="s">
        <v>0</v>
      </c>
      <c r="DC18" s="6" t="s">
        <v>0</v>
      </c>
      <c r="DD18" s="6" t="s">
        <v>0</v>
      </c>
      <c r="DE18" s="6" t="s">
        <v>0</v>
      </c>
      <c r="DF18" s="6" t="s">
        <v>0</v>
      </c>
      <c r="DG18" s="6" t="s">
        <v>0</v>
      </c>
      <c r="DH18" s="6" t="s">
        <v>0</v>
      </c>
      <c r="DI18" s="6" t="s">
        <v>0</v>
      </c>
      <c r="DJ18" s="6" t="s">
        <v>0</v>
      </c>
      <c r="DK18" s="6" t="s">
        <v>0</v>
      </c>
      <c r="DL18" s="6" t="s">
        <v>0</v>
      </c>
      <c r="DM18" s="6" t="s">
        <v>0</v>
      </c>
      <c r="DN18" s="6" t="s">
        <v>0</v>
      </c>
      <c r="DO18" s="6" t="s">
        <v>0</v>
      </c>
      <c r="DP18" s="6" t="s">
        <v>0</v>
      </c>
    </row>
    <row r="19" spans="1:120" x14ac:dyDescent="0.25">
      <c r="A19" t="s">
        <v>0</v>
      </c>
      <c r="B19" t="s">
        <v>571</v>
      </c>
      <c r="C19" t="s">
        <v>0</v>
      </c>
      <c r="D19" s="9">
        <v>35739.5</v>
      </c>
      <c r="E19" s="9">
        <v>57102.62</v>
      </c>
      <c r="F19" s="9">
        <v>49763.35</v>
      </c>
      <c r="G19" s="9">
        <v>142375.53</v>
      </c>
      <c r="H19" s="9">
        <v>1220803.1399999999</v>
      </c>
      <c r="I19" s="9">
        <v>358827.12</v>
      </c>
      <c r="J19" s="9">
        <v>949177.39</v>
      </c>
      <c r="K19" s="9">
        <v>365157.32</v>
      </c>
      <c r="L19" s="9">
        <v>364256.16</v>
      </c>
      <c r="M19" s="9">
        <v>165604.34</v>
      </c>
      <c r="N19" s="9">
        <v>108327.38</v>
      </c>
      <c r="O19" s="9">
        <v>171550.11</v>
      </c>
      <c r="P19" s="9">
        <v>17889.759999999998</v>
      </c>
      <c r="Q19" s="9">
        <v>898399.7</v>
      </c>
      <c r="R19" s="9">
        <v>1042982.84</v>
      </c>
      <c r="S19" s="9">
        <v>702702.4</v>
      </c>
      <c r="T19" s="9">
        <v>561240.39</v>
      </c>
      <c r="U19" s="9">
        <v>307303.46000000002</v>
      </c>
      <c r="V19" s="9">
        <v>226809.68</v>
      </c>
      <c r="W19" s="9">
        <v>592068.49</v>
      </c>
      <c r="X19" s="9">
        <v>356249.08</v>
      </c>
      <c r="Y19" s="9">
        <v>705039.08</v>
      </c>
      <c r="Z19" s="9">
        <v>321828.90000000002</v>
      </c>
      <c r="AA19" s="9">
        <v>494922.16</v>
      </c>
      <c r="AB19" s="9">
        <v>78551.070000000007</v>
      </c>
      <c r="AC19" s="9">
        <v>248543.25</v>
      </c>
      <c r="AD19" s="9">
        <v>482855.44</v>
      </c>
      <c r="AE19" s="9">
        <v>950382.02</v>
      </c>
      <c r="AF19" s="9">
        <v>1189234.8400000001</v>
      </c>
      <c r="AG19" s="9">
        <v>784869.16</v>
      </c>
      <c r="AH19" s="9">
        <v>439097.55</v>
      </c>
      <c r="AI19" s="9"/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 t="s">
        <v>0</v>
      </c>
      <c r="BM19" s="6" t="s">
        <v>0</v>
      </c>
      <c r="BN19" s="6" t="s">
        <v>0</v>
      </c>
      <c r="BO19" s="6" t="s">
        <v>0</v>
      </c>
      <c r="BP19" s="6" t="s">
        <v>0</v>
      </c>
      <c r="BQ19" s="6" t="s">
        <v>0</v>
      </c>
      <c r="BR19" s="6" t="s">
        <v>0</v>
      </c>
      <c r="BS19" s="6" t="s">
        <v>0</v>
      </c>
      <c r="BT19" s="6" t="s">
        <v>0</v>
      </c>
      <c r="BU19" s="6" t="s">
        <v>0</v>
      </c>
      <c r="BV19" s="6" t="s">
        <v>0</v>
      </c>
      <c r="BW19" s="6" t="s">
        <v>0</v>
      </c>
      <c r="BX19" s="6" t="s">
        <v>0</v>
      </c>
      <c r="BY19" s="6" t="s">
        <v>0</v>
      </c>
      <c r="BZ19" s="6" t="s">
        <v>0</v>
      </c>
      <c r="CA19" s="6" t="s">
        <v>0</v>
      </c>
      <c r="CB19" s="6" t="s">
        <v>0</v>
      </c>
      <c r="CC19" s="6" t="s">
        <v>0</v>
      </c>
      <c r="CD19" s="6" t="s">
        <v>0</v>
      </c>
      <c r="CE19" s="6" t="s">
        <v>0</v>
      </c>
      <c r="CF19" s="6" t="s">
        <v>0</v>
      </c>
      <c r="CG19" s="6" t="s">
        <v>0</v>
      </c>
      <c r="CH19" s="6" t="s">
        <v>0</v>
      </c>
      <c r="CI19" s="6" t="s">
        <v>0</v>
      </c>
      <c r="CJ19" s="6" t="s">
        <v>0</v>
      </c>
      <c r="CK19" s="6" t="s">
        <v>0</v>
      </c>
      <c r="CL19" s="6" t="s">
        <v>0</v>
      </c>
      <c r="CM19" s="6" t="s">
        <v>0</v>
      </c>
      <c r="CN19" s="6" t="s">
        <v>0</v>
      </c>
      <c r="CO19" s="6" t="s">
        <v>0</v>
      </c>
      <c r="CP19" s="6" t="s">
        <v>0</v>
      </c>
      <c r="CQ19" s="6" t="s">
        <v>0</v>
      </c>
      <c r="CR19" s="6" t="s">
        <v>0</v>
      </c>
      <c r="CS19" s="6" t="s">
        <v>0</v>
      </c>
      <c r="CT19" s="6" t="s">
        <v>0</v>
      </c>
      <c r="CU19" s="6" t="s">
        <v>0</v>
      </c>
      <c r="CV19" s="6" t="s">
        <v>0</v>
      </c>
      <c r="CW19" s="6" t="s">
        <v>0</v>
      </c>
      <c r="CX19" s="6" t="s">
        <v>0</v>
      </c>
      <c r="CY19" s="6" t="s">
        <v>0</v>
      </c>
      <c r="CZ19" s="6" t="s">
        <v>0</v>
      </c>
      <c r="DA19" s="6" t="s">
        <v>0</v>
      </c>
      <c r="DB19" s="6" t="s">
        <v>0</v>
      </c>
      <c r="DC19" s="6" t="s">
        <v>0</v>
      </c>
      <c r="DD19" s="6" t="s">
        <v>0</v>
      </c>
      <c r="DE19" s="6" t="s">
        <v>0</v>
      </c>
      <c r="DF19" s="6" t="s">
        <v>0</v>
      </c>
      <c r="DG19" s="6" t="s">
        <v>0</v>
      </c>
      <c r="DH19" s="6" t="s">
        <v>0</v>
      </c>
      <c r="DI19" s="6" t="s">
        <v>0</v>
      </c>
      <c r="DJ19" s="6" t="s">
        <v>0</v>
      </c>
      <c r="DK19" s="6" t="s">
        <v>0</v>
      </c>
      <c r="DL19" s="6" t="s">
        <v>0</v>
      </c>
      <c r="DM19" s="6" t="s">
        <v>0</v>
      </c>
      <c r="DN19" s="6" t="s">
        <v>0</v>
      </c>
      <c r="DO19" s="6" t="s">
        <v>0</v>
      </c>
      <c r="DP19" s="6" t="s">
        <v>0</v>
      </c>
    </row>
    <row r="20" spans="1:120" x14ac:dyDescent="0.25">
      <c r="A20" t="s">
        <v>0</v>
      </c>
      <c r="B20" t="s">
        <v>572</v>
      </c>
      <c r="C20" t="s">
        <v>0</v>
      </c>
      <c r="D20" s="9">
        <v>2467562.7200000002</v>
      </c>
      <c r="E20" s="9">
        <v>2445529.5699999998</v>
      </c>
      <c r="F20" s="9">
        <v>2599749.5299999998</v>
      </c>
      <c r="G20" s="9">
        <v>2580093.86</v>
      </c>
      <c r="H20" s="9">
        <v>2575176.13</v>
      </c>
      <c r="I20" s="9">
        <v>2625659.14</v>
      </c>
      <c r="J20" s="9">
        <v>2653231.13</v>
      </c>
      <c r="K20" s="9">
        <v>2641266.2400000002</v>
      </c>
      <c r="L20" s="9">
        <v>2686484.57</v>
      </c>
      <c r="M20" s="9">
        <v>0</v>
      </c>
      <c r="N20" s="9">
        <v>5436073.96</v>
      </c>
      <c r="O20" s="9">
        <v>5223353.97</v>
      </c>
      <c r="P20" s="9">
        <v>2766859.83</v>
      </c>
      <c r="Q20" s="9">
        <v>2824471.41</v>
      </c>
      <c r="R20" s="9">
        <v>2784193.42</v>
      </c>
      <c r="S20" s="9">
        <v>2802963.44</v>
      </c>
      <c r="T20" s="9">
        <v>2855110.08</v>
      </c>
      <c r="U20" s="9">
        <v>2841968.6</v>
      </c>
      <c r="V20" s="9">
        <v>2855952.97</v>
      </c>
      <c r="W20" s="9">
        <v>2860999.52</v>
      </c>
      <c r="X20" s="9">
        <v>2849985.5</v>
      </c>
      <c r="Y20" s="9">
        <v>2917131.71</v>
      </c>
      <c r="Z20" s="9">
        <v>2906775.63</v>
      </c>
      <c r="AA20" s="9">
        <v>5765435.0800000001</v>
      </c>
      <c r="AB20" s="9">
        <v>3019436</v>
      </c>
      <c r="AC20" s="9">
        <v>3095260.49</v>
      </c>
      <c r="AD20" s="9">
        <v>3103891.93</v>
      </c>
      <c r="AE20" s="9">
        <v>3034884.99</v>
      </c>
      <c r="AF20" s="9">
        <v>3150238.46</v>
      </c>
      <c r="AG20" s="9">
        <v>3126884.75</v>
      </c>
      <c r="AH20" s="9">
        <v>3159398.59</v>
      </c>
      <c r="AI20" s="9"/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 t="s">
        <v>0</v>
      </c>
      <c r="BM20" s="6" t="s">
        <v>0</v>
      </c>
      <c r="BN20" s="6" t="s">
        <v>0</v>
      </c>
      <c r="BO20" s="6" t="s">
        <v>0</v>
      </c>
      <c r="BP20" s="6" t="s">
        <v>0</v>
      </c>
      <c r="BQ20" s="6" t="s">
        <v>0</v>
      </c>
      <c r="BR20" s="6" t="s">
        <v>0</v>
      </c>
      <c r="BS20" s="6" t="s">
        <v>0</v>
      </c>
      <c r="BT20" s="6" t="s">
        <v>0</v>
      </c>
      <c r="BU20" s="6" t="s">
        <v>0</v>
      </c>
      <c r="BV20" s="6" t="s">
        <v>0</v>
      </c>
      <c r="BW20" s="6" t="s">
        <v>0</v>
      </c>
      <c r="BX20" s="6" t="s">
        <v>0</v>
      </c>
      <c r="BY20" s="6" t="s">
        <v>0</v>
      </c>
      <c r="BZ20" s="6" t="s">
        <v>0</v>
      </c>
      <c r="CA20" s="6" t="s">
        <v>0</v>
      </c>
      <c r="CB20" s="6" t="s">
        <v>0</v>
      </c>
      <c r="CC20" s="6" t="s">
        <v>0</v>
      </c>
      <c r="CD20" s="6" t="s">
        <v>0</v>
      </c>
      <c r="CE20" s="6" t="s">
        <v>0</v>
      </c>
      <c r="CF20" s="6" t="s">
        <v>0</v>
      </c>
      <c r="CG20" s="6" t="s">
        <v>0</v>
      </c>
      <c r="CH20" s="6" t="s">
        <v>0</v>
      </c>
      <c r="CI20" s="6" t="s">
        <v>0</v>
      </c>
      <c r="CJ20" s="6" t="s">
        <v>0</v>
      </c>
      <c r="CK20" s="6" t="s">
        <v>0</v>
      </c>
      <c r="CL20" s="6" t="s">
        <v>0</v>
      </c>
      <c r="CM20" s="6" t="s">
        <v>0</v>
      </c>
      <c r="CN20" s="6" t="s">
        <v>0</v>
      </c>
      <c r="CO20" s="6" t="s">
        <v>0</v>
      </c>
      <c r="CP20" s="6" t="s">
        <v>0</v>
      </c>
      <c r="CQ20" s="6" t="s">
        <v>0</v>
      </c>
      <c r="CR20" s="6" t="s">
        <v>0</v>
      </c>
      <c r="CS20" s="6" t="s">
        <v>0</v>
      </c>
      <c r="CT20" s="6" t="s">
        <v>0</v>
      </c>
      <c r="CU20" s="6" t="s">
        <v>0</v>
      </c>
      <c r="CV20" s="6" t="s">
        <v>0</v>
      </c>
      <c r="CW20" s="6" t="s">
        <v>0</v>
      </c>
      <c r="CX20" s="6" t="s">
        <v>0</v>
      </c>
      <c r="CY20" s="6" t="s">
        <v>0</v>
      </c>
      <c r="CZ20" s="6" t="s">
        <v>0</v>
      </c>
      <c r="DA20" s="6" t="s">
        <v>0</v>
      </c>
      <c r="DB20" s="6" t="s">
        <v>0</v>
      </c>
      <c r="DC20" s="6" t="s">
        <v>0</v>
      </c>
      <c r="DD20" s="6" t="s">
        <v>0</v>
      </c>
      <c r="DE20" s="6" t="s">
        <v>0</v>
      </c>
      <c r="DF20" s="6" t="s">
        <v>0</v>
      </c>
      <c r="DG20" s="6" t="s">
        <v>0</v>
      </c>
      <c r="DH20" s="6" t="s">
        <v>0</v>
      </c>
      <c r="DI20" s="6" t="s">
        <v>0</v>
      </c>
      <c r="DJ20" s="6" t="s">
        <v>0</v>
      </c>
      <c r="DK20" s="6" t="s">
        <v>0</v>
      </c>
      <c r="DL20" s="6" t="s">
        <v>0</v>
      </c>
      <c r="DM20" s="6" t="s">
        <v>0</v>
      </c>
      <c r="DN20" s="6" t="s">
        <v>0</v>
      </c>
      <c r="DO20" s="6" t="s">
        <v>0</v>
      </c>
      <c r="DP20" s="6" t="s">
        <v>0</v>
      </c>
    </row>
    <row r="21" spans="1:120" x14ac:dyDescent="0.25">
      <c r="A21" t="s">
        <v>0</v>
      </c>
      <c r="B21" t="s">
        <v>573</v>
      </c>
      <c r="C21" t="s">
        <v>0</v>
      </c>
      <c r="D21" s="9">
        <v>17629.419999999998</v>
      </c>
      <c r="E21" s="9">
        <v>26264.42</v>
      </c>
      <c r="F21" s="9">
        <v>59770.52</v>
      </c>
      <c r="G21" s="9">
        <v>1080022.1100000001</v>
      </c>
      <c r="H21" s="9">
        <v>1351777.74</v>
      </c>
      <c r="I21" s="9">
        <v>347275.63</v>
      </c>
      <c r="J21" s="9">
        <v>532093.36</v>
      </c>
      <c r="K21" s="9">
        <v>356816.53</v>
      </c>
      <c r="L21" s="9">
        <v>208129.51</v>
      </c>
      <c r="M21" s="9">
        <v>14813.4</v>
      </c>
      <c r="N21" s="9">
        <v>21612.89</v>
      </c>
      <c r="O21" s="9">
        <v>54093.69</v>
      </c>
      <c r="P21" s="9">
        <v>9172.85</v>
      </c>
      <c r="Q21" s="9">
        <v>555427.30000000005</v>
      </c>
      <c r="R21" s="9">
        <v>1402222.87</v>
      </c>
      <c r="S21" s="9">
        <v>1748122.16</v>
      </c>
      <c r="T21" s="9">
        <v>803690.73</v>
      </c>
      <c r="U21" s="9">
        <v>168739.44</v>
      </c>
      <c r="V21" s="9">
        <v>358670.41</v>
      </c>
      <c r="W21" s="9">
        <v>162406.56</v>
      </c>
      <c r="X21" s="9">
        <v>133498.13</v>
      </c>
      <c r="Y21" s="9">
        <v>231494.38</v>
      </c>
      <c r="Z21" s="9">
        <v>470943.83</v>
      </c>
      <c r="AA21" s="9">
        <v>660297.97</v>
      </c>
      <c r="AB21" s="9">
        <v>85152.9</v>
      </c>
      <c r="AC21" s="9">
        <v>220958.43</v>
      </c>
      <c r="AD21" s="9">
        <v>502232.05</v>
      </c>
      <c r="AE21" s="9">
        <v>826654.42</v>
      </c>
      <c r="AF21" s="9">
        <v>1401740.54</v>
      </c>
      <c r="AG21" s="9">
        <v>654167.49</v>
      </c>
      <c r="AH21" s="9">
        <v>455684.12</v>
      </c>
      <c r="AI21" s="9"/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 t="s">
        <v>0</v>
      </c>
      <c r="BM21" s="6" t="s">
        <v>0</v>
      </c>
      <c r="BN21" s="6" t="s">
        <v>0</v>
      </c>
      <c r="BO21" s="6" t="s">
        <v>0</v>
      </c>
      <c r="BP21" s="6" t="s">
        <v>0</v>
      </c>
      <c r="BQ21" s="6" t="s">
        <v>0</v>
      </c>
      <c r="BR21" s="6" t="s">
        <v>0</v>
      </c>
      <c r="BS21" s="6" t="s">
        <v>0</v>
      </c>
      <c r="BT21" s="6" t="s">
        <v>0</v>
      </c>
      <c r="BU21" s="6" t="s">
        <v>0</v>
      </c>
      <c r="BV21" s="6" t="s">
        <v>0</v>
      </c>
      <c r="BW21" s="6" t="s">
        <v>0</v>
      </c>
      <c r="BX21" s="6" t="s">
        <v>0</v>
      </c>
      <c r="BY21" s="6" t="s">
        <v>0</v>
      </c>
      <c r="BZ21" s="6" t="s">
        <v>0</v>
      </c>
      <c r="CA21" s="6" t="s">
        <v>0</v>
      </c>
      <c r="CB21" s="6" t="s">
        <v>0</v>
      </c>
      <c r="CC21" s="6" t="s">
        <v>0</v>
      </c>
      <c r="CD21" s="6" t="s">
        <v>0</v>
      </c>
      <c r="CE21" s="6" t="s">
        <v>0</v>
      </c>
      <c r="CF21" s="6" t="s">
        <v>0</v>
      </c>
      <c r="CG21" s="6" t="s">
        <v>0</v>
      </c>
      <c r="CH21" s="6" t="s">
        <v>0</v>
      </c>
      <c r="CI21" s="6" t="s">
        <v>0</v>
      </c>
      <c r="CJ21" s="6" t="s">
        <v>0</v>
      </c>
      <c r="CK21" s="6" t="s">
        <v>0</v>
      </c>
      <c r="CL21" s="6" t="s">
        <v>0</v>
      </c>
      <c r="CM21" s="6" t="s">
        <v>0</v>
      </c>
      <c r="CN21" s="6" t="s">
        <v>0</v>
      </c>
      <c r="CO21" s="6" t="s">
        <v>0</v>
      </c>
      <c r="CP21" s="6" t="s">
        <v>0</v>
      </c>
      <c r="CQ21" s="6" t="s">
        <v>0</v>
      </c>
      <c r="CR21" s="6" t="s">
        <v>0</v>
      </c>
      <c r="CS21" s="6" t="s">
        <v>0</v>
      </c>
      <c r="CT21" s="6" t="s">
        <v>0</v>
      </c>
      <c r="CU21" s="6" t="s">
        <v>0</v>
      </c>
      <c r="CV21" s="6" t="s">
        <v>0</v>
      </c>
      <c r="CW21" s="6" t="s">
        <v>0</v>
      </c>
      <c r="CX21" s="6" t="s">
        <v>0</v>
      </c>
      <c r="CY21" s="6" t="s">
        <v>0</v>
      </c>
      <c r="CZ21" s="6" t="s">
        <v>0</v>
      </c>
      <c r="DA21" s="6" t="s">
        <v>0</v>
      </c>
      <c r="DB21" s="6" t="s">
        <v>0</v>
      </c>
      <c r="DC21" s="6" t="s">
        <v>0</v>
      </c>
      <c r="DD21" s="6" t="s">
        <v>0</v>
      </c>
      <c r="DE21" s="6" t="s">
        <v>0</v>
      </c>
      <c r="DF21" s="6" t="s">
        <v>0</v>
      </c>
      <c r="DG21" s="6" t="s">
        <v>0</v>
      </c>
      <c r="DH21" s="6" t="s">
        <v>0</v>
      </c>
      <c r="DI21" s="6" t="s">
        <v>0</v>
      </c>
      <c r="DJ21" s="6" t="s">
        <v>0</v>
      </c>
      <c r="DK21" s="6" t="s">
        <v>0</v>
      </c>
      <c r="DL21" s="6" t="s">
        <v>0</v>
      </c>
      <c r="DM21" s="6" t="s">
        <v>0</v>
      </c>
      <c r="DN21" s="6" t="s">
        <v>0</v>
      </c>
      <c r="DO21" s="6" t="s">
        <v>0</v>
      </c>
      <c r="DP21" s="6" t="s">
        <v>0</v>
      </c>
    </row>
    <row r="22" spans="1:120" x14ac:dyDescent="0.25">
      <c r="A22" t="s">
        <v>0</v>
      </c>
      <c r="B22" t="s">
        <v>574</v>
      </c>
      <c r="C22" t="s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373945.8</v>
      </c>
      <c r="AH22" s="9">
        <v>1108222.8</v>
      </c>
      <c r="AI22" s="9"/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 t="s">
        <v>0</v>
      </c>
      <c r="BM22" s="6" t="s">
        <v>0</v>
      </c>
      <c r="BN22" s="6" t="s">
        <v>0</v>
      </c>
      <c r="BO22" s="6" t="s">
        <v>0</v>
      </c>
      <c r="BP22" s="6" t="s">
        <v>0</v>
      </c>
      <c r="BQ22" s="6" t="s">
        <v>0</v>
      </c>
      <c r="BR22" s="6" t="s">
        <v>0</v>
      </c>
      <c r="BS22" s="6" t="s">
        <v>0</v>
      </c>
      <c r="BT22" s="6" t="s">
        <v>0</v>
      </c>
      <c r="BU22" s="6" t="s">
        <v>0</v>
      </c>
      <c r="BV22" s="6" t="s">
        <v>0</v>
      </c>
      <c r="BW22" s="6" t="s">
        <v>0</v>
      </c>
      <c r="BX22" s="6" t="s">
        <v>0</v>
      </c>
      <c r="BY22" s="6" t="s">
        <v>0</v>
      </c>
      <c r="BZ22" s="6" t="s">
        <v>0</v>
      </c>
      <c r="CA22" s="6" t="s">
        <v>0</v>
      </c>
      <c r="CB22" s="6" t="s">
        <v>0</v>
      </c>
      <c r="CC22" s="6" t="s">
        <v>0</v>
      </c>
      <c r="CD22" s="6" t="s">
        <v>0</v>
      </c>
      <c r="CE22" s="6" t="s">
        <v>0</v>
      </c>
      <c r="CF22" s="6" t="s">
        <v>0</v>
      </c>
      <c r="CG22" s="6" t="s">
        <v>0</v>
      </c>
      <c r="CH22" s="6" t="s">
        <v>0</v>
      </c>
      <c r="CI22" s="6" t="s">
        <v>0</v>
      </c>
      <c r="CJ22" s="6" t="s">
        <v>0</v>
      </c>
      <c r="CK22" s="6" t="s">
        <v>0</v>
      </c>
      <c r="CL22" s="6" t="s">
        <v>0</v>
      </c>
      <c r="CM22" s="6" t="s">
        <v>0</v>
      </c>
      <c r="CN22" s="6" t="s">
        <v>0</v>
      </c>
      <c r="CO22" s="6" t="s">
        <v>0</v>
      </c>
      <c r="CP22" s="6" t="s">
        <v>0</v>
      </c>
      <c r="CQ22" s="6" t="s">
        <v>0</v>
      </c>
      <c r="CR22" s="6" t="s">
        <v>0</v>
      </c>
      <c r="CS22" s="6" t="s">
        <v>0</v>
      </c>
      <c r="CT22" s="6" t="s">
        <v>0</v>
      </c>
      <c r="CU22" s="6" t="s">
        <v>0</v>
      </c>
      <c r="CV22" s="6" t="s">
        <v>0</v>
      </c>
      <c r="CW22" s="6" t="s">
        <v>0</v>
      </c>
      <c r="CX22" s="6" t="s">
        <v>0</v>
      </c>
      <c r="CY22" s="6" t="s">
        <v>0</v>
      </c>
      <c r="CZ22" s="6" t="s">
        <v>0</v>
      </c>
      <c r="DA22" s="6" t="s">
        <v>0</v>
      </c>
      <c r="DB22" s="6" t="s">
        <v>0</v>
      </c>
      <c r="DC22" s="6" t="s">
        <v>0</v>
      </c>
      <c r="DD22" s="6" t="s">
        <v>0</v>
      </c>
      <c r="DE22" s="6" t="s">
        <v>0</v>
      </c>
      <c r="DF22" s="6" t="s">
        <v>0</v>
      </c>
      <c r="DG22" s="6" t="s">
        <v>0</v>
      </c>
      <c r="DH22" s="6" t="s">
        <v>0</v>
      </c>
      <c r="DI22" s="6" t="s">
        <v>0</v>
      </c>
      <c r="DJ22" s="6" t="s">
        <v>0</v>
      </c>
      <c r="DK22" s="6" t="s">
        <v>0</v>
      </c>
      <c r="DL22" s="6" t="s">
        <v>0</v>
      </c>
      <c r="DM22" s="6" t="s">
        <v>0</v>
      </c>
      <c r="DN22" s="6" t="s">
        <v>0</v>
      </c>
      <c r="DO22" s="6" t="s">
        <v>0</v>
      </c>
      <c r="DP22" s="6" t="s">
        <v>0</v>
      </c>
    </row>
    <row r="23" spans="1:120" x14ac:dyDescent="0.25">
      <c r="A23" t="s">
        <v>575</v>
      </c>
      <c r="B23" t="s">
        <v>0</v>
      </c>
      <c r="C23" t="s">
        <v>0</v>
      </c>
      <c r="D23" s="9">
        <v>85616595.569999993</v>
      </c>
      <c r="E23" s="9">
        <v>84639996.489999995</v>
      </c>
      <c r="F23" s="9">
        <v>94445629.739999995</v>
      </c>
      <c r="G23" s="9">
        <v>85878274.180000007</v>
      </c>
      <c r="H23" s="9">
        <v>119992177.42</v>
      </c>
      <c r="I23" s="9">
        <v>200538733.41999999</v>
      </c>
      <c r="J23" s="9">
        <v>1307389541.01</v>
      </c>
      <c r="K23" s="9">
        <v>152099013.81999999</v>
      </c>
      <c r="L23" s="9">
        <v>141144844.16</v>
      </c>
      <c r="M23" s="9">
        <v>137380702.56999999</v>
      </c>
      <c r="N23" s="9">
        <v>133344156.56999999</v>
      </c>
      <c r="O23" s="9">
        <v>147733542.80000001</v>
      </c>
      <c r="P23" s="9">
        <v>153250287.5</v>
      </c>
      <c r="Q23" s="9">
        <v>124432371.61</v>
      </c>
      <c r="R23" s="9">
        <v>159087083.77000001</v>
      </c>
      <c r="S23" s="9">
        <v>155142948.97</v>
      </c>
      <c r="T23" s="9">
        <v>247285819.22999999</v>
      </c>
      <c r="U23" s="9">
        <v>151291353.71000001</v>
      </c>
      <c r="V23" s="9">
        <v>150234626.65000001</v>
      </c>
      <c r="W23" s="9">
        <v>166059454.74000001</v>
      </c>
      <c r="X23" s="9">
        <v>139766902.97</v>
      </c>
      <c r="Y23" s="9">
        <v>146992701.46000001</v>
      </c>
      <c r="Z23" s="9">
        <v>142439095.59</v>
      </c>
      <c r="AA23" s="9">
        <v>132738244.38</v>
      </c>
      <c r="AB23" s="9">
        <v>152791256.61000001</v>
      </c>
      <c r="AC23" s="9">
        <v>128853321.63</v>
      </c>
      <c r="AD23" s="9">
        <v>133056996.43000001</v>
      </c>
      <c r="AE23" s="9">
        <v>145021255.33000001</v>
      </c>
      <c r="AF23" s="9">
        <v>441896349.85000002</v>
      </c>
      <c r="AG23" s="9">
        <v>137733769.91</v>
      </c>
      <c r="AH23" s="9">
        <v>159528604.58000001</v>
      </c>
      <c r="AI23" s="9"/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 t="s">
        <v>0</v>
      </c>
      <c r="BM23" s="6" t="s">
        <v>0</v>
      </c>
      <c r="BN23" s="6" t="s">
        <v>0</v>
      </c>
      <c r="BO23" s="6" t="s">
        <v>0</v>
      </c>
      <c r="BP23" s="6" t="s">
        <v>0</v>
      </c>
      <c r="BQ23" s="6" t="s">
        <v>0</v>
      </c>
      <c r="BR23" s="6" t="s">
        <v>0</v>
      </c>
      <c r="BS23" s="6" t="s">
        <v>0</v>
      </c>
      <c r="BT23" s="6" t="s">
        <v>0</v>
      </c>
      <c r="BU23" s="6" t="s">
        <v>0</v>
      </c>
      <c r="BV23" s="6" t="s">
        <v>0</v>
      </c>
      <c r="BW23" s="6" t="s">
        <v>0</v>
      </c>
      <c r="BX23" s="6" t="s">
        <v>0</v>
      </c>
      <c r="BY23" s="6" t="s">
        <v>0</v>
      </c>
      <c r="BZ23" s="6" t="s">
        <v>0</v>
      </c>
      <c r="CA23" s="6" t="s">
        <v>0</v>
      </c>
      <c r="CB23" s="6" t="s">
        <v>0</v>
      </c>
      <c r="CC23" s="6" t="s">
        <v>0</v>
      </c>
      <c r="CD23" s="6" t="s">
        <v>0</v>
      </c>
      <c r="CE23" s="6" t="s">
        <v>0</v>
      </c>
      <c r="CF23" s="6" t="s">
        <v>0</v>
      </c>
      <c r="CG23" s="6" t="s">
        <v>0</v>
      </c>
      <c r="CH23" s="6" t="s">
        <v>0</v>
      </c>
      <c r="CI23" s="6" t="s">
        <v>0</v>
      </c>
      <c r="CJ23" s="6" t="s">
        <v>0</v>
      </c>
      <c r="CK23" s="6" t="s">
        <v>0</v>
      </c>
      <c r="CL23" s="6" t="s">
        <v>0</v>
      </c>
      <c r="CM23" s="6" t="s">
        <v>0</v>
      </c>
      <c r="CN23" s="6" t="s">
        <v>0</v>
      </c>
      <c r="CO23" s="6" t="s">
        <v>0</v>
      </c>
      <c r="CP23" s="6" t="s">
        <v>0</v>
      </c>
      <c r="CQ23" s="6" t="s">
        <v>0</v>
      </c>
      <c r="CR23" s="6" t="s">
        <v>0</v>
      </c>
      <c r="CS23" s="6" t="s">
        <v>0</v>
      </c>
      <c r="CT23" s="6" t="s">
        <v>0</v>
      </c>
      <c r="CU23" s="6" t="s">
        <v>0</v>
      </c>
      <c r="CV23" s="6" t="s">
        <v>0</v>
      </c>
      <c r="CW23" s="6" t="s">
        <v>0</v>
      </c>
      <c r="CX23" s="6" t="s">
        <v>0</v>
      </c>
      <c r="CY23" s="6" t="s">
        <v>0</v>
      </c>
      <c r="CZ23" s="6" t="s">
        <v>0</v>
      </c>
      <c r="DA23" s="6" t="s">
        <v>0</v>
      </c>
      <c r="DB23" s="6" t="s">
        <v>0</v>
      </c>
      <c r="DC23" s="6" t="s">
        <v>0</v>
      </c>
      <c r="DD23" s="6" t="s">
        <v>0</v>
      </c>
      <c r="DE23" s="6" t="s">
        <v>0</v>
      </c>
      <c r="DF23" s="6" t="s">
        <v>0</v>
      </c>
      <c r="DG23" s="6" t="s">
        <v>0</v>
      </c>
      <c r="DH23" s="6" t="s">
        <v>0</v>
      </c>
      <c r="DI23" s="6" t="s">
        <v>0</v>
      </c>
      <c r="DJ23" s="6" t="s">
        <v>0</v>
      </c>
      <c r="DK23" s="6" t="s">
        <v>0</v>
      </c>
      <c r="DL23" s="6" t="s">
        <v>0</v>
      </c>
      <c r="DM23" s="6" t="s">
        <v>0</v>
      </c>
      <c r="DN23" s="6" t="s">
        <v>0</v>
      </c>
      <c r="DO23" s="6" t="s">
        <v>0</v>
      </c>
      <c r="DP23" s="6" t="s">
        <v>0</v>
      </c>
    </row>
    <row r="24" spans="1:120" x14ac:dyDescent="0.25">
      <c r="A24" t="s">
        <v>0</v>
      </c>
      <c r="B24" t="s">
        <v>576</v>
      </c>
      <c r="C24" t="s">
        <v>0</v>
      </c>
      <c r="D24" s="9">
        <v>74742680.790000007</v>
      </c>
      <c r="E24" s="9">
        <v>81852641.469999999</v>
      </c>
      <c r="F24" s="9">
        <v>91686070.230000004</v>
      </c>
      <c r="G24" s="9">
        <v>82824155.840000004</v>
      </c>
      <c r="H24" s="9">
        <v>117197035.19</v>
      </c>
      <c r="I24" s="9">
        <v>116939181.19</v>
      </c>
      <c r="J24" s="9">
        <v>124115024.02</v>
      </c>
      <c r="K24" s="9">
        <v>148086536.78</v>
      </c>
      <c r="L24" s="9">
        <v>137462443.59999999</v>
      </c>
      <c r="M24" s="9">
        <v>133437951.43000001</v>
      </c>
      <c r="N24" s="9">
        <v>129479419.28</v>
      </c>
      <c r="O24" s="9">
        <v>144642397.13</v>
      </c>
      <c r="P24" s="9">
        <v>151468594.80000001</v>
      </c>
      <c r="Q24" s="9">
        <v>119701188.17</v>
      </c>
      <c r="R24" s="9">
        <v>156086152.25999999</v>
      </c>
      <c r="S24" s="9">
        <v>123282358.04000001</v>
      </c>
      <c r="T24" s="9">
        <v>155132649.34999999</v>
      </c>
      <c r="U24" s="9">
        <v>148292631.05000001</v>
      </c>
      <c r="V24" s="9">
        <v>147530454.97999999</v>
      </c>
      <c r="W24" s="9">
        <v>159928893.27000001</v>
      </c>
      <c r="X24" s="9">
        <v>137003234.43000001</v>
      </c>
      <c r="Y24" s="9">
        <v>141573029.87</v>
      </c>
      <c r="Z24" s="9">
        <v>139088272.30000001</v>
      </c>
      <c r="AA24" s="9">
        <v>130727724.56999999</v>
      </c>
      <c r="AB24" s="9">
        <v>147752003.72999999</v>
      </c>
      <c r="AC24" s="9">
        <v>125871513.31</v>
      </c>
      <c r="AD24" s="9">
        <v>130796997.98999999</v>
      </c>
      <c r="AE24" s="9">
        <v>139346764.31</v>
      </c>
      <c r="AF24" s="9">
        <v>136821168.53</v>
      </c>
      <c r="AG24" s="9">
        <v>135603160.58000001</v>
      </c>
      <c r="AH24" s="9">
        <v>155081021.19</v>
      </c>
      <c r="AI24" s="9"/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 t="s">
        <v>0</v>
      </c>
      <c r="BM24" s="6" t="s">
        <v>0</v>
      </c>
      <c r="BN24" s="6" t="s">
        <v>0</v>
      </c>
      <c r="BO24" s="6" t="s">
        <v>0</v>
      </c>
      <c r="BP24" s="6" t="s">
        <v>0</v>
      </c>
      <c r="BQ24" s="6" t="s">
        <v>0</v>
      </c>
      <c r="BR24" s="6" t="s">
        <v>0</v>
      </c>
      <c r="BS24" s="6" t="s">
        <v>0</v>
      </c>
      <c r="BT24" s="6" t="s">
        <v>0</v>
      </c>
      <c r="BU24" s="6" t="s">
        <v>0</v>
      </c>
      <c r="BV24" s="6" t="s">
        <v>0</v>
      </c>
      <c r="BW24" s="6" t="s">
        <v>0</v>
      </c>
      <c r="BX24" s="6" t="s">
        <v>0</v>
      </c>
      <c r="BY24" s="6" t="s">
        <v>0</v>
      </c>
      <c r="BZ24" s="6" t="s">
        <v>0</v>
      </c>
      <c r="CA24" s="6" t="s">
        <v>0</v>
      </c>
      <c r="CB24" s="6" t="s">
        <v>0</v>
      </c>
      <c r="CC24" s="6" t="s">
        <v>0</v>
      </c>
      <c r="CD24" s="6" t="s">
        <v>0</v>
      </c>
      <c r="CE24" s="6" t="s">
        <v>0</v>
      </c>
      <c r="CF24" s="6" t="s">
        <v>0</v>
      </c>
      <c r="CG24" s="6" t="s">
        <v>0</v>
      </c>
      <c r="CH24" s="6" t="s">
        <v>0</v>
      </c>
      <c r="CI24" s="6" t="s">
        <v>0</v>
      </c>
      <c r="CJ24" s="6" t="s">
        <v>0</v>
      </c>
      <c r="CK24" s="6" t="s">
        <v>0</v>
      </c>
      <c r="CL24" s="6" t="s">
        <v>0</v>
      </c>
      <c r="CM24" s="6" t="s">
        <v>0</v>
      </c>
      <c r="CN24" s="6" t="s">
        <v>0</v>
      </c>
      <c r="CO24" s="6" t="s">
        <v>0</v>
      </c>
      <c r="CP24" s="6" t="s">
        <v>0</v>
      </c>
      <c r="CQ24" s="6" t="s">
        <v>0</v>
      </c>
      <c r="CR24" s="6" t="s">
        <v>0</v>
      </c>
      <c r="CS24" s="6" t="s">
        <v>0</v>
      </c>
      <c r="CT24" s="6" t="s">
        <v>0</v>
      </c>
      <c r="CU24" s="6" t="s">
        <v>0</v>
      </c>
      <c r="CV24" s="6" t="s">
        <v>0</v>
      </c>
      <c r="CW24" s="6" t="s">
        <v>0</v>
      </c>
      <c r="CX24" s="6" t="s">
        <v>0</v>
      </c>
      <c r="CY24" s="6" t="s">
        <v>0</v>
      </c>
      <c r="CZ24" s="6" t="s">
        <v>0</v>
      </c>
      <c r="DA24" s="6" t="s">
        <v>0</v>
      </c>
      <c r="DB24" s="6" t="s">
        <v>0</v>
      </c>
      <c r="DC24" s="6" t="s">
        <v>0</v>
      </c>
      <c r="DD24" s="6" t="s">
        <v>0</v>
      </c>
      <c r="DE24" s="6" t="s">
        <v>0</v>
      </c>
      <c r="DF24" s="6" t="s">
        <v>0</v>
      </c>
      <c r="DG24" s="6" t="s">
        <v>0</v>
      </c>
      <c r="DH24" s="6" t="s">
        <v>0</v>
      </c>
      <c r="DI24" s="6" t="s">
        <v>0</v>
      </c>
      <c r="DJ24" s="6" t="s">
        <v>0</v>
      </c>
      <c r="DK24" s="6" t="s">
        <v>0</v>
      </c>
      <c r="DL24" s="6" t="s">
        <v>0</v>
      </c>
      <c r="DM24" s="6" t="s">
        <v>0</v>
      </c>
      <c r="DN24" s="6" t="s">
        <v>0</v>
      </c>
      <c r="DO24" s="6" t="s">
        <v>0</v>
      </c>
      <c r="DP24" s="6" t="s">
        <v>0</v>
      </c>
    </row>
    <row r="25" spans="1:120" x14ac:dyDescent="0.25">
      <c r="A25" t="s">
        <v>0</v>
      </c>
      <c r="B25" t="s">
        <v>467</v>
      </c>
      <c r="C25" t="s">
        <v>0</v>
      </c>
      <c r="D25" s="9">
        <v>10873914.779999999</v>
      </c>
      <c r="E25" s="9">
        <v>2787355.02</v>
      </c>
      <c r="F25" s="9">
        <v>2759559.51</v>
      </c>
      <c r="G25" s="9">
        <v>3054118.34</v>
      </c>
      <c r="H25" s="9">
        <v>2795142.23</v>
      </c>
      <c r="I25" s="9">
        <v>83599552.230000004</v>
      </c>
      <c r="J25" s="9">
        <v>1183274516.99</v>
      </c>
      <c r="K25" s="9">
        <v>4012477.04</v>
      </c>
      <c r="L25" s="9">
        <v>3682400.56</v>
      </c>
      <c r="M25" s="9">
        <v>3942751.14</v>
      </c>
      <c r="N25" s="9">
        <v>3864737.29</v>
      </c>
      <c r="O25" s="9">
        <v>3091145.67</v>
      </c>
      <c r="P25" s="9">
        <v>1781692.7</v>
      </c>
      <c r="Q25" s="9">
        <v>4731183.4400000004</v>
      </c>
      <c r="R25" s="9">
        <v>3000931.51</v>
      </c>
      <c r="S25" s="9">
        <v>31860590.93</v>
      </c>
      <c r="T25" s="9">
        <v>92153169.879999995</v>
      </c>
      <c r="U25" s="9">
        <v>2998722.66</v>
      </c>
      <c r="V25" s="9">
        <v>2704171.67</v>
      </c>
      <c r="W25" s="9">
        <v>6130561.4699999997</v>
      </c>
      <c r="X25" s="9">
        <v>2763668.54</v>
      </c>
      <c r="Y25" s="9">
        <v>5419671.5899999999</v>
      </c>
      <c r="Z25" s="9">
        <v>3350823.29</v>
      </c>
      <c r="AA25" s="9">
        <v>2010519.81</v>
      </c>
      <c r="AB25" s="9">
        <v>5039252.88</v>
      </c>
      <c r="AC25" s="9">
        <v>2981808.32</v>
      </c>
      <c r="AD25" s="9">
        <v>2259998.44</v>
      </c>
      <c r="AE25" s="9">
        <v>5674491.0199999996</v>
      </c>
      <c r="AF25" s="9">
        <v>305075181.31999999</v>
      </c>
      <c r="AG25" s="9">
        <v>2130609.33</v>
      </c>
      <c r="AH25" s="9">
        <v>4447583.3899999997</v>
      </c>
      <c r="AI25" s="9"/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 t="s">
        <v>0</v>
      </c>
      <c r="BM25" s="6" t="s">
        <v>0</v>
      </c>
      <c r="BN25" s="6" t="s">
        <v>0</v>
      </c>
      <c r="BO25" s="6" t="s">
        <v>0</v>
      </c>
      <c r="BP25" s="6" t="s">
        <v>0</v>
      </c>
      <c r="BQ25" s="6" t="s">
        <v>0</v>
      </c>
      <c r="BR25" s="6" t="s">
        <v>0</v>
      </c>
      <c r="BS25" s="6" t="s">
        <v>0</v>
      </c>
      <c r="BT25" s="6" t="s">
        <v>0</v>
      </c>
      <c r="BU25" s="6" t="s">
        <v>0</v>
      </c>
      <c r="BV25" s="6" t="s">
        <v>0</v>
      </c>
      <c r="BW25" s="6" t="s">
        <v>0</v>
      </c>
      <c r="BX25" s="6" t="s">
        <v>0</v>
      </c>
      <c r="BY25" s="6" t="s">
        <v>0</v>
      </c>
      <c r="BZ25" s="6" t="s">
        <v>0</v>
      </c>
      <c r="CA25" s="6" t="s">
        <v>0</v>
      </c>
      <c r="CB25" s="6" t="s">
        <v>0</v>
      </c>
      <c r="CC25" s="6" t="s">
        <v>0</v>
      </c>
      <c r="CD25" s="6" t="s">
        <v>0</v>
      </c>
      <c r="CE25" s="6" t="s">
        <v>0</v>
      </c>
      <c r="CF25" s="6" t="s">
        <v>0</v>
      </c>
      <c r="CG25" s="6" t="s">
        <v>0</v>
      </c>
      <c r="CH25" s="6" t="s">
        <v>0</v>
      </c>
      <c r="CI25" s="6" t="s">
        <v>0</v>
      </c>
      <c r="CJ25" s="6" t="s">
        <v>0</v>
      </c>
      <c r="CK25" s="6" t="s">
        <v>0</v>
      </c>
      <c r="CL25" s="6" t="s">
        <v>0</v>
      </c>
      <c r="CM25" s="6" t="s">
        <v>0</v>
      </c>
      <c r="CN25" s="6" t="s">
        <v>0</v>
      </c>
      <c r="CO25" s="6" t="s">
        <v>0</v>
      </c>
      <c r="CP25" s="6" t="s">
        <v>0</v>
      </c>
      <c r="CQ25" s="6" t="s">
        <v>0</v>
      </c>
      <c r="CR25" s="6" t="s">
        <v>0</v>
      </c>
      <c r="CS25" s="6" t="s">
        <v>0</v>
      </c>
      <c r="CT25" s="6" t="s">
        <v>0</v>
      </c>
      <c r="CU25" s="6" t="s">
        <v>0</v>
      </c>
      <c r="CV25" s="6" t="s">
        <v>0</v>
      </c>
      <c r="CW25" s="6" t="s">
        <v>0</v>
      </c>
      <c r="CX25" s="6" t="s">
        <v>0</v>
      </c>
      <c r="CY25" s="6" t="s">
        <v>0</v>
      </c>
      <c r="CZ25" s="6" t="s">
        <v>0</v>
      </c>
      <c r="DA25" s="6" t="s">
        <v>0</v>
      </c>
      <c r="DB25" s="6" t="s">
        <v>0</v>
      </c>
      <c r="DC25" s="6" t="s">
        <v>0</v>
      </c>
      <c r="DD25" s="6" t="s">
        <v>0</v>
      </c>
      <c r="DE25" s="6" t="s">
        <v>0</v>
      </c>
      <c r="DF25" s="6" t="s">
        <v>0</v>
      </c>
      <c r="DG25" s="6" t="s">
        <v>0</v>
      </c>
      <c r="DH25" s="6" t="s">
        <v>0</v>
      </c>
      <c r="DI25" s="6" t="s">
        <v>0</v>
      </c>
      <c r="DJ25" s="6" t="s">
        <v>0</v>
      </c>
      <c r="DK25" s="6" t="s">
        <v>0</v>
      </c>
      <c r="DL25" s="6" t="s">
        <v>0</v>
      </c>
      <c r="DM25" s="6" t="s">
        <v>0</v>
      </c>
      <c r="DN25" s="6" t="s">
        <v>0</v>
      </c>
      <c r="DO25" s="6" t="s">
        <v>0</v>
      </c>
      <c r="DP25" s="6" t="s">
        <v>0</v>
      </c>
    </row>
    <row r="26" spans="1:120" x14ac:dyDescent="0.25">
      <c r="A26" t="s">
        <v>577</v>
      </c>
      <c r="B26" t="s">
        <v>0</v>
      </c>
      <c r="C26" t="s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16651.5</v>
      </c>
      <c r="AA26" s="9">
        <v>164537.72</v>
      </c>
      <c r="AB26" s="9">
        <v>181065.89</v>
      </c>
      <c r="AC26" s="9">
        <v>88822</v>
      </c>
      <c r="AD26" s="9">
        <v>57885</v>
      </c>
      <c r="AE26" s="9">
        <v>26181.42</v>
      </c>
      <c r="AF26" s="9">
        <v>13068.7</v>
      </c>
      <c r="AG26" s="9">
        <v>32527.22</v>
      </c>
      <c r="AH26" s="9">
        <v>4745.8999999999996</v>
      </c>
      <c r="AI26" s="9"/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 t="s">
        <v>0</v>
      </c>
      <c r="BM26" s="6" t="s">
        <v>0</v>
      </c>
      <c r="BN26" s="6" t="s">
        <v>0</v>
      </c>
      <c r="BO26" s="6" t="s">
        <v>0</v>
      </c>
      <c r="BP26" s="6" t="s">
        <v>0</v>
      </c>
      <c r="BQ26" s="6" t="s">
        <v>0</v>
      </c>
      <c r="BR26" s="6" t="s">
        <v>0</v>
      </c>
      <c r="BS26" s="6" t="s">
        <v>0</v>
      </c>
      <c r="BT26" s="6" t="s">
        <v>0</v>
      </c>
      <c r="BU26" s="6" t="s">
        <v>0</v>
      </c>
      <c r="BV26" s="6" t="s">
        <v>0</v>
      </c>
      <c r="BW26" s="6" t="s">
        <v>0</v>
      </c>
      <c r="BX26" s="6" t="s">
        <v>0</v>
      </c>
      <c r="BY26" s="6" t="s">
        <v>0</v>
      </c>
      <c r="BZ26" s="6" t="s">
        <v>0</v>
      </c>
      <c r="CA26" s="6" t="s">
        <v>0</v>
      </c>
      <c r="CB26" s="6" t="s">
        <v>0</v>
      </c>
      <c r="CC26" s="6" t="s">
        <v>0</v>
      </c>
      <c r="CD26" s="6" t="s">
        <v>0</v>
      </c>
      <c r="CE26" s="6" t="s">
        <v>0</v>
      </c>
      <c r="CF26" s="6" t="s">
        <v>0</v>
      </c>
      <c r="CG26" s="6" t="s">
        <v>0</v>
      </c>
      <c r="CH26" s="6" t="s">
        <v>0</v>
      </c>
      <c r="CI26" s="6" t="s">
        <v>0</v>
      </c>
      <c r="CJ26" s="6" t="s">
        <v>0</v>
      </c>
      <c r="CK26" s="6" t="s">
        <v>0</v>
      </c>
      <c r="CL26" s="6" t="s">
        <v>0</v>
      </c>
      <c r="CM26" s="6" t="s">
        <v>0</v>
      </c>
      <c r="CN26" s="6" t="s">
        <v>0</v>
      </c>
      <c r="CO26" s="6" t="s">
        <v>0</v>
      </c>
      <c r="CP26" s="6" t="s">
        <v>0</v>
      </c>
      <c r="CQ26" s="6" t="s">
        <v>0</v>
      </c>
      <c r="CR26" s="6" t="s">
        <v>0</v>
      </c>
      <c r="CS26" s="6" t="s">
        <v>0</v>
      </c>
      <c r="CT26" s="6" t="s">
        <v>0</v>
      </c>
      <c r="CU26" s="6" t="s">
        <v>0</v>
      </c>
      <c r="CV26" s="6" t="s">
        <v>0</v>
      </c>
      <c r="CW26" s="6" t="s">
        <v>0</v>
      </c>
      <c r="CX26" s="6" t="s">
        <v>0</v>
      </c>
      <c r="CY26" s="6" t="s">
        <v>0</v>
      </c>
      <c r="CZ26" s="6" t="s">
        <v>0</v>
      </c>
      <c r="DA26" s="6" t="s">
        <v>0</v>
      </c>
      <c r="DB26" s="6" t="s">
        <v>0</v>
      </c>
      <c r="DC26" s="6" t="s">
        <v>0</v>
      </c>
      <c r="DD26" s="6" t="s">
        <v>0</v>
      </c>
      <c r="DE26" s="6" t="s">
        <v>0</v>
      </c>
      <c r="DF26" s="6" t="s">
        <v>0</v>
      </c>
      <c r="DG26" s="6" t="s">
        <v>0</v>
      </c>
      <c r="DH26" s="6" t="s">
        <v>0</v>
      </c>
      <c r="DI26" s="6" t="s">
        <v>0</v>
      </c>
      <c r="DJ26" s="6" t="s">
        <v>0</v>
      </c>
      <c r="DK26" s="6" t="s">
        <v>0</v>
      </c>
      <c r="DL26" s="6" t="s">
        <v>0</v>
      </c>
      <c r="DM26" s="6" t="s">
        <v>0</v>
      </c>
      <c r="DN26" s="6" t="s">
        <v>0</v>
      </c>
      <c r="DO26" s="6" t="s">
        <v>0</v>
      </c>
      <c r="DP26" s="6" t="s">
        <v>0</v>
      </c>
    </row>
    <row r="27" spans="1:120" x14ac:dyDescent="0.25">
      <c r="A27" t="s">
        <v>578</v>
      </c>
      <c r="B27" t="s">
        <v>0</v>
      </c>
      <c r="C27" t="s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/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 t="s">
        <v>0</v>
      </c>
      <c r="BM27" s="6" t="s">
        <v>0</v>
      </c>
      <c r="BN27" s="6" t="s">
        <v>0</v>
      </c>
      <c r="BO27" s="6" t="s">
        <v>0</v>
      </c>
      <c r="BP27" s="6" t="s">
        <v>0</v>
      </c>
      <c r="BQ27" s="6" t="s">
        <v>0</v>
      </c>
      <c r="BR27" s="6" t="s">
        <v>0</v>
      </c>
      <c r="BS27" s="6" t="s">
        <v>0</v>
      </c>
      <c r="BT27" s="6" t="s">
        <v>0</v>
      </c>
      <c r="BU27" s="6" t="s">
        <v>0</v>
      </c>
      <c r="BV27" s="6" t="s">
        <v>0</v>
      </c>
      <c r="BW27" s="6" t="s">
        <v>0</v>
      </c>
      <c r="BX27" s="6" t="s">
        <v>0</v>
      </c>
      <c r="BY27" s="6" t="s">
        <v>0</v>
      </c>
      <c r="BZ27" s="6" t="s">
        <v>0</v>
      </c>
      <c r="CA27" s="6" t="s">
        <v>0</v>
      </c>
      <c r="CB27" s="6" t="s">
        <v>0</v>
      </c>
      <c r="CC27" s="6" t="s">
        <v>0</v>
      </c>
      <c r="CD27" s="6" t="s">
        <v>0</v>
      </c>
      <c r="CE27" s="6" t="s">
        <v>0</v>
      </c>
      <c r="CF27" s="6" t="s">
        <v>0</v>
      </c>
      <c r="CG27" s="6" t="s">
        <v>0</v>
      </c>
      <c r="CH27" s="6" t="s">
        <v>0</v>
      </c>
      <c r="CI27" s="6" t="s">
        <v>0</v>
      </c>
      <c r="CJ27" s="6" t="s">
        <v>0</v>
      </c>
      <c r="CK27" s="6" t="s">
        <v>0</v>
      </c>
      <c r="CL27" s="6" t="s">
        <v>0</v>
      </c>
      <c r="CM27" s="6" t="s">
        <v>0</v>
      </c>
      <c r="CN27" s="6" t="s">
        <v>0</v>
      </c>
      <c r="CO27" s="6" t="s">
        <v>0</v>
      </c>
      <c r="CP27" s="6" t="s">
        <v>0</v>
      </c>
      <c r="CQ27" s="6" t="s">
        <v>0</v>
      </c>
      <c r="CR27" s="6" t="s">
        <v>0</v>
      </c>
      <c r="CS27" s="6" t="s">
        <v>0</v>
      </c>
      <c r="CT27" s="6" t="s">
        <v>0</v>
      </c>
      <c r="CU27" s="6" t="s">
        <v>0</v>
      </c>
      <c r="CV27" s="6" t="s">
        <v>0</v>
      </c>
      <c r="CW27" s="6" t="s">
        <v>0</v>
      </c>
      <c r="CX27" s="6" t="s">
        <v>0</v>
      </c>
      <c r="CY27" s="6" t="s">
        <v>0</v>
      </c>
      <c r="CZ27" s="6" t="s">
        <v>0</v>
      </c>
      <c r="DA27" s="6" t="s">
        <v>0</v>
      </c>
      <c r="DB27" s="6" t="s">
        <v>0</v>
      </c>
      <c r="DC27" s="6" t="s">
        <v>0</v>
      </c>
      <c r="DD27" s="6" t="s">
        <v>0</v>
      </c>
      <c r="DE27" s="6" t="s">
        <v>0</v>
      </c>
      <c r="DF27" s="6" t="s">
        <v>0</v>
      </c>
      <c r="DG27" s="6" t="s">
        <v>0</v>
      </c>
      <c r="DH27" s="6" t="s">
        <v>0</v>
      </c>
      <c r="DI27" s="6" t="s">
        <v>0</v>
      </c>
      <c r="DJ27" s="6" t="s">
        <v>0</v>
      </c>
      <c r="DK27" s="6" t="s">
        <v>0</v>
      </c>
      <c r="DL27" s="6" t="s">
        <v>0</v>
      </c>
      <c r="DM27" s="6" t="s">
        <v>0</v>
      </c>
      <c r="DN27" s="6" t="s">
        <v>0</v>
      </c>
      <c r="DO27" s="6" t="s">
        <v>0</v>
      </c>
      <c r="DP27" s="6" t="s">
        <v>0</v>
      </c>
    </row>
    <row r="28" spans="1:120" x14ac:dyDescent="0.25">
      <c r="A28" t="s">
        <v>579</v>
      </c>
      <c r="B28" t="s">
        <v>0</v>
      </c>
      <c r="C28" t="s">
        <v>0</v>
      </c>
      <c r="D28" s="9">
        <v>114260643.12</v>
      </c>
      <c r="E28" s="9">
        <v>205319584.49000001</v>
      </c>
      <c r="F28" s="9">
        <v>176468065.41</v>
      </c>
      <c r="G28" s="9">
        <v>174702114.43000001</v>
      </c>
      <c r="H28" s="9">
        <v>182216980.69999999</v>
      </c>
      <c r="I28" s="9">
        <v>177076838.25999999</v>
      </c>
      <c r="J28" s="9">
        <v>173975806.24000001</v>
      </c>
      <c r="K28" s="9">
        <v>174862914.24000001</v>
      </c>
      <c r="L28" s="9">
        <v>184131542.09</v>
      </c>
      <c r="M28" s="9">
        <v>182570433.55000001</v>
      </c>
      <c r="N28" s="9">
        <v>169367593.13999999</v>
      </c>
      <c r="O28" s="9">
        <v>174823860.27000001</v>
      </c>
      <c r="P28" s="9">
        <v>166904264.66999999</v>
      </c>
      <c r="Q28" s="9">
        <v>154177517.84</v>
      </c>
      <c r="R28" s="9">
        <v>207429477.19</v>
      </c>
      <c r="S28" s="9">
        <v>203049535.53999999</v>
      </c>
      <c r="T28" s="9">
        <v>18113624.059999999</v>
      </c>
      <c r="U28" s="9">
        <v>17837948.640000001</v>
      </c>
      <c r="V28" s="9">
        <v>18290275.460000001</v>
      </c>
      <c r="W28" s="9">
        <v>17878648.359999999</v>
      </c>
      <c r="X28" s="9">
        <v>16993571.670000002</v>
      </c>
      <c r="Y28" s="9">
        <v>22516364.620000001</v>
      </c>
      <c r="Z28" s="9">
        <v>16095751.300000001</v>
      </c>
      <c r="AA28" s="9">
        <v>16194974.42</v>
      </c>
      <c r="AB28" s="9">
        <v>14313311.48</v>
      </c>
      <c r="AC28" s="9">
        <v>13038523.42</v>
      </c>
      <c r="AD28" s="9">
        <v>13874492.41</v>
      </c>
      <c r="AE28" s="9">
        <v>15694352.6</v>
      </c>
      <c r="AF28" s="9">
        <v>15423550.85</v>
      </c>
      <c r="AG28" s="9">
        <v>16060071.6</v>
      </c>
      <c r="AH28" s="9">
        <v>17231944.84</v>
      </c>
      <c r="AI28" s="9"/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 t="s">
        <v>0</v>
      </c>
      <c r="BM28" s="6" t="s">
        <v>0</v>
      </c>
      <c r="BN28" s="6" t="s">
        <v>0</v>
      </c>
      <c r="BO28" s="6" t="s">
        <v>0</v>
      </c>
      <c r="BP28" s="6" t="s">
        <v>0</v>
      </c>
      <c r="BQ28" s="6" t="s">
        <v>0</v>
      </c>
      <c r="BR28" s="6" t="s">
        <v>0</v>
      </c>
      <c r="BS28" s="6" t="s">
        <v>0</v>
      </c>
      <c r="BT28" s="6" t="s">
        <v>0</v>
      </c>
      <c r="BU28" s="6" t="s">
        <v>0</v>
      </c>
      <c r="BV28" s="6" t="s">
        <v>0</v>
      </c>
      <c r="BW28" s="6" t="s">
        <v>0</v>
      </c>
      <c r="BX28" s="6" t="s">
        <v>0</v>
      </c>
      <c r="BY28" s="6" t="s">
        <v>0</v>
      </c>
      <c r="BZ28" s="6" t="s">
        <v>0</v>
      </c>
      <c r="CA28" s="6" t="s">
        <v>0</v>
      </c>
      <c r="CB28" s="6" t="s">
        <v>0</v>
      </c>
      <c r="CC28" s="6" t="s">
        <v>0</v>
      </c>
      <c r="CD28" s="6" t="s">
        <v>0</v>
      </c>
      <c r="CE28" s="6" t="s">
        <v>0</v>
      </c>
      <c r="CF28" s="6" t="s">
        <v>0</v>
      </c>
      <c r="CG28" s="6" t="s">
        <v>0</v>
      </c>
      <c r="CH28" s="6" t="s">
        <v>0</v>
      </c>
      <c r="CI28" s="6" t="s">
        <v>0</v>
      </c>
      <c r="CJ28" s="6" t="s">
        <v>0</v>
      </c>
      <c r="CK28" s="6" t="s">
        <v>0</v>
      </c>
      <c r="CL28" s="6" t="s">
        <v>0</v>
      </c>
      <c r="CM28" s="6" t="s">
        <v>0</v>
      </c>
      <c r="CN28" s="6" t="s">
        <v>0</v>
      </c>
      <c r="CO28" s="6" t="s">
        <v>0</v>
      </c>
      <c r="CP28" s="6" t="s">
        <v>0</v>
      </c>
      <c r="CQ28" s="6" t="s">
        <v>0</v>
      </c>
      <c r="CR28" s="6" t="s">
        <v>0</v>
      </c>
      <c r="CS28" s="6" t="s">
        <v>0</v>
      </c>
      <c r="CT28" s="6" t="s">
        <v>0</v>
      </c>
      <c r="CU28" s="6" t="s">
        <v>0</v>
      </c>
      <c r="CV28" s="6" t="s">
        <v>0</v>
      </c>
      <c r="CW28" s="6" t="s">
        <v>0</v>
      </c>
      <c r="CX28" s="6" t="s">
        <v>0</v>
      </c>
      <c r="CY28" s="6" t="s">
        <v>0</v>
      </c>
      <c r="CZ28" s="6" t="s">
        <v>0</v>
      </c>
      <c r="DA28" s="6" t="s">
        <v>0</v>
      </c>
      <c r="DB28" s="6" t="s">
        <v>0</v>
      </c>
      <c r="DC28" s="6" t="s">
        <v>0</v>
      </c>
      <c r="DD28" s="6" t="s">
        <v>0</v>
      </c>
      <c r="DE28" s="6" t="s">
        <v>0</v>
      </c>
      <c r="DF28" s="6" t="s">
        <v>0</v>
      </c>
      <c r="DG28" s="6" t="s">
        <v>0</v>
      </c>
      <c r="DH28" s="6" t="s">
        <v>0</v>
      </c>
      <c r="DI28" s="6" t="s">
        <v>0</v>
      </c>
      <c r="DJ28" s="6" t="s">
        <v>0</v>
      </c>
      <c r="DK28" s="6" t="s">
        <v>0</v>
      </c>
      <c r="DL28" s="6" t="s">
        <v>0</v>
      </c>
      <c r="DM28" s="6" t="s">
        <v>0</v>
      </c>
      <c r="DN28" s="6" t="s">
        <v>0</v>
      </c>
      <c r="DO28" s="6" t="s">
        <v>0</v>
      </c>
      <c r="DP28" s="6" t="s">
        <v>0</v>
      </c>
    </row>
    <row r="29" spans="1:120" x14ac:dyDescent="0.25">
      <c r="A29" t="s">
        <v>0</v>
      </c>
      <c r="B29" t="s">
        <v>0</v>
      </c>
      <c r="C29" t="s">
        <v>0</v>
      </c>
      <c r="D29" s="9">
        <v>103935798.72</v>
      </c>
      <c r="E29" s="9">
        <v>171721459.78999999</v>
      </c>
      <c r="F29" s="9">
        <v>147444237</v>
      </c>
      <c r="G29" s="9">
        <v>146282126.06</v>
      </c>
      <c r="H29" s="9">
        <v>147223946.94999999</v>
      </c>
      <c r="I29" s="9">
        <v>144445920.28999999</v>
      </c>
      <c r="J29" s="9">
        <v>145051129.09</v>
      </c>
      <c r="K29" s="9">
        <v>146145864.91</v>
      </c>
      <c r="L29" s="9">
        <v>144523284.69999999</v>
      </c>
      <c r="M29" s="9">
        <v>148123723.63999999</v>
      </c>
      <c r="N29" s="9">
        <v>142669827.12</v>
      </c>
      <c r="O29" s="9">
        <v>148396738.13999999</v>
      </c>
      <c r="P29" s="9">
        <v>144505600.25999999</v>
      </c>
      <c r="Q29" s="9">
        <v>130910211.37</v>
      </c>
      <c r="R29" s="9">
        <v>170529568.03999999</v>
      </c>
      <c r="S29" s="9">
        <v>164076068.09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/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 t="s">
        <v>0</v>
      </c>
      <c r="BM29" s="6" t="s">
        <v>0</v>
      </c>
      <c r="BN29" s="6" t="s">
        <v>0</v>
      </c>
      <c r="BO29" s="6" t="s">
        <v>0</v>
      </c>
      <c r="BP29" s="6" t="s">
        <v>0</v>
      </c>
      <c r="BQ29" s="6" t="s">
        <v>0</v>
      </c>
      <c r="BR29" s="6" t="s">
        <v>0</v>
      </c>
      <c r="BS29" s="6" t="s">
        <v>0</v>
      </c>
      <c r="BT29" s="6" t="s">
        <v>0</v>
      </c>
      <c r="BU29" s="6" t="s">
        <v>0</v>
      </c>
      <c r="BV29" s="6" t="s">
        <v>0</v>
      </c>
      <c r="BW29" s="6" t="s">
        <v>0</v>
      </c>
      <c r="BX29" s="6" t="s">
        <v>0</v>
      </c>
      <c r="BY29" s="6" t="s">
        <v>0</v>
      </c>
      <c r="BZ29" s="6" t="s">
        <v>0</v>
      </c>
      <c r="CA29" s="6" t="s">
        <v>0</v>
      </c>
      <c r="CB29" s="6" t="s">
        <v>0</v>
      </c>
      <c r="CC29" s="6" t="s">
        <v>0</v>
      </c>
      <c r="CD29" s="6" t="s">
        <v>0</v>
      </c>
      <c r="CE29" s="6" t="s">
        <v>0</v>
      </c>
      <c r="CF29" s="6" t="s">
        <v>0</v>
      </c>
      <c r="CG29" s="6" t="s">
        <v>0</v>
      </c>
      <c r="CH29" s="6" t="s">
        <v>0</v>
      </c>
      <c r="CI29" s="6" t="s">
        <v>0</v>
      </c>
      <c r="CJ29" s="6" t="s">
        <v>0</v>
      </c>
      <c r="CK29" s="6" t="s">
        <v>0</v>
      </c>
      <c r="CL29" s="6" t="s">
        <v>0</v>
      </c>
      <c r="CM29" s="6" t="s">
        <v>0</v>
      </c>
      <c r="CN29" s="6" t="s">
        <v>0</v>
      </c>
      <c r="CO29" s="6" t="s">
        <v>0</v>
      </c>
      <c r="CP29" s="6" t="s">
        <v>0</v>
      </c>
      <c r="CQ29" s="6" t="s">
        <v>0</v>
      </c>
      <c r="CR29" s="6" t="s">
        <v>0</v>
      </c>
      <c r="CS29" s="6" t="s">
        <v>0</v>
      </c>
      <c r="CT29" s="6" t="s">
        <v>0</v>
      </c>
      <c r="CU29" s="6" t="s">
        <v>0</v>
      </c>
      <c r="CV29" s="6" t="s">
        <v>0</v>
      </c>
      <c r="CW29" s="6" t="s">
        <v>0</v>
      </c>
      <c r="CX29" s="6" t="s">
        <v>0</v>
      </c>
      <c r="CY29" s="6" t="s">
        <v>0</v>
      </c>
      <c r="CZ29" s="6" t="s">
        <v>0</v>
      </c>
      <c r="DA29" s="6" t="s">
        <v>0</v>
      </c>
      <c r="DB29" s="6" t="s">
        <v>0</v>
      </c>
      <c r="DC29" s="6" t="s">
        <v>0</v>
      </c>
      <c r="DD29" s="6" t="s">
        <v>0</v>
      </c>
      <c r="DE29" s="6" t="s">
        <v>0</v>
      </c>
      <c r="DF29" s="6" t="s">
        <v>0</v>
      </c>
      <c r="DG29" s="6" t="s">
        <v>0</v>
      </c>
      <c r="DH29" s="6" t="s">
        <v>0</v>
      </c>
      <c r="DI29" s="6" t="s">
        <v>0</v>
      </c>
      <c r="DJ29" s="6" t="s">
        <v>0</v>
      </c>
      <c r="DK29" s="6" t="s">
        <v>0</v>
      </c>
      <c r="DL29" s="6" t="s">
        <v>0</v>
      </c>
      <c r="DM29" s="6" t="s">
        <v>0</v>
      </c>
      <c r="DN29" s="6" t="s">
        <v>0</v>
      </c>
      <c r="DO29" s="6" t="s">
        <v>0</v>
      </c>
      <c r="DP29" s="6" t="s">
        <v>0</v>
      </c>
    </row>
    <row r="30" spans="1:120" x14ac:dyDescent="0.25">
      <c r="A30" t="s">
        <v>0</v>
      </c>
      <c r="B30" t="s">
        <v>0</v>
      </c>
      <c r="C30" t="s">
        <v>0</v>
      </c>
      <c r="D30" s="9">
        <v>10324844.4</v>
      </c>
      <c r="E30" s="9">
        <v>33598124.700000003</v>
      </c>
      <c r="F30" s="9">
        <v>29023828.41</v>
      </c>
      <c r="G30" s="9">
        <v>28419988.370000001</v>
      </c>
      <c r="H30" s="9">
        <v>34993033.75</v>
      </c>
      <c r="I30" s="9">
        <v>32630917.969999999</v>
      </c>
      <c r="J30" s="9">
        <v>28924677.149999999</v>
      </c>
      <c r="K30" s="9">
        <v>28717049.329999998</v>
      </c>
      <c r="L30" s="9">
        <v>39608257.390000001</v>
      </c>
      <c r="M30" s="9">
        <v>34446709.909999996</v>
      </c>
      <c r="N30" s="9">
        <v>26697766.02</v>
      </c>
      <c r="O30" s="9">
        <v>26427122.129999999</v>
      </c>
      <c r="P30" s="9">
        <v>22398664.41</v>
      </c>
      <c r="Q30" s="9">
        <v>23267306.469999999</v>
      </c>
      <c r="R30" s="9">
        <v>36899909.149999999</v>
      </c>
      <c r="S30" s="9">
        <v>38973467.450000003</v>
      </c>
      <c r="T30" s="9">
        <v>18113624.059999999</v>
      </c>
      <c r="U30" s="9">
        <v>17837948.640000001</v>
      </c>
      <c r="V30" s="9">
        <v>18290275.460000001</v>
      </c>
      <c r="W30" s="9">
        <v>17878648.359999999</v>
      </c>
      <c r="X30" s="9">
        <v>16993571.670000002</v>
      </c>
      <c r="Y30" s="9">
        <v>22516364.620000001</v>
      </c>
      <c r="Z30" s="9">
        <v>16095751.300000001</v>
      </c>
      <c r="AA30" s="9">
        <v>16194974.42</v>
      </c>
      <c r="AB30" s="9">
        <v>14313311.48</v>
      </c>
      <c r="AC30" s="9">
        <v>13038523.42</v>
      </c>
      <c r="AD30" s="9">
        <v>13874492.41</v>
      </c>
      <c r="AE30" s="9">
        <v>15694352.6</v>
      </c>
      <c r="AF30" s="9">
        <v>15423550.85</v>
      </c>
      <c r="AG30" s="9">
        <v>16060071.6</v>
      </c>
      <c r="AH30" s="9">
        <v>17231944.84</v>
      </c>
      <c r="AI30" s="9"/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 t="s">
        <v>0</v>
      </c>
      <c r="BM30" s="6" t="s">
        <v>0</v>
      </c>
      <c r="BN30" s="6" t="s">
        <v>0</v>
      </c>
      <c r="BO30" s="6" t="s">
        <v>0</v>
      </c>
      <c r="BP30" s="6" t="s">
        <v>0</v>
      </c>
      <c r="BQ30" s="6" t="s">
        <v>0</v>
      </c>
      <c r="BR30" s="6" t="s">
        <v>0</v>
      </c>
      <c r="BS30" s="6" t="s">
        <v>0</v>
      </c>
      <c r="BT30" s="6" t="s">
        <v>0</v>
      </c>
      <c r="BU30" s="6" t="s">
        <v>0</v>
      </c>
      <c r="BV30" s="6" t="s">
        <v>0</v>
      </c>
      <c r="BW30" s="6" t="s">
        <v>0</v>
      </c>
      <c r="BX30" s="6" t="s">
        <v>0</v>
      </c>
      <c r="BY30" s="6" t="s">
        <v>0</v>
      </c>
      <c r="BZ30" s="6" t="s">
        <v>0</v>
      </c>
      <c r="CA30" s="6" t="s">
        <v>0</v>
      </c>
      <c r="CB30" s="6" t="s">
        <v>0</v>
      </c>
      <c r="CC30" s="6" t="s">
        <v>0</v>
      </c>
      <c r="CD30" s="6" t="s">
        <v>0</v>
      </c>
      <c r="CE30" s="6" t="s">
        <v>0</v>
      </c>
      <c r="CF30" s="6" t="s">
        <v>0</v>
      </c>
      <c r="CG30" s="6" t="s">
        <v>0</v>
      </c>
      <c r="CH30" s="6" t="s">
        <v>0</v>
      </c>
      <c r="CI30" s="6" t="s">
        <v>0</v>
      </c>
      <c r="CJ30" s="6" t="s">
        <v>0</v>
      </c>
      <c r="CK30" s="6" t="s">
        <v>0</v>
      </c>
      <c r="CL30" s="6" t="s">
        <v>0</v>
      </c>
      <c r="CM30" s="6" t="s">
        <v>0</v>
      </c>
      <c r="CN30" s="6" t="s">
        <v>0</v>
      </c>
      <c r="CO30" s="6" t="s">
        <v>0</v>
      </c>
      <c r="CP30" s="6" t="s">
        <v>0</v>
      </c>
      <c r="CQ30" s="6" t="s">
        <v>0</v>
      </c>
      <c r="CR30" s="6" t="s">
        <v>0</v>
      </c>
      <c r="CS30" s="6" t="s">
        <v>0</v>
      </c>
      <c r="CT30" s="6" t="s">
        <v>0</v>
      </c>
      <c r="CU30" s="6" t="s">
        <v>0</v>
      </c>
      <c r="CV30" s="6" t="s">
        <v>0</v>
      </c>
      <c r="CW30" s="6" t="s">
        <v>0</v>
      </c>
      <c r="CX30" s="6" t="s">
        <v>0</v>
      </c>
      <c r="CY30" s="6" t="s">
        <v>0</v>
      </c>
      <c r="CZ30" s="6" t="s">
        <v>0</v>
      </c>
      <c r="DA30" s="6" t="s">
        <v>0</v>
      </c>
      <c r="DB30" s="6" t="s">
        <v>0</v>
      </c>
      <c r="DC30" s="6" t="s">
        <v>0</v>
      </c>
      <c r="DD30" s="6" t="s">
        <v>0</v>
      </c>
      <c r="DE30" s="6" t="s">
        <v>0</v>
      </c>
      <c r="DF30" s="6" t="s">
        <v>0</v>
      </c>
      <c r="DG30" s="6" t="s">
        <v>0</v>
      </c>
      <c r="DH30" s="6" t="s">
        <v>0</v>
      </c>
      <c r="DI30" s="6" t="s">
        <v>0</v>
      </c>
      <c r="DJ30" s="6" t="s">
        <v>0</v>
      </c>
      <c r="DK30" s="6" t="s">
        <v>0</v>
      </c>
      <c r="DL30" s="6" t="s">
        <v>0</v>
      </c>
      <c r="DM30" s="6" t="s">
        <v>0</v>
      </c>
      <c r="DN30" s="6" t="s">
        <v>0</v>
      </c>
      <c r="DO30" s="6" t="s">
        <v>0</v>
      </c>
      <c r="DP30" s="6" t="s">
        <v>0</v>
      </c>
    </row>
    <row r="31" spans="1:120" x14ac:dyDescent="0.25">
      <c r="A31" t="s">
        <v>580</v>
      </c>
      <c r="B31" t="s">
        <v>0</v>
      </c>
      <c r="C31" t="s">
        <v>0</v>
      </c>
      <c r="D31" s="9">
        <v>638259103.59000003</v>
      </c>
      <c r="E31" s="9">
        <v>788081137.92999995</v>
      </c>
      <c r="F31" s="9">
        <v>670523147.78999996</v>
      </c>
      <c r="G31" s="9">
        <v>664165479.71000004</v>
      </c>
      <c r="H31" s="9">
        <v>906344494.82000005</v>
      </c>
      <c r="I31" s="9">
        <v>710890678.86000001</v>
      </c>
      <c r="J31" s="9">
        <v>628942522.41999996</v>
      </c>
      <c r="K31" s="9">
        <v>648327546.20000005</v>
      </c>
      <c r="L31" s="9">
        <v>620951118.35000002</v>
      </c>
      <c r="M31" s="9">
        <v>806041567.75999999</v>
      </c>
      <c r="N31" s="9">
        <v>754489808.75999999</v>
      </c>
      <c r="O31" s="9">
        <v>820801950.60000002</v>
      </c>
      <c r="P31" s="9">
        <v>657610619.25</v>
      </c>
      <c r="Q31" s="9">
        <v>820742598.84000003</v>
      </c>
      <c r="R31" s="9">
        <v>655695761.73000002</v>
      </c>
      <c r="S31" s="9">
        <v>702534609.13999999</v>
      </c>
      <c r="T31" s="9">
        <v>796375001.97000003</v>
      </c>
      <c r="U31" s="9">
        <v>737511339.23000002</v>
      </c>
      <c r="V31" s="9">
        <v>707547880.24000001</v>
      </c>
      <c r="W31" s="9">
        <v>752756915.20000005</v>
      </c>
      <c r="X31" s="9">
        <v>684739686.38999999</v>
      </c>
      <c r="Y31" s="9">
        <v>793332110.60000002</v>
      </c>
      <c r="Z31" s="9">
        <v>1329274354.8</v>
      </c>
      <c r="AA31" s="9">
        <v>1075792890.1500001</v>
      </c>
      <c r="AB31" s="9">
        <v>790766127.27999997</v>
      </c>
      <c r="AC31" s="9">
        <v>987010491.76999998</v>
      </c>
      <c r="AD31" s="9">
        <v>731700960.25999999</v>
      </c>
      <c r="AE31" s="9">
        <v>769009372.10000002</v>
      </c>
      <c r="AF31" s="9">
        <v>813518796.62</v>
      </c>
      <c r="AG31" s="9">
        <v>864402802.33000004</v>
      </c>
      <c r="AH31" s="9">
        <v>676423842.42999995</v>
      </c>
      <c r="AI31" s="9"/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 t="s">
        <v>0</v>
      </c>
      <c r="BM31" s="6" t="s">
        <v>0</v>
      </c>
      <c r="BN31" s="6" t="s">
        <v>0</v>
      </c>
      <c r="BO31" s="6" t="s">
        <v>0</v>
      </c>
      <c r="BP31" s="6" t="s">
        <v>0</v>
      </c>
      <c r="BQ31" s="6" t="s">
        <v>0</v>
      </c>
      <c r="BR31" s="6" t="s">
        <v>0</v>
      </c>
      <c r="BS31" s="6" t="s">
        <v>0</v>
      </c>
      <c r="BT31" s="6" t="s">
        <v>0</v>
      </c>
      <c r="BU31" s="6" t="s">
        <v>0</v>
      </c>
      <c r="BV31" s="6" t="s">
        <v>0</v>
      </c>
      <c r="BW31" s="6" t="s">
        <v>0</v>
      </c>
      <c r="BX31" s="6" t="s">
        <v>0</v>
      </c>
      <c r="BY31" s="6" t="s">
        <v>0</v>
      </c>
      <c r="BZ31" s="6" t="s">
        <v>0</v>
      </c>
      <c r="CA31" s="6" t="s">
        <v>0</v>
      </c>
      <c r="CB31" s="6" t="s">
        <v>0</v>
      </c>
      <c r="CC31" s="6" t="s">
        <v>0</v>
      </c>
      <c r="CD31" s="6" t="s">
        <v>0</v>
      </c>
      <c r="CE31" s="6" t="s">
        <v>0</v>
      </c>
      <c r="CF31" s="6" t="s">
        <v>0</v>
      </c>
      <c r="CG31" s="6" t="s">
        <v>0</v>
      </c>
      <c r="CH31" s="6" t="s">
        <v>0</v>
      </c>
      <c r="CI31" s="6" t="s">
        <v>0</v>
      </c>
      <c r="CJ31" s="6" t="s">
        <v>0</v>
      </c>
      <c r="CK31" s="6" t="s">
        <v>0</v>
      </c>
      <c r="CL31" s="6" t="s">
        <v>0</v>
      </c>
      <c r="CM31" s="6" t="s">
        <v>0</v>
      </c>
      <c r="CN31" s="6" t="s">
        <v>0</v>
      </c>
      <c r="CO31" s="6" t="s">
        <v>0</v>
      </c>
      <c r="CP31" s="6" t="s">
        <v>0</v>
      </c>
      <c r="CQ31" s="6" t="s">
        <v>0</v>
      </c>
      <c r="CR31" s="6" t="s">
        <v>0</v>
      </c>
      <c r="CS31" s="6" t="s">
        <v>0</v>
      </c>
      <c r="CT31" s="6" t="s">
        <v>0</v>
      </c>
      <c r="CU31" s="6" t="s">
        <v>0</v>
      </c>
      <c r="CV31" s="6" t="s">
        <v>0</v>
      </c>
      <c r="CW31" s="6" t="s">
        <v>0</v>
      </c>
      <c r="CX31" s="6" t="s">
        <v>0</v>
      </c>
      <c r="CY31" s="6" t="s">
        <v>0</v>
      </c>
      <c r="CZ31" s="6" t="s">
        <v>0</v>
      </c>
      <c r="DA31" s="6" t="s">
        <v>0</v>
      </c>
      <c r="DB31" s="6" t="s">
        <v>0</v>
      </c>
      <c r="DC31" s="6" t="s">
        <v>0</v>
      </c>
      <c r="DD31" s="6" t="s">
        <v>0</v>
      </c>
      <c r="DE31" s="6" t="s">
        <v>0</v>
      </c>
      <c r="DF31" s="6" t="s">
        <v>0</v>
      </c>
      <c r="DG31" s="6" t="s">
        <v>0</v>
      </c>
      <c r="DH31" s="6" t="s">
        <v>0</v>
      </c>
      <c r="DI31" s="6" t="s">
        <v>0</v>
      </c>
      <c r="DJ31" s="6" t="s">
        <v>0</v>
      </c>
      <c r="DK31" s="6" t="s">
        <v>0</v>
      </c>
      <c r="DL31" s="6" t="s">
        <v>0</v>
      </c>
      <c r="DM31" s="6" t="s">
        <v>0</v>
      </c>
      <c r="DN31" s="6" t="s">
        <v>0</v>
      </c>
      <c r="DO31" s="6" t="s">
        <v>0</v>
      </c>
      <c r="DP31" s="6" t="s">
        <v>0</v>
      </c>
    </row>
    <row r="32" spans="1:120" x14ac:dyDescent="0.25">
      <c r="A32" t="s">
        <v>0</v>
      </c>
      <c r="B32" t="s">
        <v>528</v>
      </c>
      <c r="C32" t="s">
        <v>0</v>
      </c>
      <c r="D32" s="141">
        <v>293666216.81999999</v>
      </c>
      <c r="E32" s="141">
        <v>431240169.06</v>
      </c>
      <c r="F32" s="141">
        <v>253867767.19</v>
      </c>
      <c r="G32" s="141">
        <v>305928093.63999999</v>
      </c>
      <c r="H32" s="141">
        <v>334065515.88999999</v>
      </c>
      <c r="I32" s="141">
        <v>316561500.44999999</v>
      </c>
      <c r="J32" s="141">
        <v>277814746.45999998</v>
      </c>
      <c r="K32" s="141">
        <v>315905052.83999997</v>
      </c>
      <c r="L32" s="9">
        <v>265168270.41999999</v>
      </c>
      <c r="M32" s="9">
        <v>271815376.69999999</v>
      </c>
      <c r="N32" s="9">
        <v>350371257</v>
      </c>
      <c r="O32" s="9">
        <v>371444424.49000001</v>
      </c>
      <c r="P32" s="141">
        <v>330715579.51999998</v>
      </c>
      <c r="Q32" s="141">
        <v>459640046.69</v>
      </c>
      <c r="R32" s="141">
        <v>276124684.44999999</v>
      </c>
      <c r="S32" s="141">
        <v>317966763.94</v>
      </c>
      <c r="T32" s="141">
        <v>400531818.31</v>
      </c>
      <c r="U32" s="141">
        <v>329279663.94999999</v>
      </c>
      <c r="V32" s="9">
        <v>245825879.11000001</v>
      </c>
      <c r="W32" s="9">
        <v>281993484.94</v>
      </c>
      <c r="X32" s="9">
        <v>247053652.74000001</v>
      </c>
      <c r="Y32" s="9">
        <v>215975370.16999999</v>
      </c>
      <c r="Z32" s="9">
        <v>351688018.80000001</v>
      </c>
      <c r="AA32" s="9">
        <v>385578564.79000002</v>
      </c>
      <c r="AB32" s="141">
        <v>364527091.45999998</v>
      </c>
      <c r="AC32" s="141">
        <v>497652641.92000002</v>
      </c>
      <c r="AD32" s="141">
        <v>309699756.63</v>
      </c>
      <c r="AE32" s="141">
        <v>324706412.81</v>
      </c>
      <c r="AF32" s="141">
        <v>377491163.83999997</v>
      </c>
      <c r="AG32" s="141">
        <v>406515873.31999999</v>
      </c>
      <c r="AH32" s="9">
        <v>263020020.41</v>
      </c>
      <c r="AI32" s="9"/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 t="s">
        <v>0</v>
      </c>
      <c r="BM32" s="6" t="s">
        <v>0</v>
      </c>
      <c r="BN32" s="6" t="s">
        <v>0</v>
      </c>
      <c r="BO32" s="6" t="s">
        <v>0</v>
      </c>
      <c r="BP32" s="6" t="s">
        <v>0</v>
      </c>
      <c r="BQ32" s="6" t="s">
        <v>0</v>
      </c>
      <c r="BR32" s="6" t="s">
        <v>0</v>
      </c>
      <c r="BS32" s="6" t="s">
        <v>0</v>
      </c>
      <c r="BT32" s="6" t="s">
        <v>0</v>
      </c>
      <c r="BU32" s="6" t="s">
        <v>0</v>
      </c>
      <c r="BV32" s="6" t="s">
        <v>0</v>
      </c>
      <c r="BW32" s="6" t="s">
        <v>0</v>
      </c>
      <c r="BX32" s="6" t="s">
        <v>0</v>
      </c>
      <c r="BY32" s="6" t="s">
        <v>0</v>
      </c>
      <c r="BZ32" s="6" t="s">
        <v>0</v>
      </c>
      <c r="CA32" s="6" t="s">
        <v>0</v>
      </c>
      <c r="CB32" s="6" t="s">
        <v>0</v>
      </c>
      <c r="CC32" s="6" t="s">
        <v>0</v>
      </c>
      <c r="CD32" s="6" t="s">
        <v>0</v>
      </c>
      <c r="CE32" s="6" t="s">
        <v>0</v>
      </c>
      <c r="CF32" s="6" t="s">
        <v>0</v>
      </c>
      <c r="CG32" s="6" t="s">
        <v>0</v>
      </c>
      <c r="CH32" s="6" t="s">
        <v>0</v>
      </c>
      <c r="CI32" s="6" t="s">
        <v>0</v>
      </c>
      <c r="CJ32" s="6" t="s">
        <v>0</v>
      </c>
      <c r="CK32" s="6" t="s">
        <v>0</v>
      </c>
      <c r="CL32" s="6" t="s">
        <v>0</v>
      </c>
      <c r="CM32" s="6" t="s">
        <v>0</v>
      </c>
      <c r="CN32" s="6" t="s">
        <v>0</v>
      </c>
      <c r="CO32" s="6" t="s">
        <v>0</v>
      </c>
      <c r="CP32" s="6" t="s">
        <v>0</v>
      </c>
      <c r="CQ32" s="6" t="s">
        <v>0</v>
      </c>
      <c r="CR32" s="6" t="s">
        <v>0</v>
      </c>
      <c r="CS32" s="6" t="s">
        <v>0</v>
      </c>
      <c r="CT32" s="6" t="s">
        <v>0</v>
      </c>
      <c r="CU32" s="6" t="s">
        <v>0</v>
      </c>
      <c r="CV32" s="6" t="s">
        <v>0</v>
      </c>
      <c r="CW32" s="6" t="s">
        <v>0</v>
      </c>
      <c r="CX32" s="6" t="s">
        <v>0</v>
      </c>
      <c r="CY32" s="6" t="s">
        <v>0</v>
      </c>
      <c r="CZ32" s="6" t="s">
        <v>0</v>
      </c>
      <c r="DA32" s="6" t="s">
        <v>0</v>
      </c>
      <c r="DB32" s="6" t="s">
        <v>0</v>
      </c>
      <c r="DC32" s="6" t="s">
        <v>0</v>
      </c>
      <c r="DD32" s="6" t="s">
        <v>0</v>
      </c>
      <c r="DE32" s="6" t="s">
        <v>0</v>
      </c>
      <c r="DF32" s="6" t="s">
        <v>0</v>
      </c>
      <c r="DG32" s="6" t="s">
        <v>0</v>
      </c>
      <c r="DH32" s="6" t="s">
        <v>0</v>
      </c>
      <c r="DI32" s="6" t="s">
        <v>0</v>
      </c>
      <c r="DJ32" s="6" t="s">
        <v>0</v>
      </c>
      <c r="DK32" s="6" t="s">
        <v>0</v>
      </c>
      <c r="DL32" s="6" t="s">
        <v>0</v>
      </c>
      <c r="DM32" s="6" t="s">
        <v>0</v>
      </c>
      <c r="DN32" s="6" t="s">
        <v>0</v>
      </c>
      <c r="DO32" s="6" t="s">
        <v>0</v>
      </c>
      <c r="DP32" s="6" t="s">
        <v>0</v>
      </c>
    </row>
    <row r="33" spans="1:120" x14ac:dyDescent="0.25">
      <c r="A33" t="s">
        <v>0</v>
      </c>
      <c r="B33" t="s">
        <v>629</v>
      </c>
      <c r="C33" t="s">
        <v>0</v>
      </c>
      <c r="D33" s="141">
        <v>9114299.5899999999</v>
      </c>
      <c r="E33" s="141">
        <v>8149658.96</v>
      </c>
      <c r="F33" s="141">
        <v>9232724.5899999999</v>
      </c>
      <c r="G33" s="141">
        <v>9389948.6899999995</v>
      </c>
      <c r="H33" s="141">
        <v>4992051.5999999996</v>
      </c>
      <c r="I33" s="141">
        <v>7043227.9699999997</v>
      </c>
      <c r="J33" s="141">
        <v>7259855.3499999996</v>
      </c>
      <c r="K33" s="141">
        <v>5782690.6200000001</v>
      </c>
      <c r="L33" s="9">
        <v>7628634.6100000003</v>
      </c>
      <c r="M33" s="9">
        <v>7785672.2300000004</v>
      </c>
      <c r="N33" s="9">
        <v>5661365.6399999997</v>
      </c>
      <c r="O33" s="9">
        <v>8043626.96</v>
      </c>
      <c r="P33" s="9">
        <v>5637942.4800000004</v>
      </c>
      <c r="Q33" s="9">
        <v>6839226.6100000003</v>
      </c>
      <c r="R33" s="9">
        <v>6436830.2300000004</v>
      </c>
      <c r="S33" s="9">
        <v>6862123.3399999999</v>
      </c>
      <c r="T33" s="9">
        <v>-44895101.240000002</v>
      </c>
      <c r="U33" s="9">
        <v>7694853.1100000003</v>
      </c>
      <c r="V33" s="9">
        <v>6991024.4000000004</v>
      </c>
      <c r="W33" s="9">
        <v>6222705.3600000003</v>
      </c>
      <c r="X33" s="9">
        <v>8064635.25</v>
      </c>
      <c r="Y33" s="9">
        <v>60075193.630000003</v>
      </c>
      <c r="Z33" s="9">
        <v>7381971.8099999996</v>
      </c>
      <c r="AA33" s="9">
        <v>8036684.6100000003</v>
      </c>
      <c r="AB33" s="9">
        <v>7423001.3899999997</v>
      </c>
      <c r="AC33" s="9">
        <v>7720323.4800000004</v>
      </c>
      <c r="AD33" s="9">
        <v>9069973.0399999991</v>
      </c>
      <c r="AE33" s="9">
        <v>7843704.4900000002</v>
      </c>
      <c r="AF33" s="9">
        <v>8255763.6200000001</v>
      </c>
      <c r="AG33" s="9">
        <v>10373930.76</v>
      </c>
      <c r="AH33" s="9">
        <v>9169664.3699999992</v>
      </c>
      <c r="AI33" s="9"/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 t="s">
        <v>0</v>
      </c>
      <c r="BM33" s="6" t="s">
        <v>0</v>
      </c>
      <c r="BN33" s="6" t="s">
        <v>0</v>
      </c>
      <c r="BO33" s="6" t="s">
        <v>0</v>
      </c>
      <c r="BP33" s="6" t="s">
        <v>0</v>
      </c>
      <c r="BQ33" s="6" t="s">
        <v>0</v>
      </c>
      <c r="BR33" s="6" t="s">
        <v>0</v>
      </c>
      <c r="BS33" s="6" t="s">
        <v>0</v>
      </c>
      <c r="BT33" s="6" t="s">
        <v>0</v>
      </c>
      <c r="BU33" s="6" t="s">
        <v>0</v>
      </c>
      <c r="BV33" s="6" t="s">
        <v>0</v>
      </c>
      <c r="BW33" s="6" t="s">
        <v>0</v>
      </c>
      <c r="BX33" s="6" t="s">
        <v>0</v>
      </c>
      <c r="BY33" s="6" t="s">
        <v>0</v>
      </c>
      <c r="BZ33" s="6" t="s">
        <v>0</v>
      </c>
      <c r="CA33" s="6" t="s">
        <v>0</v>
      </c>
      <c r="CB33" s="6" t="s">
        <v>0</v>
      </c>
      <c r="CC33" s="6" t="s">
        <v>0</v>
      </c>
      <c r="CD33" s="6" t="s">
        <v>0</v>
      </c>
      <c r="CE33" s="6" t="s">
        <v>0</v>
      </c>
      <c r="CF33" s="6" t="s">
        <v>0</v>
      </c>
      <c r="CG33" s="6" t="s">
        <v>0</v>
      </c>
      <c r="CH33" s="6" t="s">
        <v>0</v>
      </c>
      <c r="CI33" s="6" t="s">
        <v>0</v>
      </c>
      <c r="CJ33" s="6" t="s">
        <v>0</v>
      </c>
      <c r="CK33" s="6" t="s">
        <v>0</v>
      </c>
      <c r="CL33" s="6" t="s">
        <v>0</v>
      </c>
      <c r="CM33" s="6" t="s">
        <v>0</v>
      </c>
      <c r="CN33" s="6" t="s">
        <v>0</v>
      </c>
      <c r="CO33" s="6" t="s">
        <v>0</v>
      </c>
      <c r="CP33" s="6" t="s">
        <v>0</v>
      </c>
      <c r="CQ33" s="6" t="s">
        <v>0</v>
      </c>
      <c r="CR33" s="6" t="s">
        <v>0</v>
      </c>
      <c r="CS33" s="6" t="s">
        <v>0</v>
      </c>
      <c r="CT33" s="6" t="s">
        <v>0</v>
      </c>
      <c r="CU33" s="6" t="s">
        <v>0</v>
      </c>
      <c r="CV33" s="6" t="s">
        <v>0</v>
      </c>
      <c r="CW33" s="6" t="s">
        <v>0</v>
      </c>
      <c r="CX33" s="6" t="s">
        <v>0</v>
      </c>
      <c r="CY33" s="6" t="s">
        <v>0</v>
      </c>
      <c r="CZ33" s="6" t="s">
        <v>0</v>
      </c>
      <c r="DA33" s="6" t="s">
        <v>0</v>
      </c>
      <c r="DB33" s="6" t="s">
        <v>0</v>
      </c>
      <c r="DC33" s="6" t="s">
        <v>0</v>
      </c>
      <c r="DD33" s="6" t="s">
        <v>0</v>
      </c>
      <c r="DE33" s="6" t="s">
        <v>0</v>
      </c>
      <c r="DF33" s="6" t="s">
        <v>0</v>
      </c>
      <c r="DG33" s="6" t="s">
        <v>0</v>
      </c>
      <c r="DH33" s="6" t="s">
        <v>0</v>
      </c>
      <c r="DI33" s="6" t="s">
        <v>0</v>
      </c>
      <c r="DJ33" s="6" t="s">
        <v>0</v>
      </c>
      <c r="DK33" s="6" t="s">
        <v>0</v>
      </c>
      <c r="DL33" s="6" t="s">
        <v>0</v>
      </c>
      <c r="DM33" s="6" t="s">
        <v>0</v>
      </c>
      <c r="DN33" s="6" t="s">
        <v>0</v>
      </c>
      <c r="DO33" s="6" t="s">
        <v>0</v>
      </c>
      <c r="DP33" s="6" t="s">
        <v>0</v>
      </c>
    </row>
    <row r="34" spans="1:120" x14ac:dyDescent="0.25">
      <c r="A34" t="s">
        <v>0</v>
      </c>
      <c r="B34" t="s">
        <v>582</v>
      </c>
      <c r="C34" t="s">
        <v>0</v>
      </c>
      <c r="D34" s="141">
        <v>254270055.30000001</v>
      </c>
      <c r="E34" s="141">
        <v>284651238.19999999</v>
      </c>
      <c r="F34" s="141">
        <v>270825925.44999999</v>
      </c>
      <c r="G34" s="141">
        <v>271073198.13</v>
      </c>
      <c r="H34" s="141">
        <v>287873016.62</v>
      </c>
      <c r="I34" s="141">
        <v>304421900.48000002</v>
      </c>
      <c r="J34" s="141">
        <v>271604104.75999999</v>
      </c>
      <c r="K34" s="141">
        <v>257708666.72</v>
      </c>
      <c r="L34" s="9">
        <v>281045505.73000002</v>
      </c>
      <c r="M34" s="9">
        <v>292407521.19999999</v>
      </c>
      <c r="N34" s="9">
        <v>289984264.92000002</v>
      </c>
      <c r="O34" s="9">
        <v>328668022.38</v>
      </c>
      <c r="P34" s="9">
        <v>255117869.31</v>
      </c>
      <c r="Q34" s="9">
        <v>288119676.30000001</v>
      </c>
      <c r="R34" s="9">
        <v>255490297.84</v>
      </c>
      <c r="S34" s="9">
        <v>263775879.97</v>
      </c>
      <c r="T34" s="9">
        <v>277334046.45999998</v>
      </c>
      <c r="U34" s="9">
        <v>285471855.39999998</v>
      </c>
      <c r="V34" s="9">
        <v>252773373.61000001</v>
      </c>
      <c r="W34" s="9">
        <v>293729714.41000003</v>
      </c>
      <c r="X34" s="9">
        <v>290882148.19999999</v>
      </c>
      <c r="Y34" s="9">
        <v>354437068.89999998</v>
      </c>
      <c r="Z34" s="9">
        <v>315292668.88999999</v>
      </c>
      <c r="AA34" s="9">
        <v>397307286.58999997</v>
      </c>
      <c r="AB34" s="9">
        <v>298883209.95999998</v>
      </c>
      <c r="AC34" s="9">
        <v>325182653.44999999</v>
      </c>
      <c r="AD34" s="9">
        <v>262442235.08000001</v>
      </c>
      <c r="AE34" s="9">
        <v>302052806.64999998</v>
      </c>
      <c r="AF34" s="9">
        <v>306716716.31</v>
      </c>
      <c r="AG34" s="9">
        <v>320714394.14999998</v>
      </c>
      <c r="AH34" s="9">
        <v>291381178.31</v>
      </c>
      <c r="AI34" s="9"/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 t="s">
        <v>0</v>
      </c>
      <c r="BM34" s="6" t="s">
        <v>0</v>
      </c>
      <c r="BN34" s="6" t="s">
        <v>0</v>
      </c>
      <c r="BO34" s="6" t="s">
        <v>0</v>
      </c>
      <c r="BP34" s="6" t="s">
        <v>0</v>
      </c>
      <c r="BQ34" s="6" t="s">
        <v>0</v>
      </c>
      <c r="BR34" s="6" t="s">
        <v>0</v>
      </c>
      <c r="BS34" s="6" t="s">
        <v>0</v>
      </c>
      <c r="BT34" s="6" t="s">
        <v>0</v>
      </c>
      <c r="BU34" s="6" t="s">
        <v>0</v>
      </c>
      <c r="BV34" s="6" t="s">
        <v>0</v>
      </c>
      <c r="BW34" s="6" t="s">
        <v>0</v>
      </c>
      <c r="BX34" s="6" t="s">
        <v>0</v>
      </c>
      <c r="BY34" s="6" t="s">
        <v>0</v>
      </c>
      <c r="BZ34" s="6" t="s">
        <v>0</v>
      </c>
      <c r="CA34" s="6" t="s">
        <v>0</v>
      </c>
      <c r="CB34" s="6" t="s">
        <v>0</v>
      </c>
      <c r="CC34" s="6" t="s">
        <v>0</v>
      </c>
      <c r="CD34" s="6" t="s">
        <v>0</v>
      </c>
      <c r="CE34" s="6" t="s">
        <v>0</v>
      </c>
      <c r="CF34" s="6" t="s">
        <v>0</v>
      </c>
      <c r="CG34" s="6" t="s">
        <v>0</v>
      </c>
      <c r="CH34" s="6" t="s">
        <v>0</v>
      </c>
      <c r="CI34" s="6" t="s">
        <v>0</v>
      </c>
      <c r="CJ34" s="6" t="s">
        <v>0</v>
      </c>
      <c r="CK34" s="6" t="s">
        <v>0</v>
      </c>
      <c r="CL34" s="6" t="s">
        <v>0</v>
      </c>
      <c r="CM34" s="6" t="s">
        <v>0</v>
      </c>
      <c r="CN34" s="6" t="s">
        <v>0</v>
      </c>
      <c r="CO34" s="6" t="s">
        <v>0</v>
      </c>
      <c r="CP34" s="6" t="s">
        <v>0</v>
      </c>
      <c r="CQ34" s="6" t="s">
        <v>0</v>
      </c>
      <c r="CR34" s="6" t="s">
        <v>0</v>
      </c>
      <c r="CS34" s="6" t="s">
        <v>0</v>
      </c>
      <c r="CT34" s="6" t="s">
        <v>0</v>
      </c>
      <c r="CU34" s="6" t="s">
        <v>0</v>
      </c>
      <c r="CV34" s="6" t="s">
        <v>0</v>
      </c>
      <c r="CW34" s="6" t="s">
        <v>0</v>
      </c>
      <c r="CX34" s="6" t="s">
        <v>0</v>
      </c>
      <c r="CY34" s="6" t="s">
        <v>0</v>
      </c>
      <c r="CZ34" s="6" t="s">
        <v>0</v>
      </c>
      <c r="DA34" s="6" t="s">
        <v>0</v>
      </c>
      <c r="DB34" s="6" t="s">
        <v>0</v>
      </c>
      <c r="DC34" s="6" t="s">
        <v>0</v>
      </c>
      <c r="DD34" s="6" t="s">
        <v>0</v>
      </c>
      <c r="DE34" s="6" t="s">
        <v>0</v>
      </c>
      <c r="DF34" s="6" t="s">
        <v>0</v>
      </c>
      <c r="DG34" s="6" t="s">
        <v>0</v>
      </c>
      <c r="DH34" s="6" t="s">
        <v>0</v>
      </c>
      <c r="DI34" s="6" t="s">
        <v>0</v>
      </c>
      <c r="DJ34" s="6" t="s">
        <v>0</v>
      </c>
      <c r="DK34" s="6" t="s">
        <v>0</v>
      </c>
      <c r="DL34" s="6" t="s">
        <v>0</v>
      </c>
      <c r="DM34" s="6" t="s">
        <v>0</v>
      </c>
      <c r="DN34" s="6" t="s">
        <v>0</v>
      </c>
      <c r="DO34" s="6" t="s">
        <v>0</v>
      </c>
      <c r="DP34" s="6" t="s">
        <v>0</v>
      </c>
    </row>
    <row r="35" spans="1:120" x14ac:dyDescent="0.25">
      <c r="A35" t="s">
        <v>0</v>
      </c>
      <c r="B35" t="s">
        <v>583</v>
      </c>
      <c r="C35" t="s">
        <v>0</v>
      </c>
      <c r="D35" s="141">
        <v>68599218.290000007</v>
      </c>
      <c r="E35" s="141">
        <v>51430758.119999997</v>
      </c>
      <c r="F35" s="141">
        <v>123987416.97</v>
      </c>
      <c r="G35" s="141">
        <v>65164925.659999996</v>
      </c>
      <c r="H35" s="141">
        <v>266804597.12</v>
      </c>
      <c r="I35" s="141">
        <v>70254736.370000005</v>
      </c>
      <c r="J35" s="141">
        <v>59654502.259999998</v>
      </c>
      <c r="K35" s="141">
        <v>157196331.15000001</v>
      </c>
      <c r="L35" s="9">
        <v>67108707.590000004</v>
      </c>
      <c r="M35" s="9">
        <v>234032997.63</v>
      </c>
      <c r="N35" s="9">
        <v>108472921.2</v>
      </c>
      <c r="O35" s="9">
        <v>112645876.77</v>
      </c>
      <c r="P35" s="9">
        <v>66139227.939999998</v>
      </c>
      <c r="Q35" s="9">
        <v>66143649.240000002</v>
      </c>
      <c r="R35" s="9">
        <v>117643949.20999999</v>
      </c>
      <c r="S35" s="9">
        <v>113929841.89</v>
      </c>
      <c r="T35" s="9">
        <v>163404238.44</v>
      </c>
      <c r="U35" s="9">
        <v>115064966.77</v>
      </c>
      <c r="V35" s="9">
        <v>201957603.12</v>
      </c>
      <c r="W35" s="9">
        <v>170811010.49000001</v>
      </c>
      <c r="X35" s="9">
        <v>138739250.19999999</v>
      </c>
      <c r="Y35" s="9">
        <v>162844477.90000001</v>
      </c>
      <c r="Z35" s="9">
        <v>654911695.29999995</v>
      </c>
      <c r="AA35" s="9">
        <v>284870354.16000003</v>
      </c>
      <c r="AB35" s="9">
        <v>119932824.47</v>
      </c>
      <c r="AC35" s="9">
        <v>156454872.91999999</v>
      </c>
      <c r="AD35" s="9">
        <v>150488995.50999999</v>
      </c>
      <c r="AE35" s="9">
        <v>134406448.15000001</v>
      </c>
      <c r="AF35" s="9">
        <v>121055152.84999999</v>
      </c>
      <c r="AG35" s="9">
        <v>126798604.09999999</v>
      </c>
      <c r="AH35" s="9">
        <v>112852979.34</v>
      </c>
      <c r="AI35" s="9"/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 t="s">
        <v>0</v>
      </c>
      <c r="BM35" s="6" t="s">
        <v>0</v>
      </c>
      <c r="BN35" s="6" t="s">
        <v>0</v>
      </c>
      <c r="BO35" s="6" t="s">
        <v>0</v>
      </c>
      <c r="BP35" s="6" t="s">
        <v>0</v>
      </c>
      <c r="BQ35" s="6" t="s">
        <v>0</v>
      </c>
      <c r="BR35" s="6" t="s">
        <v>0</v>
      </c>
      <c r="BS35" s="6" t="s">
        <v>0</v>
      </c>
      <c r="BT35" s="6" t="s">
        <v>0</v>
      </c>
      <c r="BU35" s="6" t="s">
        <v>0</v>
      </c>
      <c r="BV35" s="6" t="s">
        <v>0</v>
      </c>
      <c r="BW35" s="6" t="s">
        <v>0</v>
      </c>
      <c r="BX35" s="6" t="s">
        <v>0</v>
      </c>
      <c r="BY35" s="6" t="s">
        <v>0</v>
      </c>
      <c r="BZ35" s="6" t="s">
        <v>0</v>
      </c>
      <c r="CA35" s="6" t="s">
        <v>0</v>
      </c>
      <c r="CB35" s="6" t="s">
        <v>0</v>
      </c>
      <c r="CC35" s="6" t="s">
        <v>0</v>
      </c>
      <c r="CD35" s="6" t="s">
        <v>0</v>
      </c>
      <c r="CE35" s="6" t="s">
        <v>0</v>
      </c>
      <c r="CF35" s="6" t="s">
        <v>0</v>
      </c>
      <c r="CG35" s="6" t="s">
        <v>0</v>
      </c>
      <c r="CH35" s="6" t="s">
        <v>0</v>
      </c>
      <c r="CI35" s="6" t="s">
        <v>0</v>
      </c>
      <c r="CJ35" s="6" t="s">
        <v>0</v>
      </c>
      <c r="CK35" s="6" t="s">
        <v>0</v>
      </c>
      <c r="CL35" s="6" t="s">
        <v>0</v>
      </c>
      <c r="CM35" s="6" t="s">
        <v>0</v>
      </c>
      <c r="CN35" s="6" t="s">
        <v>0</v>
      </c>
      <c r="CO35" s="6" t="s">
        <v>0</v>
      </c>
      <c r="CP35" s="6" t="s">
        <v>0</v>
      </c>
      <c r="CQ35" s="6" t="s">
        <v>0</v>
      </c>
      <c r="CR35" s="6" t="s">
        <v>0</v>
      </c>
      <c r="CS35" s="6" t="s">
        <v>0</v>
      </c>
      <c r="CT35" s="6" t="s">
        <v>0</v>
      </c>
      <c r="CU35" s="6" t="s">
        <v>0</v>
      </c>
      <c r="CV35" s="6" t="s">
        <v>0</v>
      </c>
      <c r="CW35" s="6" t="s">
        <v>0</v>
      </c>
      <c r="CX35" s="6" t="s">
        <v>0</v>
      </c>
      <c r="CY35" s="6" t="s">
        <v>0</v>
      </c>
      <c r="CZ35" s="6" t="s">
        <v>0</v>
      </c>
      <c r="DA35" s="6" t="s">
        <v>0</v>
      </c>
      <c r="DB35" s="6" t="s">
        <v>0</v>
      </c>
      <c r="DC35" s="6" t="s">
        <v>0</v>
      </c>
      <c r="DD35" s="6" t="s">
        <v>0</v>
      </c>
      <c r="DE35" s="6" t="s">
        <v>0</v>
      </c>
      <c r="DF35" s="6" t="s">
        <v>0</v>
      </c>
      <c r="DG35" s="6" t="s">
        <v>0</v>
      </c>
      <c r="DH35" s="6" t="s">
        <v>0</v>
      </c>
      <c r="DI35" s="6" t="s">
        <v>0</v>
      </c>
      <c r="DJ35" s="6" t="s">
        <v>0</v>
      </c>
      <c r="DK35" s="6" t="s">
        <v>0</v>
      </c>
      <c r="DL35" s="6" t="s">
        <v>0</v>
      </c>
      <c r="DM35" s="6" t="s">
        <v>0</v>
      </c>
      <c r="DN35" s="6" t="s">
        <v>0</v>
      </c>
      <c r="DO35" s="6" t="s">
        <v>0</v>
      </c>
      <c r="DP35" s="6" t="s">
        <v>0</v>
      </c>
    </row>
    <row r="36" spans="1:120" x14ac:dyDescent="0.25">
      <c r="A36" t="s">
        <v>584</v>
      </c>
      <c r="B36" t="s">
        <v>0</v>
      </c>
      <c r="C36" t="s">
        <v>0</v>
      </c>
      <c r="D36" s="9">
        <v>185734128.81999999</v>
      </c>
      <c r="E36" s="9">
        <v>169547809.05000001</v>
      </c>
      <c r="F36" s="9">
        <v>190230294.99000001</v>
      </c>
      <c r="G36" s="9">
        <v>227164586.99000001</v>
      </c>
      <c r="H36" s="9">
        <v>228206696.41</v>
      </c>
      <c r="I36" s="9">
        <v>228294829.34</v>
      </c>
      <c r="J36" s="9">
        <v>217947357.31</v>
      </c>
      <c r="K36" s="9">
        <v>202479014.94</v>
      </c>
      <c r="L36" s="9">
        <v>204872472.24000001</v>
      </c>
      <c r="M36" s="9">
        <v>210747803.12</v>
      </c>
      <c r="N36" s="9">
        <v>224211654.84</v>
      </c>
      <c r="O36" s="9">
        <v>248295310.11000001</v>
      </c>
      <c r="P36" s="9">
        <v>197612695.31</v>
      </c>
      <c r="Q36" s="9">
        <v>201497635.16</v>
      </c>
      <c r="R36" s="9">
        <v>414620123.18000001</v>
      </c>
      <c r="S36" s="9">
        <v>404531621.06</v>
      </c>
      <c r="T36" s="9">
        <v>335566683</v>
      </c>
      <c r="U36" s="9">
        <v>297162512.36000001</v>
      </c>
      <c r="V36" s="9">
        <v>379178239.45999998</v>
      </c>
      <c r="W36" s="9">
        <v>292164695.54000002</v>
      </c>
      <c r="X36" s="9">
        <v>313079337.26999998</v>
      </c>
      <c r="Y36" s="9">
        <v>340999021.88999999</v>
      </c>
      <c r="Z36" s="9">
        <v>360374089.74000001</v>
      </c>
      <c r="AA36" s="9">
        <v>328887472.66000003</v>
      </c>
      <c r="AB36" s="9">
        <v>288890221.69</v>
      </c>
      <c r="AC36" s="9">
        <v>261194954.72999999</v>
      </c>
      <c r="AD36" s="9">
        <v>325896191.97000003</v>
      </c>
      <c r="AE36" s="9">
        <v>375969367.63999999</v>
      </c>
      <c r="AF36" s="9">
        <v>392222439.07999998</v>
      </c>
      <c r="AG36" s="9">
        <v>332731961.38</v>
      </c>
      <c r="AH36" s="9">
        <v>374778772.5</v>
      </c>
      <c r="AI36" s="9"/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 t="s">
        <v>0</v>
      </c>
      <c r="BM36" s="6" t="s">
        <v>0</v>
      </c>
      <c r="BN36" s="6" t="s">
        <v>0</v>
      </c>
      <c r="BO36" s="6" t="s">
        <v>0</v>
      </c>
      <c r="BP36" s="6" t="s">
        <v>0</v>
      </c>
      <c r="BQ36" s="6" t="s">
        <v>0</v>
      </c>
      <c r="BR36" s="6" t="s">
        <v>0</v>
      </c>
      <c r="BS36" s="6" t="s">
        <v>0</v>
      </c>
      <c r="BT36" s="6" t="s">
        <v>0</v>
      </c>
      <c r="BU36" s="6" t="s">
        <v>0</v>
      </c>
      <c r="BV36" s="6" t="s">
        <v>0</v>
      </c>
      <c r="BW36" s="6" t="s">
        <v>0</v>
      </c>
      <c r="BX36" s="6" t="s">
        <v>0</v>
      </c>
      <c r="BY36" s="6" t="s">
        <v>0</v>
      </c>
      <c r="BZ36" s="6" t="s">
        <v>0</v>
      </c>
      <c r="CA36" s="6" t="s">
        <v>0</v>
      </c>
      <c r="CB36" s="6" t="s">
        <v>0</v>
      </c>
      <c r="CC36" s="6" t="s">
        <v>0</v>
      </c>
      <c r="CD36" s="6" t="s">
        <v>0</v>
      </c>
      <c r="CE36" s="6" t="s">
        <v>0</v>
      </c>
      <c r="CF36" s="6" t="s">
        <v>0</v>
      </c>
      <c r="CG36" s="6" t="s">
        <v>0</v>
      </c>
      <c r="CH36" s="6" t="s">
        <v>0</v>
      </c>
      <c r="CI36" s="6" t="s">
        <v>0</v>
      </c>
      <c r="CJ36" s="6" t="s">
        <v>0</v>
      </c>
      <c r="CK36" s="6" t="s">
        <v>0</v>
      </c>
      <c r="CL36" s="6" t="s">
        <v>0</v>
      </c>
      <c r="CM36" s="6" t="s">
        <v>0</v>
      </c>
      <c r="CN36" s="6" t="s">
        <v>0</v>
      </c>
      <c r="CO36" s="6" t="s">
        <v>0</v>
      </c>
      <c r="CP36" s="6" t="s">
        <v>0</v>
      </c>
      <c r="CQ36" s="6" t="s">
        <v>0</v>
      </c>
      <c r="CR36" s="6" t="s">
        <v>0</v>
      </c>
      <c r="CS36" s="6" t="s">
        <v>0</v>
      </c>
      <c r="CT36" s="6" t="s">
        <v>0</v>
      </c>
      <c r="CU36" s="6" t="s">
        <v>0</v>
      </c>
      <c r="CV36" s="6" t="s">
        <v>0</v>
      </c>
      <c r="CW36" s="6" t="s">
        <v>0</v>
      </c>
      <c r="CX36" s="6" t="s">
        <v>0</v>
      </c>
      <c r="CY36" s="6" t="s">
        <v>0</v>
      </c>
      <c r="CZ36" s="6" t="s">
        <v>0</v>
      </c>
      <c r="DA36" s="6" t="s">
        <v>0</v>
      </c>
      <c r="DB36" s="6" t="s">
        <v>0</v>
      </c>
      <c r="DC36" s="6" t="s">
        <v>0</v>
      </c>
      <c r="DD36" s="6" t="s">
        <v>0</v>
      </c>
      <c r="DE36" s="6" t="s">
        <v>0</v>
      </c>
      <c r="DF36" s="6" t="s">
        <v>0</v>
      </c>
      <c r="DG36" s="6" t="s">
        <v>0</v>
      </c>
      <c r="DH36" s="6" t="s">
        <v>0</v>
      </c>
      <c r="DI36" s="6" t="s">
        <v>0</v>
      </c>
      <c r="DJ36" s="6" t="s">
        <v>0</v>
      </c>
      <c r="DK36" s="6" t="s">
        <v>0</v>
      </c>
      <c r="DL36" s="6" t="s">
        <v>0</v>
      </c>
      <c r="DM36" s="6" t="s">
        <v>0</v>
      </c>
      <c r="DN36" s="6" t="s">
        <v>0</v>
      </c>
      <c r="DO36" s="6" t="s">
        <v>0</v>
      </c>
      <c r="DP36" s="6" t="s">
        <v>0</v>
      </c>
    </row>
    <row r="37" spans="1:120" x14ac:dyDescent="0.25">
      <c r="A37" t="s">
        <v>0</v>
      </c>
      <c r="B37" t="s">
        <v>100</v>
      </c>
      <c r="C37" t="s">
        <v>0</v>
      </c>
      <c r="D37" s="9">
        <v>60839300.380000003</v>
      </c>
      <c r="E37" s="9">
        <v>54111095.020000003</v>
      </c>
      <c r="F37" s="9">
        <v>58860393.149999999</v>
      </c>
      <c r="G37" s="9">
        <v>68931674.170000002</v>
      </c>
      <c r="H37" s="9">
        <v>66037855.539999999</v>
      </c>
      <c r="I37" s="9">
        <v>71500205.980000004</v>
      </c>
      <c r="J37" s="9">
        <v>70809492.980000004</v>
      </c>
      <c r="K37" s="9">
        <v>71945953.900000006</v>
      </c>
      <c r="L37" s="9">
        <v>75510703.209999993</v>
      </c>
      <c r="M37" s="9">
        <v>73428269.790000007</v>
      </c>
      <c r="N37" s="9">
        <v>74645013.579999998</v>
      </c>
      <c r="O37" s="9">
        <v>78617181.659999996</v>
      </c>
      <c r="P37" s="9">
        <v>73049893.840000004</v>
      </c>
      <c r="Q37" s="9">
        <v>64023284.759999998</v>
      </c>
      <c r="R37" s="9">
        <v>65867990.890000001</v>
      </c>
      <c r="S37" s="9">
        <v>78692062.060000002</v>
      </c>
      <c r="T37" s="9">
        <v>67275536.870000005</v>
      </c>
      <c r="U37" s="9">
        <v>73215584.280000001</v>
      </c>
      <c r="V37" s="9">
        <v>72456083.670000002</v>
      </c>
      <c r="W37" s="9">
        <v>72721194.010000005</v>
      </c>
      <c r="X37" s="9">
        <v>78449711.25</v>
      </c>
      <c r="Y37" s="9">
        <v>72763041.689999998</v>
      </c>
      <c r="Z37" s="9">
        <v>77534321.829999998</v>
      </c>
      <c r="AA37" s="9">
        <v>73605953.859999999</v>
      </c>
      <c r="AB37" s="9">
        <v>70638354.540000007</v>
      </c>
      <c r="AC37" s="9">
        <v>67915494.700000003</v>
      </c>
      <c r="AD37" s="9">
        <v>68777807.379999995</v>
      </c>
      <c r="AE37" s="9">
        <v>73719377.810000002</v>
      </c>
      <c r="AF37" s="9">
        <v>81929044.590000004</v>
      </c>
      <c r="AG37" s="9">
        <v>85749037.650000006</v>
      </c>
      <c r="AH37" s="9">
        <v>84055794.109999999</v>
      </c>
      <c r="AI37" s="9"/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 t="s">
        <v>0</v>
      </c>
      <c r="BM37" s="6" t="s">
        <v>0</v>
      </c>
      <c r="BN37" s="6" t="s">
        <v>0</v>
      </c>
      <c r="BO37" s="6" t="s">
        <v>0</v>
      </c>
      <c r="BP37" s="6" t="s">
        <v>0</v>
      </c>
      <c r="BQ37" s="6" t="s">
        <v>0</v>
      </c>
      <c r="BR37" s="6" t="s">
        <v>0</v>
      </c>
      <c r="BS37" s="6" t="s">
        <v>0</v>
      </c>
      <c r="BT37" s="6" t="s">
        <v>0</v>
      </c>
      <c r="BU37" s="6" t="s">
        <v>0</v>
      </c>
      <c r="BV37" s="6" t="s">
        <v>0</v>
      </c>
      <c r="BW37" s="6" t="s">
        <v>0</v>
      </c>
      <c r="BX37" s="6" t="s">
        <v>0</v>
      </c>
      <c r="BY37" s="6" t="s">
        <v>0</v>
      </c>
      <c r="BZ37" s="6" t="s">
        <v>0</v>
      </c>
      <c r="CA37" s="6" t="s">
        <v>0</v>
      </c>
      <c r="CB37" s="6" t="s">
        <v>0</v>
      </c>
      <c r="CC37" s="6" t="s">
        <v>0</v>
      </c>
      <c r="CD37" s="6" t="s">
        <v>0</v>
      </c>
      <c r="CE37" s="6" t="s">
        <v>0</v>
      </c>
      <c r="CF37" s="6" t="s">
        <v>0</v>
      </c>
      <c r="CG37" s="6" t="s">
        <v>0</v>
      </c>
      <c r="CH37" s="6" t="s">
        <v>0</v>
      </c>
      <c r="CI37" s="6" t="s">
        <v>0</v>
      </c>
      <c r="CJ37" s="6" t="s">
        <v>0</v>
      </c>
      <c r="CK37" s="6" t="s">
        <v>0</v>
      </c>
      <c r="CL37" s="6" t="s">
        <v>0</v>
      </c>
      <c r="CM37" s="6" t="s">
        <v>0</v>
      </c>
      <c r="CN37" s="6" t="s">
        <v>0</v>
      </c>
      <c r="CO37" s="6" t="s">
        <v>0</v>
      </c>
      <c r="CP37" s="6" t="s">
        <v>0</v>
      </c>
      <c r="CQ37" s="6" t="s">
        <v>0</v>
      </c>
      <c r="CR37" s="6" t="s">
        <v>0</v>
      </c>
      <c r="CS37" s="6" t="s">
        <v>0</v>
      </c>
      <c r="CT37" s="6" t="s">
        <v>0</v>
      </c>
      <c r="CU37" s="6" t="s">
        <v>0</v>
      </c>
      <c r="CV37" s="6" t="s">
        <v>0</v>
      </c>
      <c r="CW37" s="6" t="s">
        <v>0</v>
      </c>
      <c r="CX37" s="6" t="s">
        <v>0</v>
      </c>
      <c r="CY37" s="6" t="s">
        <v>0</v>
      </c>
      <c r="CZ37" s="6" t="s">
        <v>0</v>
      </c>
      <c r="DA37" s="6" t="s">
        <v>0</v>
      </c>
      <c r="DB37" s="6" t="s">
        <v>0</v>
      </c>
      <c r="DC37" s="6" t="s">
        <v>0</v>
      </c>
      <c r="DD37" s="6" t="s">
        <v>0</v>
      </c>
      <c r="DE37" s="6" t="s">
        <v>0</v>
      </c>
      <c r="DF37" s="6" t="s">
        <v>0</v>
      </c>
      <c r="DG37" s="6" t="s">
        <v>0</v>
      </c>
      <c r="DH37" s="6" t="s">
        <v>0</v>
      </c>
      <c r="DI37" s="6" t="s">
        <v>0</v>
      </c>
      <c r="DJ37" s="6" t="s">
        <v>0</v>
      </c>
      <c r="DK37" s="6" t="s">
        <v>0</v>
      </c>
      <c r="DL37" s="6" t="s">
        <v>0</v>
      </c>
      <c r="DM37" s="6" t="s">
        <v>0</v>
      </c>
      <c r="DN37" s="6" t="s">
        <v>0</v>
      </c>
      <c r="DO37" s="6" t="s">
        <v>0</v>
      </c>
      <c r="DP37" s="6" t="s">
        <v>0</v>
      </c>
    </row>
    <row r="38" spans="1:120" x14ac:dyDescent="0.25">
      <c r="A38" t="s">
        <v>0</v>
      </c>
      <c r="B38" t="s">
        <v>103</v>
      </c>
      <c r="C38" t="s">
        <v>0</v>
      </c>
      <c r="D38" s="9">
        <v>56703246.75</v>
      </c>
      <c r="E38" s="9">
        <v>49308745.439999998</v>
      </c>
      <c r="F38" s="9">
        <v>48229215.689999998</v>
      </c>
      <c r="G38" s="9">
        <v>62871744.759999998</v>
      </c>
      <c r="H38" s="9">
        <v>64092107.729999997</v>
      </c>
      <c r="I38" s="9">
        <v>66696814.549999997</v>
      </c>
      <c r="J38" s="9">
        <v>53413890.340000004</v>
      </c>
      <c r="K38" s="9">
        <v>33992496.350000001</v>
      </c>
      <c r="L38" s="9">
        <v>35495495.329999998</v>
      </c>
      <c r="M38" s="9">
        <v>35183535.490000002</v>
      </c>
      <c r="N38" s="9">
        <v>35494906.579999998</v>
      </c>
      <c r="O38" s="9">
        <v>36435005.240000002</v>
      </c>
      <c r="P38" s="9">
        <v>34112519.18</v>
      </c>
      <c r="Q38" s="9">
        <v>44523014.630000003</v>
      </c>
      <c r="R38" s="9">
        <v>36577060.640000001</v>
      </c>
      <c r="S38" s="9">
        <v>41915206.539999999</v>
      </c>
      <c r="T38" s="9">
        <v>46767362.799999997</v>
      </c>
      <c r="U38" s="9">
        <v>48190729.200000003</v>
      </c>
      <c r="V38" s="9">
        <v>43414063.409999996</v>
      </c>
      <c r="W38" s="9">
        <v>41181266.57</v>
      </c>
      <c r="X38" s="9">
        <v>47533356.130000003</v>
      </c>
      <c r="Y38" s="9">
        <v>44290627.789999999</v>
      </c>
      <c r="Z38" s="9">
        <v>45855288.289999999</v>
      </c>
      <c r="AA38" s="9">
        <v>44457340.689999998</v>
      </c>
      <c r="AB38" s="9">
        <v>54460067.979999997</v>
      </c>
      <c r="AC38" s="9">
        <v>41091456.960000001</v>
      </c>
      <c r="AD38" s="9">
        <v>43646172.68</v>
      </c>
      <c r="AE38" s="9">
        <v>51155946.840000004</v>
      </c>
      <c r="AF38" s="9">
        <v>47146508.149999999</v>
      </c>
      <c r="AG38" s="9">
        <v>49606935.460000001</v>
      </c>
      <c r="AH38" s="9">
        <v>45456017</v>
      </c>
      <c r="AI38" s="9"/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 t="s">
        <v>0</v>
      </c>
      <c r="BM38" s="6" t="s">
        <v>0</v>
      </c>
      <c r="BN38" s="6" t="s">
        <v>0</v>
      </c>
      <c r="BO38" s="6" t="s">
        <v>0</v>
      </c>
      <c r="BP38" s="6" t="s">
        <v>0</v>
      </c>
      <c r="BQ38" s="6" t="s">
        <v>0</v>
      </c>
      <c r="BR38" s="6" t="s">
        <v>0</v>
      </c>
      <c r="BS38" s="6" t="s">
        <v>0</v>
      </c>
      <c r="BT38" s="6" t="s">
        <v>0</v>
      </c>
      <c r="BU38" s="6" t="s">
        <v>0</v>
      </c>
      <c r="BV38" s="6" t="s">
        <v>0</v>
      </c>
      <c r="BW38" s="6" t="s">
        <v>0</v>
      </c>
      <c r="BX38" s="6" t="s">
        <v>0</v>
      </c>
      <c r="BY38" s="6" t="s">
        <v>0</v>
      </c>
      <c r="BZ38" s="6" t="s">
        <v>0</v>
      </c>
      <c r="CA38" s="6" t="s">
        <v>0</v>
      </c>
      <c r="CB38" s="6" t="s">
        <v>0</v>
      </c>
      <c r="CC38" s="6" t="s">
        <v>0</v>
      </c>
      <c r="CD38" s="6" t="s">
        <v>0</v>
      </c>
      <c r="CE38" s="6" t="s">
        <v>0</v>
      </c>
      <c r="CF38" s="6" t="s">
        <v>0</v>
      </c>
      <c r="CG38" s="6" t="s">
        <v>0</v>
      </c>
      <c r="CH38" s="6" t="s">
        <v>0</v>
      </c>
      <c r="CI38" s="6" t="s">
        <v>0</v>
      </c>
      <c r="CJ38" s="6" t="s">
        <v>0</v>
      </c>
      <c r="CK38" s="6" t="s">
        <v>0</v>
      </c>
      <c r="CL38" s="6" t="s">
        <v>0</v>
      </c>
      <c r="CM38" s="6" t="s">
        <v>0</v>
      </c>
      <c r="CN38" s="6" t="s">
        <v>0</v>
      </c>
      <c r="CO38" s="6" t="s">
        <v>0</v>
      </c>
      <c r="CP38" s="6" t="s">
        <v>0</v>
      </c>
      <c r="CQ38" s="6" t="s">
        <v>0</v>
      </c>
      <c r="CR38" s="6" t="s">
        <v>0</v>
      </c>
      <c r="CS38" s="6" t="s">
        <v>0</v>
      </c>
      <c r="CT38" s="6" t="s">
        <v>0</v>
      </c>
      <c r="CU38" s="6" t="s">
        <v>0</v>
      </c>
      <c r="CV38" s="6" t="s">
        <v>0</v>
      </c>
      <c r="CW38" s="6" t="s">
        <v>0</v>
      </c>
      <c r="CX38" s="6" t="s">
        <v>0</v>
      </c>
      <c r="CY38" s="6" t="s">
        <v>0</v>
      </c>
      <c r="CZ38" s="6" t="s">
        <v>0</v>
      </c>
      <c r="DA38" s="6" t="s">
        <v>0</v>
      </c>
      <c r="DB38" s="6" t="s">
        <v>0</v>
      </c>
      <c r="DC38" s="6" t="s">
        <v>0</v>
      </c>
      <c r="DD38" s="6" t="s">
        <v>0</v>
      </c>
      <c r="DE38" s="6" t="s">
        <v>0</v>
      </c>
      <c r="DF38" s="6" t="s">
        <v>0</v>
      </c>
      <c r="DG38" s="6" t="s">
        <v>0</v>
      </c>
      <c r="DH38" s="6" t="s">
        <v>0</v>
      </c>
      <c r="DI38" s="6" t="s">
        <v>0</v>
      </c>
      <c r="DJ38" s="6" t="s">
        <v>0</v>
      </c>
      <c r="DK38" s="6" t="s">
        <v>0</v>
      </c>
      <c r="DL38" s="6" t="s">
        <v>0</v>
      </c>
      <c r="DM38" s="6" t="s">
        <v>0</v>
      </c>
      <c r="DN38" s="6" t="s">
        <v>0</v>
      </c>
      <c r="DO38" s="6" t="s">
        <v>0</v>
      </c>
      <c r="DP38" s="6" t="s">
        <v>0</v>
      </c>
    </row>
    <row r="39" spans="1:120" x14ac:dyDescent="0.25">
      <c r="A39" t="s">
        <v>0</v>
      </c>
      <c r="B39" t="s">
        <v>468</v>
      </c>
      <c r="C39" t="s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/>
      <c r="Q39" s="9"/>
      <c r="R39" s="9">
        <v>215580981.13</v>
      </c>
      <c r="S39" s="9">
        <v>133322089.12</v>
      </c>
      <c r="T39" s="9">
        <v>161777051.63999999</v>
      </c>
      <c r="U39" s="9">
        <v>77338105.950000003</v>
      </c>
      <c r="V39" s="9">
        <v>69090469.840000004</v>
      </c>
      <c r="W39" s="9">
        <v>77377857.620000005</v>
      </c>
      <c r="X39" s="9">
        <v>76146693.769999996</v>
      </c>
      <c r="Y39" s="9">
        <v>59771760.340000004</v>
      </c>
      <c r="Z39" s="9">
        <v>51506339.659999996</v>
      </c>
      <c r="AA39" s="9">
        <v>45582757.859999999</v>
      </c>
      <c r="AB39" s="9">
        <v>38576723.609999999</v>
      </c>
      <c r="AC39" s="9">
        <v>40724348.619999997</v>
      </c>
      <c r="AD39" s="9">
        <v>97028288.480000004</v>
      </c>
      <c r="AE39" s="9">
        <v>128893986.83</v>
      </c>
      <c r="AF39" s="9">
        <v>136807127.37</v>
      </c>
      <c r="AG39" s="9">
        <v>93423255.780000001</v>
      </c>
      <c r="AH39" s="9">
        <v>84823537.469999999</v>
      </c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 t="s">
        <v>0</v>
      </c>
      <c r="BM39" s="6" t="s">
        <v>0</v>
      </c>
      <c r="BN39" s="6" t="s">
        <v>0</v>
      </c>
      <c r="BO39" s="6" t="s">
        <v>0</v>
      </c>
      <c r="BP39" s="6" t="s">
        <v>0</v>
      </c>
      <c r="BQ39" s="6" t="s">
        <v>0</v>
      </c>
      <c r="BR39" s="6" t="s">
        <v>0</v>
      </c>
      <c r="BS39" s="6" t="s">
        <v>0</v>
      </c>
      <c r="BT39" s="6" t="s">
        <v>0</v>
      </c>
      <c r="BU39" s="6" t="s">
        <v>0</v>
      </c>
      <c r="BV39" s="6" t="s">
        <v>0</v>
      </c>
      <c r="BW39" s="6" t="s">
        <v>0</v>
      </c>
      <c r="BX39" s="6" t="s">
        <v>0</v>
      </c>
      <c r="BY39" s="6" t="s">
        <v>0</v>
      </c>
      <c r="BZ39" s="6" t="s">
        <v>0</v>
      </c>
      <c r="CA39" s="6" t="s">
        <v>0</v>
      </c>
      <c r="CB39" s="6" t="s">
        <v>0</v>
      </c>
      <c r="CC39" s="6" t="s">
        <v>0</v>
      </c>
      <c r="CD39" s="6" t="s">
        <v>0</v>
      </c>
      <c r="CE39" s="6" t="s">
        <v>0</v>
      </c>
      <c r="CF39" s="6" t="s">
        <v>0</v>
      </c>
      <c r="CG39" s="6" t="s">
        <v>0</v>
      </c>
      <c r="CH39" s="6" t="s">
        <v>0</v>
      </c>
      <c r="CI39" s="6" t="s">
        <v>0</v>
      </c>
      <c r="CJ39" s="6" t="s">
        <v>0</v>
      </c>
      <c r="CK39" s="6" t="s">
        <v>0</v>
      </c>
      <c r="CL39" s="6" t="s">
        <v>0</v>
      </c>
      <c r="CM39" s="6" t="s">
        <v>0</v>
      </c>
      <c r="CN39" s="6" t="s">
        <v>0</v>
      </c>
      <c r="CO39" s="6" t="s">
        <v>0</v>
      </c>
      <c r="CP39" s="6" t="s">
        <v>0</v>
      </c>
      <c r="CQ39" s="6" t="s">
        <v>0</v>
      </c>
      <c r="CR39" s="6" t="s">
        <v>0</v>
      </c>
      <c r="CS39" s="6" t="s">
        <v>0</v>
      </c>
      <c r="CT39" s="6" t="s">
        <v>0</v>
      </c>
      <c r="CU39" s="6" t="s">
        <v>0</v>
      </c>
      <c r="CV39" s="6" t="s">
        <v>0</v>
      </c>
      <c r="CW39" s="6" t="s">
        <v>0</v>
      </c>
      <c r="CX39" s="6" t="s">
        <v>0</v>
      </c>
      <c r="CY39" s="6" t="s">
        <v>0</v>
      </c>
      <c r="CZ39" s="6" t="s">
        <v>0</v>
      </c>
      <c r="DA39" s="6" t="s">
        <v>0</v>
      </c>
      <c r="DB39" s="6" t="s">
        <v>0</v>
      </c>
      <c r="DC39" s="6" t="s">
        <v>0</v>
      </c>
      <c r="DD39" s="6" t="s">
        <v>0</v>
      </c>
      <c r="DE39" s="6" t="s">
        <v>0</v>
      </c>
      <c r="DF39" s="6" t="s">
        <v>0</v>
      </c>
      <c r="DG39" s="6" t="s">
        <v>0</v>
      </c>
      <c r="DH39" s="6" t="s">
        <v>0</v>
      </c>
      <c r="DI39" s="6" t="s">
        <v>0</v>
      </c>
      <c r="DJ39" s="6" t="s">
        <v>0</v>
      </c>
      <c r="DK39" s="6" t="s">
        <v>0</v>
      </c>
      <c r="DL39" s="6" t="s">
        <v>0</v>
      </c>
      <c r="DM39" s="6" t="s">
        <v>0</v>
      </c>
      <c r="DN39" s="6" t="s">
        <v>0</v>
      </c>
      <c r="DO39" s="6" t="s">
        <v>0</v>
      </c>
      <c r="DP39" s="6" t="s">
        <v>0</v>
      </c>
    </row>
    <row r="40" spans="1:120" x14ac:dyDescent="0.25">
      <c r="A40" t="s">
        <v>0</v>
      </c>
      <c r="B40" t="s">
        <v>104</v>
      </c>
      <c r="C40" t="s">
        <v>0</v>
      </c>
      <c r="D40" s="9">
        <v>68191581.689999998</v>
      </c>
      <c r="E40" s="9">
        <v>66127968.590000004</v>
      </c>
      <c r="F40" s="9">
        <v>83140686.150000006</v>
      </c>
      <c r="G40" s="9">
        <v>95361168.060000002</v>
      </c>
      <c r="H40" s="9">
        <v>98076733.140000001</v>
      </c>
      <c r="I40" s="9">
        <v>90097808.810000002</v>
      </c>
      <c r="J40" s="9">
        <v>93723973.989999995</v>
      </c>
      <c r="K40" s="9">
        <v>96540564.689999998</v>
      </c>
      <c r="L40" s="9">
        <v>93866273.700000003</v>
      </c>
      <c r="M40" s="9">
        <v>102135997.84</v>
      </c>
      <c r="N40" s="9">
        <v>114071734.68000001</v>
      </c>
      <c r="O40" s="9">
        <v>133243123.20999999</v>
      </c>
      <c r="P40" s="9">
        <v>90434104.120000005</v>
      </c>
      <c r="Q40" s="9">
        <v>90008748.25</v>
      </c>
      <c r="R40" s="9">
        <v>98109841.109999999</v>
      </c>
      <c r="S40" s="9">
        <v>93464228.400000006</v>
      </c>
      <c r="T40" s="9">
        <v>118327781.73</v>
      </c>
      <c r="U40" s="9">
        <v>98418092.930000007</v>
      </c>
      <c r="V40" s="9">
        <v>194217622.53999999</v>
      </c>
      <c r="W40" s="9">
        <v>100884377.34</v>
      </c>
      <c r="X40" s="9">
        <v>110949576.81999999</v>
      </c>
      <c r="Y40" s="9">
        <v>164173592.06999999</v>
      </c>
      <c r="Z40" s="9">
        <v>185478139.96000001</v>
      </c>
      <c r="AA40" s="9">
        <v>165241420.25</v>
      </c>
      <c r="AB40" s="9">
        <v>125215075.56</v>
      </c>
      <c r="AC40" s="9">
        <v>111463654.45</v>
      </c>
      <c r="AD40" s="9">
        <v>116443923.43000001</v>
      </c>
      <c r="AE40" s="9">
        <v>122200056.16</v>
      </c>
      <c r="AF40" s="9">
        <v>126339758.97</v>
      </c>
      <c r="AG40" s="9">
        <v>103952732.48999999</v>
      </c>
      <c r="AH40" s="9">
        <v>160225683.33000001</v>
      </c>
      <c r="AI40" s="9"/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 t="s">
        <v>0</v>
      </c>
      <c r="BM40" s="6" t="s">
        <v>0</v>
      </c>
      <c r="BN40" s="6" t="s">
        <v>0</v>
      </c>
      <c r="BO40" s="6" t="s">
        <v>0</v>
      </c>
      <c r="BP40" s="6" t="s">
        <v>0</v>
      </c>
      <c r="BQ40" s="6" t="s">
        <v>0</v>
      </c>
      <c r="BR40" s="6" t="s">
        <v>0</v>
      </c>
      <c r="BS40" s="6" t="s">
        <v>0</v>
      </c>
      <c r="BT40" s="6" t="s">
        <v>0</v>
      </c>
      <c r="BU40" s="6" t="s">
        <v>0</v>
      </c>
      <c r="BV40" s="6" t="s">
        <v>0</v>
      </c>
      <c r="BW40" s="6" t="s">
        <v>0</v>
      </c>
      <c r="BX40" s="6" t="s">
        <v>0</v>
      </c>
      <c r="BY40" s="6" t="s">
        <v>0</v>
      </c>
      <c r="BZ40" s="6" t="s">
        <v>0</v>
      </c>
      <c r="CA40" s="6" t="s">
        <v>0</v>
      </c>
      <c r="CB40" s="6" t="s">
        <v>0</v>
      </c>
      <c r="CC40" s="6" t="s">
        <v>0</v>
      </c>
      <c r="CD40" s="6" t="s">
        <v>0</v>
      </c>
      <c r="CE40" s="6" t="s">
        <v>0</v>
      </c>
      <c r="CF40" s="6" t="s">
        <v>0</v>
      </c>
      <c r="CG40" s="6" t="s">
        <v>0</v>
      </c>
      <c r="CH40" s="6" t="s">
        <v>0</v>
      </c>
      <c r="CI40" s="6" t="s">
        <v>0</v>
      </c>
      <c r="CJ40" s="6" t="s">
        <v>0</v>
      </c>
      <c r="CK40" s="6" t="s">
        <v>0</v>
      </c>
      <c r="CL40" s="6" t="s">
        <v>0</v>
      </c>
      <c r="CM40" s="6" t="s">
        <v>0</v>
      </c>
      <c r="CN40" s="6" t="s">
        <v>0</v>
      </c>
      <c r="CO40" s="6" t="s">
        <v>0</v>
      </c>
      <c r="CP40" s="6" t="s">
        <v>0</v>
      </c>
      <c r="CQ40" s="6" t="s">
        <v>0</v>
      </c>
      <c r="CR40" s="6" t="s">
        <v>0</v>
      </c>
      <c r="CS40" s="6" t="s">
        <v>0</v>
      </c>
      <c r="CT40" s="6" t="s">
        <v>0</v>
      </c>
      <c r="CU40" s="6" t="s">
        <v>0</v>
      </c>
      <c r="CV40" s="6" t="s">
        <v>0</v>
      </c>
      <c r="CW40" s="6" t="s">
        <v>0</v>
      </c>
      <c r="CX40" s="6" t="s">
        <v>0</v>
      </c>
      <c r="CY40" s="6" t="s">
        <v>0</v>
      </c>
      <c r="CZ40" s="6" t="s">
        <v>0</v>
      </c>
      <c r="DA40" s="6" t="s">
        <v>0</v>
      </c>
      <c r="DB40" s="6" t="s">
        <v>0</v>
      </c>
      <c r="DC40" s="6" t="s">
        <v>0</v>
      </c>
      <c r="DD40" s="6" t="s">
        <v>0</v>
      </c>
      <c r="DE40" s="6" t="s">
        <v>0</v>
      </c>
      <c r="DF40" s="6" t="s">
        <v>0</v>
      </c>
      <c r="DG40" s="6" t="s">
        <v>0</v>
      </c>
      <c r="DH40" s="6" t="s">
        <v>0</v>
      </c>
      <c r="DI40" s="6" t="s">
        <v>0</v>
      </c>
      <c r="DJ40" s="6" t="s">
        <v>0</v>
      </c>
      <c r="DK40" s="6" t="s">
        <v>0</v>
      </c>
      <c r="DL40" s="6" t="s">
        <v>0</v>
      </c>
      <c r="DM40" s="6" t="s">
        <v>0</v>
      </c>
      <c r="DN40" s="6" t="s">
        <v>0</v>
      </c>
      <c r="DO40" s="6" t="s">
        <v>0</v>
      </c>
      <c r="DP40" s="6" t="s">
        <v>0</v>
      </c>
    </row>
    <row r="41" spans="1:120" x14ac:dyDescent="0.25">
      <c r="A41" t="s">
        <v>585</v>
      </c>
      <c r="B41" t="s">
        <v>0</v>
      </c>
      <c r="C41" t="s">
        <v>0</v>
      </c>
      <c r="D41" s="9">
        <v>11407739.380000001</v>
      </c>
      <c r="E41" s="9">
        <v>44964254.549999997</v>
      </c>
      <c r="F41" s="9">
        <v>42901811.030000001</v>
      </c>
      <c r="G41" s="9">
        <v>7160039.2800000003</v>
      </c>
      <c r="H41" s="9">
        <v>2656908.66</v>
      </c>
      <c r="I41" s="9">
        <v>20789928.100000001</v>
      </c>
      <c r="J41" s="9">
        <v>3979523.78</v>
      </c>
      <c r="K41" s="9">
        <v>2148972.2599999998</v>
      </c>
      <c r="L41" s="9">
        <v>1618881.95</v>
      </c>
      <c r="M41" s="9">
        <v>2496650228.2199998</v>
      </c>
      <c r="N41" s="9">
        <v>5983964.9100000001</v>
      </c>
      <c r="O41" s="9">
        <v>576909292.05999994</v>
      </c>
      <c r="P41" s="9">
        <v>4650402.58</v>
      </c>
      <c r="Q41" s="9">
        <v>2477234.5099999998</v>
      </c>
      <c r="R41" s="9">
        <v>3963496.82</v>
      </c>
      <c r="S41" s="9">
        <v>28648514.359999999</v>
      </c>
      <c r="T41" s="9">
        <v>14446629.109999999</v>
      </c>
      <c r="U41" s="9">
        <v>15593788.25</v>
      </c>
      <c r="V41" s="9">
        <v>7629052.7599999998</v>
      </c>
      <c r="W41" s="9">
        <v>11093137.68</v>
      </c>
      <c r="X41" s="9">
        <v>10304251.33</v>
      </c>
      <c r="Y41" s="9">
        <v>15688026.560000001</v>
      </c>
      <c r="Z41" s="9">
        <v>7444731.0599999996</v>
      </c>
      <c r="AA41" s="9">
        <v>48645982.93</v>
      </c>
      <c r="AB41" s="9">
        <v>64701956.590000004</v>
      </c>
      <c r="AC41" s="9">
        <v>3284477.69</v>
      </c>
      <c r="AD41" s="9">
        <v>3379067.07</v>
      </c>
      <c r="AE41" s="9">
        <v>10608296.800000001</v>
      </c>
      <c r="AF41" s="9">
        <v>7138299.71</v>
      </c>
      <c r="AG41" s="9">
        <v>19531726.91</v>
      </c>
      <c r="AH41" s="9">
        <v>32486307.350000001</v>
      </c>
      <c r="AI41" s="9"/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 t="s">
        <v>0</v>
      </c>
      <c r="BM41" s="6" t="s">
        <v>0</v>
      </c>
      <c r="BN41" s="6" t="s">
        <v>0</v>
      </c>
      <c r="BO41" s="6" t="s">
        <v>0</v>
      </c>
      <c r="BP41" s="6" t="s">
        <v>0</v>
      </c>
      <c r="BQ41" s="6" t="s">
        <v>0</v>
      </c>
      <c r="BR41" s="6" t="s">
        <v>0</v>
      </c>
      <c r="BS41" s="6" t="s">
        <v>0</v>
      </c>
      <c r="BT41" s="6" t="s">
        <v>0</v>
      </c>
      <c r="BU41" s="6" t="s">
        <v>0</v>
      </c>
      <c r="BV41" s="6" t="s">
        <v>0</v>
      </c>
      <c r="BW41" s="6" t="s">
        <v>0</v>
      </c>
      <c r="BX41" s="6" t="s">
        <v>0</v>
      </c>
      <c r="BY41" s="6" t="s">
        <v>0</v>
      </c>
      <c r="BZ41" s="6" t="s">
        <v>0</v>
      </c>
      <c r="CA41" s="6" t="s">
        <v>0</v>
      </c>
      <c r="CB41" s="6" t="s">
        <v>0</v>
      </c>
      <c r="CC41" s="6" t="s">
        <v>0</v>
      </c>
      <c r="CD41" s="6" t="s">
        <v>0</v>
      </c>
      <c r="CE41" s="6" t="s">
        <v>0</v>
      </c>
      <c r="CF41" s="6" t="s">
        <v>0</v>
      </c>
      <c r="CG41" s="6" t="s">
        <v>0</v>
      </c>
      <c r="CH41" s="6" t="s">
        <v>0</v>
      </c>
      <c r="CI41" s="6" t="s">
        <v>0</v>
      </c>
      <c r="CJ41" s="6" t="s">
        <v>0</v>
      </c>
      <c r="CK41" s="6" t="s">
        <v>0</v>
      </c>
      <c r="CL41" s="6" t="s">
        <v>0</v>
      </c>
      <c r="CM41" s="6" t="s">
        <v>0</v>
      </c>
      <c r="CN41" s="6" t="s">
        <v>0</v>
      </c>
      <c r="CO41" s="6" t="s">
        <v>0</v>
      </c>
      <c r="CP41" s="6" t="s">
        <v>0</v>
      </c>
      <c r="CQ41" s="6" t="s">
        <v>0</v>
      </c>
      <c r="CR41" s="6" t="s">
        <v>0</v>
      </c>
      <c r="CS41" s="6" t="s">
        <v>0</v>
      </c>
      <c r="CT41" s="6" t="s">
        <v>0</v>
      </c>
      <c r="CU41" s="6" t="s">
        <v>0</v>
      </c>
      <c r="CV41" s="6" t="s">
        <v>0</v>
      </c>
      <c r="CW41" s="6" t="s">
        <v>0</v>
      </c>
      <c r="CX41" s="6" t="s">
        <v>0</v>
      </c>
      <c r="CY41" s="6" t="s">
        <v>0</v>
      </c>
      <c r="CZ41" s="6" t="s">
        <v>0</v>
      </c>
      <c r="DA41" s="6" t="s">
        <v>0</v>
      </c>
      <c r="DB41" s="6" t="s">
        <v>0</v>
      </c>
      <c r="DC41" s="6" t="s">
        <v>0</v>
      </c>
      <c r="DD41" s="6" t="s">
        <v>0</v>
      </c>
      <c r="DE41" s="6" t="s">
        <v>0</v>
      </c>
      <c r="DF41" s="6" t="s">
        <v>0</v>
      </c>
      <c r="DG41" s="6" t="s">
        <v>0</v>
      </c>
      <c r="DH41" s="6" t="s">
        <v>0</v>
      </c>
      <c r="DI41" s="6" t="s">
        <v>0</v>
      </c>
      <c r="DJ41" s="6" t="s">
        <v>0</v>
      </c>
      <c r="DK41" s="6" t="s">
        <v>0</v>
      </c>
      <c r="DL41" s="6" t="s">
        <v>0</v>
      </c>
      <c r="DM41" s="6" t="s">
        <v>0</v>
      </c>
      <c r="DN41" s="6" t="s">
        <v>0</v>
      </c>
      <c r="DO41" s="6" t="s">
        <v>0</v>
      </c>
      <c r="DP41" s="6" t="s">
        <v>0</v>
      </c>
    </row>
    <row r="42" spans="1:120" x14ac:dyDescent="0.25">
      <c r="A42" t="s">
        <v>586</v>
      </c>
      <c r="B42" t="s">
        <v>0</v>
      </c>
      <c r="C42" t="s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2494249731.8200002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/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 t="s">
        <v>0</v>
      </c>
      <c r="BM42" s="6" t="s">
        <v>0</v>
      </c>
      <c r="BN42" s="6" t="s">
        <v>0</v>
      </c>
      <c r="BO42" s="6" t="s">
        <v>0</v>
      </c>
      <c r="BP42" s="6" t="s">
        <v>0</v>
      </c>
      <c r="BQ42" s="6" t="s">
        <v>0</v>
      </c>
      <c r="BR42" s="6" t="s">
        <v>0</v>
      </c>
      <c r="BS42" s="6" t="s">
        <v>0</v>
      </c>
      <c r="BT42" s="6" t="s">
        <v>0</v>
      </c>
      <c r="BU42" s="6" t="s">
        <v>0</v>
      </c>
      <c r="BV42" s="6" t="s">
        <v>0</v>
      </c>
      <c r="BW42" s="6" t="s">
        <v>0</v>
      </c>
      <c r="BX42" s="6" t="s">
        <v>0</v>
      </c>
      <c r="BY42" s="6" t="s">
        <v>0</v>
      </c>
      <c r="BZ42" s="6" t="s">
        <v>0</v>
      </c>
      <c r="CA42" s="6" t="s">
        <v>0</v>
      </c>
      <c r="CB42" s="6" t="s">
        <v>0</v>
      </c>
      <c r="CC42" s="6" t="s">
        <v>0</v>
      </c>
      <c r="CD42" s="6" t="s">
        <v>0</v>
      </c>
      <c r="CE42" s="6" t="s">
        <v>0</v>
      </c>
      <c r="CF42" s="6" t="s">
        <v>0</v>
      </c>
      <c r="CG42" s="6" t="s">
        <v>0</v>
      </c>
      <c r="CH42" s="6" t="s">
        <v>0</v>
      </c>
      <c r="CI42" s="6" t="s">
        <v>0</v>
      </c>
      <c r="CJ42" s="6" t="s">
        <v>0</v>
      </c>
      <c r="CK42" s="6" t="s">
        <v>0</v>
      </c>
      <c r="CL42" s="6" t="s">
        <v>0</v>
      </c>
      <c r="CM42" s="6" t="s">
        <v>0</v>
      </c>
      <c r="CN42" s="6" t="s">
        <v>0</v>
      </c>
      <c r="CO42" s="6" t="s">
        <v>0</v>
      </c>
      <c r="CP42" s="6" t="s">
        <v>0</v>
      </c>
      <c r="CQ42" s="6" t="s">
        <v>0</v>
      </c>
      <c r="CR42" s="6" t="s">
        <v>0</v>
      </c>
      <c r="CS42" s="6" t="s">
        <v>0</v>
      </c>
      <c r="CT42" s="6" t="s">
        <v>0</v>
      </c>
      <c r="CU42" s="6" t="s">
        <v>0</v>
      </c>
      <c r="CV42" s="6" t="s">
        <v>0</v>
      </c>
      <c r="CW42" s="6" t="s">
        <v>0</v>
      </c>
      <c r="CX42" s="6" t="s">
        <v>0</v>
      </c>
      <c r="CY42" s="6" t="s">
        <v>0</v>
      </c>
      <c r="CZ42" s="6" t="s">
        <v>0</v>
      </c>
      <c r="DA42" s="6" t="s">
        <v>0</v>
      </c>
      <c r="DB42" s="6" t="s">
        <v>0</v>
      </c>
      <c r="DC42" s="6" t="s">
        <v>0</v>
      </c>
      <c r="DD42" s="6" t="s">
        <v>0</v>
      </c>
      <c r="DE42" s="6" t="s">
        <v>0</v>
      </c>
      <c r="DF42" s="6" t="s">
        <v>0</v>
      </c>
      <c r="DG42" s="6" t="s">
        <v>0</v>
      </c>
      <c r="DH42" s="6" t="s">
        <v>0</v>
      </c>
      <c r="DI42" s="6" t="s">
        <v>0</v>
      </c>
      <c r="DJ42" s="6" t="s">
        <v>0</v>
      </c>
      <c r="DK42" s="6" t="s">
        <v>0</v>
      </c>
      <c r="DL42" s="6" t="s">
        <v>0</v>
      </c>
      <c r="DM42" s="6" t="s">
        <v>0</v>
      </c>
      <c r="DN42" s="6" t="s">
        <v>0</v>
      </c>
      <c r="DO42" s="6" t="s">
        <v>0</v>
      </c>
      <c r="DP42" s="6" t="s">
        <v>0</v>
      </c>
    </row>
    <row r="43" spans="1:120" x14ac:dyDescent="0.25">
      <c r="A43" t="s">
        <v>587</v>
      </c>
      <c r="B43" t="s">
        <v>0</v>
      </c>
      <c r="C43" t="s">
        <v>0</v>
      </c>
      <c r="D43" s="9">
        <v>3231749.73</v>
      </c>
      <c r="E43" s="9">
        <v>23238961.789999999</v>
      </c>
      <c r="F43" s="9">
        <v>582677.81000000006</v>
      </c>
      <c r="G43" s="9">
        <v>110634.7</v>
      </c>
      <c r="H43" s="9">
        <v>353398.68</v>
      </c>
      <c r="I43" s="9">
        <v>1111105.52</v>
      </c>
      <c r="J43" s="9">
        <v>2247571.6</v>
      </c>
      <c r="K43" s="9">
        <v>1291456.3</v>
      </c>
      <c r="L43" s="9">
        <v>301804.99</v>
      </c>
      <c r="M43" s="9">
        <v>1056043.8500000001</v>
      </c>
      <c r="N43" s="9">
        <v>1818874.97</v>
      </c>
      <c r="O43" s="9">
        <v>551560292.32000005</v>
      </c>
      <c r="P43" s="9">
        <v>556686.11</v>
      </c>
      <c r="Q43" s="9">
        <v>507001.02</v>
      </c>
      <c r="R43" s="9">
        <v>190378.95</v>
      </c>
      <c r="S43" s="9">
        <v>206295.45</v>
      </c>
      <c r="T43" s="9">
        <v>3485366.04</v>
      </c>
      <c r="U43" s="9">
        <v>-2707723.46</v>
      </c>
      <c r="V43" s="9">
        <v>331515.96999999997</v>
      </c>
      <c r="W43" s="9">
        <v>1406287.78</v>
      </c>
      <c r="X43" s="9">
        <v>771672.59</v>
      </c>
      <c r="Y43" s="9">
        <v>1838249.91</v>
      </c>
      <c r="Z43" s="9">
        <v>269972.68</v>
      </c>
      <c r="AA43" s="9">
        <v>125110.48</v>
      </c>
      <c r="AB43" s="9">
        <v>61831508.689999998</v>
      </c>
      <c r="AC43" s="9">
        <v>877986.84</v>
      </c>
      <c r="AD43" s="9">
        <v>222478.89</v>
      </c>
      <c r="AE43" s="9">
        <v>174644.09</v>
      </c>
      <c r="AF43" s="9">
        <v>178799.73</v>
      </c>
      <c r="AG43" s="9">
        <v>142603.16</v>
      </c>
      <c r="AH43" s="9">
        <v>392471</v>
      </c>
      <c r="AI43" s="9"/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 t="s">
        <v>0</v>
      </c>
      <c r="BM43" s="6" t="s">
        <v>0</v>
      </c>
      <c r="BN43" s="6" t="s">
        <v>0</v>
      </c>
      <c r="BO43" s="6" t="s">
        <v>0</v>
      </c>
      <c r="BP43" s="6" t="s">
        <v>0</v>
      </c>
      <c r="BQ43" s="6" t="s">
        <v>0</v>
      </c>
      <c r="BR43" s="6" t="s">
        <v>0</v>
      </c>
      <c r="BS43" s="6" t="s">
        <v>0</v>
      </c>
      <c r="BT43" s="6" t="s">
        <v>0</v>
      </c>
      <c r="BU43" s="6" t="s">
        <v>0</v>
      </c>
      <c r="BV43" s="6" t="s">
        <v>0</v>
      </c>
      <c r="BW43" s="6" t="s">
        <v>0</v>
      </c>
      <c r="BX43" s="6" t="s">
        <v>0</v>
      </c>
      <c r="BY43" s="6" t="s">
        <v>0</v>
      </c>
      <c r="BZ43" s="6" t="s">
        <v>0</v>
      </c>
      <c r="CA43" s="6" t="s">
        <v>0</v>
      </c>
      <c r="CB43" s="6" t="s">
        <v>0</v>
      </c>
      <c r="CC43" s="6" t="s">
        <v>0</v>
      </c>
      <c r="CD43" s="6" t="s">
        <v>0</v>
      </c>
      <c r="CE43" s="6" t="s">
        <v>0</v>
      </c>
      <c r="CF43" s="6" t="s">
        <v>0</v>
      </c>
      <c r="CG43" s="6" t="s">
        <v>0</v>
      </c>
      <c r="CH43" s="6" t="s">
        <v>0</v>
      </c>
      <c r="CI43" s="6" t="s">
        <v>0</v>
      </c>
      <c r="CJ43" s="6" t="s">
        <v>0</v>
      </c>
      <c r="CK43" s="6" t="s">
        <v>0</v>
      </c>
      <c r="CL43" s="6" t="s">
        <v>0</v>
      </c>
      <c r="CM43" s="6" t="s">
        <v>0</v>
      </c>
      <c r="CN43" s="6" t="s">
        <v>0</v>
      </c>
      <c r="CO43" s="6" t="s">
        <v>0</v>
      </c>
      <c r="CP43" s="6" t="s">
        <v>0</v>
      </c>
      <c r="CQ43" s="6" t="s">
        <v>0</v>
      </c>
      <c r="CR43" s="6" t="s">
        <v>0</v>
      </c>
      <c r="CS43" s="6" t="s">
        <v>0</v>
      </c>
      <c r="CT43" s="6" t="s">
        <v>0</v>
      </c>
      <c r="CU43" s="6" t="s">
        <v>0</v>
      </c>
      <c r="CV43" s="6" t="s">
        <v>0</v>
      </c>
      <c r="CW43" s="6" t="s">
        <v>0</v>
      </c>
      <c r="CX43" s="6" t="s">
        <v>0</v>
      </c>
      <c r="CY43" s="6" t="s">
        <v>0</v>
      </c>
      <c r="CZ43" s="6" t="s">
        <v>0</v>
      </c>
      <c r="DA43" s="6" t="s">
        <v>0</v>
      </c>
      <c r="DB43" s="6" t="s">
        <v>0</v>
      </c>
      <c r="DC43" s="6" t="s">
        <v>0</v>
      </c>
      <c r="DD43" s="6" t="s">
        <v>0</v>
      </c>
      <c r="DE43" s="6" t="s">
        <v>0</v>
      </c>
      <c r="DF43" s="6" t="s">
        <v>0</v>
      </c>
      <c r="DG43" s="6" t="s">
        <v>0</v>
      </c>
      <c r="DH43" s="6" t="s">
        <v>0</v>
      </c>
      <c r="DI43" s="6" t="s">
        <v>0</v>
      </c>
      <c r="DJ43" s="6" t="s">
        <v>0</v>
      </c>
      <c r="DK43" s="6" t="s">
        <v>0</v>
      </c>
      <c r="DL43" s="6" t="s">
        <v>0</v>
      </c>
      <c r="DM43" s="6" t="s">
        <v>0</v>
      </c>
      <c r="DN43" s="6" t="s">
        <v>0</v>
      </c>
      <c r="DO43" s="6" t="s">
        <v>0</v>
      </c>
      <c r="DP43" s="6" t="s">
        <v>0</v>
      </c>
    </row>
    <row r="44" spans="1:120" x14ac:dyDescent="0.25">
      <c r="A44" t="s">
        <v>0</v>
      </c>
      <c r="B44" t="s">
        <v>588</v>
      </c>
      <c r="C44" t="s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549476322.92999995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/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 t="s">
        <v>0</v>
      </c>
      <c r="BM44" s="6" t="s">
        <v>0</v>
      </c>
      <c r="BN44" s="6" t="s">
        <v>0</v>
      </c>
      <c r="BO44" s="6" t="s">
        <v>0</v>
      </c>
      <c r="BP44" s="6" t="s">
        <v>0</v>
      </c>
      <c r="BQ44" s="6" t="s">
        <v>0</v>
      </c>
      <c r="BR44" s="6" t="s">
        <v>0</v>
      </c>
      <c r="BS44" s="6" t="s">
        <v>0</v>
      </c>
      <c r="BT44" s="6" t="s">
        <v>0</v>
      </c>
      <c r="BU44" s="6" t="s">
        <v>0</v>
      </c>
      <c r="BV44" s="6" t="s">
        <v>0</v>
      </c>
      <c r="BW44" s="6" t="s">
        <v>0</v>
      </c>
      <c r="BX44" s="6" t="s">
        <v>0</v>
      </c>
      <c r="BY44" s="6" t="s">
        <v>0</v>
      </c>
      <c r="BZ44" s="6" t="s">
        <v>0</v>
      </c>
      <c r="CA44" s="6" t="s">
        <v>0</v>
      </c>
      <c r="CB44" s="6" t="s">
        <v>0</v>
      </c>
      <c r="CC44" s="6" t="s">
        <v>0</v>
      </c>
      <c r="CD44" s="6" t="s">
        <v>0</v>
      </c>
      <c r="CE44" s="6" t="s">
        <v>0</v>
      </c>
      <c r="CF44" s="6" t="s">
        <v>0</v>
      </c>
      <c r="CG44" s="6" t="s">
        <v>0</v>
      </c>
      <c r="CH44" s="6" t="s">
        <v>0</v>
      </c>
      <c r="CI44" s="6" t="s">
        <v>0</v>
      </c>
      <c r="CJ44" s="6" t="s">
        <v>0</v>
      </c>
      <c r="CK44" s="6" t="s">
        <v>0</v>
      </c>
      <c r="CL44" s="6" t="s">
        <v>0</v>
      </c>
      <c r="CM44" s="6" t="s">
        <v>0</v>
      </c>
      <c r="CN44" s="6" t="s">
        <v>0</v>
      </c>
      <c r="CO44" s="6" t="s">
        <v>0</v>
      </c>
      <c r="CP44" s="6" t="s">
        <v>0</v>
      </c>
      <c r="CQ44" s="6" t="s">
        <v>0</v>
      </c>
      <c r="CR44" s="6" t="s">
        <v>0</v>
      </c>
      <c r="CS44" s="6" t="s">
        <v>0</v>
      </c>
      <c r="CT44" s="6" t="s">
        <v>0</v>
      </c>
      <c r="CU44" s="6" t="s">
        <v>0</v>
      </c>
      <c r="CV44" s="6" t="s">
        <v>0</v>
      </c>
      <c r="CW44" s="6" t="s">
        <v>0</v>
      </c>
      <c r="CX44" s="6" t="s">
        <v>0</v>
      </c>
      <c r="CY44" s="6" t="s">
        <v>0</v>
      </c>
      <c r="CZ44" s="6" t="s">
        <v>0</v>
      </c>
      <c r="DA44" s="6" t="s">
        <v>0</v>
      </c>
      <c r="DB44" s="6" t="s">
        <v>0</v>
      </c>
      <c r="DC44" s="6" t="s">
        <v>0</v>
      </c>
      <c r="DD44" s="6" t="s">
        <v>0</v>
      </c>
      <c r="DE44" s="6" t="s">
        <v>0</v>
      </c>
      <c r="DF44" s="6" t="s">
        <v>0</v>
      </c>
      <c r="DG44" s="6" t="s">
        <v>0</v>
      </c>
      <c r="DH44" s="6" t="s">
        <v>0</v>
      </c>
      <c r="DI44" s="6" t="s">
        <v>0</v>
      </c>
      <c r="DJ44" s="6" t="s">
        <v>0</v>
      </c>
      <c r="DK44" s="6" t="s">
        <v>0</v>
      </c>
      <c r="DL44" s="6" t="s">
        <v>0</v>
      </c>
      <c r="DM44" s="6" t="s">
        <v>0</v>
      </c>
      <c r="DN44" s="6" t="s">
        <v>0</v>
      </c>
      <c r="DO44" s="6" t="s">
        <v>0</v>
      </c>
      <c r="DP44" s="6" t="s">
        <v>0</v>
      </c>
    </row>
    <row r="45" spans="1:120" x14ac:dyDescent="0.25">
      <c r="A45" t="s">
        <v>0</v>
      </c>
      <c r="B45" t="s">
        <v>589</v>
      </c>
      <c r="C45" t="s">
        <v>0</v>
      </c>
      <c r="D45" s="9">
        <v>3231749.73</v>
      </c>
      <c r="E45" s="9">
        <v>23238961.789999999</v>
      </c>
      <c r="F45" s="9">
        <v>582677.81000000006</v>
      </c>
      <c r="G45" s="9">
        <v>110634.7</v>
      </c>
      <c r="H45" s="9">
        <v>353398.68</v>
      </c>
      <c r="I45" s="9">
        <v>1111105.52</v>
      </c>
      <c r="J45" s="9">
        <v>2247571.6</v>
      </c>
      <c r="K45" s="9">
        <v>1291456.3</v>
      </c>
      <c r="L45" s="9">
        <v>301804.99</v>
      </c>
      <c r="M45" s="9">
        <v>1056043.8500000001</v>
      </c>
      <c r="N45" s="9">
        <v>1818874.97</v>
      </c>
      <c r="O45" s="9">
        <v>2083969.39</v>
      </c>
      <c r="P45" s="9">
        <v>556686.11</v>
      </c>
      <c r="Q45" s="9">
        <v>507001.02</v>
      </c>
      <c r="R45" s="9">
        <v>190378.95</v>
      </c>
      <c r="S45" s="9">
        <v>206295.45</v>
      </c>
      <c r="T45" s="9">
        <v>3485366.04</v>
      </c>
      <c r="U45" s="9">
        <v>-2707723.46</v>
      </c>
      <c r="V45" s="9">
        <v>331515.96999999997</v>
      </c>
      <c r="W45" s="9">
        <v>1406287.78</v>
      </c>
      <c r="X45" s="9">
        <v>771672.59</v>
      </c>
      <c r="Y45" s="9">
        <v>1838249.91</v>
      </c>
      <c r="Z45" s="9">
        <v>269972.68</v>
      </c>
      <c r="AA45" s="9">
        <v>125110.48</v>
      </c>
      <c r="AB45" s="9">
        <v>61831508.689999998</v>
      </c>
      <c r="AC45" s="9">
        <v>877986.84</v>
      </c>
      <c r="AD45" s="9">
        <v>222478.89</v>
      </c>
      <c r="AE45" s="9">
        <v>174644.09</v>
      </c>
      <c r="AF45" s="9">
        <v>178799.73</v>
      </c>
      <c r="AG45" s="9">
        <v>142603.16</v>
      </c>
      <c r="AH45" s="9">
        <v>392471</v>
      </c>
      <c r="AI45" s="9"/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 t="s">
        <v>0</v>
      </c>
      <c r="BM45" s="6" t="s">
        <v>0</v>
      </c>
      <c r="BN45" s="6" t="s">
        <v>0</v>
      </c>
      <c r="BO45" s="6" t="s">
        <v>0</v>
      </c>
      <c r="BP45" s="6" t="s">
        <v>0</v>
      </c>
      <c r="BQ45" s="6" t="s">
        <v>0</v>
      </c>
      <c r="BR45" s="6" t="s">
        <v>0</v>
      </c>
      <c r="BS45" s="6" t="s">
        <v>0</v>
      </c>
      <c r="BT45" s="6" t="s">
        <v>0</v>
      </c>
      <c r="BU45" s="6" t="s">
        <v>0</v>
      </c>
      <c r="BV45" s="6" t="s">
        <v>0</v>
      </c>
      <c r="BW45" s="6" t="s">
        <v>0</v>
      </c>
      <c r="BX45" s="6" t="s">
        <v>0</v>
      </c>
      <c r="BY45" s="6" t="s">
        <v>0</v>
      </c>
      <c r="BZ45" s="6" t="s">
        <v>0</v>
      </c>
      <c r="CA45" s="6" t="s">
        <v>0</v>
      </c>
      <c r="CB45" s="6" t="s">
        <v>0</v>
      </c>
      <c r="CC45" s="6" t="s">
        <v>0</v>
      </c>
      <c r="CD45" s="6" t="s">
        <v>0</v>
      </c>
      <c r="CE45" s="6" t="s">
        <v>0</v>
      </c>
      <c r="CF45" s="6" t="s">
        <v>0</v>
      </c>
      <c r="CG45" s="6" t="s">
        <v>0</v>
      </c>
      <c r="CH45" s="6" t="s">
        <v>0</v>
      </c>
      <c r="CI45" s="6" t="s">
        <v>0</v>
      </c>
      <c r="CJ45" s="6" t="s">
        <v>0</v>
      </c>
      <c r="CK45" s="6" t="s">
        <v>0</v>
      </c>
      <c r="CL45" s="6" t="s">
        <v>0</v>
      </c>
      <c r="CM45" s="6" t="s">
        <v>0</v>
      </c>
      <c r="CN45" s="6" t="s">
        <v>0</v>
      </c>
      <c r="CO45" s="6" t="s">
        <v>0</v>
      </c>
      <c r="CP45" s="6" t="s">
        <v>0</v>
      </c>
      <c r="CQ45" s="6" t="s">
        <v>0</v>
      </c>
      <c r="CR45" s="6" t="s">
        <v>0</v>
      </c>
      <c r="CS45" s="6" t="s">
        <v>0</v>
      </c>
      <c r="CT45" s="6" t="s">
        <v>0</v>
      </c>
      <c r="CU45" s="6" t="s">
        <v>0</v>
      </c>
      <c r="CV45" s="6" t="s">
        <v>0</v>
      </c>
      <c r="CW45" s="6" t="s">
        <v>0</v>
      </c>
      <c r="CX45" s="6" t="s">
        <v>0</v>
      </c>
      <c r="CY45" s="6" t="s">
        <v>0</v>
      </c>
      <c r="CZ45" s="6" t="s">
        <v>0</v>
      </c>
      <c r="DA45" s="6" t="s">
        <v>0</v>
      </c>
      <c r="DB45" s="6" t="s">
        <v>0</v>
      </c>
      <c r="DC45" s="6" t="s">
        <v>0</v>
      </c>
      <c r="DD45" s="6" t="s">
        <v>0</v>
      </c>
      <c r="DE45" s="6" t="s">
        <v>0</v>
      </c>
      <c r="DF45" s="6" t="s">
        <v>0</v>
      </c>
      <c r="DG45" s="6" t="s">
        <v>0</v>
      </c>
      <c r="DH45" s="6" t="s">
        <v>0</v>
      </c>
      <c r="DI45" s="6" t="s">
        <v>0</v>
      </c>
      <c r="DJ45" s="6" t="s">
        <v>0</v>
      </c>
      <c r="DK45" s="6" t="s">
        <v>0</v>
      </c>
      <c r="DL45" s="6" t="s">
        <v>0</v>
      </c>
      <c r="DM45" s="6" t="s">
        <v>0</v>
      </c>
      <c r="DN45" s="6" t="s">
        <v>0</v>
      </c>
      <c r="DO45" s="6" t="s">
        <v>0</v>
      </c>
      <c r="DP45" s="6" t="s">
        <v>0</v>
      </c>
    </row>
    <row r="46" spans="1:120" x14ac:dyDescent="0.25">
      <c r="A46" t="s">
        <v>590</v>
      </c>
      <c r="B46" t="s">
        <v>0</v>
      </c>
      <c r="C46" t="s">
        <v>0</v>
      </c>
      <c r="D46" s="9">
        <v>2935737.38</v>
      </c>
      <c r="E46" s="9">
        <v>892205</v>
      </c>
      <c r="F46" s="9">
        <v>1029520.94</v>
      </c>
      <c r="G46" s="9">
        <v>956878.58</v>
      </c>
      <c r="H46" s="9">
        <v>699969.11</v>
      </c>
      <c r="I46" s="9">
        <v>1058654.46</v>
      </c>
      <c r="J46" s="9">
        <v>878252.69</v>
      </c>
      <c r="K46" s="9">
        <v>857515.96</v>
      </c>
      <c r="L46" s="9">
        <v>1284527.77</v>
      </c>
      <c r="M46" s="9">
        <v>1091881.3799999999</v>
      </c>
      <c r="N46" s="9">
        <v>776198.34</v>
      </c>
      <c r="O46" s="9">
        <v>1077350.3400000001</v>
      </c>
      <c r="P46" s="9">
        <v>1009295.84</v>
      </c>
      <c r="Q46" s="9">
        <v>1502566.88</v>
      </c>
      <c r="R46" s="9">
        <v>1428280.8</v>
      </c>
      <c r="S46" s="9">
        <v>1028564.31</v>
      </c>
      <c r="T46" s="9">
        <v>1084070.96</v>
      </c>
      <c r="U46" s="9">
        <v>1130176.74</v>
      </c>
      <c r="V46" s="9">
        <v>1091035.1200000001</v>
      </c>
      <c r="W46" s="9">
        <v>1515731.35</v>
      </c>
      <c r="X46" s="9">
        <v>1121365.92</v>
      </c>
      <c r="Y46" s="9">
        <v>1024895.12</v>
      </c>
      <c r="Z46" s="9">
        <v>981060.88</v>
      </c>
      <c r="AA46" s="9">
        <v>1063159.03</v>
      </c>
      <c r="AB46" s="9">
        <v>1676154.13</v>
      </c>
      <c r="AC46" s="9">
        <v>883077.87</v>
      </c>
      <c r="AD46" s="9">
        <v>960124.09</v>
      </c>
      <c r="AE46" s="9">
        <v>840270.43</v>
      </c>
      <c r="AF46" s="9">
        <v>802824.42</v>
      </c>
      <c r="AG46" s="9">
        <v>868525.14</v>
      </c>
      <c r="AH46" s="9">
        <v>850091.63</v>
      </c>
      <c r="AI46" s="9"/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 t="s">
        <v>0</v>
      </c>
      <c r="BM46" s="6" t="s">
        <v>0</v>
      </c>
      <c r="BN46" s="6" t="s">
        <v>0</v>
      </c>
      <c r="BO46" s="6" t="s">
        <v>0</v>
      </c>
      <c r="BP46" s="6" t="s">
        <v>0</v>
      </c>
      <c r="BQ46" s="6" t="s">
        <v>0</v>
      </c>
      <c r="BR46" s="6" t="s">
        <v>0</v>
      </c>
      <c r="BS46" s="6" t="s">
        <v>0</v>
      </c>
      <c r="BT46" s="6" t="s">
        <v>0</v>
      </c>
      <c r="BU46" s="6" t="s">
        <v>0</v>
      </c>
      <c r="BV46" s="6" t="s">
        <v>0</v>
      </c>
      <c r="BW46" s="6" t="s">
        <v>0</v>
      </c>
      <c r="BX46" s="6" t="s">
        <v>0</v>
      </c>
      <c r="BY46" s="6" t="s">
        <v>0</v>
      </c>
      <c r="BZ46" s="6" t="s">
        <v>0</v>
      </c>
      <c r="CA46" s="6" t="s">
        <v>0</v>
      </c>
      <c r="CB46" s="6" t="s">
        <v>0</v>
      </c>
      <c r="CC46" s="6" t="s">
        <v>0</v>
      </c>
      <c r="CD46" s="6" t="s">
        <v>0</v>
      </c>
      <c r="CE46" s="6" t="s">
        <v>0</v>
      </c>
      <c r="CF46" s="6" t="s">
        <v>0</v>
      </c>
      <c r="CG46" s="6" t="s">
        <v>0</v>
      </c>
      <c r="CH46" s="6" t="s">
        <v>0</v>
      </c>
      <c r="CI46" s="6" t="s">
        <v>0</v>
      </c>
      <c r="CJ46" s="6" t="s">
        <v>0</v>
      </c>
      <c r="CK46" s="6" t="s">
        <v>0</v>
      </c>
      <c r="CL46" s="6" t="s">
        <v>0</v>
      </c>
      <c r="CM46" s="6" t="s">
        <v>0</v>
      </c>
      <c r="CN46" s="6" t="s">
        <v>0</v>
      </c>
      <c r="CO46" s="6" t="s">
        <v>0</v>
      </c>
      <c r="CP46" s="6" t="s">
        <v>0</v>
      </c>
      <c r="CQ46" s="6" t="s">
        <v>0</v>
      </c>
      <c r="CR46" s="6" t="s">
        <v>0</v>
      </c>
      <c r="CS46" s="6" t="s">
        <v>0</v>
      </c>
      <c r="CT46" s="6" t="s">
        <v>0</v>
      </c>
      <c r="CU46" s="6" t="s">
        <v>0</v>
      </c>
      <c r="CV46" s="6" t="s">
        <v>0</v>
      </c>
      <c r="CW46" s="6" t="s">
        <v>0</v>
      </c>
      <c r="CX46" s="6" t="s">
        <v>0</v>
      </c>
      <c r="CY46" s="6" t="s">
        <v>0</v>
      </c>
      <c r="CZ46" s="6" t="s">
        <v>0</v>
      </c>
      <c r="DA46" s="6" t="s">
        <v>0</v>
      </c>
      <c r="DB46" s="6" t="s">
        <v>0</v>
      </c>
      <c r="DC46" s="6" t="s">
        <v>0</v>
      </c>
      <c r="DD46" s="6" t="s">
        <v>0</v>
      </c>
      <c r="DE46" s="6" t="s">
        <v>0</v>
      </c>
      <c r="DF46" s="6" t="s">
        <v>0</v>
      </c>
      <c r="DG46" s="6" t="s">
        <v>0</v>
      </c>
      <c r="DH46" s="6" t="s">
        <v>0</v>
      </c>
      <c r="DI46" s="6" t="s">
        <v>0</v>
      </c>
      <c r="DJ46" s="6" t="s">
        <v>0</v>
      </c>
      <c r="DK46" s="6" t="s">
        <v>0</v>
      </c>
      <c r="DL46" s="6" t="s">
        <v>0</v>
      </c>
      <c r="DM46" s="6" t="s">
        <v>0</v>
      </c>
      <c r="DN46" s="6" t="s">
        <v>0</v>
      </c>
      <c r="DO46" s="6" t="s">
        <v>0</v>
      </c>
      <c r="DP46" s="6" t="s">
        <v>0</v>
      </c>
    </row>
    <row r="47" spans="1:120" x14ac:dyDescent="0.25">
      <c r="A47" t="s">
        <v>591</v>
      </c>
      <c r="B47" t="s">
        <v>0</v>
      </c>
      <c r="C47" t="s">
        <v>0</v>
      </c>
      <c r="D47" s="9">
        <v>5235252.2699999996</v>
      </c>
      <c r="E47" s="9">
        <v>20833087.760000002</v>
      </c>
      <c r="F47" s="9">
        <v>41289612.280000001</v>
      </c>
      <c r="G47" s="9">
        <v>6052526</v>
      </c>
      <c r="H47" s="9">
        <v>1603540.87</v>
      </c>
      <c r="I47" s="9">
        <v>18620168.120000001</v>
      </c>
      <c r="J47" s="9">
        <v>853699.49</v>
      </c>
      <c r="K47" s="9">
        <v>0</v>
      </c>
      <c r="L47" s="9">
        <v>32549.19</v>
      </c>
      <c r="M47" s="9">
        <v>252571.17</v>
      </c>
      <c r="N47" s="9">
        <v>3388891.6</v>
      </c>
      <c r="O47" s="9">
        <v>24271649.399999999</v>
      </c>
      <c r="P47" s="9">
        <v>3084420.63</v>
      </c>
      <c r="Q47" s="9">
        <v>467666.61</v>
      </c>
      <c r="R47" s="9">
        <v>2324837.0699999998</v>
      </c>
      <c r="S47" s="9">
        <v>27413654.600000001</v>
      </c>
      <c r="T47" s="9">
        <v>9827192.1099999994</v>
      </c>
      <c r="U47" s="9">
        <v>17171334.969999999</v>
      </c>
      <c r="V47" s="9">
        <v>6206501.6699999999</v>
      </c>
      <c r="W47" s="9">
        <v>8171118.5499999998</v>
      </c>
      <c r="X47" s="9">
        <v>8411212.8200000003</v>
      </c>
      <c r="Y47" s="9">
        <v>12774881.529999999</v>
      </c>
      <c r="Z47" s="9">
        <v>6193697.5</v>
      </c>
      <c r="AA47" s="9">
        <v>47457663.420000002</v>
      </c>
      <c r="AB47" s="9">
        <v>1194293.77</v>
      </c>
      <c r="AC47" s="9">
        <v>1523412.98</v>
      </c>
      <c r="AD47" s="9">
        <v>2161464.09</v>
      </c>
      <c r="AE47" s="9">
        <v>9588382.2799999993</v>
      </c>
      <c r="AF47" s="9">
        <v>6156675.5599999996</v>
      </c>
      <c r="AG47" s="9">
        <v>18520598.609999999</v>
      </c>
      <c r="AH47" s="9">
        <v>31213533.300000001</v>
      </c>
      <c r="AI47" s="9"/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 t="s">
        <v>0</v>
      </c>
      <c r="BM47" s="6" t="s">
        <v>0</v>
      </c>
      <c r="BN47" s="6" t="s">
        <v>0</v>
      </c>
      <c r="BO47" s="6" t="s">
        <v>0</v>
      </c>
      <c r="BP47" s="6" t="s">
        <v>0</v>
      </c>
      <c r="BQ47" s="6" t="s">
        <v>0</v>
      </c>
      <c r="BR47" s="6" t="s">
        <v>0</v>
      </c>
      <c r="BS47" s="6" t="s">
        <v>0</v>
      </c>
      <c r="BT47" s="6" t="s">
        <v>0</v>
      </c>
      <c r="BU47" s="6" t="s">
        <v>0</v>
      </c>
      <c r="BV47" s="6" t="s">
        <v>0</v>
      </c>
      <c r="BW47" s="6" t="s">
        <v>0</v>
      </c>
      <c r="BX47" s="6" t="s">
        <v>0</v>
      </c>
      <c r="BY47" s="6" t="s">
        <v>0</v>
      </c>
      <c r="BZ47" s="6" t="s">
        <v>0</v>
      </c>
      <c r="CA47" s="6" t="s">
        <v>0</v>
      </c>
      <c r="CB47" s="6" t="s">
        <v>0</v>
      </c>
      <c r="CC47" s="6" t="s">
        <v>0</v>
      </c>
      <c r="CD47" s="6" t="s">
        <v>0</v>
      </c>
      <c r="CE47" s="6" t="s">
        <v>0</v>
      </c>
      <c r="CF47" s="6" t="s">
        <v>0</v>
      </c>
      <c r="CG47" s="6" t="s">
        <v>0</v>
      </c>
      <c r="CH47" s="6" t="s">
        <v>0</v>
      </c>
      <c r="CI47" s="6" t="s">
        <v>0</v>
      </c>
      <c r="CJ47" s="6" t="s">
        <v>0</v>
      </c>
      <c r="CK47" s="6" t="s">
        <v>0</v>
      </c>
      <c r="CL47" s="6" t="s">
        <v>0</v>
      </c>
      <c r="CM47" s="6" t="s">
        <v>0</v>
      </c>
      <c r="CN47" s="6" t="s">
        <v>0</v>
      </c>
      <c r="CO47" s="6" t="s">
        <v>0</v>
      </c>
      <c r="CP47" s="6" t="s">
        <v>0</v>
      </c>
      <c r="CQ47" s="6" t="s">
        <v>0</v>
      </c>
      <c r="CR47" s="6" t="s">
        <v>0</v>
      </c>
      <c r="CS47" s="6" t="s">
        <v>0</v>
      </c>
      <c r="CT47" s="6" t="s">
        <v>0</v>
      </c>
      <c r="CU47" s="6" t="s">
        <v>0</v>
      </c>
      <c r="CV47" s="6" t="s">
        <v>0</v>
      </c>
      <c r="CW47" s="6" t="s">
        <v>0</v>
      </c>
      <c r="CX47" s="6" t="s">
        <v>0</v>
      </c>
      <c r="CY47" s="6" t="s">
        <v>0</v>
      </c>
      <c r="CZ47" s="6" t="s">
        <v>0</v>
      </c>
      <c r="DA47" s="6" t="s">
        <v>0</v>
      </c>
      <c r="DB47" s="6" t="s">
        <v>0</v>
      </c>
      <c r="DC47" s="6" t="s">
        <v>0</v>
      </c>
      <c r="DD47" s="6" t="s">
        <v>0</v>
      </c>
      <c r="DE47" s="6" t="s">
        <v>0</v>
      </c>
      <c r="DF47" s="6" t="s">
        <v>0</v>
      </c>
      <c r="DG47" s="6" t="s">
        <v>0</v>
      </c>
      <c r="DH47" s="6" t="s">
        <v>0</v>
      </c>
      <c r="DI47" s="6" t="s">
        <v>0</v>
      </c>
      <c r="DJ47" s="6" t="s">
        <v>0</v>
      </c>
      <c r="DK47" s="6" t="s">
        <v>0</v>
      </c>
      <c r="DL47" s="6" t="s">
        <v>0</v>
      </c>
      <c r="DM47" s="6" t="s">
        <v>0</v>
      </c>
      <c r="DN47" s="6" t="s">
        <v>0</v>
      </c>
      <c r="DO47" s="6" t="s">
        <v>0</v>
      </c>
      <c r="DP47" s="6" t="s">
        <v>0</v>
      </c>
    </row>
    <row r="48" spans="1:120" x14ac:dyDescent="0.25">
      <c r="A48" t="s">
        <v>0</v>
      </c>
      <c r="B48" t="s">
        <v>592</v>
      </c>
      <c r="C48" t="s">
        <v>0</v>
      </c>
      <c r="D48" s="9">
        <v>3128962.41</v>
      </c>
      <c r="E48" s="9">
        <v>19002969.760000002</v>
      </c>
      <c r="F48" s="9">
        <v>41289612.280000001</v>
      </c>
      <c r="G48" s="9">
        <v>6052526</v>
      </c>
      <c r="H48" s="9">
        <v>755548.87</v>
      </c>
      <c r="I48" s="9">
        <v>12864660.119999999</v>
      </c>
      <c r="J48" s="9">
        <v>853699.49</v>
      </c>
      <c r="K48" s="9">
        <v>0</v>
      </c>
      <c r="L48" s="9">
        <v>32549.19</v>
      </c>
      <c r="M48" s="9">
        <v>252571.17</v>
      </c>
      <c r="N48" s="9">
        <v>3388891.6</v>
      </c>
      <c r="O48" s="9">
        <v>23866280.399999999</v>
      </c>
      <c r="P48" s="9">
        <v>1152358.68</v>
      </c>
      <c r="Q48" s="9">
        <v>467666.61</v>
      </c>
      <c r="R48" s="9">
        <v>2324837.0699999998</v>
      </c>
      <c r="S48" s="9">
        <v>2478675.2799999998</v>
      </c>
      <c r="T48" s="9">
        <v>9827192.1099999994</v>
      </c>
      <c r="U48" s="9">
        <v>14293782.289999999</v>
      </c>
      <c r="V48" s="9">
        <v>6206501.6699999999</v>
      </c>
      <c r="W48" s="9">
        <v>3134019.05</v>
      </c>
      <c r="X48" s="9">
        <v>8411212.8200000003</v>
      </c>
      <c r="Y48" s="9">
        <v>3193204.28</v>
      </c>
      <c r="Z48" s="9">
        <v>5795078.5</v>
      </c>
      <c r="AA48" s="9">
        <v>37486598.170000002</v>
      </c>
      <c r="AB48" s="9">
        <v>1194293.77</v>
      </c>
      <c r="AC48" s="9">
        <v>1523412.98</v>
      </c>
      <c r="AD48" s="9">
        <v>1661968.09</v>
      </c>
      <c r="AE48" s="9">
        <v>8676217.2799999993</v>
      </c>
      <c r="AF48" s="9">
        <v>3541425.56</v>
      </c>
      <c r="AG48" s="9">
        <v>17910697.609999999</v>
      </c>
      <c r="AH48" s="9">
        <v>31213533.300000001</v>
      </c>
      <c r="AI48" s="9"/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 t="s">
        <v>0</v>
      </c>
      <c r="BM48" s="6" t="s">
        <v>0</v>
      </c>
      <c r="BN48" s="6" t="s">
        <v>0</v>
      </c>
      <c r="BO48" s="6" t="s">
        <v>0</v>
      </c>
      <c r="BP48" s="6" t="s">
        <v>0</v>
      </c>
      <c r="BQ48" s="6" t="s">
        <v>0</v>
      </c>
      <c r="BR48" s="6" t="s">
        <v>0</v>
      </c>
      <c r="BS48" s="6" t="s">
        <v>0</v>
      </c>
      <c r="BT48" s="6" t="s">
        <v>0</v>
      </c>
      <c r="BU48" s="6" t="s">
        <v>0</v>
      </c>
      <c r="BV48" s="6" t="s">
        <v>0</v>
      </c>
      <c r="BW48" s="6" t="s">
        <v>0</v>
      </c>
      <c r="BX48" s="6" t="s">
        <v>0</v>
      </c>
      <c r="BY48" s="6" t="s">
        <v>0</v>
      </c>
      <c r="BZ48" s="6" t="s">
        <v>0</v>
      </c>
      <c r="CA48" s="6" t="s">
        <v>0</v>
      </c>
      <c r="CB48" s="6" t="s">
        <v>0</v>
      </c>
      <c r="CC48" s="6" t="s">
        <v>0</v>
      </c>
      <c r="CD48" s="6" t="s">
        <v>0</v>
      </c>
      <c r="CE48" s="6" t="s">
        <v>0</v>
      </c>
      <c r="CF48" s="6" t="s">
        <v>0</v>
      </c>
      <c r="CG48" s="6" t="s">
        <v>0</v>
      </c>
      <c r="CH48" s="6" t="s">
        <v>0</v>
      </c>
      <c r="CI48" s="6" t="s">
        <v>0</v>
      </c>
      <c r="CJ48" s="6" t="s">
        <v>0</v>
      </c>
      <c r="CK48" s="6" t="s">
        <v>0</v>
      </c>
      <c r="CL48" s="6" t="s">
        <v>0</v>
      </c>
      <c r="CM48" s="6" t="s">
        <v>0</v>
      </c>
      <c r="CN48" s="6" t="s">
        <v>0</v>
      </c>
      <c r="CO48" s="6" t="s">
        <v>0</v>
      </c>
      <c r="CP48" s="6" t="s">
        <v>0</v>
      </c>
      <c r="CQ48" s="6" t="s">
        <v>0</v>
      </c>
      <c r="CR48" s="6" t="s">
        <v>0</v>
      </c>
      <c r="CS48" s="6" t="s">
        <v>0</v>
      </c>
      <c r="CT48" s="6" t="s">
        <v>0</v>
      </c>
      <c r="CU48" s="6" t="s">
        <v>0</v>
      </c>
      <c r="CV48" s="6" t="s">
        <v>0</v>
      </c>
      <c r="CW48" s="6" t="s">
        <v>0</v>
      </c>
      <c r="CX48" s="6" t="s">
        <v>0</v>
      </c>
      <c r="CY48" s="6" t="s">
        <v>0</v>
      </c>
      <c r="CZ48" s="6" t="s">
        <v>0</v>
      </c>
      <c r="DA48" s="6" t="s">
        <v>0</v>
      </c>
      <c r="DB48" s="6" t="s">
        <v>0</v>
      </c>
      <c r="DC48" s="6" t="s">
        <v>0</v>
      </c>
      <c r="DD48" s="6" t="s">
        <v>0</v>
      </c>
      <c r="DE48" s="6" t="s">
        <v>0</v>
      </c>
      <c r="DF48" s="6" t="s">
        <v>0</v>
      </c>
      <c r="DG48" s="6" t="s">
        <v>0</v>
      </c>
      <c r="DH48" s="6" t="s">
        <v>0</v>
      </c>
      <c r="DI48" s="6" t="s">
        <v>0</v>
      </c>
      <c r="DJ48" s="6" t="s">
        <v>0</v>
      </c>
      <c r="DK48" s="6" t="s">
        <v>0</v>
      </c>
      <c r="DL48" s="6" t="s">
        <v>0</v>
      </c>
      <c r="DM48" s="6" t="s">
        <v>0</v>
      </c>
      <c r="DN48" s="6" t="s">
        <v>0</v>
      </c>
      <c r="DO48" s="6" t="s">
        <v>0</v>
      </c>
      <c r="DP48" s="6" t="s">
        <v>0</v>
      </c>
    </row>
    <row r="49" spans="1:120" x14ac:dyDescent="0.25">
      <c r="A49" t="s">
        <v>0</v>
      </c>
      <c r="B49" t="s">
        <v>593</v>
      </c>
      <c r="C49" t="s">
        <v>0</v>
      </c>
      <c r="D49" s="9">
        <v>2106289.86</v>
      </c>
      <c r="E49" s="9">
        <v>1830118</v>
      </c>
      <c r="F49" s="9">
        <v>0</v>
      </c>
      <c r="G49" s="9">
        <v>0</v>
      </c>
      <c r="H49" s="9">
        <v>847992</v>
      </c>
      <c r="I49" s="9">
        <v>5755508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405369</v>
      </c>
      <c r="P49" s="9">
        <v>1932061.95</v>
      </c>
      <c r="Q49" s="9">
        <v>0</v>
      </c>
      <c r="R49" s="9">
        <v>0</v>
      </c>
      <c r="S49" s="9">
        <v>24934979.32</v>
      </c>
      <c r="T49" s="9">
        <v>0</v>
      </c>
      <c r="U49" s="9">
        <v>2877552.68</v>
      </c>
      <c r="V49" s="9">
        <v>0</v>
      </c>
      <c r="W49" s="9">
        <v>5037099.5</v>
      </c>
      <c r="X49" s="9">
        <v>0</v>
      </c>
      <c r="Y49" s="9">
        <v>9581677.25</v>
      </c>
      <c r="Z49" s="9">
        <v>398619</v>
      </c>
      <c r="AA49" s="9">
        <v>9971065.25</v>
      </c>
      <c r="AB49" s="9">
        <v>0</v>
      </c>
      <c r="AC49" s="9">
        <v>0</v>
      </c>
      <c r="AD49" s="9">
        <v>499496</v>
      </c>
      <c r="AE49" s="9">
        <v>912165</v>
      </c>
      <c r="AF49" s="9">
        <v>2615250</v>
      </c>
      <c r="AG49" s="9">
        <v>609901</v>
      </c>
      <c r="AH49" s="9">
        <v>0</v>
      </c>
      <c r="AI49" s="9"/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 t="s">
        <v>0</v>
      </c>
      <c r="BM49" s="6" t="s">
        <v>0</v>
      </c>
      <c r="BN49" s="6" t="s">
        <v>0</v>
      </c>
      <c r="BO49" s="6" t="s">
        <v>0</v>
      </c>
      <c r="BP49" s="6" t="s">
        <v>0</v>
      </c>
      <c r="BQ49" s="6" t="s">
        <v>0</v>
      </c>
      <c r="BR49" s="6" t="s">
        <v>0</v>
      </c>
      <c r="BS49" s="6" t="s">
        <v>0</v>
      </c>
      <c r="BT49" s="6" t="s">
        <v>0</v>
      </c>
      <c r="BU49" s="6" t="s">
        <v>0</v>
      </c>
      <c r="BV49" s="6" t="s">
        <v>0</v>
      </c>
      <c r="BW49" s="6" t="s">
        <v>0</v>
      </c>
      <c r="BX49" s="6" t="s">
        <v>0</v>
      </c>
      <c r="BY49" s="6" t="s">
        <v>0</v>
      </c>
      <c r="BZ49" s="6" t="s">
        <v>0</v>
      </c>
      <c r="CA49" s="6" t="s">
        <v>0</v>
      </c>
      <c r="CB49" s="6" t="s">
        <v>0</v>
      </c>
      <c r="CC49" s="6" t="s">
        <v>0</v>
      </c>
      <c r="CD49" s="6" t="s">
        <v>0</v>
      </c>
      <c r="CE49" s="6" t="s">
        <v>0</v>
      </c>
      <c r="CF49" s="6" t="s">
        <v>0</v>
      </c>
      <c r="CG49" s="6" t="s">
        <v>0</v>
      </c>
      <c r="CH49" s="6" t="s">
        <v>0</v>
      </c>
      <c r="CI49" s="6" t="s">
        <v>0</v>
      </c>
      <c r="CJ49" s="6" t="s">
        <v>0</v>
      </c>
      <c r="CK49" s="6" t="s">
        <v>0</v>
      </c>
      <c r="CL49" s="6" t="s">
        <v>0</v>
      </c>
      <c r="CM49" s="6" t="s">
        <v>0</v>
      </c>
      <c r="CN49" s="6" t="s">
        <v>0</v>
      </c>
      <c r="CO49" s="6" t="s">
        <v>0</v>
      </c>
      <c r="CP49" s="6" t="s">
        <v>0</v>
      </c>
      <c r="CQ49" s="6" t="s">
        <v>0</v>
      </c>
      <c r="CR49" s="6" t="s">
        <v>0</v>
      </c>
      <c r="CS49" s="6" t="s">
        <v>0</v>
      </c>
      <c r="CT49" s="6" t="s">
        <v>0</v>
      </c>
      <c r="CU49" s="6" t="s">
        <v>0</v>
      </c>
      <c r="CV49" s="6" t="s">
        <v>0</v>
      </c>
      <c r="CW49" s="6" t="s">
        <v>0</v>
      </c>
      <c r="CX49" s="6" t="s">
        <v>0</v>
      </c>
      <c r="CY49" s="6" t="s">
        <v>0</v>
      </c>
      <c r="CZ49" s="6" t="s">
        <v>0</v>
      </c>
      <c r="DA49" s="6" t="s">
        <v>0</v>
      </c>
      <c r="DB49" s="6" t="s">
        <v>0</v>
      </c>
      <c r="DC49" s="6" t="s">
        <v>0</v>
      </c>
      <c r="DD49" s="6" t="s">
        <v>0</v>
      </c>
      <c r="DE49" s="6" t="s">
        <v>0</v>
      </c>
      <c r="DF49" s="6" t="s">
        <v>0</v>
      </c>
      <c r="DG49" s="6" t="s">
        <v>0</v>
      </c>
      <c r="DH49" s="6" t="s">
        <v>0</v>
      </c>
      <c r="DI49" s="6" t="s">
        <v>0</v>
      </c>
      <c r="DJ49" s="6" t="s">
        <v>0</v>
      </c>
      <c r="DK49" s="6" t="s">
        <v>0</v>
      </c>
      <c r="DL49" s="6" t="s">
        <v>0</v>
      </c>
      <c r="DM49" s="6" t="s">
        <v>0</v>
      </c>
      <c r="DN49" s="6" t="s">
        <v>0</v>
      </c>
      <c r="DO49" s="6" t="s">
        <v>0</v>
      </c>
      <c r="DP49" s="6" t="s">
        <v>0</v>
      </c>
    </row>
    <row r="50" spans="1:120" x14ac:dyDescent="0.25">
      <c r="A50" t="s">
        <v>594</v>
      </c>
      <c r="B50" t="s">
        <v>0</v>
      </c>
      <c r="C50" t="s">
        <v>0</v>
      </c>
      <c r="D50" s="9">
        <v>5000</v>
      </c>
      <c r="E50" s="9">
        <v>0</v>
      </c>
      <c r="F50" s="9">
        <v>0</v>
      </c>
      <c r="G50" s="9">
        <v>40000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20000</v>
      </c>
      <c r="S50" s="9">
        <v>0</v>
      </c>
      <c r="T50" s="9">
        <v>50000</v>
      </c>
      <c r="U50" s="9">
        <v>0</v>
      </c>
      <c r="V50" s="9">
        <v>0</v>
      </c>
      <c r="W50" s="9">
        <v>0</v>
      </c>
      <c r="X50" s="9">
        <v>0</v>
      </c>
      <c r="Y50" s="9">
        <v>50000</v>
      </c>
      <c r="Z50" s="9">
        <v>0</v>
      </c>
      <c r="AA50" s="9">
        <v>50</v>
      </c>
      <c r="AB50" s="9">
        <v>0</v>
      </c>
      <c r="AC50" s="9">
        <v>0</v>
      </c>
      <c r="AD50" s="9">
        <v>35000</v>
      </c>
      <c r="AE50" s="9">
        <v>5000</v>
      </c>
      <c r="AF50" s="9">
        <v>0</v>
      </c>
      <c r="AG50" s="9">
        <v>0</v>
      </c>
      <c r="AH50" s="9">
        <v>30211.42</v>
      </c>
      <c r="AI50" s="9"/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 t="s">
        <v>0</v>
      </c>
      <c r="BM50" s="6" t="s">
        <v>0</v>
      </c>
      <c r="BN50" s="6" t="s">
        <v>0</v>
      </c>
      <c r="BO50" s="6" t="s">
        <v>0</v>
      </c>
      <c r="BP50" s="6" t="s">
        <v>0</v>
      </c>
      <c r="BQ50" s="6" t="s">
        <v>0</v>
      </c>
      <c r="BR50" s="6" t="s">
        <v>0</v>
      </c>
      <c r="BS50" s="6" t="s">
        <v>0</v>
      </c>
      <c r="BT50" s="6" t="s">
        <v>0</v>
      </c>
      <c r="BU50" s="6" t="s">
        <v>0</v>
      </c>
      <c r="BV50" s="6" t="s">
        <v>0</v>
      </c>
      <c r="BW50" s="6" t="s">
        <v>0</v>
      </c>
      <c r="BX50" s="6" t="s">
        <v>0</v>
      </c>
      <c r="BY50" s="6" t="s">
        <v>0</v>
      </c>
      <c r="BZ50" s="6" t="s">
        <v>0</v>
      </c>
      <c r="CA50" s="6" t="s">
        <v>0</v>
      </c>
      <c r="CB50" s="6" t="s">
        <v>0</v>
      </c>
      <c r="CC50" s="6" t="s">
        <v>0</v>
      </c>
      <c r="CD50" s="6" t="s">
        <v>0</v>
      </c>
      <c r="CE50" s="6" t="s">
        <v>0</v>
      </c>
      <c r="CF50" s="6" t="s">
        <v>0</v>
      </c>
      <c r="CG50" s="6" t="s">
        <v>0</v>
      </c>
      <c r="CH50" s="6" t="s">
        <v>0</v>
      </c>
      <c r="CI50" s="6" t="s">
        <v>0</v>
      </c>
      <c r="CJ50" s="6" t="s">
        <v>0</v>
      </c>
      <c r="CK50" s="6" t="s">
        <v>0</v>
      </c>
      <c r="CL50" s="6" t="s">
        <v>0</v>
      </c>
      <c r="CM50" s="6" t="s">
        <v>0</v>
      </c>
      <c r="CN50" s="6" t="s">
        <v>0</v>
      </c>
      <c r="CO50" s="6" t="s">
        <v>0</v>
      </c>
      <c r="CP50" s="6" t="s">
        <v>0</v>
      </c>
      <c r="CQ50" s="6" t="s">
        <v>0</v>
      </c>
      <c r="CR50" s="6" t="s">
        <v>0</v>
      </c>
      <c r="CS50" s="6" t="s">
        <v>0</v>
      </c>
      <c r="CT50" s="6" t="s">
        <v>0</v>
      </c>
      <c r="CU50" s="6" t="s">
        <v>0</v>
      </c>
      <c r="CV50" s="6" t="s">
        <v>0</v>
      </c>
      <c r="CW50" s="6" t="s">
        <v>0</v>
      </c>
      <c r="CX50" s="6" t="s">
        <v>0</v>
      </c>
      <c r="CY50" s="6" t="s">
        <v>0</v>
      </c>
      <c r="CZ50" s="6" t="s">
        <v>0</v>
      </c>
      <c r="DA50" s="6" t="s">
        <v>0</v>
      </c>
      <c r="DB50" s="6" t="s">
        <v>0</v>
      </c>
      <c r="DC50" s="6" t="s">
        <v>0</v>
      </c>
      <c r="DD50" s="6" t="s">
        <v>0</v>
      </c>
      <c r="DE50" s="6" t="s">
        <v>0</v>
      </c>
      <c r="DF50" s="6" t="s">
        <v>0</v>
      </c>
      <c r="DG50" s="6" t="s">
        <v>0</v>
      </c>
      <c r="DH50" s="6" t="s">
        <v>0</v>
      </c>
      <c r="DI50" s="6" t="s">
        <v>0</v>
      </c>
      <c r="DJ50" s="6" t="s">
        <v>0</v>
      </c>
      <c r="DK50" s="6" t="s">
        <v>0</v>
      </c>
      <c r="DL50" s="6" t="s">
        <v>0</v>
      </c>
      <c r="DM50" s="6" t="s">
        <v>0</v>
      </c>
      <c r="DN50" s="6" t="s">
        <v>0</v>
      </c>
      <c r="DO50" s="6" t="s">
        <v>0</v>
      </c>
      <c r="DP50" s="6" t="s">
        <v>0</v>
      </c>
    </row>
    <row r="51" spans="1:120" x14ac:dyDescent="0.25">
      <c r="A51" t="s">
        <v>0</v>
      </c>
      <c r="B51" t="s">
        <v>595</v>
      </c>
      <c r="C51" t="s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/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 t="s">
        <v>0</v>
      </c>
      <c r="BM51" s="6" t="s">
        <v>0</v>
      </c>
      <c r="BN51" s="6" t="s">
        <v>0</v>
      </c>
      <c r="BO51" s="6" t="s">
        <v>0</v>
      </c>
      <c r="BP51" s="6" t="s">
        <v>0</v>
      </c>
      <c r="BQ51" s="6" t="s">
        <v>0</v>
      </c>
      <c r="BR51" s="6" t="s">
        <v>0</v>
      </c>
      <c r="BS51" s="6" t="s">
        <v>0</v>
      </c>
      <c r="BT51" s="6" t="s">
        <v>0</v>
      </c>
      <c r="BU51" s="6" t="s">
        <v>0</v>
      </c>
      <c r="BV51" s="6" t="s">
        <v>0</v>
      </c>
      <c r="BW51" s="6" t="s">
        <v>0</v>
      </c>
      <c r="BX51" s="6" t="s">
        <v>0</v>
      </c>
      <c r="BY51" s="6" t="s">
        <v>0</v>
      </c>
      <c r="BZ51" s="6" t="s">
        <v>0</v>
      </c>
      <c r="CA51" s="6" t="s">
        <v>0</v>
      </c>
      <c r="CB51" s="6" t="s">
        <v>0</v>
      </c>
      <c r="CC51" s="6" t="s">
        <v>0</v>
      </c>
      <c r="CD51" s="6" t="s">
        <v>0</v>
      </c>
      <c r="CE51" s="6" t="s">
        <v>0</v>
      </c>
      <c r="CF51" s="6" t="s">
        <v>0</v>
      </c>
      <c r="CG51" s="6" t="s">
        <v>0</v>
      </c>
      <c r="CH51" s="6" t="s">
        <v>0</v>
      </c>
      <c r="CI51" s="6" t="s">
        <v>0</v>
      </c>
      <c r="CJ51" s="6" t="s">
        <v>0</v>
      </c>
      <c r="CK51" s="6" t="s">
        <v>0</v>
      </c>
      <c r="CL51" s="6" t="s">
        <v>0</v>
      </c>
      <c r="CM51" s="6" t="s">
        <v>0</v>
      </c>
      <c r="CN51" s="6" t="s">
        <v>0</v>
      </c>
      <c r="CO51" s="6" t="s">
        <v>0</v>
      </c>
      <c r="CP51" s="6" t="s">
        <v>0</v>
      </c>
      <c r="CQ51" s="6" t="s">
        <v>0</v>
      </c>
      <c r="CR51" s="6" t="s">
        <v>0</v>
      </c>
      <c r="CS51" s="6" t="s">
        <v>0</v>
      </c>
      <c r="CT51" s="6" t="s">
        <v>0</v>
      </c>
      <c r="CU51" s="6" t="s">
        <v>0</v>
      </c>
      <c r="CV51" s="6" t="s">
        <v>0</v>
      </c>
      <c r="CW51" s="6" t="s">
        <v>0</v>
      </c>
      <c r="CX51" s="6" t="s">
        <v>0</v>
      </c>
      <c r="CY51" s="6" t="s">
        <v>0</v>
      </c>
      <c r="CZ51" s="6" t="s">
        <v>0</v>
      </c>
      <c r="DA51" s="6" t="s">
        <v>0</v>
      </c>
      <c r="DB51" s="6" t="s">
        <v>0</v>
      </c>
      <c r="DC51" s="6" t="s">
        <v>0</v>
      </c>
      <c r="DD51" s="6" t="s">
        <v>0</v>
      </c>
      <c r="DE51" s="6" t="s">
        <v>0</v>
      </c>
      <c r="DF51" s="6" t="s">
        <v>0</v>
      </c>
      <c r="DG51" s="6" t="s">
        <v>0</v>
      </c>
      <c r="DH51" s="6" t="s">
        <v>0</v>
      </c>
      <c r="DI51" s="6" t="s">
        <v>0</v>
      </c>
      <c r="DJ51" s="6" t="s">
        <v>0</v>
      </c>
      <c r="DK51" s="6" t="s">
        <v>0</v>
      </c>
      <c r="DL51" s="6" t="s">
        <v>0</v>
      </c>
      <c r="DM51" s="6" t="s">
        <v>0</v>
      </c>
      <c r="DN51" s="6" t="s">
        <v>0</v>
      </c>
      <c r="DO51" s="6" t="s">
        <v>0</v>
      </c>
      <c r="DP51" s="6" t="s">
        <v>0</v>
      </c>
    </row>
    <row r="52" spans="1:120" x14ac:dyDescent="0.25">
      <c r="A52" t="s">
        <v>0</v>
      </c>
      <c r="B52" t="s">
        <v>596</v>
      </c>
      <c r="C52" t="s">
        <v>0</v>
      </c>
      <c r="D52" s="9">
        <v>5000</v>
      </c>
      <c r="E52" s="9">
        <v>0</v>
      </c>
      <c r="F52" s="9">
        <v>0</v>
      </c>
      <c r="G52" s="9">
        <v>40000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20000</v>
      </c>
      <c r="S52" s="9">
        <v>0</v>
      </c>
      <c r="T52" s="9">
        <v>50000</v>
      </c>
      <c r="U52" s="9">
        <v>0</v>
      </c>
      <c r="V52" s="9">
        <v>0</v>
      </c>
      <c r="W52" s="9">
        <v>0</v>
      </c>
      <c r="X52" s="9">
        <v>0</v>
      </c>
      <c r="Y52" s="9">
        <v>50000</v>
      </c>
      <c r="Z52" s="9">
        <v>0</v>
      </c>
      <c r="AA52" s="9">
        <v>50</v>
      </c>
      <c r="AB52" s="9">
        <v>0</v>
      </c>
      <c r="AC52" s="9">
        <v>0</v>
      </c>
      <c r="AD52" s="9">
        <v>35000</v>
      </c>
      <c r="AE52" s="9">
        <v>5000</v>
      </c>
      <c r="AF52" s="9">
        <v>0</v>
      </c>
      <c r="AG52" s="9">
        <v>0</v>
      </c>
      <c r="AH52" s="9">
        <v>30211.42</v>
      </c>
      <c r="AI52" s="9"/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 t="s">
        <v>0</v>
      </c>
      <c r="BM52" s="6" t="s">
        <v>0</v>
      </c>
      <c r="BN52" s="6" t="s">
        <v>0</v>
      </c>
      <c r="BO52" s="6" t="s">
        <v>0</v>
      </c>
      <c r="BP52" s="6" t="s">
        <v>0</v>
      </c>
      <c r="BQ52" s="6" t="s">
        <v>0</v>
      </c>
      <c r="BR52" s="6" t="s">
        <v>0</v>
      </c>
      <c r="BS52" s="6" t="s">
        <v>0</v>
      </c>
      <c r="BT52" s="6" t="s">
        <v>0</v>
      </c>
      <c r="BU52" s="6" t="s">
        <v>0</v>
      </c>
      <c r="BV52" s="6" t="s">
        <v>0</v>
      </c>
      <c r="BW52" s="6" t="s">
        <v>0</v>
      </c>
      <c r="BX52" s="6" t="s">
        <v>0</v>
      </c>
      <c r="BY52" s="6" t="s">
        <v>0</v>
      </c>
      <c r="BZ52" s="6" t="s">
        <v>0</v>
      </c>
      <c r="CA52" s="6" t="s">
        <v>0</v>
      </c>
      <c r="CB52" s="6" t="s">
        <v>0</v>
      </c>
      <c r="CC52" s="6" t="s">
        <v>0</v>
      </c>
      <c r="CD52" s="6" t="s">
        <v>0</v>
      </c>
      <c r="CE52" s="6" t="s">
        <v>0</v>
      </c>
      <c r="CF52" s="6" t="s">
        <v>0</v>
      </c>
      <c r="CG52" s="6" t="s">
        <v>0</v>
      </c>
      <c r="CH52" s="6" t="s">
        <v>0</v>
      </c>
      <c r="CI52" s="6" t="s">
        <v>0</v>
      </c>
      <c r="CJ52" s="6" t="s">
        <v>0</v>
      </c>
      <c r="CK52" s="6" t="s">
        <v>0</v>
      </c>
      <c r="CL52" s="6" t="s">
        <v>0</v>
      </c>
      <c r="CM52" s="6" t="s">
        <v>0</v>
      </c>
      <c r="CN52" s="6" t="s">
        <v>0</v>
      </c>
      <c r="CO52" s="6" t="s">
        <v>0</v>
      </c>
      <c r="CP52" s="6" t="s">
        <v>0</v>
      </c>
      <c r="CQ52" s="6" t="s">
        <v>0</v>
      </c>
      <c r="CR52" s="6" t="s">
        <v>0</v>
      </c>
      <c r="CS52" s="6" t="s">
        <v>0</v>
      </c>
      <c r="CT52" s="6" t="s">
        <v>0</v>
      </c>
      <c r="CU52" s="6" t="s">
        <v>0</v>
      </c>
      <c r="CV52" s="6" t="s">
        <v>0</v>
      </c>
      <c r="CW52" s="6" t="s">
        <v>0</v>
      </c>
      <c r="CX52" s="6" t="s">
        <v>0</v>
      </c>
      <c r="CY52" s="6" t="s">
        <v>0</v>
      </c>
      <c r="CZ52" s="6" t="s">
        <v>0</v>
      </c>
      <c r="DA52" s="6" t="s">
        <v>0</v>
      </c>
      <c r="DB52" s="6" t="s">
        <v>0</v>
      </c>
      <c r="DC52" s="6" t="s">
        <v>0</v>
      </c>
      <c r="DD52" s="6" t="s">
        <v>0</v>
      </c>
      <c r="DE52" s="6" t="s">
        <v>0</v>
      </c>
      <c r="DF52" s="6" t="s">
        <v>0</v>
      </c>
      <c r="DG52" s="6" t="s">
        <v>0</v>
      </c>
      <c r="DH52" s="6" t="s">
        <v>0</v>
      </c>
      <c r="DI52" s="6" t="s">
        <v>0</v>
      </c>
      <c r="DJ52" s="6" t="s">
        <v>0</v>
      </c>
      <c r="DK52" s="6" t="s">
        <v>0</v>
      </c>
      <c r="DL52" s="6" t="s">
        <v>0</v>
      </c>
      <c r="DM52" s="6" t="s">
        <v>0</v>
      </c>
      <c r="DN52" s="6" t="s">
        <v>0</v>
      </c>
      <c r="DO52" s="6" t="s">
        <v>0</v>
      </c>
      <c r="DP52" s="6" t="s">
        <v>0</v>
      </c>
    </row>
    <row r="53" spans="1:120" x14ac:dyDescent="0.25">
      <c r="A53" t="s">
        <v>0</v>
      </c>
      <c r="B53" t="s">
        <v>0</v>
      </c>
      <c r="C53" t="s">
        <v>597</v>
      </c>
      <c r="D53" s="9">
        <v>5000</v>
      </c>
      <c r="E53" s="9">
        <v>0</v>
      </c>
      <c r="F53" s="9">
        <v>0</v>
      </c>
      <c r="G53" s="9">
        <v>40000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20000</v>
      </c>
      <c r="S53" s="9">
        <v>0</v>
      </c>
      <c r="T53" s="9">
        <v>50000</v>
      </c>
      <c r="U53" s="9">
        <v>0</v>
      </c>
      <c r="V53" s="9">
        <v>0</v>
      </c>
      <c r="W53" s="9">
        <v>0</v>
      </c>
      <c r="X53" s="9">
        <v>0</v>
      </c>
      <c r="Y53" s="9">
        <v>50000</v>
      </c>
      <c r="Z53" s="9">
        <v>0</v>
      </c>
      <c r="AA53" s="9">
        <v>0</v>
      </c>
      <c r="AB53" s="9">
        <v>0</v>
      </c>
      <c r="AC53" s="9">
        <v>0</v>
      </c>
      <c r="AD53" s="9">
        <v>35000</v>
      </c>
      <c r="AE53" s="9">
        <v>5000</v>
      </c>
      <c r="AF53" s="9">
        <v>0</v>
      </c>
      <c r="AG53" s="9">
        <v>0</v>
      </c>
      <c r="AH53" s="9">
        <v>30211.42</v>
      </c>
      <c r="AI53" s="9"/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 t="s">
        <v>0</v>
      </c>
      <c r="BM53" s="6" t="s">
        <v>0</v>
      </c>
      <c r="BN53" s="6" t="s">
        <v>0</v>
      </c>
      <c r="BO53" s="6" t="s">
        <v>0</v>
      </c>
      <c r="BP53" s="6" t="s">
        <v>0</v>
      </c>
      <c r="BQ53" s="6" t="s">
        <v>0</v>
      </c>
      <c r="BR53" s="6" t="s">
        <v>0</v>
      </c>
      <c r="BS53" s="6" t="s">
        <v>0</v>
      </c>
      <c r="BT53" s="6" t="s">
        <v>0</v>
      </c>
      <c r="BU53" s="6" t="s">
        <v>0</v>
      </c>
      <c r="BV53" s="6" t="s">
        <v>0</v>
      </c>
      <c r="BW53" s="6" t="s">
        <v>0</v>
      </c>
      <c r="BX53" s="6" t="s">
        <v>0</v>
      </c>
      <c r="BY53" s="6" t="s">
        <v>0</v>
      </c>
      <c r="BZ53" s="6" t="s">
        <v>0</v>
      </c>
      <c r="CA53" s="6" t="s">
        <v>0</v>
      </c>
      <c r="CB53" s="6" t="s">
        <v>0</v>
      </c>
      <c r="CC53" s="6" t="s">
        <v>0</v>
      </c>
      <c r="CD53" s="6" t="s">
        <v>0</v>
      </c>
      <c r="CE53" s="6" t="s">
        <v>0</v>
      </c>
      <c r="CF53" s="6" t="s">
        <v>0</v>
      </c>
      <c r="CG53" s="6" t="s">
        <v>0</v>
      </c>
      <c r="CH53" s="6" t="s">
        <v>0</v>
      </c>
      <c r="CI53" s="6" t="s">
        <v>0</v>
      </c>
      <c r="CJ53" s="6" t="s">
        <v>0</v>
      </c>
      <c r="CK53" s="6" t="s">
        <v>0</v>
      </c>
      <c r="CL53" s="6" t="s">
        <v>0</v>
      </c>
      <c r="CM53" s="6" t="s">
        <v>0</v>
      </c>
      <c r="CN53" s="6" t="s">
        <v>0</v>
      </c>
      <c r="CO53" s="6" t="s">
        <v>0</v>
      </c>
      <c r="CP53" s="6" t="s">
        <v>0</v>
      </c>
      <c r="CQ53" s="6" t="s">
        <v>0</v>
      </c>
      <c r="CR53" s="6" t="s">
        <v>0</v>
      </c>
      <c r="CS53" s="6" t="s">
        <v>0</v>
      </c>
      <c r="CT53" s="6" t="s">
        <v>0</v>
      </c>
      <c r="CU53" s="6" t="s">
        <v>0</v>
      </c>
      <c r="CV53" s="6" t="s">
        <v>0</v>
      </c>
      <c r="CW53" s="6" t="s">
        <v>0</v>
      </c>
      <c r="CX53" s="6" t="s">
        <v>0</v>
      </c>
      <c r="CY53" s="6" t="s">
        <v>0</v>
      </c>
      <c r="CZ53" s="6" t="s">
        <v>0</v>
      </c>
      <c r="DA53" s="6" t="s">
        <v>0</v>
      </c>
      <c r="DB53" s="6" t="s">
        <v>0</v>
      </c>
      <c r="DC53" s="6" t="s">
        <v>0</v>
      </c>
      <c r="DD53" s="6" t="s">
        <v>0</v>
      </c>
      <c r="DE53" s="6" t="s">
        <v>0</v>
      </c>
      <c r="DF53" s="6" t="s">
        <v>0</v>
      </c>
      <c r="DG53" s="6" t="s">
        <v>0</v>
      </c>
      <c r="DH53" s="6" t="s">
        <v>0</v>
      </c>
      <c r="DI53" s="6" t="s">
        <v>0</v>
      </c>
      <c r="DJ53" s="6" t="s">
        <v>0</v>
      </c>
      <c r="DK53" s="6" t="s">
        <v>0</v>
      </c>
      <c r="DL53" s="6" t="s">
        <v>0</v>
      </c>
      <c r="DM53" s="6" t="s">
        <v>0</v>
      </c>
      <c r="DN53" s="6" t="s">
        <v>0</v>
      </c>
      <c r="DO53" s="6" t="s">
        <v>0</v>
      </c>
      <c r="DP53" s="6" t="s">
        <v>0</v>
      </c>
    </row>
    <row r="54" spans="1:120" x14ac:dyDescent="0.25">
      <c r="A54" t="s">
        <v>0</v>
      </c>
      <c r="B54" t="s">
        <v>0</v>
      </c>
      <c r="C54" t="s">
        <v>598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/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 t="s">
        <v>0</v>
      </c>
      <c r="BM54" s="6" t="s">
        <v>0</v>
      </c>
      <c r="BN54" s="6" t="s">
        <v>0</v>
      </c>
      <c r="BO54" s="6" t="s">
        <v>0</v>
      </c>
      <c r="BP54" s="6" t="s">
        <v>0</v>
      </c>
      <c r="BQ54" s="6" t="s">
        <v>0</v>
      </c>
      <c r="BR54" s="6" t="s">
        <v>0</v>
      </c>
      <c r="BS54" s="6" t="s">
        <v>0</v>
      </c>
      <c r="BT54" s="6" t="s">
        <v>0</v>
      </c>
      <c r="BU54" s="6" t="s">
        <v>0</v>
      </c>
      <c r="BV54" s="6" t="s">
        <v>0</v>
      </c>
      <c r="BW54" s="6" t="s">
        <v>0</v>
      </c>
      <c r="BX54" s="6" t="s">
        <v>0</v>
      </c>
      <c r="BY54" s="6" t="s">
        <v>0</v>
      </c>
      <c r="BZ54" s="6" t="s">
        <v>0</v>
      </c>
      <c r="CA54" s="6" t="s">
        <v>0</v>
      </c>
      <c r="CB54" s="6" t="s">
        <v>0</v>
      </c>
      <c r="CC54" s="6" t="s">
        <v>0</v>
      </c>
      <c r="CD54" s="6" t="s">
        <v>0</v>
      </c>
      <c r="CE54" s="6" t="s">
        <v>0</v>
      </c>
      <c r="CF54" s="6" t="s">
        <v>0</v>
      </c>
      <c r="CG54" s="6" t="s">
        <v>0</v>
      </c>
      <c r="CH54" s="6" t="s">
        <v>0</v>
      </c>
      <c r="CI54" s="6" t="s">
        <v>0</v>
      </c>
      <c r="CJ54" s="6" t="s">
        <v>0</v>
      </c>
      <c r="CK54" s="6" t="s">
        <v>0</v>
      </c>
      <c r="CL54" s="6" t="s">
        <v>0</v>
      </c>
      <c r="CM54" s="6" t="s">
        <v>0</v>
      </c>
      <c r="CN54" s="6" t="s">
        <v>0</v>
      </c>
      <c r="CO54" s="6" t="s">
        <v>0</v>
      </c>
      <c r="CP54" s="6" t="s">
        <v>0</v>
      </c>
      <c r="CQ54" s="6" t="s">
        <v>0</v>
      </c>
      <c r="CR54" s="6" t="s">
        <v>0</v>
      </c>
      <c r="CS54" s="6" t="s">
        <v>0</v>
      </c>
      <c r="CT54" s="6" t="s">
        <v>0</v>
      </c>
      <c r="CU54" s="6" t="s">
        <v>0</v>
      </c>
      <c r="CV54" s="6" t="s">
        <v>0</v>
      </c>
      <c r="CW54" s="6" t="s">
        <v>0</v>
      </c>
      <c r="CX54" s="6" t="s">
        <v>0</v>
      </c>
      <c r="CY54" s="6" t="s">
        <v>0</v>
      </c>
      <c r="CZ54" s="6" t="s">
        <v>0</v>
      </c>
      <c r="DA54" s="6" t="s">
        <v>0</v>
      </c>
      <c r="DB54" s="6" t="s">
        <v>0</v>
      </c>
      <c r="DC54" s="6" t="s">
        <v>0</v>
      </c>
      <c r="DD54" s="6" t="s">
        <v>0</v>
      </c>
      <c r="DE54" s="6" t="s">
        <v>0</v>
      </c>
      <c r="DF54" s="6" t="s">
        <v>0</v>
      </c>
      <c r="DG54" s="6" t="s">
        <v>0</v>
      </c>
      <c r="DH54" s="6" t="s">
        <v>0</v>
      </c>
      <c r="DI54" s="6" t="s">
        <v>0</v>
      </c>
      <c r="DJ54" s="6" t="s">
        <v>0</v>
      </c>
      <c r="DK54" s="6" t="s">
        <v>0</v>
      </c>
      <c r="DL54" s="6" t="s">
        <v>0</v>
      </c>
      <c r="DM54" s="6" t="s">
        <v>0</v>
      </c>
      <c r="DN54" s="6" t="s">
        <v>0</v>
      </c>
      <c r="DO54" s="6" t="s">
        <v>0</v>
      </c>
      <c r="DP54" s="6" t="s">
        <v>0</v>
      </c>
    </row>
    <row r="55" spans="1:120" x14ac:dyDescent="0.25">
      <c r="A55" t="s">
        <v>0</v>
      </c>
      <c r="B55" t="s">
        <v>0</v>
      </c>
      <c r="C55" t="s">
        <v>599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/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 t="s">
        <v>0</v>
      </c>
      <c r="BM55" s="6" t="s">
        <v>0</v>
      </c>
      <c r="BN55" s="6" t="s">
        <v>0</v>
      </c>
      <c r="BO55" s="6" t="s">
        <v>0</v>
      </c>
      <c r="BP55" s="6" t="s">
        <v>0</v>
      </c>
      <c r="BQ55" s="6" t="s">
        <v>0</v>
      </c>
      <c r="BR55" s="6" t="s">
        <v>0</v>
      </c>
      <c r="BS55" s="6" t="s">
        <v>0</v>
      </c>
      <c r="BT55" s="6" t="s">
        <v>0</v>
      </c>
      <c r="BU55" s="6" t="s">
        <v>0</v>
      </c>
      <c r="BV55" s="6" t="s">
        <v>0</v>
      </c>
      <c r="BW55" s="6" t="s">
        <v>0</v>
      </c>
      <c r="BX55" s="6" t="s">
        <v>0</v>
      </c>
      <c r="BY55" s="6" t="s">
        <v>0</v>
      </c>
      <c r="BZ55" s="6" t="s">
        <v>0</v>
      </c>
      <c r="CA55" s="6" t="s">
        <v>0</v>
      </c>
      <c r="CB55" s="6" t="s">
        <v>0</v>
      </c>
      <c r="CC55" s="6" t="s">
        <v>0</v>
      </c>
      <c r="CD55" s="6" t="s">
        <v>0</v>
      </c>
      <c r="CE55" s="6" t="s">
        <v>0</v>
      </c>
      <c r="CF55" s="6" t="s">
        <v>0</v>
      </c>
      <c r="CG55" s="6" t="s">
        <v>0</v>
      </c>
      <c r="CH55" s="6" t="s">
        <v>0</v>
      </c>
      <c r="CI55" s="6" t="s">
        <v>0</v>
      </c>
      <c r="CJ55" s="6" t="s">
        <v>0</v>
      </c>
      <c r="CK55" s="6" t="s">
        <v>0</v>
      </c>
      <c r="CL55" s="6" t="s">
        <v>0</v>
      </c>
      <c r="CM55" s="6" t="s">
        <v>0</v>
      </c>
      <c r="CN55" s="6" t="s">
        <v>0</v>
      </c>
      <c r="CO55" s="6" t="s">
        <v>0</v>
      </c>
      <c r="CP55" s="6" t="s">
        <v>0</v>
      </c>
      <c r="CQ55" s="6" t="s">
        <v>0</v>
      </c>
      <c r="CR55" s="6" t="s">
        <v>0</v>
      </c>
      <c r="CS55" s="6" t="s">
        <v>0</v>
      </c>
      <c r="CT55" s="6" t="s">
        <v>0</v>
      </c>
      <c r="CU55" s="6" t="s">
        <v>0</v>
      </c>
      <c r="CV55" s="6" t="s">
        <v>0</v>
      </c>
      <c r="CW55" s="6" t="s">
        <v>0</v>
      </c>
      <c r="CX55" s="6" t="s">
        <v>0</v>
      </c>
      <c r="CY55" s="6" t="s">
        <v>0</v>
      </c>
      <c r="CZ55" s="6" t="s">
        <v>0</v>
      </c>
      <c r="DA55" s="6" t="s">
        <v>0</v>
      </c>
      <c r="DB55" s="6" t="s">
        <v>0</v>
      </c>
      <c r="DC55" s="6" t="s">
        <v>0</v>
      </c>
      <c r="DD55" s="6" t="s">
        <v>0</v>
      </c>
      <c r="DE55" s="6" t="s">
        <v>0</v>
      </c>
      <c r="DF55" s="6" t="s">
        <v>0</v>
      </c>
      <c r="DG55" s="6" t="s">
        <v>0</v>
      </c>
      <c r="DH55" s="6" t="s">
        <v>0</v>
      </c>
      <c r="DI55" s="6" t="s">
        <v>0</v>
      </c>
      <c r="DJ55" s="6" t="s">
        <v>0</v>
      </c>
      <c r="DK55" s="6" t="s">
        <v>0</v>
      </c>
      <c r="DL55" s="6" t="s">
        <v>0</v>
      </c>
      <c r="DM55" s="6" t="s">
        <v>0</v>
      </c>
      <c r="DN55" s="6" t="s">
        <v>0</v>
      </c>
      <c r="DO55" s="6" t="s">
        <v>0</v>
      </c>
      <c r="DP55" s="6" t="s">
        <v>0</v>
      </c>
    </row>
    <row r="56" spans="1:120" x14ac:dyDescent="0.25">
      <c r="A56" t="s">
        <v>0</v>
      </c>
      <c r="B56" t="s">
        <v>0</v>
      </c>
      <c r="C56" t="s">
        <v>600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/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11" t="s">
        <v>0</v>
      </c>
      <c r="BM56" s="6" t="s">
        <v>0</v>
      </c>
      <c r="BN56" s="6" t="s">
        <v>0</v>
      </c>
      <c r="BO56" s="6" t="s">
        <v>0</v>
      </c>
      <c r="BP56" s="6" t="s">
        <v>0</v>
      </c>
      <c r="BQ56" s="6" t="s">
        <v>0</v>
      </c>
      <c r="BR56" s="6" t="s">
        <v>0</v>
      </c>
      <c r="BS56" s="6" t="s">
        <v>0</v>
      </c>
      <c r="BT56" s="6" t="s">
        <v>0</v>
      </c>
      <c r="BU56" s="6" t="s">
        <v>0</v>
      </c>
      <c r="BV56" s="6" t="s">
        <v>0</v>
      </c>
      <c r="BW56" s="6" t="s">
        <v>0</v>
      </c>
      <c r="BX56" s="6" t="s">
        <v>0</v>
      </c>
      <c r="BY56" s="6" t="s">
        <v>0</v>
      </c>
      <c r="BZ56" s="6" t="s">
        <v>0</v>
      </c>
      <c r="CA56" s="6" t="s">
        <v>0</v>
      </c>
      <c r="CB56" s="6" t="s">
        <v>0</v>
      </c>
      <c r="CC56" s="6" t="s">
        <v>0</v>
      </c>
      <c r="CD56" s="6" t="s">
        <v>0</v>
      </c>
      <c r="CE56" s="6" t="s">
        <v>0</v>
      </c>
      <c r="CF56" s="6" t="s">
        <v>0</v>
      </c>
      <c r="CG56" s="6" t="s">
        <v>0</v>
      </c>
      <c r="CH56" s="6" t="s">
        <v>0</v>
      </c>
      <c r="CI56" s="6" t="s">
        <v>0</v>
      </c>
      <c r="CJ56" s="6" t="s">
        <v>0</v>
      </c>
      <c r="CK56" s="6" t="s">
        <v>0</v>
      </c>
      <c r="CL56" s="6" t="s">
        <v>0</v>
      </c>
      <c r="CM56" s="6" t="s">
        <v>0</v>
      </c>
      <c r="CN56" s="6" t="s">
        <v>0</v>
      </c>
      <c r="CO56" s="6" t="s">
        <v>0</v>
      </c>
      <c r="CP56" s="6" t="s">
        <v>0</v>
      </c>
      <c r="CQ56" s="6" t="s">
        <v>0</v>
      </c>
      <c r="CR56" s="6" t="s">
        <v>0</v>
      </c>
      <c r="CS56" s="6" t="s">
        <v>0</v>
      </c>
      <c r="CT56" s="6" t="s">
        <v>0</v>
      </c>
      <c r="CU56" s="6" t="s">
        <v>0</v>
      </c>
      <c r="CV56" s="6" t="s">
        <v>0</v>
      </c>
      <c r="CW56" s="6" t="s">
        <v>0</v>
      </c>
      <c r="CX56" s="6" t="s">
        <v>0</v>
      </c>
      <c r="CY56" s="6" t="s">
        <v>0</v>
      </c>
      <c r="CZ56" s="6" t="s">
        <v>0</v>
      </c>
      <c r="DA56" s="6" t="s">
        <v>0</v>
      </c>
      <c r="DB56" s="6" t="s">
        <v>0</v>
      </c>
      <c r="DC56" s="6" t="s">
        <v>0</v>
      </c>
      <c r="DD56" s="6" t="s">
        <v>0</v>
      </c>
      <c r="DE56" s="6" t="s">
        <v>0</v>
      </c>
      <c r="DF56" s="6" t="s">
        <v>0</v>
      </c>
      <c r="DG56" s="6" t="s">
        <v>0</v>
      </c>
      <c r="DH56" s="6" t="s">
        <v>0</v>
      </c>
      <c r="DI56" s="6" t="s">
        <v>0</v>
      </c>
      <c r="DJ56" s="6" t="s">
        <v>0</v>
      </c>
      <c r="DK56" s="6" t="s">
        <v>0</v>
      </c>
      <c r="DL56" s="6" t="s">
        <v>0</v>
      </c>
      <c r="DM56" s="6" t="s">
        <v>0</v>
      </c>
      <c r="DN56" s="6" t="s">
        <v>0</v>
      </c>
      <c r="DO56" s="6" t="s">
        <v>0</v>
      </c>
      <c r="DP56" s="6" t="s">
        <v>0</v>
      </c>
    </row>
    <row r="57" spans="1:120" x14ac:dyDescent="0.25">
      <c r="A57" t="s">
        <v>0</v>
      </c>
      <c r="B57" t="s">
        <v>0</v>
      </c>
      <c r="C57" t="s">
        <v>601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50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/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11" t="s">
        <v>0</v>
      </c>
      <c r="BM57" s="6" t="s">
        <v>0</v>
      </c>
      <c r="BN57" s="6" t="s">
        <v>0</v>
      </c>
      <c r="BO57" s="6" t="s">
        <v>0</v>
      </c>
      <c r="BP57" s="6" t="s">
        <v>0</v>
      </c>
      <c r="BQ57" s="6" t="s">
        <v>0</v>
      </c>
      <c r="BR57" s="6" t="s">
        <v>0</v>
      </c>
      <c r="BS57" s="6" t="s">
        <v>0</v>
      </c>
      <c r="BT57" s="6" t="s">
        <v>0</v>
      </c>
      <c r="BU57" s="6" t="s">
        <v>0</v>
      </c>
      <c r="BV57" s="6" t="s">
        <v>0</v>
      </c>
      <c r="BW57" s="6" t="s">
        <v>0</v>
      </c>
      <c r="BX57" s="6" t="s">
        <v>0</v>
      </c>
      <c r="BY57" s="6" t="s">
        <v>0</v>
      </c>
      <c r="BZ57" s="6" t="s">
        <v>0</v>
      </c>
      <c r="CA57" s="6" t="s">
        <v>0</v>
      </c>
      <c r="CB57" s="6" t="s">
        <v>0</v>
      </c>
      <c r="CC57" s="6" t="s">
        <v>0</v>
      </c>
      <c r="CD57" s="6" t="s">
        <v>0</v>
      </c>
      <c r="CE57" s="6" t="s">
        <v>0</v>
      </c>
      <c r="CF57" s="6" t="s">
        <v>0</v>
      </c>
      <c r="CG57" s="6" t="s">
        <v>0</v>
      </c>
      <c r="CH57" s="6" t="s">
        <v>0</v>
      </c>
      <c r="CI57" s="6" t="s">
        <v>0</v>
      </c>
      <c r="CJ57" s="6" t="s">
        <v>0</v>
      </c>
      <c r="CK57" s="6" t="s">
        <v>0</v>
      </c>
      <c r="CL57" s="6" t="s">
        <v>0</v>
      </c>
      <c r="CM57" s="6" t="s">
        <v>0</v>
      </c>
      <c r="CN57" s="6" t="s">
        <v>0</v>
      </c>
      <c r="CO57" s="6" t="s">
        <v>0</v>
      </c>
      <c r="CP57" s="6" t="s">
        <v>0</v>
      </c>
      <c r="CQ57" s="6" t="s">
        <v>0</v>
      </c>
      <c r="CR57" s="6" t="s">
        <v>0</v>
      </c>
      <c r="CS57" s="6" t="s">
        <v>0</v>
      </c>
      <c r="CT57" s="6" t="s">
        <v>0</v>
      </c>
      <c r="CU57" s="6" t="s">
        <v>0</v>
      </c>
      <c r="CV57" s="6" t="s">
        <v>0</v>
      </c>
      <c r="CW57" s="6" t="s">
        <v>0</v>
      </c>
      <c r="CX57" s="6" t="s">
        <v>0</v>
      </c>
      <c r="CY57" s="6" t="s">
        <v>0</v>
      </c>
      <c r="CZ57" s="6" t="s">
        <v>0</v>
      </c>
      <c r="DA57" s="6" t="s">
        <v>0</v>
      </c>
      <c r="DB57" s="6" t="s">
        <v>0</v>
      </c>
      <c r="DC57" s="6" t="s">
        <v>0</v>
      </c>
      <c r="DD57" s="6" t="s">
        <v>0</v>
      </c>
      <c r="DE57" s="6" t="s">
        <v>0</v>
      </c>
      <c r="DF57" s="6" t="s">
        <v>0</v>
      </c>
      <c r="DG57" s="6" t="s">
        <v>0</v>
      </c>
      <c r="DH57" s="6" t="s">
        <v>0</v>
      </c>
      <c r="DI57" s="6" t="s">
        <v>0</v>
      </c>
      <c r="DJ57" s="6" t="s">
        <v>0</v>
      </c>
      <c r="DK57" s="6" t="s">
        <v>0</v>
      </c>
      <c r="DL57" s="6" t="s">
        <v>0</v>
      </c>
      <c r="DM57" s="6" t="s">
        <v>0</v>
      </c>
      <c r="DN57" s="6" t="s">
        <v>0</v>
      </c>
      <c r="DO57" s="6" t="s">
        <v>0</v>
      </c>
      <c r="DP57" s="6" t="s">
        <v>0</v>
      </c>
    </row>
    <row r="58" spans="1:120" x14ac:dyDescent="0.25">
      <c r="A58" t="s">
        <v>602</v>
      </c>
      <c r="B58" t="s">
        <v>0</v>
      </c>
      <c r="C58" t="s">
        <v>0</v>
      </c>
      <c r="D58" s="9">
        <v>2847559629.9299998</v>
      </c>
      <c r="E58" s="9">
        <v>3068599051.0100002</v>
      </c>
      <c r="F58" s="9">
        <v>2985729738.5500002</v>
      </c>
      <c r="G58" s="9">
        <v>3093186582.4699998</v>
      </c>
      <c r="H58" s="9">
        <v>3435934324.7600002</v>
      </c>
      <c r="I58" s="9">
        <v>3333948615.5799999</v>
      </c>
      <c r="J58" s="9">
        <v>4237270536.0599999</v>
      </c>
      <c r="K58" s="9">
        <v>2990051052.0799999</v>
      </c>
      <c r="L58" s="9">
        <v>3025377115.1100001</v>
      </c>
      <c r="M58" s="9">
        <v>5713156483.5299997</v>
      </c>
      <c r="N58" s="9">
        <v>3217191795.0999999</v>
      </c>
      <c r="O58" s="9">
        <v>4086145802.3000002</v>
      </c>
      <c r="P58" s="9">
        <v>3034549437.7800002</v>
      </c>
      <c r="Q58" s="9">
        <v>3048239932.0900002</v>
      </c>
      <c r="R58" s="9">
        <v>3190437812.1399999</v>
      </c>
      <c r="S58" s="9">
        <v>3364538552.7600002</v>
      </c>
      <c r="T58" s="9">
        <v>3239757518.6900001</v>
      </c>
      <c r="U58" s="9">
        <v>3139806091.5500002</v>
      </c>
      <c r="V58" s="9">
        <v>3247750051.7800002</v>
      </c>
      <c r="W58" s="9">
        <v>3218166708.9899998</v>
      </c>
      <c r="X58" s="9">
        <v>3336014788.8200002</v>
      </c>
      <c r="Y58" s="9">
        <v>3798591303.1599998</v>
      </c>
      <c r="Z58" s="9">
        <v>3919535539.3299999</v>
      </c>
      <c r="AA58" s="9">
        <v>3885292072.8899999</v>
      </c>
      <c r="AB58" s="9">
        <v>3478025004.0100002</v>
      </c>
      <c r="AC58" s="9">
        <v>3361497769.9200001</v>
      </c>
      <c r="AD58" s="9">
        <v>3090221337.5900002</v>
      </c>
      <c r="AE58" s="9">
        <v>3515151829.1199999</v>
      </c>
      <c r="AF58" s="9">
        <v>3792434187.25</v>
      </c>
      <c r="AG58" s="9">
        <v>3661396207.3899999</v>
      </c>
      <c r="AH58" s="9">
        <v>3734185041.6900001</v>
      </c>
      <c r="AI58" s="9"/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11" t="s">
        <v>0</v>
      </c>
      <c r="BM58" s="6" t="s">
        <v>0</v>
      </c>
      <c r="BN58" s="6" t="s">
        <v>0</v>
      </c>
      <c r="BO58" s="6" t="s">
        <v>0</v>
      </c>
      <c r="BP58" s="6" t="s">
        <v>0</v>
      </c>
      <c r="BQ58" s="6" t="s">
        <v>0</v>
      </c>
      <c r="BR58" s="6" t="s">
        <v>0</v>
      </c>
      <c r="BS58" s="6" t="s">
        <v>0</v>
      </c>
      <c r="BT58" s="6" t="s">
        <v>0</v>
      </c>
      <c r="BU58" s="6" t="s">
        <v>0</v>
      </c>
      <c r="BV58" s="6" t="s">
        <v>0</v>
      </c>
      <c r="BW58" s="6" t="s">
        <v>0</v>
      </c>
      <c r="BX58" s="6" t="s">
        <v>0</v>
      </c>
      <c r="BY58" s="6" t="s">
        <v>0</v>
      </c>
      <c r="BZ58" s="6" t="s">
        <v>0</v>
      </c>
      <c r="CA58" s="6" t="s">
        <v>0</v>
      </c>
      <c r="CB58" s="6" t="s">
        <v>0</v>
      </c>
      <c r="CC58" s="6" t="s">
        <v>0</v>
      </c>
      <c r="CD58" s="6" t="s">
        <v>0</v>
      </c>
      <c r="CE58" s="6" t="s">
        <v>0</v>
      </c>
      <c r="CF58" s="6" t="s">
        <v>0</v>
      </c>
      <c r="CG58" s="6" t="s">
        <v>0</v>
      </c>
      <c r="CH58" s="6" t="s">
        <v>0</v>
      </c>
      <c r="CI58" s="6" t="s">
        <v>0</v>
      </c>
      <c r="CJ58" s="6" t="s">
        <v>0</v>
      </c>
      <c r="CK58" s="6" t="s">
        <v>0</v>
      </c>
      <c r="CL58" s="6" t="s">
        <v>0</v>
      </c>
      <c r="CM58" s="6" t="s">
        <v>0</v>
      </c>
      <c r="CN58" s="6" t="s">
        <v>0</v>
      </c>
      <c r="CO58" s="6" t="s">
        <v>0</v>
      </c>
      <c r="CP58" s="6" t="s">
        <v>0</v>
      </c>
      <c r="CQ58" s="6" t="s">
        <v>0</v>
      </c>
      <c r="CR58" s="6" t="s">
        <v>0</v>
      </c>
      <c r="CS58" s="6" t="s">
        <v>0</v>
      </c>
      <c r="CT58" s="6" t="s">
        <v>0</v>
      </c>
      <c r="CU58" s="6" t="s">
        <v>0</v>
      </c>
      <c r="CV58" s="6" t="s">
        <v>0</v>
      </c>
      <c r="CW58" s="6" t="s">
        <v>0</v>
      </c>
      <c r="CX58" s="6" t="s">
        <v>0</v>
      </c>
      <c r="CY58" s="6" t="s">
        <v>0</v>
      </c>
      <c r="CZ58" s="6" t="s">
        <v>0</v>
      </c>
      <c r="DA58" s="6" t="s">
        <v>0</v>
      </c>
      <c r="DB58" s="6" t="s">
        <v>0</v>
      </c>
      <c r="DC58" s="6" t="s">
        <v>0</v>
      </c>
      <c r="DD58" s="6" t="s">
        <v>0</v>
      </c>
      <c r="DE58" s="6" t="s">
        <v>0</v>
      </c>
      <c r="DF58" s="6" t="s">
        <v>0</v>
      </c>
      <c r="DG58" s="6" t="s">
        <v>0</v>
      </c>
      <c r="DH58" s="6" t="s">
        <v>0</v>
      </c>
      <c r="DI58" s="6" t="s">
        <v>0</v>
      </c>
      <c r="DJ58" s="6" t="s">
        <v>0</v>
      </c>
      <c r="DK58" s="6" t="s">
        <v>0</v>
      </c>
      <c r="DL58" s="6" t="s">
        <v>0</v>
      </c>
      <c r="DM58" s="6" t="s">
        <v>0</v>
      </c>
      <c r="DN58" s="6" t="s">
        <v>0</v>
      </c>
      <c r="DO58" s="6" t="s">
        <v>0</v>
      </c>
      <c r="DP58" s="6" t="s">
        <v>0</v>
      </c>
    </row>
    <row r="59" spans="1:120" x14ac:dyDescent="0.25">
      <c r="A59" t="s">
        <v>603</v>
      </c>
      <c r="B59" t="s">
        <v>0</v>
      </c>
      <c r="C59" t="s">
        <v>0</v>
      </c>
      <c r="D59" s="9">
        <v>97112723.319999993</v>
      </c>
      <c r="E59" s="9">
        <v>110799146.84999999</v>
      </c>
      <c r="F59" s="9">
        <v>111750591.8</v>
      </c>
      <c r="G59" s="9">
        <v>114617791.26000001</v>
      </c>
      <c r="H59" s="9">
        <v>110802186.12</v>
      </c>
      <c r="I59" s="9">
        <v>111357938.48999999</v>
      </c>
      <c r="J59" s="9">
        <v>116264253.53</v>
      </c>
      <c r="K59" s="9">
        <v>119678619.11</v>
      </c>
      <c r="L59" s="9">
        <v>120429591.92</v>
      </c>
      <c r="M59" s="9">
        <v>115712758.66</v>
      </c>
      <c r="N59" s="9">
        <v>122857730.98</v>
      </c>
      <c r="O59" s="9">
        <v>213977402.59999999</v>
      </c>
      <c r="P59" s="9">
        <v>124296806.05</v>
      </c>
      <c r="Q59" s="9">
        <v>113613391.40000001</v>
      </c>
      <c r="R59" s="9">
        <v>131763225.92</v>
      </c>
      <c r="S59" s="9">
        <v>122927552.45</v>
      </c>
      <c r="T59" s="9">
        <v>116903045.86</v>
      </c>
      <c r="U59" s="9">
        <v>123083638.87</v>
      </c>
      <c r="V59" s="9">
        <v>121260381.16</v>
      </c>
      <c r="W59" s="9">
        <v>117723389.37</v>
      </c>
      <c r="X59" s="9">
        <v>115454164.75</v>
      </c>
      <c r="Y59" s="9">
        <v>134517809.37</v>
      </c>
      <c r="Z59" s="9">
        <v>139633967.08000001</v>
      </c>
      <c r="AA59" s="9">
        <v>200854333.24000001</v>
      </c>
      <c r="AB59" s="9">
        <v>137550720.59</v>
      </c>
      <c r="AC59" s="9">
        <v>138699377.13999999</v>
      </c>
      <c r="AD59" s="9">
        <v>139203486.19</v>
      </c>
      <c r="AE59" s="9">
        <v>137207792.58000001</v>
      </c>
      <c r="AF59" s="9">
        <v>126894885.91</v>
      </c>
      <c r="AG59" s="9">
        <v>131507811.33</v>
      </c>
      <c r="AH59" s="9">
        <v>129885097.66</v>
      </c>
      <c r="AI59" s="9"/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11" t="s">
        <v>0</v>
      </c>
      <c r="BM59" s="6" t="s">
        <v>0</v>
      </c>
      <c r="BN59" s="6" t="s">
        <v>0</v>
      </c>
      <c r="BO59" s="6" t="s">
        <v>0</v>
      </c>
      <c r="BP59" s="6" t="s">
        <v>0</v>
      </c>
      <c r="BQ59" s="6" t="s">
        <v>0</v>
      </c>
      <c r="BR59" s="6" t="s">
        <v>0</v>
      </c>
      <c r="BS59" s="6" t="s">
        <v>0</v>
      </c>
      <c r="BT59" s="6" t="s">
        <v>0</v>
      </c>
      <c r="BU59" s="6" t="s">
        <v>0</v>
      </c>
      <c r="BV59" s="6" t="s">
        <v>0</v>
      </c>
      <c r="BW59" s="6" t="s">
        <v>0</v>
      </c>
      <c r="BX59" s="6" t="s">
        <v>0</v>
      </c>
      <c r="BY59" s="6" t="s">
        <v>0</v>
      </c>
      <c r="BZ59" s="6" t="s">
        <v>0</v>
      </c>
      <c r="CA59" s="6" t="s">
        <v>0</v>
      </c>
      <c r="CB59" s="6" t="s">
        <v>0</v>
      </c>
      <c r="CC59" s="6" t="s">
        <v>0</v>
      </c>
      <c r="CD59" s="6" t="s">
        <v>0</v>
      </c>
      <c r="CE59" s="6" t="s">
        <v>0</v>
      </c>
      <c r="CF59" s="6" t="s">
        <v>0</v>
      </c>
      <c r="CG59" s="6" t="s">
        <v>0</v>
      </c>
      <c r="CH59" s="6" t="s">
        <v>0</v>
      </c>
      <c r="CI59" s="6" t="s">
        <v>0</v>
      </c>
      <c r="CJ59" s="6" t="s">
        <v>0</v>
      </c>
      <c r="CK59" s="6" t="s">
        <v>0</v>
      </c>
      <c r="CL59" s="6" t="s">
        <v>0</v>
      </c>
      <c r="CM59" s="6" t="s">
        <v>0</v>
      </c>
      <c r="CN59" s="6" t="s">
        <v>0</v>
      </c>
      <c r="CO59" s="6" t="s">
        <v>0</v>
      </c>
      <c r="CP59" s="6" t="s">
        <v>0</v>
      </c>
      <c r="CQ59" s="6" t="s">
        <v>0</v>
      </c>
      <c r="CR59" s="6" t="s">
        <v>0</v>
      </c>
      <c r="CS59" s="6" t="s">
        <v>0</v>
      </c>
      <c r="CT59" s="6" t="s">
        <v>0</v>
      </c>
      <c r="CU59" s="6" t="s">
        <v>0</v>
      </c>
      <c r="CV59" s="6" t="s">
        <v>0</v>
      </c>
      <c r="CW59" s="6" t="s">
        <v>0</v>
      </c>
      <c r="CX59" s="6" t="s">
        <v>0</v>
      </c>
      <c r="CY59" s="6" t="s">
        <v>0</v>
      </c>
      <c r="CZ59" s="6" t="s">
        <v>0</v>
      </c>
      <c r="DA59" s="6" t="s">
        <v>0</v>
      </c>
      <c r="DB59" s="6" t="s">
        <v>0</v>
      </c>
      <c r="DC59" s="6" t="s">
        <v>0</v>
      </c>
      <c r="DD59" s="6" t="s">
        <v>0</v>
      </c>
      <c r="DE59" s="6" t="s">
        <v>0</v>
      </c>
      <c r="DF59" s="6" t="s">
        <v>0</v>
      </c>
      <c r="DG59" s="6" t="s">
        <v>0</v>
      </c>
      <c r="DH59" s="6" t="s">
        <v>0</v>
      </c>
      <c r="DI59" s="6" t="s">
        <v>0</v>
      </c>
      <c r="DJ59" s="6" t="s">
        <v>0</v>
      </c>
      <c r="DK59" s="6" t="s">
        <v>0</v>
      </c>
      <c r="DL59" s="6" t="s">
        <v>0</v>
      </c>
      <c r="DM59" s="6" t="s">
        <v>0</v>
      </c>
      <c r="DN59" s="6" t="s">
        <v>0</v>
      </c>
      <c r="DO59" s="6" t="s">
        <v>0</v>
      </c>
      <c r="DP59" s="6" t="s">
        <v>0</v>
      </c>
    </row>
    <row r="60" spans="1:120" x14ac:dyDescent="0.25">
      <c r="A60" t="s">
        <v>0</v>
      </c>
      <c r="B60" t="s">
        <v>604</v>
      </c>
      <c r="C60" t="s">
        <v>0</v>
      </c>
      <c r="D60" s="9">
        <v>97112723.319999993</v>
      </c>
      <c r="E60" s="9">
        <v>110799146.84999999</v>
      </c>
      <c r="F60" s="9">
        <v>111750591.8</v>
      </c>
      <c r="G60" s="9">
        <v>114617791.26000001</v>
      </c>
      <c r="H60" s="9">
        <v>110802186.12</v>
      </c>
      <c r="I60" s="9">
        <v>111357938.48999999</v>
      </c>
      <c r="J60" s="9">
        <v>116264253.53</v>
      </c>
      <c r="K60" s="9">
        <v>119678619.11</v>
      </c>
      <c r="L60" s="9">
        <v>120429591.92</v>
      </c>
      <c r="M60" s="9">
        <v>115712758.66</v>
      </c>
      <c r="N60" s="9">
        <v>122857730.98</v>
      </c>
      <c r="O60" s="9">
        <v>213977402.59999999</v>
      </c>
      <c r="P60" s="9">
        <v>124296806.05</v>
      </c>
      <c r="Q60" s="9">
        <v>113613391.40000001</v>
      </c>
      <c r="R60" s="9">
        <v>131763225.92</v>
      </c>
      <c r="S60" s="9">
        <v>122927552.45</v>
      </c>
      <c r="T60" s="9">
        <v>116903045.86</v>
      </c>
      <c r="U60" s="9">
        <v>123083638.87</v>
      </c>
      <c r="V60" s="9">
        <v>121260381.16</v>
      </c>
      <c r="W60" s="9">
        <v>117723389.37</v>
      </c>
      <c r="X60" s="9">
        <v>115454164.75</v>
      </c>
      <c r="Y60" s="9">
        <v>134517809.37</v>
      </c>
      <c r="Z60" s="9">
        <v>139633967.08000001</v>
      </c>
      <c r="AA60" s="9">
        <v>200854333.24000001</v>
      </c>
      <c r="AB60" s="9">
        <v>137550720.59</v>
      </c>
      <c r="AC60" s="9">
        <v>138699377.13999999</v>
      </c>
      <c r="AD60" s="9">
        <v>139203486.19</v>
      </c>
      <c r="AE60" s="9">
        <v>137207792.58000001</v>
      </c>
      <c r="AF60" s="9">
        <v>126894885.91</v>
      </c>
      <c r="AG60" s="9">
        <v>131507811.33</v>
      </c>
      <c r="AH60" s="9">
        <v>129885097.66</v>
      </c>
      <c r="AI60" s="9"/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11" t="s">
        <v>0</v>
      </c>
      <c r="BM60" s="6" t="s">
        <v>0</v>
      </c>
      <c r="BN60" s="6" t="s">
        <v>0</v>
      </c>
      <c r="BO60" s="6" t="s">
        <v>0</v>
      </c>
      <c r="BP60" s="6" t="s">
        <v>0</v>
      </c>
      <c r="BQ60" s="6" t="s">
        <v>0</v>
      </c>
      <c r="BR60" s="6" t="s">
        <v>0</v>
      </c>
      <c r="BS60" s="6" t="s">
        <v>0</v>
      </c>
      <c r="BT60" s="6" t="s">
        <v>0</v>
      </c>
      <c r="BU60" s="6" t="s">
        <v>0</v>
      </c>
      <c r="BV60" s="6" t="s">
        <v>0</v>
      </c>
      <c r="BW60" s="6" t="s">
        <v>0</v>
      </c>
      <c r="BX60" s="6" t="s">
        <v>0</v>
      </c>
      <c r="BY60" s="6" t="s">
        <v>0</v>
      </c>
      <c r="BZ60" s="6" t="s">
        <v>0</v>
      </c>
      <c r="CA60" s="6" t="s">
        <v>0</v>
      </c>
      <c r="CB60" s="6" t="s">
        <v>0</v>
      </c>
      <c r="CC60" s="6" t="s">
        <v>0</v>
      </c>
      <c r="CD60" s="6" t="s">
        <v>0</v>
      </c>
      <c r="CE60" s="6" t="s">
        <v>0</v>
      </c>
      <c r="CF60" s="6" t="s">
        <v>0</v>
      </c>
      <c r="CG60" s="6" t="s">
        <v>0</v>
      </c>
      <c r="CH60" s="6" t="s">
        <v>0</v>
      </c>
      <c r="CI60" s="6" t="s">
        <v>0</v>
      </c>
      <c r="CJ60" s="6" t="s">
        <v>0</v>
      </c>
      <c r="CK60" s="6" t="s">
        <v>0</v>
      </c>
      <c r="CL60" s="6" t="s">
        <v>0</v>
      </c>
      <c r="CM60" s="6" t="s">
        <v>0</v>
      </c>
      <c r="CN60" s="6" t="s">
        <v>0</v>
      </c>
      <c r="CO60" s="6" t="s">
        <v>0</v>
      </c>
      <c r="CP60" s="6" t="s">
        <v>0</v>
      </c>
      <c r="CQ60" s="6" t="s">
        <v>0</v>
      </c>
      <c r="CR60" s="6" t="s">
        <v>0</v>
      </c>
      <c r="CS60" s="6" t="s">
        <v>0</v>
      </c>
      <c r="CT60" s="6" t="s">
        <v>0</v>
      </c>
      <c r="CU60" s="6" t="s">
        <v>0</v>
      </c>
      <c r="CV60" s="6" t="s">
        <v>0</v>
      </c>
      <c r="CW60" s="6" t="s">
        <v>0</v>
      </c>
      <c r="CX60" s="6" t="s">
        <v>0</v>
      </c>
      <c r="CY60" s="6" t="s">
        <v>0</v>
      </c>
      <c r="CZ60" s="6" t="s">
        <v>0</v>
      </c>
      <c r="DA60" s="6" t="s">
        <v>0</v>
      </c>
      <c r="DB60" s="6" t="s">
        <v>0</v>
      </c>
      <c r="DC60" s="6" t="s">
        <v>0</v>
      </c>
      <c r="DD60" s="6" t="s">
        <v>0</v>
      </c>
      <c r="DE60" s="6" t="s">
        <v>0</v>
      </c>
      <c r="DF60" s="6" t="s">
        <v>0</v>
      </c>
      <c r="DG60" s="6" t="s">
        <v>0</v>
      </c>
      <c r="DH60" s="6" t="s">
        <v>0</v>
      </c>
      <c r="DI60" s="6" t="s">
        <v>0</v>
      </c>
      <c r="DJ60" s="6" t="s">
        <v>0</v>
      </c>
      <c r="DK60" s="6" t="s">
        <v>0</v>
      </c>
      <c r="DL60" s="6" t="s">
        <v>0</v>
      </c>
      <c r="DM60" s="6" t="s">
        <v>0</v>
      </c>
      <c r="DN60" s="6" t="s">
        <v>0</v>
      </c>
      <c r="DO60" s="6" t="s">
        <v>0</v>
      </c>
      <c r="DP60" s="6" t="s">
        <v>0</v>
      </c>
    </row>
    <row r="61" spans="1:120" x14ac:dyDescent="0.25">
      <c r="A61" t="s">
        <v>0</v>
      </c>
      <c r="B61" t="s">
        <v>605</v>
      </c>
      <c r="C61" t="s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/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11" t="s">
        <v>0</v>
      </c>
      <c r="BM61" s="6" t="s">
        <v>0</v>
      </c>
      <c r="BN61" s="6" t="s">
        <v>0</v>
      </c>
      <c r="BO61" s="6" t="s">
        <v>0</v>
      </c>
      <c r="BP61" s="6" t="s">
        <v>0</v>
      </c>
      <c r="BQ61" s="6" t="s">
        <v>0</v>
      </c>
      <c r="BR61" s="6" t="s">
        <v>0</v>
      </c>
      <c r="BS61" s="6" t="s">
        <v>0</v>
      </c>
      <c r="BT61" s="6" t="s">
        <v>0</v>
      </c>
      <c r="BU61" s="6" t="s">
        <v>0</v>
      </c>
      <c r="BV61" s="6" t="s">
        <v>0</v>
      </c>
      <c r="BW61" s="6" t="s">
        <v>0</v>
      </c>
      <c r="BX61" s="6" t="s">
        <v>0</v>
      </c>
      <c r="BY61" s="6" t="s">
        <v>0</v>
      </c>
      <c r="BZ61" s="6" t="s">
        <v>0</v>
      </c>
      <c r="CA61" s="6" t="s">
        <v>0</v>
      </c>
      <c r="CB61" s="6" t="s">
        <v>0</v>
      </c>
      <c r="CC61" s="6" t="s">
        <v>0</v>
      </c>
      <c r="CD61" s="6" t="s">
        <v>0</v>
      </c>
      <c r="CE61" s="6" t="s">
        <v>0</v>
      </c>
      <c r="CF61" s="6" t="s">
        <v>0</v>
      </c>
      <c r="CG61" s="6" t="s">
        <v>0</v>
      </c>
      <c r="CH61" s="6" t="s">
        <v>0</v>
      </c>
      <c r="CI61" s="6" t="s">
        <v>0</v>
      </c>
      <c r="CJ61" s="6" t="s">
        <v>0</v>
      </c>
      <c r="CK61" s="6" t="s">
        <v>0</v>
      </c>
      <c r="CL61" s="6" t="s">
        <v>0</v>
      </c>
      <c r="CM61" s="6" t="s">
        <v>0</v>
      </c>
      <c r="CN61" s="6" t="s">
        <v>0</v>
      </c>
      <c r="CO61" s="6" t="s">
        <v>0</v>
      </c>
      <c r="CP61" s="6" t="s">
        <v>0</v>
      </c>
      <c r="CQ61" s="6" t="s">
        <v>0</v>
      </c>
      <c r="CR61" s="6" t="s">
        <v>0</v>
      </c>
      <c r="CS61" s="6" t="s">
        <v>0</v>
      </c>
      <c r="CT61" s="6" t="s">
        <v>0</v>
      </c>
      <c r="CU61" s="6" t="s">
        <v>0</v>
      </c>
      <c r="CV61" s="6" t="s">
        <v>0</v>
      </c>
      <c r="CW61" s="6" t="s">
        <v>0</v>
      </c>
      <c r="CX61" s="6" t="s">
        <v>0</v>
      </c>
      <c r="CY61" s="6" t="s">
        <v>0</v>
      </c>
      <c r="CZ61" s="6" t="s">
        <v>0</v>
      </c>
      <c r="DA61" s="6" t="s">
        <v>0</v>
      </c>
      <c r="DB61" s="6" t="s">
        <v>0</v>
      </c>
      <c r="DC61" s="6" t="s">
        <v>0</v>
      </c>
      <c r="DD61" s="6" t="s">
        <v>0</v>
      </c>
      <c r="DE61" s="6" t="s">
        <v>0</v>
      </c>
      <c r="DF61" s="6" t="s">
        <v>0</v>
      </c>
      <c r="DG61" s="6" t="s">
        <v>0</v>
      </c>
      <c r="DH61" s="6" t="s">
        <v>0</v>
      </c>
      <c r="DI61" s="6" t="s">
        <v>0</v>
      </c>
      <c r="DJ61" s="6" t="s">
        <v>0</v>
      </c>
      <c r="DK61" s="6" t="s">
        <v>0</v>
      </c>
      <c r="DL61" s="6" t="s">
        <v>0</v>
      </c>
      <c r="DM61" s="6" t="s">
        <v>0</v>
      </c>
      <c r="DN61" s="6" t="s">
        <v>0</v>
      </c>
      <c r="DO61" s="6" t="s">
        <v>0</v>
      </c>
      <c r="DP61" s="6" t="s">
        <v>0</v>
      </c>
    </row>
    <row r="62" spans="1:120" x14ac:dyDescent="0.25">
      <c r="A62" t="s">
        <v>606</v>
      </c>
      <c r="B62" t="s">
        <v>0</v>
      </c>
      <c r="C62" t="s">
        <v>0</v>
      </c>
      <c r="D62" s="9">
        <v>2944672353.25</v>
      </c>
      <c r="E62" s="9">
        <v>3179398197.8600001</v>
      </c>
      <c r="F62" s="9">
        <v>3097480330.3499999</v>
      </c>
      <c r="G62" s="9">
        <v>3207804373.73</v>
      </c>
      <c r="H62" s="9">
        <v>3546736510.8800001</v>
      </c>
      <c r="I62" s="9">
        <v>3445306554.0700002</v>
      </c>
      <c r="J62" s="9">
        <v>4353534789.5900002</v>
      </c>
      <c r="K62" s="9">
        <v>3109729671.1900001</v>
      </c>
      <c r="L62" s="9">
        <v>3145806707.0300002</v>
      </c>
      <c r="M62" s="9">
        <v>5828869242.1899996</v>
      </c>
      <c r="N62" s="9">
        <v>3340049526.0799999</v>
      </c>
      <c r="O62" s="9">
        <v>4300123204.8999996</v>
      </c>
      <c r="P62" s="9">
        <v>3158846243.8299999</v>
      </c>
      <c r="Q62" s="9">
        <v>3161853323.4899998</v>
      </c>
      <c r="R62" s="9">
        <v>3322201038.0599999</v>
      </c>
      <c r="S62" s="9">
        <v>3487466105.21</v>
      </c>
      <c r="T62" s="9">
        <v>3356660564.5500002</v>
      </c>
      <c r="U62" s="9">
        <v>3262889730.4200001</v>
      </c>
      <c r="V62" s="9">
        <v>3369010432.9400001</v>
      </c>
      <c r="W62" s="9">
        <v>3335890098.3600001</v>
      </c>
      <c r="X62" s="9">
        <v>3451468953.5700002</v>
      </c>
      <c r="Y62" s="9">
        <v>3933109112.5300002</v>
      </c>
      <c r="Z62" s="9">
        <v>4059169506.4099998</v>
      </c>
      <c r="AA62" s="9">
        <v>4086146406.1300001</v>
      </c>
      <c r="AB62" s="9">
        <v>3615575724.5999999</v>
      </c>
      <c r="AC62" s="9">
        <v>3500197147.0599999</v>
      </c>
      <c r="AD62" s="9">
        <v>3229427913.9099998</v>
      </c>
      <c r="AE62" s="9">
        <v>3652359621.6999998</v>
      </c>
      <c r="AF62" s="9">
        <v>3919329073.1599998</v>
      </c>
      <c r="AG62" s="9">
        <v>3792904018.7199998</v>
      </c>
      <c r="AH62" s="9">
        <v>3864071712.8099999</v>
      </c>
      <c r="AI62" s="9"/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11" t="s">
        <v>0</v>
      </c>
      <c r="BM62" s="6" t="s">
        <v>0</v>
      </c>
      <c r="BN62" s="6" t="s">
        <v>0</v>
      </c>
      <c r="BO62" s="6" t="s">
        <v>0</v>
      </c>
      <c r="BP62" s="6" t="s">
        <v>0</v>
      </c>
      <c r="BQ62" s="6" t="s">
        <v>0</v>
      </c>
      <c r="BR62" s="6" t="s">
        <v>0</v>
      </c>
      <c r="BS62" s="6" t="s">
        <v>0</v>
      </c>
      <c r="BT62" s="6" t="s">
        <v>0</v>
      </c>
      <c r="BU62" s="6" t="s">
        <v>0</v>
      </c>
      <c r="BV62" s="6" t="s">
        <v>0</v>
      </c>
      <c r="BW62" s="6" t="s">
        <v>0</v>
      </c>
      <c r="BX62" s="6" t="s">
        <v>0</v>
      </c>
      <c r="BY62" s="6" t="s">
        <v>0</v>
      </c>
      <c r="BZ62" s="6" t="s">
        <v>0</v>
      </c>
      <c r="CA62" s="6" t="s">
        <v>0</v>
      </c>
      <c r="CB62" s="6" t="s">
        <v>0</v>
      </c>
      <c r="CC62" s="6" t="s">
        <v>0</v>
      </c>
      <c r="CD62" s="6" t="s">
        <v>0</v>
      </c>
      <c r="CE62" s="6" t="s">
        <v>0</v>
      </c>
      <c r="CF62" s="6" t="s">
        <v>0</v>
      </c>
      <c r="CG62" s="6" t="s">
        <v>0</v>
      </c>
      <c r="CH62" s="6" t="s">
        <v>0</v>
      </c>
      <c r="CI62" s="6" t="s">
        <v>0</v>
      </c>
      <c r="CJ62" s="6" t="s">
        <v>0</v>
      </c>
      <c r="CK62" s="6" t="s">
        <v>0</v>
      </c>
      <c r="CL62" s="6" t="s">
        <v>0</v>
      </c>
      <c r="CM62" s="6" t="s">
        <v>0</v>
      </c>
      <c r="CN62" s="6" t="s">
        <v>0</v>
      </c>
      <c r="CO62" s="6" t="s">
        <v>0</v>
      </c>
      <c r="CP62" s="6" t="s">
        <v>0</v>
      </c>
      <c r="CQ62" s="6" t="s">
        <v>0</v>
      </c>
      <c r="CR62" s="6" t="s">
        <v>0</v>
      </c>
      <c r="CS62" s="6" t="s">
        <v>0</v>
      </c>
      <c r="CT62" s="6" t="s">
        <v>0</v>
      </c>
      <c r="CU62" s="6" t="s">
        <v>0</v>
      </c>
      <c r="CV62" s="6" t="s">
        <v>0</v>
      </c>
      <c r="CW62" s="6" t="s">
        <v>0</v>
      </c>
      <c r="CX62" s="6" t="s">
        <v>0</v>
      </c>
      <c r="CY62" s="6" t="s">
        <v>0</v>
      </c>
      <c r="CZ62" s="6" t="s">
        <v>0</v>
      </c>
      <c r="DA62" s="6" t="s">
        <v>0</v>
      </c>
      <c r="DB62" s="6" t="s">
        <v>0</v>
      </c>
      <c r="DC62" s="6" t="s">
        <v>0</v>
      </c>
      <c r="DD62" s="6" t="s">
        <v>0</v>
      </c>
      <c r="DE62" s="6" t="s">
        <v>0</v>
      </c>
      <c r="DF62" s="6" t="s">
        <v>0</v>
      </c>
      <c r="DG62" s="6" t="s">
        <v>0</v>
      </c>
      <c r="DH62" s="6" t="s">
        <v>0</v>
      </c>
      <c r="DI62" s="6" t="s">
        <v>0</v>
      </c>
      <c r="DJ62" s="6" t="s">
        <v>0</v>
      </c>
      <c r="DK62" s="6" t="s">
        <v>0</v>
      </c>
      <c r="DL62" s="6" t="s">
        <v>0</v>
      </c>
      <c r="DM62" s="6" t="s">
        <v>0</v>
      </c>
      <c r="DN62" s="6" t="s">
        <v>0</v>
      </c>
      <c r="DO62" s="6" t="s">
        <v>0</v>
      </c>
      <c r="DP62" s="6" t="s">
        <v>0</v>
      </c>
    </row>
    <row r="63" spans="1:120" x14ac:dyDescent="0.25">
      <c r="A63" t="s">
        <v>612</v>
      </c>
      <c r="B63" t="s">
        <v>0</v>
      </c>
      <c r="C63" t="s">
        <v>0</v>
      </c>
      <c r="D63" s="8">
        <v>2725779456.5700002</v>
      </c>
      <c r="E63" s="8">
        <v>2913451377.3499999</v>
      </c>
      <c r="F63" s="8">
        <v>2821217037.48</v>
      </c>
      <c r="G63" s="8">
        <v>2959859412.5700002</v>
      </c>
      <c r="H63" s="8">
        <v>3307385307.3899999</v>
      </c>
      <c r="I63" s="8">
        <v>3190823236.29</v>
      </c>
      <c r="J63" s="9">
        <v>4102698297.7199998</v>
      </c>
      <c r="K63" s="9">
        <v>2859544442.0799999</v>
      </c>
      <c r="L63" s="9">
        <v>2891344567.5</v>
      </c>
      <c r="M63" s="9">
        <v>3098584551.7399998</v>
      </c>
      <c r="N63" s="9">
        <v>3063440287.79</v>
      </c>
      <c r="O63" s="9">
        <v>3274221159.8400002</v>
      </c>
      <c r="P63" s="9">
        <v>2901304768.6300001</v>
      </c>
      <c r="Q63" s="9">
        <v>2915375378.4000001</v>
      </c>
      <c r="R63" s="9">
        <v>3054741894.6399999</v>
      </c>
      <c r="S63" s="9">
        <v>3201771691.8899999</v>
      </c>
      <c r="T63" s="9">
        <v>3079470281.02</v>
      </c>
      <c r="U63" s="9">
        <v>2974059131.3800001</v>
      </c>
      <c r="V63" s="9">
        <v>3098410551.8600001</v>
      </c>
      <c r="W63" s="9">
        <v>3068000923.02</v>
      </c>
      <c r="X63" s="9">
        <v>3190626981.0799999</v>
      </c>
      <c r="Y63" s="9">
        <v>3628394123.96</v>
      </c>
      <c r="Z63" s="9">
        <v>3734729127.46</v>
      </c>
      <c r="AA63" s="9">
        <v>3560244022.0100002</v>
      </c>
      <c r="AB63" s="9">
        <v>3244267366.0999999</v>
      </c>
      <c r="AC63" s="9">
        <v>3194053860.8800001</v>
      </c>
      <c r="AD63" s="9">
        <v>2925237849.8099999</v>
      </c>
      <c r="AE63" s="9">
        <v>3347740718.0100002</v>
      </c>
      <c r="AF63" s="9">
        <v>3634893744.9099998</v>
      </c>
      <c r="AG63" s="9">
        <v>3483915546.6900001</v>
      </c>
      <c r="AH63" s="9">
        <v>3517451389.8299999</v>
      </c>
      <c r="AI63" s="9"/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11">
        <v>0</v>
      </c>
      <c r="BF63" s="11">
        <v>0</v>
      </c>
      <c r="BG63" s="11">
        <v>0</v>
      </c>
      <c r="BH63" s="11">
        <v>0</v>
      </c>
      <c r="BI63" s="11">
        <v>0</v>
      </c>
      <c r="BJ63" s="11">
        <v>0</v>
      </c>
      <c r="BK63" s="11">
        <v>0</v>
      </c>
      <c r="BL63" s="11" t="s">
        <v>0</v>
      </c>
      <c r="BM63" s="6" t="s">
        <v>0</v>
      </c>
      <c r="BN63" s="6" t="s">
        <v>0</v>
      </c>
      <c r="BO63" s="6" t="s">
        <v>0</v>
      </c>
      <c r="BP63" s="6" t="s">
        <v>0</v>
      </c>
      <c r="BQ63" s="6" t="s">
        <v>0</v>
      </c>
      <c r="BR63" s="6" t="s">
        <v>0</v>
      </c>
      <c r="BS63" s="6" t="s">
        <v>0</v>
      </c>
      <c r="BT63" s="6" t="s">
        <v>0</v>
      </c>
      <c r="BU63" s="6" t="s">
        <v>0</v>
      </c>
      <c r="BV63" s="6" t="s">
        <v>0</v>
      </c>
      <c r="BW63" s="6" t="s">
        <v>0</v>
      </c>
      <c r="BX63" s="6" t="s">
        <v>0</v>
      </c>
      <c r="BY63" s="6" t="s">
        <v>0</v>
      </c>
      <c r="BZ63" s="6" t="s">
        <v>0</v>
      </c>
      <c r="CA63" s="6" t="s">
        <v>0</v>
      </c>
      <c r="CB63" s="6" t="s">
        <v>0</v>
      </c>
      <c r="CC63" s="6" t="s">
        <v>0</v>
      </c>
      <c r="CD63" s="6" t="s">
        <v>0</v>
      </c>
      <c r="CE63" s="6" t="s">
        <v>0</v>
      </c>
      <c r="CF63" s="6" t="s">
        <v>0</v>
      </c>
      <c r="CG63" s="6" t="s">
        <v>0</v>
      </c>
      <c r="CH63" s="6" t="s">
        <v>0</v>
      </c>
      <c r="CI63" s="6" t="s">
        <v>0</v>
      </c>
      <c r="CJ63" s="6" t="s">
        <v>0</v>
      </c>
      <c r="CK63" s="6" t="s">
        <v>0</v>
      </c>
      <c r="CL63" s="6" t="s">
        <v>0</v>
      </c>
      <c r="CM63" s="6" t="s">
        <v>0</v>
      </c>
      <c r="CN63" s="6" t="s">
        <v>0</v>
      </c>
      <c r="CO63" s="6" t="s">
        <v>0</v>
      </c>
      <c r="CP63" s="6" t="s">
        <v>0</v>
      </c>
      <c r="CQ63" s="6" t="s">
        <v>0</v>
      </c>
      <c r="CR63" s="6" t="s">
        <v>0</v>
      </c>
      <c r="CS63" s="6" t="s">
        <v>0</v>
      </c>
      <c r="CT63" s="6" t="s">
        <v>0</v>
      </c>
      <c r="CU63" s="6" t="s">
        <v>0</v>
      </c>
      <c r="CV63" s="6" t="s">
        <v>0</v>
      </c>
      <c r="CW63" s="6" t="s">
        <v>0</v>
      </c>
      <c r="CX63" s="6" t="s">
        <v>0</v>
      </c>
      <c r="CY63" s="6" t="s">
        <v>0</v>
      </c>
      <c r="CZ63" s="6" t="s">
        <v>0</v>
      </c>
      <c r="DA63" s="6" t="s">
        <v>0</v>
      </c>
      <c r="DB63" s="6" t="s">
        <v>0</v>
      </c>
      <c r="DC63" s="6" t="s">
        <v>0</v>
      </c>
      <c r="DD63" s="6" t="s">
        <v>0</v>
      </c>
      <c r="DE63" s="6" t="s">
        <v>0</v>
      </c>
      <c r="DF63" s="6" t="s">
        <v>0</v>
      </c>
      <c r="DG63" s="6" t="s">
        <v>0</v>
      </c>
      <c r="DH63" s="6" t="s">
        <v>0</v>
      </c>
      <c r="DI63" s="6" t="s">
        <v>0</v>
      </c>
      <c r="DJ63" s="6" t="s">
        <v>0</v>
      </c>
      <c r="DK63" s="6" t="s">
        <v>0</v>
      </c>
      <c r="DL63" s="6" t="s">
        <v>0</v>
      </c>
      <c r="DM63" s="6" t="s">
        <v>0</v>
      </c>
      <c r="DN63" s="6" t="s">
        <v>0</v>
      </c>
      <c r="DO63" s="6" t="s">
        <v>0</v>
      </c>
      <c r="DP63" s="6" t="s">
        <v>0</v>
      </c>
    </row>
    <row r="64" spans="1:120" x14ac:dyDescent="0.25">
      <c r="A64" t="s">
        <v>613</v>
      </c>
      <c r="B64" t="s">
        <v>0</v>
      </c>
      <c r="C64" t="s">
        <v>0</v>
      </c>
      <c r="D64" s="8">
        <v>2217584511.25</v>
      </c>
      <c r="E64" s="8">
        <v>2274420932.6700001</v>
      </c>
      <c r="F64" s="8">
        <v>2191473321.4699998</v>
      </c>
      <c r="G64" s="8">
        <v>2338832935.7600002</v>
      </c>
      <c r="H64" s="8">
        <v>2418429866.8400002</v>
      </c>
      <c r="I64" s="8">
        <v>2411382081.2199998</v>
      </c>
      <c r="J64" s="8">
        <v>2265025991.6199999</v>
      </c>
      <c r="K64" s="8">
        <v>2178341789.0900002</v>
      </c>
      <c r="L64" s="8">
        <v>2198782734.6700001</v>
      </c>
      <c r="M64" s="8">
        <v>2212290671.4499998</v>
      </c>
      <c r="N64" s="8">
        <v>2301884956.8400002</v>
      </c>
      <c r="O64" s="8">
        <v>2489838469.6900001</v>
      </c>
      <c r="P64" s="8">
        <v>2239047089.46</v>
      </c>
      <c r="Q64" s="8">
        <v>2296924830.1500001</v>
      </c>
      <c r="R64" s="8">
        <v>2091252242.4400001</v>
      </c>
      <c r="S64" s="8">
        <v>2301754799.9499998</v>
      </c>
      <c r="T64" s="8">
        <v>2347150533.54</v>
      </c>
      <c r="U64" s="8">
        <v>2360788034.79</v>
      </c>
      <c r="V64" s="8">
        <v>2315944593.79</v>
      </c>
      <c r="W64" s="8">
        <v>2438519516.1500001</v>
      </c>
      <c r="X64" s="8">
        <v>2530356837.3699999</v>
      </c>
      <c r="Y64" s="8">
        <v>2845222775.1199999</v>
      </c>
      <c r="Z64" s="8">
        <v>2919102721.6199999</v>
      </c>
      <c r="AA64" s="8">
        <v>2847813059.23</v>
      </c>
      <c r="AB64" s="8">
        <v>2599944764.3699999</v>
      </c>
      <c r="AC64" s="8">
        <v>2574784631.2600002</v>
      </c>
      <c r="AD64" s="8">
        <v>2259693588.3099999</v>
      </c>
      <c r="AE64" s="8">
        <v>2612584372.29</v>
      </c>
      <c r="AF64" s="8">
        <v>2633975285.8000002</v>
      </c>
      <c r="AG64" s="8">
        <v>2825457145.7800002</v>
      </c>
      <c r="AH64" s="8">
        <v>2875897827.6199999</v>
      </c>
      <c r="AI64" s="8"/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 t="s">
        <v>0</v>
      </c>
      <c r="BM64" t="s">
        <v>0</v>
      </c>
      <c r="BN64" t="s">
        <v>0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0</v>
      </c>
      <c r="CH64" t="s">
        <v>0</v>
      </c>
      <c r="CI64" t="s">
        <v>0</v>
      </c>
      <c r="CJ64" t="s">
        <v>0</v>
      </c>
      <c r="CK64" t="s">
        <v>0</v>
      </c>
      <c r="CL64" t="s">
        <v>0</v>
      </c>
      <c r="CM64" t="s">
        <v>0</v>
      </c>
      <c r="CN64" t="s">
        <v>0</v>
      </c>
      <c r="CO64" t="s">
        <v>0</v>
      </c>
      <c r="CP64" t="s">
        <v>0</v>
      </c>
      <c r="CQ64" t="s">
        <v>0</v>
      </c>
      <c r="CR64" t="s">
        <v>0</v>
      </c>
      <c r="CS64" t="s">
        <v>0</v>
      </c>
      <c r="CT64" t="s">
        <v>0</v>
      </c>
      <c r="CU64" t="s">
        <v>0</v>
      </c>
      <c r="CV64" t="s">
        <v>0</v>
      </c>
      <c r="CW64" t="s">
        <v>0</v>
      </c>
      <c r="CX64" t="s">
        <v>0</v>
      </c>
      <c r="CY64" t="s">
        <v>0</v>
      </c>
      <c r="CZ64" t="s">
        <v>0</v>
      </c>
      <c r="DA64" t="s">
        <v>0</v>
      </c>
      <c r="DB64" t="s">
        <v>0</v>
      </c>
      <c r="DC64" t="s">
        <v>0</v>
      </c>
      <c r="DD64" t="s">
        <v>0</v>
      </c>
      <c r="DE64" t="s">
        <v>0</v>
      </c>
      <c r="DF64" t="s">
        <v>0</v>
      </c>
      <c r="DG64" t="s">
        <v>0</v>
      </c>
      <c r="DH64" t="s">
        <v>0</v>
      </c>
      <c r="DI64" t="s">
        <v>0</v>
      </c>
      <c r="DJ64" t="s">
        <v>0</v>
      </c>
      <c r="DK64" t="s">
        <v>0</v>
      </c>
      <c r="DL64" t="s">
        <v>0</v>
      </c>
      <c r="DM64" t="s">
        <v>0</v>
      </c>
      <c r="DN64" t="s">
        <v>0</v>
      </c>
      <c r="DO64" t="s">
        <v>0</v>
      </c>
      <c r="DP64" t="s">
        <v>0</v>
      </c>
    </row>
    <row r="65" spans="1:120" x14ac:dyDescent="0.25">
      <c r="A65" t="s">
        <v>0</v>
      </c>
      <c r="B65" t="s">
        <v>0</v>
      </c>
      <c r="C65" t="s">
        <v>0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 t="s">
        <v>0</v>
      </c>
      <c r="BM65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t="s">
        <v>0</v>
      </c>
      <c r="CI65" t="s">
        <v>0</v>
      </c>
      <c r="CJ65" t="s">
        <v>0</v>
      </c>
      <c r="CK65" t="s">
        <v>0</v>
      </c>
      <c r="CL65" t="s">
        <v>0</v>
      </c>
      <c r="CM65" t="s">
        <v>0</v>
      </c>
      <c r="CN65" t="s">
        <v>0</v>
      </c>
      <c r="CO65" t="s">
        <v>0</v>
      </c>
      <c r="CP65" t="s">
        <v>0</v>
      </c>
      <c r="CQ65" t="s">
        <v>0</v>
      </c>
      <c r="CR65" t="s">
        <v>0</v>
      </c>
      <c r="CS65" t="s">
        <v>0</v>
      </c>
      <c r="CT65" t="s">
        <v>0</v>
      </c>
      <c r="CU65" t="s">
        <v>0</v>
      </c>
      <c r="CV65" t="s">
        <v>0</v>
      </c>
      <c r="CW65" t="s">
        <v>0</v>
      </c>
      <c r="CX65" t="s">
        <v>0</v>
      </c>
      <c r="CY65" t="s">
        <v>0</v>
      </c>
      <c r="CZ65" t="s">
        <v>0</v>
      </c>
      <c r="DA65" t="s">
        <v>0</v>
      </c>
      <c r="DB65" t="s">
        <v>0</v>
      </c>
      <c r="DC65" t="s">
        <v>0</v>
      </c>
      <c r="DD65" t="s">
        <v>0</v>
      </c>
      <c r="DE65" t="s">
        <v>0</v>
      </c>
      <c r="DF65" t="s">
        <v>0</v>
      </c>
      <c r="DG65" t="s">
        <v>0</v>
      </c>
      <c r="DH65" t="s">
        <v>0</v>
      </c>
      <c r="DI65" t="s">
        <v>0</v>
      </c>
      <c r="DJ65" t="s">
        <v>0</v>
      </c>
      <c r="DK65" t="s">
        <v>0</v>
      </c>
      <c r="DL65" t="s">
        <v>0</v>
      </c>
      <c r="DM65" t="s">
        <v>0</v>
      </c>
      <c r="DN65" t="s">
        <v>0</v>
      </c>
      <c r="DO65" t="s">
        <v>0</v>
      </c>
      <c r="DP65" t="s">
        <v>0</v>
      </c>
    </row>
    <row r="66" spans="1:120" x14ac:dyDescent="0.25">
      <c r="AB66" s="9"/>
    </row>
    <row r="67" spans="1:120" x14ac:dyDescent="0.25">
      <c r="AB67" s="9"/>
    </row>
    <row r="68" spans="1:120" x14ac:dyDescent="0.25">
      <c r="AB68" s="9"/>
    </row>
    <row r="69" spans="1:120" x14ac:dyDescent="0.25">
      <c r="AB69" s="9"/>
    </row>
    <row r="70" spans="1:120" x14ac:dyDescent="0.25">
      <c r="AB70" s="9"/>
    </row>
    <row r="71" spans="1:120" x14ac:dyDescent="0.25">
      <c r="AB71" s="9"/>
    </row>
    <row r="72" spans="1:120" x14ac:dyDescent="0.25">
      <c r="AB72" s="9"/>
    </row>
    <row r="73" spans="1:120" x14ac:dyDescent="0.25">
      <c r="AB73" s="9"/>
    </row>
    <row r="74" spans="1:120" x14ac:dyDescent="0.25">
      <c r="AB74" s="9"/>
    </row>
    <row r="75" spans="1:120" x14ac:dyDescent="0.25">
      <c r="AB75" s="9"/>
    </row>
    <row r="76" spans="1:120" x14ac:dyDescent="0.25">
      <c r="AB76" s="9"/>
    </row>
    <row r="77" spans="1:120" x14ac:dyDescent="0.25">
      <c r="AB77" s="9"/>
    </row>
    <row r="78" spans="1:120" x14ac:dyDescent="0.25">
      <c r="AB78" s="9"/>
    </row>
    <row r="79" spans="1:120" x14ac:dyDescent="0.25">
      <c r="AB79" s="9"/>
    </row>
    <row r="80" spans="1:120" x14ac:dyDescent="0.25">
      <c r="AB80" s="9"/>
    </row>
    <row r="81" spans="28:28" x14ac:dyDescent="0.25">
      <c r="AB81" s="9"/>
    </row>
    <row r="82" spans="28:28" x14ac:dyDescent="0.25">
      <c r="AB82" s="9"/>
    </row>
    <row r="83" spans="28:28" x14ac:dyDescent="0.25">
      <c r="AB83" s="9"/>
    </row>
    <row r="84" spans="28:28" x14ac:dyDescent="0.25">
      <c r="AB84" s="9"/>
    </row>
    <row r="85" spans="28:28" x14ac:dyDescent="0.25">
      <c r="AB85" s="9"/>
    </row>
    <row r="86" spans="28:28" x14ac:dyDescent="0.25">
      <c r="AB86" s="9"/>
    </row>
    <row r="87" spans="28:28" x14ac:dyDescent="0.25">
      <c r="AB87" s="9"/>
    </row>
    <row r="88" spans="28:28" x14ac:dyDescent="0.25">
      <c r="AB88" s="9"/>
    </row>
    <row r="89" spans="28:28" x14ac:dyDescent="0.25">
      <c r="AB89" s="9"/>
    </row>
    <row r="90" spans="28:28" x14ac:dyDescent="0.25">
      <c r="AB90" s="9"/>
    </row>
    <row r="91" spans="28:28" x14ac:dyDescent="0.25">
      <c r="AB91" s="9"/>
    </row>
    <row r="92" spans="28:28" x14ac:dyDescent="0.25">
      <c r="AB92" s="9"/>
    </row>
    <row r="93" spans="28:28" x14ac:dyDescent="0.25">
      <c r="AB93" s="9"/>
    </row>
    <row r="94" spans="28:28" x14ac:dyDescent="0.25">
      <c r="AB94" s="9"/>
    </row>
    <row r="95" spans="28:28" x14ac:dyDescent="0.25">
      <c r="AB95" s="9"/>
    </row>
    <row r="96" spans="28:28" x14ac:dyDescent="0.25">
      <c r="AB96" s="9"/>
    </row>
    <row r="97" spans="28:28" x14ac:dyDescent="0.25">
      <c r="AB97" s="9"/>
    </row>
    <row r="98" spans="28:28" x14ac:dyDescent="0.25">
      <c r="AB98" s="9"/>
    </row>
    <row r="99" spans="28:28" x14ac:dyDescent="0.25">
      <c r="AB99" s="9"/>
    </row>
    <row r="100" spans="28:28" x14ac:dyDescent="0.25">
      <c r="AB100" s="9"/>
    </row>
    <row r="101" spans="28:28" x14ac:dyDescent="0.25">
      <c r="AB101" s="9"/>
    </row>
    <row r="102" spans="28:28" x14ac:dyDescent="0.25">
      <c r="AB102" s="9"/>
    </row>
    <row r="103" spans="28:28" x14ac:dyDescent="0.25">
      <c r="AB103" s="9"/>
    </row>
    <row r="104" spans="28:28" x14ac:dyDescent="0.25">
      <c r="AB104" s="9"/>
    </row>
    <row r="105" spans="28:28" x14ac:dyDescent="0.25">
      <c r="AB105" s="9"/>
    </row>
    <row r="106" spans="28:28" x14ac:dyDescent="0.25">
      <c r="AB106" s="9"/>
    </row>
    <row r="107" spans="28:28" x14ac:dyDescent="0.25">
      <c r="AB107" s="9"/>
    </row>
    <row r="108" spans="28:28" x14ac:dyDescent="0.25">
      <c r="AB108" s="9"/>
    </row>
    <row r="109" spans="28:28" x14ac:dyDescent="0.25">
      <c r="AB109" s="9"/>
    </row>
    <row r="110" spans="28:28" x14ac:dyDescent="0.25">
      <c r="AB110" s="9"/>
    </row>
    <row r="111" spans="28:28" x14ac:dyDescent="0.25">
      <c r="AB111" s="9"/>
    </row>
    <row r="112" spans="28:28" x14ac:dyDescent="0.25">
      <c r="AB112" s="9"/>
    </row>
    <row r="113" spans="28:28" x14ac:dyDescent="0.25">
      <c r="AB113" s="9"/>
    </row>
    <row r="114" spans="28:28" x14ac:dyDescent="0.25">
      <c r="AB114" s="9"/>
    </row>
    <row r="115" spans="28:28" x14ac:dyDescent="0.25">
      <c r="AB115" s="9"/>
    </row>
    <row r="116" spans="28:28" x14ac:dyDescent="0.25">
      <c r="AB116" s="9"/>
    </row>
    <row r="117" spans="28:28" x14ac:dyDescent="0.25">
      <c r="AB117" s="9"/>
    </row>
    <row r="118" spans="28:28" x14ac:dyDescent="0.25">
      <c r="AB118" s="9"/>
    </row>
    <row r="119" spans="28:28" x14ac:dyDescent="0.25">
      <c r="AB119" s="9"/>
    </row>
    <row r="120" spans="28:28" x14ac:dyDescent="0.25">
      <c r="AB120" s="9"/>
    </row>
    <row r="121" spans="28:28" x14ac:dyDescent="0.25">
      <c r="AB121" s="9"/>
    </row>
    <row r="122" spans="28:28" x14ac:dyDescent="0.25">
      <c r="AB122" s="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J143"/>
  <sheetViews>
    <sheetView workbookViewId="0">
      <pane xSplit="3" ySplit="3" topLeftCell="P19" activePane="bottomRight" state="frozen"/>
      <selection pane="topRight" activeCell="J1" sqref="J1"/>
      <selection pane="bottomLeft" activeCell="A2" sqref="A2"/>
      <selection pane="bottomRight" activeCell="U39" sqref="P39:U39"/>
    </sheetView>
  </sheetViews>
  <sheetFormatPr defaultRowHeight="15" x14ac:dyDescent="0.25"/>
  <cols>
    <col min="1" max="1" width="48.5703125" bestFit="1" customWidth="1"/>
    <col min="2" max="2" width="17.7109375" customWidth="1"/>
    <col min="3" max="3" width="11" customWidth="1"/>
    <col min="4" max="39" width="16.85546875" bestFit="1" customWidth="1"/>
    <col min="40" max="51" width="10.7109375" bestFit="1" customWidth="1"/>
    <col min="52" max="53" width="5.28515625" bestFit="1" customWidth="1"/>
    <col min="54" max="114" width="6.28515625" bestFit="1" customWidth="1"/>
    <col min="115" max="115" width="17.28515625" bestFit="1" customWidth="1"/>
    <col min="116" max="116" width="21.42578125" bestFit="1" customWidth="1"/>
    <col min="117" max="117" width="43" bestFit="1" customWidth="1"/>
    <col min="118" max="118" width="59.140625" bestFit="1" customWidth="1"/>
    <col min="119" max="119" width="36" bestFit="1" customWidth="1"/>
    <col min="120" max="120" width="68.5703125" bestFit="1" customWidth="1"/>
    <col min="121" max="121" width="47" bestFit="1" customWidth="1"/>
    <col min="122" max="122" width="81.140625" customWidth="1"/>
    <col min="123" max="163" width="12" bestFit="1" customWidth="1"/>
    <col min="164" max="170" width="9.28515625" bestFit="1" customWidth="1"/>
  </cols>
  <sheetData>
    <row r="2" spans="1:114" x14ac:dyDescent="0.25"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</row>
    <row r="3" spans="1:114" x14ac:dyDescent="0.25">
      <c r="A3" s="123" t="s">
        <v>558</v>
      </c>
      <c r="B3" s="123" t="s">
        <v>607</v>
      </c>
      <c r="C3" s="123" t="s">
        <v>608</v>
      </c>
      <c r="D3" s="26" t="s">
        <v>30</v>
      </c>
      <c r="E3" s="26" t="s">
        <v>31</v>
      </c>
      <c r="F3" s="26" t="s">
        <v>32</v>
      </c>
      <c r="G3" s="26" t="s">
        <v>33</v>
      </c>
      <c r="H3" s="26" t="s">
        <v>34</v>
      </c>
      <c r="I3" s="26" t="s">
        <v>35</v>
      </c>
      <c r="J3" s="26" t="s">
        <v>36</v>
      </c>
      <c r="K3" s="26" t="s">
        <v>37</v>
      </c>
      <c r="L3" s="26" t="s">
        <v>38</v>
      </c>
      <c r="M3" s="26" t="s">
        <v>39</v>
      </c>
      <c r="N3" s="26" t="s">
        <v>40</v>
      </c>
      <c r="O3" s="26" t="s">
        <v>41</v>
      </c>
      <c r="P3" s="26" t="s">
        <v>321</v>
      </c>
      <c r="Q3" s="26" t="s">
        <v>322</v>
      </c>
      <c r="R3" s="26" t="s">
        <v>323</v>
      </c>
      <c r="S3" s="26" t="s">
        <v>324</v>
      </c>
      <c r="T3" s="26" t="s">
        <v>325</v>
      </c>
      <c r="U3" s="26" t="s">
        <v>326</v>
      </c>
      <c r="V3" s="26" t="s">
        <v>327</v>
      </c>
      <c r="W3" s="26" t="s">
        <v>328</v>
      </c>
      <c r="X3" s="26" t="s">
        <v>329</v>
      </c>
      <c r="Y3" s="26" t="s">
        <v>330</v>
      </c>
      <c r="Z3" s="26" t="s">
        <v>331</v>
      </c>
      <c r="AA3" s="26" t="s">
        <v>332</v>
      </c>
      <c r="AB3" s="26" t="s">
        <v>333</v>
      </c>
      <c r="AC3" s="26" t="s">
        <v>334</v>
      </c>
      <c r="AD3" s="26" t="s">
        <v>335</v>
      </c>
      <c r="AE3" s="26" t="s">
        <v>336</v>
      </c>
      <c r="AF3" s="26" t="s">
        <v>337</v>
      </c>
      <c r="AG3" s="26" t="s">
        <v>338</v>
      </c>
      <c r="AH3" s="26" t="s">
        <v>339</v>
      </c>
      <c r="AI3" s="26" t="s">
        <v>340</v>
      </c>
      <c r="AJ3" s="26" t="s">
        <v>341</v>
      </c>
      <c r="AK3" s="26" t="s">
        <v>342</v>
      </c>
      <c r="AL3" s="26" t="s">
        <v>343</v>
      </c>
      <c r="AM3" s="26" t="s">
        <v>344</v>
      </c>
      <c r="AN3" s="8" t="s">
        <v>345</v>
      </c>
      <c r="AO3" s="8" t="s">
        <v>346</v>
      </c>
      <c r="AP3" s="8" t="s">
        <v>347</v>
      </c>
      <c r="AQ3" s="8" t="s">
        <v>348</v>
      </c>
      <c r="AR3" s="8" t="s">
        <v>349</v>
      </c>
      <c r="AS3" s="8" t="s">
        <v>350</v>
      </c>
      <c r="AT3" s="8" t="s">
        <v>351</v>
      </c>
      <c r="AU3" s="8" t="s">
        <v>352</v>
      </c>
      <c r="AV3" s="8" t="s">
        <v>353</v>
      </c>
      <c r="AW3" s="8" t="s">
        <v>354</v>
      </c>
      <c r="AX3" s="8" t="s">
        <v>355</v>
      </c>
      <c r="AY3" s="10" t="s">
        <v>356</v>
      </c>
      <c r="AZ3" s="1" t="s">
        <v>320</v>
      </c>
      <c r="BA3" s="1" t="s">
        <v>357</v>
      </c>
      <c r="BB3" s="1" t="s">
        <v>358</v>
      </c>
      <c r="BC3" s="1" t="s">
        <v>359</v>
      </c>
      <c r="BD3" s="1" t="s">
        <v>360</v>
      </c>
      <c r="BE3" s="1" t="s">
        <v>361</v>
      </c>
      <c r="BF3" s="1" t="s">
        <v>362</v>
      </c>
      <c r="BG3" s="1" t="s">
        <v>363</v>
      </c>
      <c r="BH3" s="1" t="s">
        <v>364</v>
      </c>
      <c r="BI3" s="1" t="s">
        <v>365</v>
      </c>
      <c r="BJ3" s="1" t="s">
        <v>366</v>
      </c>
      <c r="BK3" s="1" t="s">
        <v>367</v>
      </c>
      <c r="BL3" s="1" t="s">
        <v>368</v>
      </c>
      <c r="BM3" s="1" t="s">
        <v>369</v>
      </c>
      <c r="BN3" s="1" t="s">
        <v>370</v>
      </c>
      <c r="BO3" s="1" t="s">
        <v>371</v>
      </c>
      <c r="BP3" s="1" t="s">
        <v>376</v>
      </c>
      <c r="BQ3" s="1" t="s">
        <v>377</v>
      </c>
      <c r="BR3" s="1" t="s">
        <v>378</v>
      </c>
      <c r="BS3" s="1" t="s">
        <v>379</v>
      </c>
      <c r="BT3" s="1" t="s">
        <v>380</v>
      </c>
      <c r="BU3" s="1" t="s">
        <v>381</v>
      </c>
      <c r="BV3" s="1" t="s">
        <v>382</v>
      </c>
      <c r="BW3" s="1" t="s">
        <v>383</v>
      </c>
      <c r="BX3" s="1" t="s">
        <v>384</v>
      </c>
      <c r="BY3" s="1" t="s">
        <v>385</v>
      </c>
      <c r="BZ3" s="1" t="s">
        <v>386</v>
      </c>
      <c r="CA3" s="1" t="s">
        <v>387</v>
      </c>
      <c r="CB3" s="1" t="s">
        <v>388</v>
      </c>
      <c r="CC3" s="1" t="s">
        <v>389</v>
      </c>
      <c r="CD3" s="1" t="s">
        <v>390</v>
      </c>
      <c r="CE3" s="1" t="s">
        <v>391</v>
      </c>
      <c r="CF3" s="1" t="s">
        <v>392</v>
      </c>
      <c r="CG3" s="1" t="s">
        <v>393</v>
      </c>
      <c r="CH3" s="1" t="s">
        <v>394</v>
      </c>
      <c r="CI3" s="1" t="s">
        <v>395</v>
      </c>
      <c r="CJ3" s="1" t="s">
        <v>396</v>
      </c>
      <c r="CK3" s="1" t="s">
        <v>397</v>
      </c>
      <c r="CL3" s="1" t="s">
        <v>398</v>
      </c>
      <c r="CM3" s="1" t="s">
        <v>399</v>
      </c>
      <c r="CN3" s="1" t="s">
        <v>400</v>
      </c>
      <c r="CO3" s="1" t="s">
        <v>401</v>
      </c>
      <c r="CP3" s="1" t="s">
        <v>402</v>
      </c>
      <c r="CQ3" s="1" t="s">
        <v>403</v>
      </c>
      <c r="CR3" s="1" t="s">
        <v>404</v>
      </c>
      <c r="CS3" s="1" t="s">
        <v>405</v>
      </c>
      <c r="CT3" s="1" t="s">
        <v>406</v>
      </c>
      <c r="CU3" s="1" t="s">
        <v>407</v>
      </c>
      <c r="CV3" s="1" t="s">
        <v>408</v>
      </c>
      <c r="CW3" s="1" t="s">
        <v>409</v>
      </c>
      <c r="CX3" s="1" t="s">
        <v>410</v>
      </c>
      <c r="CY3" s="1" t="s">
        <v>411</v>
      </c>
      <c r="CZ3" s="1" t="s">
        <v>412</v>
      </c>
      <c r="DA3" s="1" t="s">
        <v>413</v>
      </c>
      <c r="DB3" s="1" t="s">
        <v>414</v>
      </c>
      <c r="DC3" s="1" t="s">
        <v>415</v>
      </c>
      <c r="DD3" s="1" t="s">
        <v>416</v>
      </c>
      <c r="DE3" s="1" t="s">
        <v>417</v>
      </c>
      <c r="DF3" s="1" t="s">
        <v>418</v>
      </c>
      <c r="DG3" s="1" t="s">
        <v>419</v>
      </c>
      <c r="DH3" s="1" t="s">
        <v>420</v>
      </c>
      <c r="DI3" s="1" t="s">
        <v>421</v>
      </c>
      <c r="DJ3" s="1" t="s">
        <v>422</v>
      </c>
    </row>
    <row r="4" spans="1:114" ht="15" customHeight="1" x14ac:dyDescent="0.25">
      <c r="A4" s="124" t="s">
        <v>559</v>
      </c>
      <c r="B4" s="124" t="s">
        <v>0</v>
      </c>
      <c r="C4" s="124" t="s">
        <v>0</v>
      </c>
      <c r="D4" s="25">
        <v>3029899035.1999998</v>
      </c>
      <c r="E4" s="25">
        <v>3045762697.5799999</v>
      </c>
      <c r="F4" s="25">
        <v>3186474315.3200002</v>
      </c>
      <c r="G4" s="25">
        <v>3335890038.4000001</v>
      </c>
      <c r="H4" s="25">
        <v>3225310889.5799999</v>
      </c>
      <c r="I4" s="25">
        <v>3124212303.3000002</v>
      </c>
      <c r="J4" s="25">
        <v>3240120999.02</v>
      </c>
      <c r="K4" s="25">
        <v>3207073571.3099999</v>
      </c>
      <c r="L4" s="25">
        <v>3325710537.4899998</v>
      </c>
      <c r="M4" s="25">
        <v>3782903276.5999999</v>
      </c>
      <c r="N4" s="25">
        <v>3912090808.27</v>
      </c>
      <c r="O4" s="25">
        <v>3836646089.96</v>
      </c>
      <c r="P4" s="25">
        <v>3413323047.4200001</v>
      </c>
      <c r="Q4" s="25">
        <v>3272704616.3699999</v>
      </c>
      <c r="R4" s="25">
        <v>3237821209.3200002</v>
      </c>
      <c r="S4" s="25">
        <v>3311236191.0599999</v>
      </c>
      <c r="T4" s="25">
        <v>3783363976.6999998</v>
      </c>
      <c r="U4" s="25">
        <v>3547525732.6199999</v>
      </c>
      <c r="V4" s="25">
        <v>3677763834.6399999</v>
      </c>
      <c r="W4" s="25">
        <v>3548243606.25</v>
      </c>
      <c r="X4" s="25">
        <v>3538821927.7600002</v>
      </c>
      <c r="Y4" s="25">
        <v>3958396058.8200002</v>
      </c>
      <c r="Z4" s="25">
        <v>3828531630.73</v>
      </c>
      <c r="AA4" s="25">
        <v>4205598058.48</v>
      </c>
      <c r="AB4" s="25">
        <v>3727981443.7399998</v>
      </c>
      <c r="AC4" s="25">
        <v>3674260601.1300001</v>
      </c>
      <c r="AD4" s="25">
        <v>3671034126.9699998</v>
      </c>
      <c r="AE4" s="25">
        <v>3681306922.4400001</v>
      </c>
      <c r="AF4" s="25">
        <v>3934816064.9099998</v>
      </c>
      <c r="AG4" s="25">
        <v>3636719227.1900001</v>
      </c>
      <c r="AH4" s="25">
        <v>3777930052.1100001</v>
      </c>
      <c r="AI4" s="25">
        <v>3692282677.5500002</v>
      </c>
      <c r="AJ4" s="25">
        <v>3735005474.3600001</v>
      </c>
      <c r="AK4" s="25">
        <v>4164469293.7199998</v>
      </c>
      <c r="AL4" s="25">
        <v>4014131731.8600001</v>
      </c>
      <c r="AM4" s="25">
        <v>4168989014.0500002</v>
      </c>
      <c r="AN4" s="9">
        <v>3781527296.96</v>
      </c>
      <c r="AO4" s="9">
        <v>3752300270.3200002</v>
      </c>
      <c r="AP4" s="9">
        <v>3722495942.5900002</v>
      </c>
      <c r="AQ4" s="9">
        <v>3824675589.0100002</v>
      </c>
      <c r="AR4" s="9">
        <v>3918833975.6799998</v>
      </c>
      <c r="AS4" s="9">
        <v>3779349167.9699998</v>
      </c>
      <c r="AT4" s="9">
        <v>3929873446.2399998</v>
      </c>
      <c r="AU4" s="9">
        <v>3835888979.1599998</v>
      </c>
      <c r="AV4" s="9">
        <v>3883094628.3600001</v>
      </c>
      <c r="AW4" s="9">
        <v>4306730754.6800003</v>
      </c>
      <c r="AX4" s="9">
        <v>4015576886.9299998</v>
      </c>
      <c r="AY4" s="11">
        <v>4337557215.8000002</v>
      </c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</row>
    <row r="5" spans="1:114" ht="15" customHeight="1" x14ac:dyDescent="0.25">
      <c r="A5" s="125" t="s">
        <v>560</v>
      </c>
      <c r="B5" s="125" t="s">
        <v>0</v>
      </c>
      <c r="C5" s="125" t="s">
        <v>0</v>
      </c>
      <c r="D5" s="25">
        <v>1731445943.95</v>
      </c>
      <c r="E5" s="25">
        <v>1619515119.3599999</v>
      </c>
      <c r="F5" s="25">
        <v>1623715996.8900001</v>
      </c>
      <c r="G5" s="25">
        <v>1742976937.2</v>
      </c>
      <c r="H5" s="25">
        <v>1692888052.52</v>
      </c>
      <c r="I5" s="25">
        <v>1777798242.4100001</v>
      </c>
      <c r="J5" s="25">
        <v>1846712443.03</v>
      </c>
      <c r="K5" s="25">
        <v>1843070872.3099999</v>
      </c>
      <c r="L5" s="25">
        <v>2037749065.1500001</v>
      </c>
      <c r="M5" s="25">
        <v>2341061471.8200002</v>
      </c>
      <c r="N5" s="25">
        <v>1919541273.6300001</v>
      </c>
      <c r="O5" s="25">
        <v>2035679934.8800001</v>
      </c>
      <c r="P5" s="25">
        <v>2026836809.7</v>
      </c>
      <c r="Q5" s="25">
        <v>1803691118.3</v>
      </c>
      <c r="R5" s="25">
        <v>1867425520.3499999</v>
      </c>
      <c r="S5" s="25">
        <v>1877882475.8900001</v>
      </c>
      <c r="T5" s="25">
        <v>2001875272.55</v>
      </c>
      <c r="U5" s="25">
        <v>2079240766.55</v>
      </c>
      <c r="V5" s="25">
        <v>2118591804.7</v>
      </c>
      <c r="W5" s="25">
        <v>2141320750</v>
      </c>
      <c r="X5" s="25">
        <v>2185598363.23</v>
      </c>
      <c r="Y5" s="25">
        <v>2468128372.4000001</v>
      </c>
      <c r="Z5" s="25">
        <v>2140726342.4100001</v>
      </c>
      <c r="AA5" s="25">
        <v>2312806177.4299998</v>
      </c>
      <c r="AB5" s="25">
        <v>2206894482.5</v>
      </c>
      <c r="AC5" s="25">
        <v>2032670914.05</v>
      </c>
      <c r="AD5" s="25">
        <v>2069286489.71</v>
      </c>
      <c r="AE5" s="25">
        <v>2064057638.97</v>
      </c>
      <c r="AF5" s="25">
        <v>2087269030.73</v>
      </c>
      <c r="AG5" s="25">
        <v>2138930413.6199999</v>
      </c>
      <c r="AH5" s="25">
        <v>2164493315.0599999</v>
      </c>
      <c r="AI5" s="25">
        <v>2210576637.77</v>
      </c>
      <c r="AJ5" s="25">
        <v>2277796305.3200002</v>
      </c>
      <c r="AK5" s="25">
        <v>2583161417.9200001</v>
      </c>
      <c r="AL5" s="25">
        <v>2241130321.04</v>
      </c>
      <c r="AM5" s="25">
        <v>2432105206.8800001</v>
      </c>
      <c r="AN5" s="9">
        <v>2323017439.6700001</v>
      </c>
      <c r="AO5" s="9">
        <v>2140675901.4300001</v>
      </c>
      <c r="AP5" s="9">
        <v>2171806734.5500002</v>
      </c>
      <c r="AQ5" s="9">
        <v>2172079111.6300001</v>
      </c>
      <c r="AR5" s="9">
        <v>2194300879.8200002</v>
      </c>
      <c r="AS5" s="9">
        <v>2247362475.3699999</v>
      </c>
      <c r="AT5" s="9">
        <v>2270384375.1999998</v>
      </c>
      <c r="AU5" s="9">
        <v>2318007499.0500002</v>
      </c>
      <c r="AV5" s="9">
        <v>2389259109.1700001</v>
      </c>
      <c r="AW5" s="9">
        <v>2711470049.2199998</v>
      </c>
      <c r="AX5" s="9">
        <v>2359186933.8899999</v>
      </c>
      <c r="AY5" s="11">
        <v>2556378289.8400002</v>
      </c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</row>
    <row r="6" spans="1:114" x14ac:dyDescent="0.25">
      <c r="A6" s="120" t="s">
        <v>0</v>
      </c>
      <c r="B6" s="122" t="s">
        <v>59</v>
      </c>
      <c r="C6" s="122" t="s">
        <v>0</v>
      </c>
      <c r="D6" s="25">
        <v>1171007094.1400001</v>
      </c>
      <c r="E6" s="25">
        <v>1095751574.4200001</v>
      </c>
      <c r="F6" s="25">
        <v>1044957812.74</v>
      </c>
      <c r="G6" s="25">
        <v>1194331588.48</v>
      </c>
      <c r="H6" s="25">
        <v>1111157510.96</v>
      </c>
      <c r="I6" s="25">
        <v>1208340410.8699999</v>
      </c>
      <c r="J6" s="25">
        <v>1236057818.3399999</v>
      </c>
      <c r="K6" s="25">
        <v>1237360835.25</v>
      </c>
      <c r="L6" s="25">
        <v>1351342731.3599999</v>
      </c>
      <c r="M6" s="25">
        <v>1278211993.6700001</v>
      </c>
      <c r="N6" s="25">
        <v>1292635868.28</v>
      </c>
      <c r="O6" s="25">
        <v>1284843182.3599999</v>
      </c>
      <c r="P6" s="25">
        <v>1352840083.51</v>
      </c>
      <c r="Q6" s="25">
        <v>1257991835.8800001</v>
      </c>
      <c r="R6" s="25">
        <v>1262319001.8699999</v>
      </c>
      <c r="S6" s="25">
        <v>1302203221.4400001</v>
      </c>
      <c r="T6" s="25">
        <v>1393266391.3399999</v>
      </c>
      <c r="U6" s="25">
        <v>1463481013.78</v>
      </c>
      <c r="V6" s="25">
        <v>1487559010.1300001</v>
      </c>
      <c r="W6" s="25">
        <v>1489744186.8199999</v>
      </c>
      <c r="X6" s="25">
        <v>1468053605.1700001</v>
      </c>
      <c r="Y6" s="25">
        <v>1456582344.2</v>
      </c>
      <c r="Z6" s="25">
        <v>1454227478.6900001</v>
      </c>
      <c r="AA6" s="25">
        <v>1478613395.46</v>
      </c>
      <c r="AB6" s="25">
        <v>1502930997.05</v>
      </c>
      <c r="AC6" s="25">
        <v>1417825637.1700001</v>
      </c>
      <c r="AD6" s="25">
        <v>1410625133.5999999</v>
      </c>
      <c r="AE6" s="25">
        <v>1442949045.8900001</v>
      </c>
      <c r="AF6" s="25">
        <v>1437463484.0799999</v>
      </c>
      <c r="AG6" s="25">
        <v>1476469499.4200001</v>
      </c>
      <c r="AH6" s="25">
        <v>1486030843.5899999</v>
      </c>
      <c r="AI6" s="25">
        <v>1513681449.6300001</v>
      </c>
      <c r="AJ6" s="25">
        <v>1509424198.1700001</v>
      </c>
      <c r="AK6" s="25">
        <v>1511487601.45</v>
      </c>
      <c r="AL6" s="25">
        <v>1510235648.9000001</v>
      </c>
      <c r="AM6" s="25">
        <v>1542016096.05</v>
      </c>
      <c r="AN6" s="9">
        <v>1570002888.3199999</v>
      </c>
      <c r="AO6" s="9">
        <v>1480945286.74</v>
      </c>
      <c r="AP6" s="9">
        <v>1466243787.1900001</v>
      </c>
      <c r="AQ6" s="9">
        <v>1499978646.3699999</v>
      </c>
      <c r="AR6" s="9">
        <v>1495419383.4400001</v>
      </c>
      <c r="AS6" s="9">
        <v>1535892479.3</v>
      </c>
      <c r="AT6" s="9">
        <v>1543017555.3599999</v>
      </c>
      <c r="AU6" s="9">
        <v>1573282866.0699999</v>
      </c>
      <c r="AV6" s="9">
        <v>1568774427.49</v>
      </c>
      <c r="AW6" s="9">
        <v>1570063733.8399999</v>
      </c>
      <c r="AX6" s="9">
        <v>1578257461.1400001</v>
      </c>
      <c r="AY6" s="11">
        <v>1606073698.7</v>
      </c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</row>
    <row r="7" spans="1:114" x14ac:dyDescent="0.25">
      <c r="A7" s="120" t="s">
        <v>0</v>
      </c>
      <c r="B7" s="122" t="s">
        <v>53</v>
      </c>
      <c r="C7" s="122" t="s">
        <v>0</v>
      </c>
      <c r="D7" s="25">
        <v>91652896.659999996</v>
      </c>
      <c r="E7" s="25">
        <v>68603265.609999999</v>
      </c>
      <c r="F7" s="25">
        <v>74915919.269999996</v>
      </c>
      <c r="G7" s="25">
        <v>61473212.939999998</v>
      </c>
      <c r="H7" s="25">
        <v>68793982.719999999</v>
      </c>
      <c r="I7" s="25">
        <v>66553696.340000004</v>
      </c>
      <c r="J7" s="25">
        <v>77692126.989999995</v>
      </c>
      <c r="K7" s="25">
        <v>86421640.099999994</v>
      </c>
      <c r="L7" s="25">
        <v>146258544.34</v>
      </c>
      <c r="M7" s="25">
        <v>385832264.17000002</v>
      </c>
      <c r="N7" s="25">
        <v>90804961.569999993</v>
      </c>
      <c r="O7" s="25">
        <v>56101332.810000002</v>
      </c>
      <c r="P7" s="25">
        <v>146544017.46000001</v>
      </c>
      <c r="Q7" s="25">
        <v>70672537.469999999</v>
      </c>
      <c r="R7" s="25">
        <v>86199420.159999996</v>
      </c>
      <c r="S7" s="25">
        <v>76227164.890000001</v>
      </c>
      <c r="T7" s="25">
        <v>81702215.189999998</v>
      </c>
      <c r="U7" s="25">
        <v>82495858.409999996</v>
      </c>
      <c r="V7" s="25">
        <v>90689177.930000007</v>
      </c>
      <c r="W7" s="25">
        <v>103072164.34</v>
      </c>
      <c r="X7" s="25">
        <v>132880930.09</v>
      </c>
      <c r="Y7" s="25">
        <v>276167330.63</v>
      </c>
      <c r="Z7" s="25">
        <v>110480114.69</v>
      </c>
      <c r="AA7" s="25">
        <v>86638082.949999899</v>
      </c>
      <c r="AB7" s="25">
        <v>127465959.56999999</v>
      </c>
      <c r="AC7" s="25">
        <v>84163288.269999996</v>
      </c>
      <c r="AD7" s="25">
        <v>91876641.170000002</v>
      </c>
      <c r="AE7" s="25">
        <v>82057969.400000095</v>
      </c>
      <c r="AF7" s="25">
        <v>87488827.599999994</v>
      </c>
      <c r="AG7" s="25">
        <v>87548207.969999999</v>
      </c>
      <c r="AH7" s="25">
        <v>94718558.150000006</v>
      </c>
      <c r="AI7" s="25">
        <v>105884047.75</v>
      </c>
      <c r="AJ7" s="25">
        <v>137906156.80000001</v>
      </c>
      <c r="AK7" s="25">
        <v>286368975.19</v>
      </c>
      <c r="AL7" s="25">
        <v>114142529.52</v>
      </c>
      <c r="AM7" s="25">
        <v>89789257.289999902</v>
      </c>
      <c r="AN7" s="9">
        <v>132796435.19</v>
      </c>
      <c r="AO7" s="9">
        <v>88636164.489999995</v>
      </c>
      <c r="AP7" s="9">
        <v>97575098.680000007</v>
      </c>
      <c r="AQ7" s="9">
        <v>87890600.540000007</v>
      </c>
      <c r="AR7" s="9">
        <v>93249891.900000006</v>
      </c>
      <c r="AS7" s="9">
        <v>92560734.939999998</v>
      </c>
      <c r="AT7" s="9">
        <v>98723120.5</v>
      </c>
      <c r="AU7" s="9">
        <v>108735226.67</v>
      </c>
      <c r="AV7" s="9">
        <v>143035512.24000001</v>
      </c>
      <c r="AW7" s="9">
        <v>296544207</v>
      </c>
      <c r="AX7" s="9">
        <v>117701747.92</v>
      </c>
      <c r="AY7" s="11">
        <v>92941265.030000001</v>
      </c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</row>
    <row r="8" spans="1:114" x14ac:dyDescent="0.25">
      <c r="A8" s="120" t="s">
        <v>0</v>
      </c>
      <c r="B8" s="122" t="s">
        <v>56</v>
      </c>
      <c r="C8" s="122" t="s">
        <v>0</v>
      </c>
      <c r="D8" s="25">
        <v>54878823.880000003</v>
      </c>
      <c r="E8" s="25">
        <v>65067194.350000001</v>
      </c>
      <c r="F8" s="25">
        <v>93196647.239999995</v>
      </c>
      <c r="G8" s="25">
        <v>100741484.41</v>
      </c>
      <c r="H8" s="25">
        <v>99622994.629999995</v>
      </c>
      <c r="I8" s="25">
        <v>78702143.920000002</v>
      </c>
      <c r="J8" s="25">
        <v>102919376.70999999</v>
      </c>
      <c r="K8" s="25">
        <v>88338285.469999999</v>
      </c>
      <c r="L8" s="25">
        <v>72044479.069999993</v>
      </c>
      <c r="M8" s="25">
        <v>69937196.840000004</v>
      </c>
      <c r="N8" s="25">
        <v>79519576.599999994</v>
      </c>
      <c r="O8" s="25">
        <v>79191788.829999998</v>
      </c>
      <c r="P8" s="25">
        <v>57336256.990000002</v>
      </c>
      <c r="Q8" s="25">
        <v>58668153.390000001</v>
      </c>
      <c r="R8" s="25">
        <v>82547596.049999997</v>
      </c>
      <c r="S8" s="25">
        <v>81655057.430000007</v>
      </c>
      <c r="T8" s="25">
        <v>88895441.620000005</v>
      </c>
      <c r="U8" s="25">
        <v>81401280.5</v>
      </c>
      <c r="V8" s="25">
        <v>82323250.299999997</v>
      </c>
      <c r="W8" s="25">
        <v>86649311.719999999</v>
      </c>
      <c r="X8" s="25">
        <v>87264238.090000004</v>
      </c>
      <c r="Y8" s="25">
        <v>92831233.980000004</v>
      </c>
      <c r="Z8" s="25">
        <v>86298449.629999995</v>
      </c>
      <c r="AA8" s="25">
        <v>88574076.879999995</v>
      </c>
      <c r="AB8" s="25">
        <v>81157888.560000002</v>
      </c>
      <c r="AC8" s="25">
        <v>83410895.269999996</v>
      </c>
      <c r="AD8" s="25">
        <v>98186847.200000003</v>
      </c>
      <c r="AE8" s="25">
        <v>89982614.189999998</v>
      </c>
      <c r="AF8" s="25">
        <v>92273974.230000004</v>
      </c>
      <c r="AG8" s="25">
        <v>89768961</v>
      </c>
      <c r="AH8" s="25">
        <v>93269736.489999995</v>
      </c>
      <c r="AI8" s="25">
        <v>96410316.370000005</v>
      </c>
      <c r="AJ8" s="25">
        <v>97412054.560000002</v>
      </c>
      <c r="AK8" s="25">
        <v>99601005.590000004</v>
      </c>
      <c r="AL8" s="25">
        <v>93238771.599999994</v>
      </c>
      <c r="AM8" s="25">
        <v>99360130.819999993</v>
      </c>
      <c r="AN8" s="9">
        <v>92453339.230000004</v>
      </c>
      <c r="AO8" s="9">
        <v>92334449.409999996</v>
      </c>
      <c r="AP8" s="9">
        <v>106753102.05</v>
      </c>
      <c r="AQ8" s="9">
        <v>104815381.92</v>
      </c>
      <c r="AR8" s="9">
        <v>103517233.42</v>
      </c>
      <c r="AS8" s="9">
        <v>100812535.5</v>
      </c>
      <c r="AT8" s="9">
        <v>104587440.15000001</v>
      </c>
      <c r="AU8" s="9">
        <v>107535976.53</v>
      </c>
      <c r="AV8" s="9">
        <v>108372747.79000001</v>
      </c>
      <c r="AW8" s="9">
        <v>114310510.20999999</v>
      </c>
      <c r="AX8" s="9">
        <v>103960279.73</v>
      </c>
      <c r="AY8" s="11">
        <v>110664375.06999999</v>
      </c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</row>
    <row r="9" spans="1:114" x14ac:dyDescent="0.25">
      <c r="A9" s="120" t="s">
        <v>0</v>
      </c>
      <c r="B9" s="122" t="s">
        <v>561</v>
      </c>
      <c r="C9" s="122" t="s">
        <v>0</v>
      </c>
      <c r="D9" s="25">
        <v>185074153.31999999</v>
      </c>
      <c r="E9" s="25">
        <v>178840631.43000001</v>
      </c>
      <c r="F9" s="25">
        <v>181276771.24000001</v>
      </c>
      <c r="G9" s="25">
        <v>186072781.11000001</v>
      </c>
      <c r="H9" s="25">
        <v>187471465.28999999</v>
      </c>
      <c r="I9" s="25">
        <v>208958498.31999999</v>
      </c>
      <c r="J9" s="25">
        <v>207077476.25</v>
      </c>
      <c r="K9" s="25">
        <v>191889864.80000001</v>
      </c>
      <c r="L9" s="25">
        <v>197564646.13999999</v>
      </c>
      <c r="M9" s="25">
        <v>204635478.61000001</v>
      </c>
      <c r="N9" s="25">
        <v>218915384.62</v>
      </c>
      <c r="O9" s="25">
        <v>396397432.26999998</v>
      </c>
      <c r="P9" s="25">
        <v>202354380.22</v>
      </c>
      <c r="Q9" s="25">
        <v>189563078</v>
      </c>
      <c r="R9" s="25">
        <v>191325259.06999999</v>
      </c>
      <c r="S9" s="25">
        <v>195937973.16999999</v>
      </c>
      <c r="T9" s="25">
        <v>197391116.88999999</v>
      </c>
      <c r="U9" s="25">
        <v>220631845.97999999</v>
      </c>
      <c r="V9" s="25">
        <v>218779392.50999999</v>
      </c>
      <c r="W9" s="25">
        <v>202551894.53</v>
      </c>
      <c r="X9" s="25">
        <v>208458576.84</v>
      </c>
      <c r="Y9" s="25">
        <v>216126304.38999999</v>
      </c>
      <c r="Z9" s="25">
        <v>231139126.88999999</v>
      </c>
      <c r="AA9" s="25">
        <v>418084373.02999997</v>
      </c>
      <c r="AB9" s="25">
        <v>208014283.31</v>
      </c>
      <c r="AC9" s="25">
        <v>200250641.94</v>
      </c>
      <c r="AD9" s="25">
        <v>202192390.63999999</v>
      </c>
      <c r="AE9" s="25">
        <v>206964168</v>
      </c>
      <c r="AF9" s="25">
        <v>208519889.94999999</v>
      </c>
      <c r="AG9" s="25">
        <v>233070682.47999999</v>
      </c>
      <c r="AH9" s="25">
        <v>231157161.72999999</v>
      </c>
      <c r="AI9" s="25">
        <v>214053883.91</v>
      </c>
      <c r="AJ9" s="25">
        <v>220296638.94999999</v>
      </c>
      <c r="AK9" s="25">
        <v>228342214.11000001</v>
      </c>
      <c r="AL9" s="25">
        <v>244212118.44</v>
      </c>
      <c r="AM9" s="25">
        <v>441371967.41000003</v>
      </c>
      <c r="AN9" s="9">
        <v>219375651.15000001</v>
      </c>
      <c r="AO9" s="9">
        <v>210824501.56</v>
      </c>
      <c r="AP9" s="9">
        <v>212798970.21000001</v>
      </c>
      <c r="AQ9" s="9">
        <v>217727926.91</v>
      </c>
      <c r="AR9" s="9">
        <v>219489528.34</v>
      </c>
      <c r="AS9" s="9">
        <v>245545125.78</v>
      </c>
      <c r="AT9" s="9">
        <v>243740879.83000001</v>
      </c>
      <c r="AU9" s="9">
        <v>225992949.65000001</v>
      </c>
      <c r="AV9" s="9">
        <v>232739157.25</v>
      </c>
      <c r="AW9" s="9">
        <v>241182155.97</v>
      </c>
      <c r="AX9" s="9">
        <v>258030893.13</v>
      </c>
      <c r="AY9" s="11">
        <v>465956309.74000001</v>
      </c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</row>
    <row r="10" spans="1:114" ht="15" customHeight="1" x14ac:dyDescent="0.25">
      <c r="A10" s="120" t="s">
        <v>0</v>
      </c>
      <c r="B10" s="122" t="s">
        <v>562</v>
      </c>
      <c r="C10" s="122" t="s">
        <v>0</v>
      </c>
      <c r="D10" s="25">
        <v>228832975.94999999</v>
      </c>
      <c r="E10" s="25">
        <v>211252453.55000001</v>
      </c>
      <c r="F10" s="25">
        <v>229368846.40000001</v>
      </c>
      <c r="G10" s="25">
        <v>200357870.25999999</v>
      </c>
      <c r="H10" s="25">
        <v>225842098.91999999</v>
      </c>
      <c r="I10" s="25">
        <v>215243492.96000001</v>
      </c>
      <c r="J10" s="25">
        <v>222965644.74000001</v>
      </c>
      <c r="K10" s="25">
        <v>239060246.69</v>
      </c>
      <c r="L10" s="25">
        <v>270538664.24000001</v>
      </c>
      <c r="M10" s="25">
        <v>402444538.52999997</v>
      </c>
      <c r="N10" s="25">
        <v>237665482.56</v>
      </c>
      <c r="O10" s="25">
        <v>219146198.61000001</v>
      </c>
      <c r="P10" s="25">
        <v>267762071.52000001</v>
      </c>
      <c r="Q10" s="25">
        <v>226795513.56</v>
      </c>
      <c r="R10" s="25">
        <v>245034243.19999999</v>
      </c>
      <c r="S10" s="25">
        <v>221859058.96000001</v>
      </c>
      <c r="T10" s="25">
        <v>240620107.50999999</v>
      </c>
      <c r="U10" s="25">
        <v>231230767.88</v>
      </c>
      <c r="V10" s="25">
        <v>239240973.83000001</v>
      </c>
      <c r="W10" s="25">
        <v>259303192.59</v>
      </c>
      <c r="X10" s="25">
        <v>288941013.04000002</v>
      </c>
      <c r="Y10" s="25">
        <v>426421159.19999999</v>
      </c>
      <c r="Z10" s="25">
        <v>258581172.50999999</v>
      </c>
      <c r="AA10" s="25">
        <v>240896249.11000001</v>
      </c>
      <c r="AB10" s="25">
        <v>287325354.00999999</v>
      </c>
      <c r="AC10" s="25">
        <v>247020451.40000001</v>
      </c>
      <c r="AD10" s="25">
        <v>266405477.09999999</v>
      </c>
      <c r="AE10" s="25">
        <v>242103841.49000001</v>
      </c>
      <c r="AF10" s="25">
        <v>261522854.87</v>
      </c>
      <c r="AG10" s="25">
        <v>252073062.75</v>
      </c>
      <c r="AH10" s="25">
        <v>259317015.09999999</v>
      </c>
      <c r="AI10" s="25">
        <v>280546940.11000001</v>
      </c>
      <c r="AJ10" s="25">
        <v>312757256.83999997</v>
      </c>
      <c r="AK10" s="25">
        <v>457361621.57999998</v>
      </c>
      <c r="AL10" s="25">
        <v>279301252.57999998</v>
      </c>
      <c r="AM10" s="25">
        <v>259567755.31</v>
      </c>
      <c r="AN10" s="9">
        <v>308389125.77999997</v>
      </c>
      <c r="AO10" s="9">
        <v>267935499.22999999</v>
      </c>
      <c r="AP10" s="9">
        <v>288435776.42000002</v>
      </c>
      <c r="AQ10" s="9">
        <v>261666555.88999999</v>
      </c>
      <c r="AR10" s="9">
        <v>282624842.72000003</v>
      </c>
      <c r="AS10" s="9">
        <v>272551599.85000002</v>
      </c>
      <c r="AT10" s="9">
        <v>280315379.36000001</v>
      </c>
      <c r="AU10" s="9">
        <v>302460480.13</v>
      </c>
      <c r="AV10" s="9">
        <v>336337264.39999998</v>
      </c>
      <c r="AW10" s="9">
        <v>489369442.19999999</v>
      </c>
      <c r="AX10" s="9">
        <v>301236551.97000003</v>
      </c>
      <c r="AY10" s="11">
        <v>280742641.30000001</v>
      </c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</row>
    <row r="11" spans="1:114" ht="15" customHeight="1" x14ac:dyDescent="0.25">
      <c r="A11" s="125" t="s">
        <v>563</v>
      </c>
      <c r="B11" s="125" t="s">
        <v>0</v>
      </c>
      <c r="C11" s="125" t="s">
        <v>0</v>
      </c>
      <c r="D11" s="25">
        <v>123075224.52</v>
      </c>
      <c r="E11" s="25">
        <v>125397454.77</v>
      </c>
      <c r="F11" s="25">
        <v>125925872.56</v>
      </c>
      <c r="G11" s="25">
        <v>127654386.48999999</v>
      </c>
      <c r="H11" s="25">
        <v>135081708.80000001</v>
      </c>
      <c r="I11" s="25">
        <v>142610906.94999999</v>
      </c>
      <c r="J11" s="25">
        <v>138157534.18000001</v>
      </c>
      <c r="K11" s="25">
        <v>135142985.16</v>
      </c>
      <c r="L11" s="25">
        <v>133381974.04000001</v>
      </c>
      <c r="M11" s="25">
        <v>138001606.21000001</v>
      </c>
      <c r="N11" s="25">
        <v>144349591.71000001</v>
      </c>
      <c r="O11" s="25">
        <v>247188035.75</v>
      </c>
      <c r="P11" s="25">
        <v>139544254.77000001</v>
      </c>
      <c r="Q11" s="25">
        <v>123140164.66</v>
      </c>
      <c r="R11" s="25">
        <v>129818678.12</v>
      </c>
      <c r="S11" s="25">
        <v>133182462.37</v>
      </c>
      <c r="T11" s="25">
        <v>135576382.31</v>
      </c>
      <c r="U11" s="25">
        <v>137598218.24000001</v>
      </c>
      <c r="V11" s="25">
        <v>139035748.27000001</v>
      </c>
      <c r="W11" s="25">
        <v>136244111.24000001</v>
      </c>
      <c r="X11" s="25">
        <v>134740298.61000001</v>
      </c>
      <c r="Y11" s="25">
        <v>138339370.27000001</v>
      </c>
      <c r="Z11" s="25">
        <v>144377151.25999999</v>
      </c>
      <c r="AA11" s="25">
        <v>247996184.34</v>
      </c>
      <c r="AB11" s="25">
        <v>119579696.16</v>
      </c>
      <c r="AC11" s="25">
        <v>121861380.87</v>
      </c>
      <c r="AD11" s="25">
        <v>128533482.65000001</v>
      </c>
      <c r="AE11" s="25">
        <v>131986568.64</v>
      </c>
      <c r="AF11" s="25">
        <v>134423545.22</v>
      </c>
      <c r="AG11" s="25">
        <v>136325494.62</v>
      </c>
      <c r="AH11" s="25">
        <v>137770957.05000001</v>
      </c>
      <c r="AI11" s="25">
        <v>135017535.22</v>
      </c>
      <c r="AJ11" s="25">
        <v>133412293.58</v>
      </c>
      <c r="AK11" s="25">
        <v>137073832.43000001</v>
      </c>
      <c r="AL11" s="25">
        <v>143105458.81999999</v>
      </c>
      <c r="AM11" s="25">
        <v>245759863.91999999</v>
      </c>
      <c r="AN11" s="9">
        <v>117000216.59999999</v>
      </c>
      <c r="AO11" s="9">
        <v>119481716.43000001</v>
      </c>
      <c r="AP11" s="9">
        <v>126110340.59</v>
      </c>
      <c r="AQ11" s="9">
        <v>129679992.18000001</v>
      </c>
      <c r="AR11" s="9">
        <v>132156483.65000001</v>
      </c>
      <c r="AS11" s="9">
        <v>133985634.63</v>
      </c>
      <c r="AT11" s="9">
        <v>135321595.44</v>
      </c>
      <c r="AU11" s="9">
        <v>132668104.06999999</v>
      </c>
      <c r="AV11" s="9">
        <v>130948664.53</v>
      </c>
      <c r="AW11" s="9">
        <v>134630639.59</v>
      </c>
      <c r="AX11" s="9">
        <v>140620908.97999999</v>
      </c>
      <c r="AY11" s="11">
        <v>241588626.68000001</v>
      </c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</row>
    <row r="12" spans="1:114" ht="15" customHeight="1" x14ac:dyDescent="0.25">
      <c r="A12" s="120" t="s">
        <v>0</v>
      </c>
      <c r="B12" s="122" t="s">
        <v>564</v>
      </c>
      <c r="C12" s="122" t="s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11">
        <v>0</v>
      </c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</row>
    <row r="13" spans="1:114" ht="15" customHeight="1" x14ac:dyDescent="0.25">
      <c r="A13" s="120" t="s">
        <v>0</v>
      </c>
      <c r="B13" s="122" t="s">
        <v>565</v>
      </c>
      <c r="C13" s="122" t="s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11">
        <v>0</v>
      </c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</row>
    <row r="14" spans="1:114" ht="15" customHeight="1" x14ac:dyDescent="0.25">
      <c r="A14" s="120" t="s">
        <v>0</v>
      </c>
      <c r="B14" s="122" t="s">
        <v>566</v>
      </c>
      <c r="C14" s="122" t="s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11">
        <v>0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</row>
    <row r="15" spans="1:114" ht="15" customHeight="1" x14ac:dyDescent="0.25">
      <c r="A15" s="120" t="s">
        <v>0</v>
      </c>
      <c r="B15" s="122" t="s">
        <v>567</v>
      </c>
      <c r="C15" s="122" t="s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11">
        <v>0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</row>
    <row r="16" spans="1:114" ht="15" customHeight="1" x14ac:dyDescent="0.25">
      <c r="A16" s="120" t="s">
        <v>0</v>
      </c>
      <c r="B16" s="122" t="s">
        <v>568</v>
      </c>
      <c r="C16" s="122" t="s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11">
        <v>0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</row>
    <row r="17" spans="1:114" ht="15" customHeight="1" x14ac:dyDescent="0.25">
      <c r="A17" s="120" t="s">
        <v>0</v>
      </c>
      <c r="B17" s="122" t="s">
        <v>569</v>
      </c>
      <c r="C17" s="122" t="s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1974.7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2083.59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2201.91</v>
      </c>
      <c r="AK17" s="25">
        <v>0</v>
      </c>
      <c r="AL17" s="25">
        <v>0</v>
      </c>
      <c r="AM17" s="25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2326.2800000000002</v>
      </c>
      <c r="AW17" s="9">
        <v>0</v>
      </c>
      <c r="AX17" s="9">
        <v>0</v>
      </c>
      <c r="AY17" s="11">
        <v>0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</row>
    <row r="18" spans="1:114" ht="15" customHeight="1" x14ac:dyDescent="0.25">
      <c r="A18" s="120" t="s">
        <v>0</v>
      </c>
      <c r="B18" s="122" t="s">
        <v>570</v>
      </c>
      <c r="C18" s="122" t="s">
        <v>0</v>
      </c>
      <c r="D18" s="25">
        <v>27766942.43</v>
      </c>
      <c r="E18" s="25">
        <v>27633373.989999998</v>
      </c>
      <c r="F18" s="25">
        <v>27622433.32</v>
      </c>
      <c r="G18" s="25">
        <v>27686309.640000001</v>
      </c>
      <c r="H18" s="25">
        <v>28486721.629999999</v>
      </c>
      <c r="I18" s="25">
        <v>28420113.550000001</v>
      </c>
      <c r="J18" s="25">
        <v>29553209.52</v>
      </c>
      <c r="K18" s="25">
        <v>29191977.739999998</v>
      </c>
      <c r="L18" s="25">
        <v>29355751.449999999</v>
      </c>
      <c r="M18" s="25">
        <v>30842140.719999999</v>
      </c>
      <c r="N18" s="25">
        <v>30638882.510000002</v>
      </c>
      <c r="O18" s="25">
        <v>60305509.189999998</v>
      </c>
      <c r="P18" s="25">
        <v>30607362.199999999</v>
      </c>
      <c r="Q18" s="25">
        <v>28233779.309999999</v>
      </c>
      <c r="R18" s="25">
        <v>29504546.710000001</v>
      </c>
      <c r="S18" s="25">
        <v>29567066.760000002</v>
      </c>
      <c r="T18" s="25">
        <v>30013236.18</v>
      </c>
      <c r="U18" s="25">
        <v>29998764.829999998</v>
      </c>
      <c r="V18" s="25">
        <v>30528194.949999999</v>
      </c>
      <c r="W18" s="25">
        <v>30610936.190000001</v>
      </c>
      <c r="X18" s="25">
        <v>30868537.629999999</v>
      </c>
      <c r="Y18" s="25">
        <v>31774073.59</v>
      </c>
      <c r="Z18" s="25">
        <v>31632640.699999999</v>
      </c>
      <c r="AA18" s="25">
        <v>62669616.159999996</v>
      </c>
      <c r="AB18" s="25">
        <v>28293463.739999998</v>
      </c>
      <c r="AC18" s="25">
        <v>28185485.859999999</v>
      </c>
      <c r="AD18" s="25">
        <v>29450459.629999999</v>
      </c>
      <c r="AE18" s="25">
        <v>29515112.859999999</v>
      </c>
      <c r="AF18" s="25">
        <v>29960968.84</v>
      </c>
      <c r="AG18" s="25">
        <v>29948966.91</v>
      </c>
      <c r="AH18" s="25">
        <v>30473040.420000002</v>
      </c>
      <c r="AI18" s="25">
        <v>30554811.75</v>
      </c>
      <c r="AJ18" s="25">
        <v>30810417.850000001</v>
      </c>
      <c r="AK18" s="25">
        <v>31706555.789999999</v>
      </c>
      <c r="AL18" s="25">
        <v>31566814.780000001</v>
      </c>
      <c r="AM18" s="25">
        <v>62544772.340000004</v>
      </c>
      <c r="AN18" s="9">
        <v>28266680.530000001</v>
      </c>
      <c r="AO18" s="9">
        <v>28181608.370000001</v>
      </c>
      <c r="AP18" s="9">
        <v>29425400.73</v>
      </c>
      <c r="AQ18" s="9">
        <v>29503044.760000002</v>
      </c>
      <c r="AR18" s="9">
        <v>29951449.32</v>
      </c>
      <c r="AS18" s="9">
        <v>29953635.77</v>
      </c>
      <c r="AT18" s="9">
        <v>30451807.109999999</v>
      </c>
      <c r="AU18" s="9">
        <v>30528749.309999999</v>
      </c>
      <c r="AV18" s="9">
        <v>30775308.649999999</v>
      </c>
      <c r="AW18" s="9">
        <v>31625773.699999999</v>
      </c>
      <c r="AX18" s="9">
        <v>31494466.260000002</v>
      </c>
      <c r="AY18" s="11">
        <v>62433751.609999999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</row>
    <row r="19" spans="1:114" ht="15" customHeight="1" x14ac:dyDescent="0.25">
      <c r="A19" s="120" t="s">
        <v>0</v>
      </c>
      <c r="B19" s="122" t="s">
        <v>571</v>
      </c>
      <c r="C19" s="122" t="s">
        <v>0</v>
      </c>
      <c r="D19" s="25">
        <v>17889.759999999998</v>
      </c>
      <c r="E19" s="25">
        <v>898399.7</v>
      </c>
      <c r="F19" s="25">
        <v>1042982.84</v>
      </c>
      <c r="G19" s="25">
        <v>702702.4</v>
      </c>
      <c r="H19" s="25">
        <v>561240.39</v>
      </c>
      <c r="I19" s="25">
        <v>307303.46000000002</v>
      </c>
      <c r="J19" s="25">
        <v>226809.68</v>
      </c>
      <c r="K19" s="25">
        <v>592068.49</v>
      </c>
      <c r="L19" s="25">
        <v>356249.08</v>
      </c>
      <c r="M19" s="25">
        <v>705039.08</v>
      </c>
      <c r="N19" s="25">
        <v>321828.90000000002</v>
      </c>
      <c r="O19" s="25">
        <v>494922.16</v>
      </c>
      <c r="P19" s="25">
        <v>78551.070000000007</v>
      </c>
      <c r="Q19" s="25">
        <v>952263.54</v>
      </c>
      <c r="R19" s="25">
        <v>1100797.2</v>
      </c>
      <c r="S19" s="25">
        <v>739958.22</v>
      </c>
      <c r="T19" s="25">
        <v>590937.22</v>
      </c>
      <c r="U19" s="25">
        <v>324470.78999999998</v>
      </c>
      <c r="V19" s="25">
        <v>239626.66</v>
      </c>
      <c r="W19" s="25">
        <v>624965.76</v>
      </c>
      <c r="X19" s="25">
        <v>375893.04</v>
      </c>
      <c r="Y19" s="25">
        <v>744628.9</v>
      </c>
      <c r="Z19" s="25">
        <v>339799.1</v>
      </c>
      <c r="AA19" s="25">
        <v>521999.4</v>
      </c>
      <c r="AB19" s="25">
        <v>20107.21</v>
      </c>
      <c r="AC19" s="25">
        <v>1005952.14</v>
      </c>
      <c r="AD19" s="25">
        <v>1163321.6599999999</v>
      </c>
      <c r="AE19" s="25">
        <v>781598.56</v>
      </c>
      <c r="AF19" s="25">
        <v>624253.85</v>
      </c>
      <c r="AG19" s="25">
        <v>342763.89</v>
      </c>
      <c r="AH19" s="25">
        <v>253183.89</v>
      </c>
      <c r="AI19" s="25">
        <v>660454.68000000005</v>
      </c>
      <c r="AJ19" s="25">
        <v>397239.47</v>
      </c>
      <c r="AK19" s="25">
        <v>786716.88</v>
      </c>
      <c r="AL19" s="25">
        <v>359017.79</v>
      </c>
      <c r="AM19" s="25">
        <v>551075.13</v>
      </c>
      <c r="AN19" s="9">
        <v>21205.43</v>
      </c>
      <c r="AO19" s="9">
        <v>1059069.56</v>
      </c>
      <c r="AP19" s="9">
        <v>1224347.02</v>
      </c>
      <c r="AQ19" s="9">
        <v>822247.81</v>
      </c>
      <c r="AR19" s="9">
        <v>657094.06999999995</v>
      </c>
      <c r="AS19" s="9">
        <v>361109.35</v>
      </c>
      <c r="AT19" s="9">
        <v>266966.7</v>
      </c>
      <c r="AU19" s="9">
        <v>697292.19</v>
      </c>
      <c r="AV19" s="9">
        <v>419675.85</v>
      </c>
      <c r="AW19" s="9">
        <v>830954.86</v>
      </c>
      <c r="AX19" s="9">
        <v>379332.86</v>
      </c>
      <c r="AY19" s="11">
        <v>581769.92000000004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</row>
    <row r="20" spans="1:114" ht="15" customHeight="1" x14ac:dyDescent="0.25">
      <c r="A20" s="120" t="s">
        <v>0</v>
      </c>
      <c r="B20" s="122" t="s">
        <v>572</v>
      </c>
      <c r="C20" s="122" t="s">
        <v>0</v>
      </c>
      <c r="D20" s="25">
        <v>2766859.83</v>
      </c>
      <c r="E20" s="25">
        <v>2824471.41</v>
      </c>
      <c r="F20" s="25">
        <v>2784193.42</v>
      </c>
      <c r="G20" s="25">
        <v>2802963.44</v>
      </c>
      <c r="H20" s="25">
        <v>2855110.08</v>
      </c>
      <c r="I20" s="25">
        <v>2841968.6</v>
      </c>
      <c r="J20" s="25">
        <v>2855952.97</v>
      </c>
      <c r="K20" s="25">
        <v>2860999.52</v>
      </c>
      <c r="L20" s="25">
        <v>2849985.5</v>
      </c>
      <c r="M20" s="25">
        <v>2917131.71</v>
      </c>
      <c r="N20" s="25">
        <v>2906775.63</v>
      </c>
      <c r="O20" s="25">
        <v>5765435.0800000001</v>
      </c>
      <c r="P20" s="25">
        <v>3019436</v>
      </c>
      <c r="Q20" s="25">
        <v>2670712.48</v>
      </c>
      <c r="R20" s="25">
        <v>2732340.86</v>
      </c>
      <c r="S20" s="25">
        <v>2730927.77</v>
      </c>
      <c r="T20" s="25">
        <v>2754808.87</v>
      </c>
      <c r="U20" s="25">
        <v>2775209</v>
      </c>
      <c r="V20" s="25">
        <v>2796640.27</v>
      </c>
      <c r="W20" s="25">
        <v>2792744.62</v>
      </c>
      <c r="X20" s="25">
        <v>2811385.37</v>
      </c>
      <c r="Y20" s="25">
        <v>2850040.33</v>
      </c>
      <c r="Z20" s="25">
        <v>2866479.74</v>
      </c>
      <c r="AA20" s="25">
        <v>5575204.7400000002</v>
      </c>
      <c r="AB20" s="25">
        <v>2843293.82</v>
      </c>
      <c r="AC20" s="25">
        <v>2861888.15</v>
      </c>
      <c r="AD20" s="25">
        <v>2927928.03</v>
      </c>
      <c r="AE20" s="25">
        <v>2926413.79</v>
      </c>
      <c r="AF20" s="25">
        <v>2952004.35</v>
      </c>
      <c r="AG20" s="25">
        <v>2973864.77</v>
      </c>
      <c r="AH20" s="25">
        <v>2996830.14</v>
      </c>
      <c r="AI20" s="25">
        <v>2992655.63</v>
      </c>
      <c r="AJ20" s="25">
        <v>3012630.72</v>
      </c>
      <c r="AK20" s="25">
        <v>3054052.69</v>
      </c>
      <c r="AL20" s="25">
        <v>3071668.87</v>
      </c>
      <c r="AM20" s="25">
        <v>5974290.5700000003</v>
      </c>
      <c r="AN20" s="9">
        <v>3144145.46</v>
      </c>
      <c r="AO20" s="9">
        <v>3164707.27</v>
      </c>
      <c r="AP20" s="9">
        <v>3237734.89</v>
      </c>
      <c r="AQ20" s="9">
        <v>3236060.42</v>
      </c>
      <c r="AR20" s="9">
        <v>3264358.75</v>
      </c>
      <c r="AS20" s="9">
        <v>3288532.24</v>
      </c>
      <c r="AT20" s="9">
        <v>3313927.59</v>
      </c>
      <c r="AU20" s="9">
        <v>3309311.38</v>
      </c>
      <c r="AV20" s="9">
        <v>3331400.06</v>
      </c>
      <c r="AW20" s="9">
        <v>3377204.92</v>
      </c>
      <c r="AX20" s="9">
        <v>3396685.09</v>
      </c>
      <c r="AY20" s="11">
        <v>6606435.9500000002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</row>
    <row r="21" spans="1:114" ht="15" customHeight="1" x14ac:dyDescent="0.25">
      <c r="A21" s="120" t="s">
        <v>0</v>
      </c>
      <c r="B21" s="122" t="s">
        <v>573</v>
      </c>
      <c r="C21" s="122" t="s">
        <v>0</v>
      </c>
      <c r="D21" s="25">
        <v>9172.85</v>
      </c>
      <c r="E21" s="25">
        <v>555427.30000000005</v>
      </c>
      <c r="F21" s="25">
        <v>1402222.87</v>
      </c>
      <c r="G21" s="25">
        <v>1748122.16</v>
      </c>
      <c r="H21" s="25">
        <v>803690.73</v>
      </c>
      <c r="I21" s="25">
        <v>168739.44</v>
      </c>
      <c r="J21" s="25">
        <v>358670.41</v>
      </c>
      <c r="K21" s="25">
        <v>162406.56</v>
      </c>
      <c r="L21" s="25">
        <v>133498.13</v>
      </c>
      <c r="M21" s="25">
        <v>231494.38</v>
      </c>
      <c r="N21" s="25">
        <v>470943.83</v>
      </c>
      <c r="O21" s="25">
        <v>660297.97</v>
      </c>
      <c r="P21" s="25">
        <v>85152.9</v>
      </c>
      <c r="Q21" s="25">
        <v>588728.12</v>
      </c>
      <c r="R21" s="25">
        <v>1479950.53</v>
      </c>
      <c r="S21" s="25">
        <v>1840803.96</v>
      </c>
      <c r="T21" s="25">
        <v>846216.31</v>
      </c>
      <c r="U21" s="25">
        <v>178165.97</v>
      </c>
      <c r="V21" s="25">
        <v>378938.82</v>
      </c>
      <c r="W21" s="25">
        <v>171430.39999999999</v>
      </c>
      <c r="X21" s="25">
        <v>140859.35999999999</v>
      </c>
      <c r="Y21" s="25">
        <v>244493.4</v>
      </c>
      <c r="Z21" s="25">
        <v>497240.27</v>
      </c>
      <c r="AA21" s="25">
        <v>696422.93</v>
      </c>
      <c r="AB21" s="25">
        <v>10309.83</v>
      </c>
      <c r="AC21" s="25">
        <v>621920.6</v>
      </c>
      <c r="AD21" s="25">
        <v>1564010.61</v>
      </c>
      <c r="AE21" s="25">
        <v>1944393.19</v>
      </c>
      <c r="AF21" s="25">
        <v>893925.39</v>
      </c>
      <c r="AG21" s="25">
        <v>188210.66</v>
      </c>
      <c r="AH21" s="25">
        <v>400377.85</v>
      </c>
      <c r="AI21" s="25">
        <v>181165.14</v>
      </c>
      <c r="AJ21" s="25">
        <v>148858.56</v>
      </c>
      <c r="AK21" s="25">
        <v>258312.68</v>
      </c>
      <c r="AL21" s="25">
        <v>525363.67000000004</v>
      </c>
      <c r="AM21" s="25">
        <v>735214.18</v>
      </c>
      <c r="AN21" s="9">
        <v>10872.94</v>
      </c>
      <c r="AO21" s="9">
        <v>654759.94999999995</v>
      </c>
      <c r="AP21" s="9">
        <v>1646055.26</v>
      </c>
      <c r="AQ21" s="9">
        <v>2045516.88</v>
      </c>
      <c r="AR21" s="9">
        <v>940952.26</v>
      </c>
      <c r="AS21" s="9">
        <v>198284.1</v>
      </c>
      <c r="AT21" s="9">
        <v>422173.59</v>
      </c>
      <c r="AU21" s="9">
        <v>191269.81</v>
      </c>
      <c r="AV21" s="9">
        <v>157266.21</v>
      </c>
      <c r="AW21" s="9">
        <v>272837.90000000002</v>
      </c>
      <c r="AX21" s="9">
        <v>555091.43999999994</v>
      </c>
      <c r="AY21" s="11">
        <v>776165.49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</row>
    <row r="22" spans="1:114" ht="15" customHeight="1" x14ac:dyDescent="0.25">
      <c r="A22" s="120" t="s">
        <v>0</v>
      </c>
      <c r="B22" s="122" t="s">
        <v>574</v>
      </c>
      <c r="C22" s="122" t="s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11">
        <v>0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</row>
    <row r="23" spans="1:114" ht="15" customHeight="1" x14ac:dyDescent="0.25">
      <c r="A23" s="125" t="s">
        <v>575</v>
      </c>
      <c r="B23" s="125" t="s">
        <v>0</v>
      </c>
      <c r="C23" s="125" t="s">
        <v>0</v>
      </c>
      <c r="D23" s="25">
        <v>153250287.5</v>
      </c>
      <c r="E23" s="25">
        <v>124432371.61</v>
      </c>
      <c r="F23" s="25">
        <v>159087083.77000001</v>
      </c>
      <c r="G23" s="25">
        <v>155142948.97</v>
      </c>
      <c r="H23" s="25">
        <v>247285819.22999999</v>
      </c>
      <c r="I23" s="25">
        <v>151291353.71000001</v>
      </c>
      <c r="J23" s="25">
        <v>150234626.65000001</v>
      </c>
      <c r="K23" s="25">
        <v>166059454.74000001</v>
      </c>
      <c r="L23" s="25">
        <v>139766902.97</v>
      </c>
      <c r="M23" s="25">
        <v>146992701.46000001</v>
      </c>
      <c r="N23" s="25">
        <v>142439095.59</v>
      </c>
      <c r="O23" s="25">
        <v>132738244.38</v>
      </c>
      <c r="P23" s="25">
        <v>152791256.61000001</v>
      </c>
      <c r="Q23" s="25">
        <v>129260298.04000001</v>
      </c>
      <c r="R23" s="25">
        <v>145012157.27000001</v>
      </c>
      <c r="S23" s="25">
        <v>171006580.00999999</v>
      </c>
      <c r="T23" s="25">
        <v>406040513.13999999</v>
      </c>
      <c r="U23" s="25">
        <v>133600361.19</v>
      </c>
      <c r="V23" s="25">
        <v>129993132.3</v>
      </c>
      <c r="W23" s="25">
        <v>131699448.48999999</v>
      </c>
      <c r="X23" s="25">
        <v>126567029.87</v>
      </c>
      <c r="Y23" s="25">
        <v>128580016.25</v>
      </c>
      <c r="Z23" s="25">
        <v>294284544.63999999</v>
      </c>
      <c r="AA23" s="25">
        <v>125561137.7</v>
      </c>
      <c r="AB23" s="25">
        <v>118887138.91</v>
      </c>
      <c r="AC23" s="25">
        <v>121181849.89</v>
      </c>
      <c r="AD23" s="25">
        <v>118552981.75</v>
      </c>
      <c r="AE23" s="25">
        <v>148141092.34999999</v>
      </c>
      <c r="AF23" s="25">
        <v>382162427.99000001</v>
      </c>
      <c r="AG23" s="25">
        <v>113498951.03</v>
      </c>
      <c r="AH23" s="25">
        <v>111665514.13</v>
      </c>
      <c r="AI23" s="25">
        <v>114560976.79000001</v>
      </c>
      <c r="AJ23" s="25">
        <v>108600415.54000001</v>
      </c>
      <c r="AK23" s="25">
        <v>110606109.01000001</v>
      </c>
      <c r="AL23" s="25">
        <v>274312402.66000003</v>
      </c>
      <c r="AM23" s="25">
        <v>103641416.87</v>
      </c>
      <c r="AN23" s="9">
        <v>97426874.790000007</v>
      </c>
      <c r="AO23" s="9">
        <v>100131948.55</v>
      </c>
      <c r="AP23" s="9">
        <v>97811287.959999993</v>
      </c>
      <c r="AQ23" s="9">
        <v>129420381.59999999</v>
      </c>
      <c r="AR23" s="9">
        <v>199915330.12</v>
      </c>
      <c r="AS23" s="9">
        <v>93901732.900000006</v>
      </c>
      <c r="AT23" s="9">
        <v>92443395.219999999</v>
      </c>
      <c r="AU23" s="9">
        <v>95972440.510000005</v>
      </c>
      <c r="AV23" s="9">
        <v>90164128.659999996</v>
      </c>
      <c r="AW23" s="9">
        <v>92735586.379999995</v>
      </c>
      <c r="AX23" s="9">
        <v>89194694.590000004</v>
      </c>
      <c r="AY23" s="11">
        <v>86321876.659999996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</row>
    <row r="24" spans="1:114" ht="15" customHeight="1" x14ac:dyDescent="0.25">
      <c r="A24" s="120" t="s">
        <v>0</v>
      </c>
      <c r="B24" s="122" t="s">
        <v>576</v>
      </c>
      <c r="C24" s="122" t="s">
        <v>0</v>
      </c>
      <c r="D24" s="25">
        <v>146240157.99000001</v>
      </c>
      <c r="E24" s="25">
        <v>118782047.93000001</v>
      </c>
      <c r="F24" s="25">
        <v>152395880.93000001</v>
      </c>
      <c r="G24" s="25">
        <v>120651949.79000001</v>
      </c>
      <c r="H24" s="25">
        <v>151566499</v>
      </c>
      <c r="I24" s="25">
        <v>144286868.44999999</v>
      </c>
      <c r="J24" s="25">
        <v>143673481.59999999</v>
      </c>
      <c r="K24" s="25">
        <v>156131690.13999999</v>
      </c>
      <c r="L24" s="25">
        <v>134030267.78</v>
      </c>
      <c r="M24" s="25">
        <v>139140288.84</v>
      </c>
      <c r="N24" s="25">
        <v>133933280.42</v>
      </c>
      <c r="O24" s="25">
        <v>125805097.37</v>
      </c>
      <c r="P24" s="25">
        <v>143154150.41999999</v>
      </c>
      <c r="Q24" s="25">
        <v>122003884.95999999</v>
      </c>
      <c r="R24" s="25">
        <v>139419784.75999999</v>
      </c>
      <c r="S24" s="25">
        <v>135077899.59</v>
      </c>
      <c r="T24" s="25">
        <v>131552095.2</v>
      </c>
      <c r="U24" s="25">
        <v>128221132.52</v>
      </c>
      <c r="V24" s="25">
        <v>124950477.11</v>
      </c>
      <c r="W24" s="25">
        <v>122673213.43000001</v>
      </c>
      <c r="X24" s="25">
        <v>121233822.31999999</v>
      </c>
      <c r="Y24" s="25">
        <v>120784012.29000001</v>
      </c>
      <c r="Z24" s="25">
        <v>121293363.48</v>
      </c>
      <c r="AA24" s="25">
        <v>121334755.77</v>
      </c>
      <c r="AB24" s="25">
        <v>114971680.27</v>
      </c>
      <c r="AC24" s="25">
        <v>113859567.31</v>
      </c>
      <c r="AD24" s="25">
        <v>113341870.09</v>
      </c>
      <c r="AE24" s="25">
        <v>110849104.98</v>
      </c>
      <c r="AF24" s="25">
        <v>110166346.68000001</v>
      </c>
      <c r="AG24" s="25">
        <v>108385393.65000001</v>
      </c>
      <c r="AH24" s="25">
        <v>106870003.91</v>
      </c>
      <c r="AI24" s="25">
        <v>105534993.64</v>
      </c>
      <c r="AJ24" s="25">
        <v>103487430.73999999</v>
      </c>
      <c r="AK24" s="25">
        <v>102893171.56999999</v>
      </c>
      <c r="AL24" s="25">
        <v>101569247.47</v>
      </c>
      <c r="AM24" s="25">
        <v>99770541.390000001</v>
      </c>
      <c r="AN24" s="9">
        <v>93816173.359999999</v>
      </c>
      <c r="AO24" s="9">
        <v>92929370.799999997</v>
      </c>
      <c r="AP24" s="9">
        <v>92823619.390000001</v>
      </c>
      <c r="AQ24" s="9">
        <v>90676142.549999997</v>
      </c>
      <c r="AR24" s="9">
        <v>90401811.829999998</v>
      </c>
      <c r="AS24" s="9">
        <v>88987587.870000005</v>
      </c>
      <c r="AT24" s="9">
        <v>87852434.359999999</v>
      </c>
      <c r="AU24" s="9">
        <v>86902489.709999993</v>
      </c>
      <c r="AV24" s="9">
        <v>85214605.930000007</v>
      </c>
      <c r="AW24" s="9">
        <v>85031365.260000005</v>
      </c>
      <c r="AX24" s="9">
        <v>84089333.560000002</v>
      </c>
      <c r="AY24" s="11">
        <v>82659158.329999998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</row>
    <row r="25" spans="1:114" ht="15" customHeight="1" x14ac:dyDescent="0.25">
      <c r="A25" s="120" t="s">
        <v>0</v>
      </c>
      <c r="B25" s="122" t="s">
        <v>467</v>
      </c>
      <c r="C25" s="122" t="s">
        <v>0</v>
      </c>
      <c r="D25" s="25">
        <v>1781692.7</v>
      </c>
      <c r="E25" s="25">
        <v>4731183.4400000004</v>
      </c>
      <c r="F25" s="25">
        <v>3000931.51</v>
      </c>
      <c r="G25" s="25">
        <v>31860590.93</v>
      </c>
      <c r="H25" s="25">
        <v>69126038.819999993</v>
      </c>
      <c r="I25" s="25">
        <v>2998722.66</v>
      </c>
      <c r="J25" s="25">
        <v>2704171.67</v>
      </c>
      <c r="K25" s="25">
        <v>6130561.4699999997</v>
      </c>
      <c r="L25" s="25">
        <v>2763668.54</v>
      </c>
      <c r="M25" s="25">
        <v>5419671.5899999999</v>
      </c>
      <c r="N25" s="25">
        <v>3350823.29</v>
      </c>
      <c r="O25" s="25">
        <v>2010519.81</v>
      </c>
      <c r="P25" s="25">
        <v>5039252.88</v>
      </c>
      <c r="Q25" s="25">
        <v>5094015.59</v>
      </c>
      <c r="R25" s="25">
        <v>3127138.51</v>
      </c>
      <c r="S25" s="25">
        <v>33533088.920000002</v>
      </c>
      <c r="T25" s="25">
        <v>247934411.86000001</v>
      </c>
      <c r="U25" s="25">
        <v>3134527</v>
      </c>
      <c r="V25" s="25">
        <v>2865161.55</v>
      </c>
      <c r="W25" s="25">
        <v>6900650.5599999996</v>
      </c>
      <c r="X25" s="25">
        <v>3230903.78</v>
      </c>
      <c r="Y25" s="25">
        <v>5724738.1699999999</v>
      </c>
      <c r="Z25" s="25">
        <v>170919915.37</v>
      </c>
      <c r="AA25" s="25">
        <v>2155116.14</v>
      </c>
      <c r="AB25" s="25">
        <v>1878713.95</v>
      </c>
      <c r="AC25" s="25">
        <v>5320058.9800000004</v>
      </c>
      <c r="AD25" s="25">
        <v>3243409.16</v>
      </c>
      <c r="AE25" s="25">
        <v>35358805.969999999</v>
      </c>
      <c r="AF25" s="25">
        <v>244484910.72</v>
      </c>
      <c r="AG25" s="25">
        <v>3249418.17</v>
      </c>
      <c r="AH25" s="25">
        <v>2965892.1</v>
      </c>
      <c r="AI25" s="25">
        <v>7230886.1299999999</v>
      </c>
      <c r="AJ25" s="25">
        <v>3352408.87</v>
      </c>
      <c r="AK25" s="25">
        <v>5986882.6200000001</v>
      </c>
      <c r="AL25" s="25">
        <v>171051621.46000001</v>
      </c>
      <c r="AM25" s="25">
        <v>2213862.85</v>
      </c>
      <c r="AN25" s="9">
        <v>1981305.67</v>
      </c>
      <c r="AO25" s="9">
        <v>5600798.8799999999</v>
      </c>
      <c r="AP25" s="9">
        <v>3413506.57</v>
      </c>
      <c r="AQ25" s="9">
        <v>37197693.920000002</v>
      </c>
      <c r="AR25" s="9">
        <v>81034678.430000007</v>
      </c>
      <c r="AS25" s="9">
        <v>3422833.66</v>
      </c>
      <c r="AT25" s="9">
        <v>3127266.37</v>
      </c>
      <c r="AU25" s="9">
        <v>7633873.1900000004</v>
      </c>
      <c r="AV25" s="9">
        <v>3541062</v>
      </c>
      <c r="AW25" s="9">
        <v>6323377.25</v>
      </c>
      <c r="AX25" s="9">
        <v>3752134.05</v>
      </c>
      <c r="AY25" s="11">
        <v>2337108.2200000002</v>
      </c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</row>
    <row r="26" spans="1:114" ht="15" customHeight="1" x14ac:dyDescent="0.25">
      <c r="A26" s="126" t="s">
        <v>577</v>
      </c>
      <c r="B26" s="126" t="s">
        <v>0</v>
      </c>
      <c r="C26" s="126" t="s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16651.5</v>
      </c>
      <c r="O26" s="25">
        <v>164537.72</v>
      </c>
      <c r="P26" s="25">
        <v>181065.89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17581.28</v>
      </c>
      <c r="AA26" s="25">
        <v>173539.6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18575.66</v>
      </c>
      <c r="AM26" s="25">
        <v>183205.87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19626.77</v>
      </c>
      <c r="AY26" s="11">
        <v>193410.41</v>
      </c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</row>
    <row r="27" spans="1:114" ht="15" customHeight="1" x14ac:dyDescent="0.25">
      <c r="A27" s="126" t="s">
        <v>578</v>
      </c>
      <c r="B27" s="126" t="s">
        <v>0</v>
      </c>
      <c r="C27" s="126" t="s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11">
        <v>0</v>
      </c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</row>
    <row r="28" spans="1:114" ht="15" customHeight="1" x14ac:dyDescent="0.25">
      <c r="A28" s="126" t="s">
        <v>579</v>
      </c>
      <c r="B28" s="126" t="s">
        <v>0</v>
      </c>
      <c r="C28" s="126" t="s">
        <v>0</v>
      </c>
      <c r="D28" s="25">
        <v>166904264.66999999</v>
      </c>
      <c r="E28" s="25">
        <v>154177517.84</v>
      </c>
      <c r="F28" s="25">
        <v>207429477.19</v>
      </c>
      <c r="G28" s="25">
        <v>203049535.53999999</v>
      </c>
      <c r="H28" s="25">
        <v>18113624.059999999</v>
      </c>
      <c r="I28" s="25">
        <v>17837948.640000001</v>
      </c>
      <c r="J28" s="25">
        <v>18290275.460000001</v>
      </c>
      <c r="K28" s="25">
        <v>17878648.359999999</v>
      </c>
      <c r="L28" s="25">
        <v>16993571.670000002</v>
      </c>
      <c r="M28" s="25">
        <v>22516364.620000001</v>
      </c>
      <c r="N28" s="25">
        <v>16095751.300000001</v>
      </c>
      <c r="O28" s="25">
        <v>16194974.42</v>
      </c>
      <c r="P28" s="25">
        <v>14313311.48</v>
      </c>
      <c r="Q28" s="25">
        <v>14325648.890000001</v>
      </c>
      <c r="R28" s="25">
        <v>19934629.300000001</v>
      </c>
      <c r="S28" s="25">
        <v>17805530.75</v>
      </c>
      <c r="T28" s="25">
        <v>24090657.43</v>
      </c>
      <c r="U28" s="25">
        <v>19081025.68</v>
      </c>
      <c r="V28" s="25">
        <v>17108576.859999999</v>
      </c>
      <c r="W28" s="25">
        <v>20115834.350000001</v>
      </c>
      <c r="X28" s="25">
        <v>18082115.829999998</v>
      </c>
      <c r="Y28" s="25">
        <v>24398465.210000001</v>
      </c>
      <c r="Z28" s="25">
        <v>20940198.32</v>
      </c>
      <c r="AA28" s="25">
        <v>24110222</v>
      </c>
      <c r="AB28" s="25">
        <v>16846238.129999999</v>
      </c>
      <c r="AC28" s="25">
        <v>16278045.619999999</v>
      </c>
      <c r="AD28" s="25">
        <v>21956691.100000001</v>
      </c>
      <c r="AE28" s="25">
        <v>19632214.91</v>
      </c>
      <c r="AF28" s="25">
        <v>26108353.850000001</v>
      </c>
      <c r="AG28" s="25">
        <v>20835986.010000002</v>
      </c>
      <c r="AH28" s="25">
        <v>18687597.239999998</v>
      </c>
      <c r="AI28" s="25">
        <v>21806793.329999998</v>
      </c>
      <c r="AJ28" s="25">
        <v>19617750.75</v>
      </c>
      <c r="AK28" s="25">
        <v>26179060.18</v>
      </c>
      <c r="AL28" s="25">
        <v>22720649.890000001</v>
      </c>
      <c r="AM28" s="25">
        <v>25716445.510000002</v>
      </c>
      <c r="AN28" s="9">
        <v>18200627.440000001</v>
      </c>
      <c r="AO28" s="9">
        <v>17606454.539999999</v>
      </c>
      <c r="AP28" s="9">
        <v>23556420.350000001</v>
      </c>
      <c r="AQ28" s="9">
        <v>21117137.670000002</v>
      </c>
      <c r="AR28" s="9">
        <v>27877548.600000001</v>
      </c>
      <c r="AS28" s="9">
        <v>22315398.920000002</v>
      </c>
      <c r="AT28" s="9">
        <v>20051945.809999999</v>
      </c>
      <c r="AU28" s="9">
        <v>23207354.440000001</v>
      </c>
      <c r="AV28" s="9">
        <v>20980421.300000001</v>
      </c>
      <c r="AW28" s="9">
        <v>27816121.690000001</v>
      </c>
      <c r="AX28" s="9">
        <v>24317001.140000001</v>
      </c>
      <c r="AY28" s="11">
        <v>27495712.68</v>
      </c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</row>
    <row r="29" spans="1:114" ht="15" customHeight="1" x14ac:dyDescent="0.25">
      <c r="A29" s="126" t="s">
        <v>0</v>
      </c>
      <c r="B29" s="126" t="s">
        <v>0</v>
      </c>
      <c r="C29" s="126" t="s">
        <v>0</v>
      </c>
      <c r="D29" s="25">
        <v>144505600.25999999</v>
      </c>
      <c r="E29" s="25">
        <v>130910211.37</v>
      </c>
      <c r="F29" s="25">
        <v>170529568.03999999</v>
      </c>
      <c r="G29" s="25">
        <v>164076068.09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1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</row>
    <row r="30" spans="1:114" ht="15" customHeight="1" x14ac:dyDescent="0.25">
      <c r="A30" s="126" t="s">
        <v>0</v>
      </c>
      <c r="B30" s="126" t="s">
        <v>0</v>
      </c>
      <c r="C30" s="126" t="s">
        <v>0</v>
      </c>
      <c r="D30" s="25">
        <v>22398664.41</v>
      </c>
      <c r="E30" s="25">
        <v>23267306.469999999</v>
      </c>
      <c r="F30" s="25">
        <v>36899909.149999999</v>
      </c>
      <c r="G30" s="25">
        <v>38973467.450000003</v>
      </c>
      <c r="H30" s="25">
        <v>18113624.059999999</v>
      </c>
      <c r="I30" s="25">
        <v>17837948.640000001</v>
      </c>
      <c r="J30" s="25">
        <v>18290275.460000001</v>
      </c>
      <c r="K30" s="25">
        <v>17878648.359999999</v>
      </c>
      <c r="L30" s="25">
        <v>16993571.670000002</v>
      </c>
      <c r="M30" s="25">
        <v>22516364.620000001</v>
      </c>
      <c r="N30" s="25">
        <v>16095751.300000001</v>
      </c>
      <c r="O30" s="25">
        <v>16194974.42</v>
      </c>
      <c r="P30" s="25">
        <v>14313311.48</v>
      </c>
      <c r="Q30" s="25">
        <v>14325648.890000001</v>
      </c>
      <c r="R30" s="25">
        <v>19934629.300000001</v>
      </c>
      <c r="S30" s="25">
        <v>17805530.75</v>
      </c>
      <c r="T30" s="25">
        <v>24090657.43</v>
      </c>
      <c r="U30" s="25">
        <v>19081025.68</v>
      </c>
      <c r="V30" s="25">
        <v>17108576.859999999</v>
      </c>
      <c r="W30" s="25">
        <v>20115834.350000001</v>
      </c>
      <c r="X30" s="25">
        <v>18082115.829999998</v>
      </c>
      <c r="Y30" s="25">
        <v>24398465.210000001</v>
      </c>
      <c r="Z30" s="25">
        <v>20940198.32</v>
      </c>
      <c r="AA30" s="25">
        <v>24110222</v>
      </c>
      <c r="AB30" s="25">
        <v>16846238.129999999</v>
      </c>
      <c r="AC30" s="25">
        <v>16278045.619999999</v>
      </c>
      <c r="AD30" s="25">
        <v>21956691.100000001</v>
      </c>
      <c r="AE30" s="25">
        <v>19632214.91</v>
      </c>
      <c r="AF30" s="25">
        <v>26108353.850000001</v>
      </c>
      <c r="AG30" s="25">
        <v>20835986.010000002</v>
      </c>
      <c r="AH30" s="25">
        <v>18687597.239999998</v>
      </c>
      <c r="AI30" s="25">
        <v>21806793.329999998</v>
      </c>
      <c r="AJ30" s="25">
        <v>19617750.75</v>
      </c>
      <c r="AK30" s="25">
        <v>26179060.18</v>
      </c>
      <c r="AL30" s="25">
        <v>22720649.890000001</v>
      </c>
      <c r="AM30" s="25">
        <v>25716445.510000002</v>
      </c>
      <c r="AN30" s="9">
        <v>18200627.440000001</v>
      </c>
      <c r="AO30" s="9">
        <v>17606454.539999999</v>
      </c>
      <c r="AP30" s="9">
        <v>23556420.350000001</v>
      </c>
      <c r="AQ30" s="9">
        <v>21117137.670000002</v>
      </c>
      <c r="AR30" s="9">
        <v>27877548.600000001</v>
      </c>
      <c r="AS30" s="9">
        <v>22315398.920000002</v>
      </c>
      <c r="AT30" s="9">
        <v>20051945.809999999</v>
      </c>
      <c r="AU30" s="9">
        <v>23207354.440000001</v>
      </c>
      <c r="AV30" s="9">
        <v>20980421.300000001</v>
      </c>
      <c r="AW30" s="9">
        <v>27816121.690000001</v>
      </c>
      <c r="AX30" s="9">
        <v>24317001.140000001</v>
      </c>
      <c r="AY30" s="11">
        <v>27495712.68</v>
      </c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</row>
    <row r="31" spans="1:114" ht="15" customHeight="1" x14ac:dyDescent="0.25">
      <c r="A31" s="125" t="s">
        <v>580</v>
      </c>
      <c r="B31" s="125" t="s">
        <v>0</v>
      </c>
      <c r="C31" s="125" t="s">
        <v>0</v>
      </c>
      <c r="D31" s="25">
        <v>657610619.25</v>
      </c>
      <c r="E31" s="25">
        <v>820742598.84000003</v>
      </c>
      <c r="F31" s="25">
        <v>655695761.73000002</v>
      </c>
      <c r="G31" s="25">
        <v>702534609.13999999</v>
      </c>
      <c r="H31" s="25">
        <v>796375001.97000003</v>
      </c>
      <c r="I31" s="25">
        <v>737511339.23000002</v>
      </c>
      <c r="J31" s="25">
        <v>707547880.24000001</v>
      </c>
      <c r="K31" s="25">
        <v>752756915.20000005</v>
      </c>
      <c r="L31" s="25">
        <v>684739686.38999999</v>
      </c>
      <c r="M31" s="25">
        <v>793332110.60000002</v>
      </c>
      <c r="N31" s="25">
        <v>1329274354.8</v>
      </c>
      <c r="O31" s="25">
        <v>1075792890.1500001</v>
      </c>
      <c r="P31" s="25">
        <v>790766127.27999997</v>
      </c>
      <c r="Q31" s="25">
        <v>936070320.70000005</v>
      </c>
      <c r="R31" s="25">
        <v>748099969.94000006</v>
      </c>
      <c r="S31" s="25">
        <v>779416685.70000005</v>
      </c>
      <c r="T31" s="25">
        <v>860127095.40999997</v>
      </c>
      <c r="U31" s="25">
        <v>825649121.04999995</v>
      </c>
      <c r="V31" s="25">
        <v>836468202.59000003</v>
      </c>
      <c r="W31" s="25">
        <v>807517843.24000001</v>
      </c>
      <c r="X31" s="25">
        <v>764293025.07000005</v>
      </c>
      <c r="Y31" s="25">
        <v>868322828.94000006</v>
      </c>
      <c r="Z31" s="25">
        <v>878727764.91999996</v>
      </c>
      <c r="AA31" s="25">
        <v>933833579.54999995</v>
      </c>
      <c r="AB31" s="25">
        <v>945758423.97000003</v>
      </c>
      <c r="AC31" s="25">
        <v>1078523372.28</v>
      </c>
      <c r="AD31" s="25">
        <v>906224913.92999995</v>
      </c>
      <c r="AE31" s="25">
        <v>852703459.38</v>
      </c>
      <c r="AF31" s="25">
        <v>914705795.80999994</v>
      </c>
      <c r="AG31" s="25">
        <v>876921551.48000002</v>
      </c>
      <c r="AH31" s="25">
        <v>890692753.99000001</v>
      </c>
      <c r="AI31" s="25">
        <v>859001289.30999994</v>
      </c>
      <c r="AJ31" s="25">
        <v>820736418.94000006</v>
      </c>
      <c r="AK31" s="25">
        <v>928482779.11000001</v>
      </c>
      <c r="AL31" s="25">
        <v>936573348.24000001</v>
      </c>
      <c r="AM31" s="25">
        <v>992621262.20000005</v>
      </c>
      <c r="AN31" s="9">
        <v>901330776.23000002</v>
      </c>
      <c r="AO31" s="9">
        <v>1048596258.42</v>
      </c>
      <c r="AP31" s="9">
        <v>854967753.25999999</v>
      </c>
      <c r="AQ31" s="9">
        <v>885686891.44000006</v>
      </c>
      <c r="AR31" s="9">
        <v>952333186.90999997</v>
      </c>
      <c r="AS31" s="9">
        <v>909875294.38</v>
      </c>
      <c r="AT31" s="9">
        <v>929013335.49000001</v>
      </c>
      <c r="AU31" s="9">
        <v>892902920.35000002</v>
      </c>
      <c r="AV31" s="9">
        <v>854194553.45000005</v>
      </c>
      <c r="AW31" s="9">
        <v>937494999.52999997</v>
      </c>
      <c r="AX31" s="9">
        <v>979520792.47000003</v>
      </c>
      <c r="AY31" s="11">
        <v>1029424286.09</v>
      </c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</row>
    <row r="32" spans="1:114" ht="15" customHeight="1" x14ac:dyDescent="0.25">
      <c r="A32" s="121" t="s">
        <v>0</v>
      </c>
      <c r="B32" s="122" t="s">
        <v>528</v>
      </c>
      <c r="C32" s="122" t="s">
        <v>0</v>
      </c>
      <c r="D32" s="25">
        <v>330715579.51999998</v>
      </c>
      <c r="E32" s="25">
        <v>459640046.69</v>
      </c>
      <c r="F32" s="25">
        <v>276124684.44999999</v>
      </c>
      <c r="G32" s="25">
        <v>317966763.94</v>
      </c>
      <c r="H32" s="25">
        <v>400531818.31</v>
      </c>
      <c r="I32" s="25">
        <v>329279663.94999999</v>
      </c>
      <c r="J32" s="25">
        <v>245825879.11000001</v>
      </c>
      <c r="K32" s="25">
        <v>281993484.94</v>
      </c>
      <c r="L32" s="25">
        <v>247053652.74000001</v>
      </c>
      <c r="M32" s="25">
        <v>215975370.16999999</v>
      </c>
      <c r="N32" s="25">
        <v>351688018.80000001</v>
      </c>
      <c r="O32" s="25">
        <v>385578564.79000002</v>
      </c>
      <c r="P32" s="25">
        <v>364527091.45999998</v>
      </c>
      <c r="Q32" s="25">
        <v>497652641.89999998</v>
      </c>
      <c r="R32" s="25">
        <v>322431371.69</v>
      </c>
      <c r="S32" s="25">
        <v>356866968.30000001</v>
      </c>
      <c r="T32" s="25">
        <v>387268202.74000001</v>
      </c>
      <c r="U32" s="25">
        <v>365148248.73000002</v>
      </c>
      <c r="V32" s="25">
        <v>305298529.48000002</v>
      </c>
      <c r="W32" s="25">
        <v>342259266.33999997</v>
      </c>
      <c r="X32" s="25">
        <v>301481376.81999999</v>
      </c>
      <c r="Y32" s="25">
        <v>319050606.97000003</v>
      </c>
      <c r="Z32" s="25">
        <v>397392960.25999999</v>
      </c>
      <c r="AA32" s="25">
        <v>424540392.98000002</v>
      </c>
      <c r="AB32" s="25">
        <v>400750267.79000002</v>
      </c>
      <c r="AC32" s="25">
        <v>528061009.74000001</v>
      </c>
      <c r="AD32" s="25">
        <v>357186983.91000003</v>
      </c>
      <c r="AE32" s="25">
        <v>392762433.98000002</v>
      </c>
      <c r="AF32" s="25">
        <v>423462539.56999999</v>
      </c>
      <c r="AG32" s="25">
        <v>401420949.98000002</v>
      </c>
      <c r="AH32" s="25">
        <v>341591778</v>
      </c>
      <c r="AI32" s="25">
        <v>378557902.38</v>
      </c>
      <c r="AJ32" s="25">
        <v>337781425.48000002</v>
      </c>
      <c r="AK32" s="25">
        <v>355351026.00999999</v>
      </c>
      <c r="AL32" s="25">
        <v>433693476.42000002</v>
      </c>
      <c r="AM32" s="25">
        <v>460840934.61000001</v>
      </c>
      <c r="AN32" s="9">
        <v>437050816.08999997</v>
      </c>
      <c r="AO32" s="9">
        <v>564361559.78999996</v>
      </c>
      <c r="AP32" s="9">
        <v>393487534.42000002</v>
      </c>
      <c r="AQ32" s="9">
        <v>429062984.62</v>
      </c>
      <c r="AR32" s="9">
        <v>459763090.22000003</v>
      </c>
      <c r="AS32" s="9">
        <v>437721500.66000003</v>
      </c>
      <c r="AT32" s="9">
        <v>377892328.67000002</v>
      </c>
      <c r="AU32" s="9">
        <v>414858453.05000001</v>
      </c>
      <c r="AV32" s="9">
        <v>374081976.13999999</v>
      </c>
      <c r="AW32" s="9">
        <v>391651576.68000001</v>
      </c>
      <c r="AX32" s="9">
        <v>469994027.07999998</v>
      </c>
      <c r="AY32" s="11">
        <v>497141485.27999997</v>
      </c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</row>
    <row r="33" spans="1:114" ht="15" customHeight="1" x14ac:dyDescent="0.25">
      <c r="A33" s="120" t="s">
        <v>0</v>
      </c>
      <c r="B33" s="122" t="s">
        <v>581</v>
      </c>
      <c r="C33" s="122" t="s">
        <v>0</v>
      </c>
      <c r="D33" s="25">
        <v>5637942.4800000004</v>
      </c>
      <c r="E33" s="25">
        <v>6839226.6100000003</v>
      </c>
      <c r="F33" s="25">
        <v>6436830.2300000004</v>
      </c>
      <c r="G33" s="25">
        <v>6862123.3399999999</v>
      </c>
      <c r="H33" s="25">
        <v>-44895101.240000002</v>
      </c>
      <c r="I33" s="25">
        <v>7694853.1100000003</v>
      </c>
      <c r="J33" s="25">
        <v>6991024.4000000004</v>
      </c>
      <c r="K33" s="25">
        <v>6222705.3600000003</v>
      </c>
      <c r="L33" s="25">
        <v>8064635.25</v>
      </c>
      <c r="M33" s="25">
        <v>60075193.630000003</v>
      </c>
      <c r="N33" s="25">
        <v>7381971.8099999996</v>
      </c>
      <c r="O33" s="25">
        <v>8036684.6100000003</v>
      </c>
      <c r="P33" s="25">
        <v>7423001.3899999997</v>
      </c>
      <c r="Q33" s="25">
        <v>7720323.46</v>
      </c>
      <c r="R33" s="25">
        <v>8427374.2599999998</v>
      </c>
      <c r="S33" s="25">
        <v>8718602.3800000008</v>
      </c>
      <c r="T33" s="25">
        <v>8072612.9900000002</v>
      </c>
      <c r="U33" s="25">
        <v>8894951.7799999993</v>
      </c>
      <c r="V33" s="25">
        <v>8823627.6500000004</v>
      </c>
      <c r="W33" s="25">
        <v>7827964.3300000001</v>
      </c>
      <c r="X33" s="25">
        <v>9538878.5800000001</v>
      </c>
      <c r="Y33" s="25">
        <v>10247521.609999999</v>
      </c>
      <c r="Z33" s="25">
        <v>9006465.2400000002</v>
      </c>
      <c r="AA33" s="25">
        <v>9553099.0500000007</v>
      </c>
      <c r="AB33" s="25">
        <v>9151978.1699999999</v>
      </c>
      <c r="AC33" s="25">
        <v>8991568.0099999998</v>
      </c>
      <c r="AD33" s="25">
        <v>9831110.6799999997</v>
      </c>
      <c r="AE33" s="25">
        <v>10082344.439999999</v>
      </c>
      <c r="AF33" s="25">
        <v>8232157.6200000001</v>
      </c>
      <c r="AG33" s="25">
        <v>9464161.8699999992</v>
      </c>
      <c r="AH33" s="25">
        <v>9471125.2599999998</v>
      </c>
      <c r="AI33" s="25">
        <v>8326102.2199999997</v>
      </c>
      <c r="AJ33" s="25">
        <v>10083230.16</v>
      </c>
      <c r="AK33" s="25">
        <v>10620224.109999999</v>
      </c>
      <c r="AL33" s="25">
        <v>9087337.5800000001</v>
      </c>
      <c r="AM33" s="25">
        <v>10225036.140000001</v>
      </c>
      <c r="AN33" s="9">
        <v>9703998.9399999995</v>
      </c>
      <c r="AO33" s="9">
        <v>8935146.8900000006</v>
      </c>
      <c r="AP33" s="9">
        <v>9901116.7899999991</v>
      </c>
      <c r="AQ33" s="9">
        <v>10209057.960000001</v>
      </c>
      <c r="AR33" s="9">
        <v>8757270.4900000002</v>
      </c>
      <c r="AS33" s="9">
        <v>10073820.49</v>
      </c>
      <c r="AT33" s="9">
        <v>9851101.9700000007</v>
      </c>
      <c r="AU33" s="9">
        <v>8830202.2100000009</v>
      </c>
      <c r="AV33" s="9">
        <v>10613498.17</v>
      </c>
      <c r="AW33" s="9">
        <v>11285031.43</v>
      </c>
      <c r="AX33" s="9">
        <v>9728353.3399999999</v>
      </c>
      <c r="AY33" s="11">
        <v>10698030.189999999</v>
      </c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</row>
    <row r="34" spans="1:114" ht="15" customHeight="1" x14ac:dyDescent="0.25">
      <c r="A34" s="120" t="s">
        <v>0</v>
      </c>
      <c r="B34" s="122" t="s">
        <v>582</v>
      </c>
      <c r="C34" s="122" t="s">
        <v>0</v>
      </c>
      <c r="D34" s="25">
        <v>255117869.31</v>
      </c>
      <c r="E34" s="25">
        <v>288119676.30000001</v>
      </c>
      <c r="F34" s="25">
        <v>255490297.84</v>
      </c>
      <c r="G34" s="25">
        <v>263775879.97</v>
      </c>
      <c r="H34" s="25">
        <v>277334046.45999998</v>
      </c>
      <c r="I34" s="25">
        <v>285471855.39999998</v>
      </c>
      <c r="J34" s="25">
        <v>252773373.61000001</v>
      </c>
      <c r="K34" s="25">
        <v>293729714.41000003</v>
      </c>
      <c r="L34" s="25">
        <v>290882148.19999999</v>
      </c>
      <c r="M34" s="25">
        <v>354437068.89999998</v>
      </c>
      <c r="N34" s="25">
        <v>315292668.88999999</v>
      </c>
      <c r="O34" s="25">
        <v>397307286.58999997</v>
      </c>
      <c r="P34" s="25">
        <v>298883209.95999998</v>
      </c>
      <c r="Q34" s="25">
        <v>316788757.86000001</v>
      </c>
      <c r="R34" s="25">
        <v>294150785.20999998</v>
      </c>
      <c r="S34" s="25">
        <v>303935759.36000001</v>
      </c>
      <c r="T34" s="25">
        <v>327752781.93000001</v>
      </c>
      <c r="U34" s="25">
        <v>333746331.80000001</v>
      </c>
      <c r="V34" s="25">
        <v>328651147.41000003</v>
      </c>
      <c r="W34" s="25">
        <v>338292148.37</v>
      </c>
      <c r="X34" s="25">
        <v>333633441.33999997</v>
      </c>
      <c r="Y34" s="25">
        <v>359111150.20999998</v>
      </c>
      <c r="Z34" s="25">
        <v>342915507.07999998</v>
      </c>
      <c r="AA34" s="25">
        <v>347767074.38</v>
      </c>
      <c r="AB34" s="25">
        <v>353585795.94</v>
      </c>
      <c r="AC34" s="25">
        <v>355202409.72000003</v>
      </c>
      <c r="AD34" s="25">
        <v>328360614.45999998</v>
      </c>
      <c r="AE34" s="25">
        <v>335849861.38</v>
      </c>
      <c r="AF34" s="25">
        <v>342781861.05000001</v>
      </c>
      <c r="AG34" s="25">
        <v>344321500.64999998</v>
      </c>
      <c r="AH34" s="25">
        <v>337054482.74000001</v>
      </c>
      <c r="AI34" s="25">
        <v>350535704.26999998</v>
      </c>
      <c r="AJ34" s="25">
        <v>349217872.73000002</v>
      </c>
      <c r="AK34" s="25">
        <v>377198364.5</v>
      </c>
      <c r="AL34" s="25">
        <v>360081286.11000001</v>
      </c>
      <c r="AM34" s="25">
        <v>366793990.42000002</v>
      </c>
      <c r="AN34" s="9">
        <v>330116559.94</v>
      </c>
      <c r="AO34" s="9">
        <v>347724467.36000001</v>
      </c>
      <c r="AP34" s="9">
        <v>320497487.60000002</v>
      </c>
      <c r="AQ34" s="9">
        <v>329725261.52999997</v>
      </c>
      <c r="AR34" s="9">
        <v>338707828.67000002</v>
      </c>
      <c r="AS34" s="9">
        <v>336189647.94</v>
      </c>
      <c r="AT34" s="9">
        <v>331260881.27999997</v>
      </c>
      <c r="AU34" s="9">
        <v>343335214.19</v>
      </c>
      <c r="AV34" s="9">
        <v>341394522.08999997</v>
      </c>
      <c r="AW34" s="9">
        <v>344060442.89999998</v>
      </c>
      <c r="AX34" s="9">
        <v>361320371.13999999</v>
      </c>
      <c r="AY34" s="11">
        <v>361069349.00999999</v>
      </c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</row>
    <row r="35" spans="1:114" ht="15" customHeight="1" x14ac:dyDescent="0.25">
      <c r="A35" s="120" t="s">
        <v>0</v>
      </c>
      <c r="B35" s="122" t="s">
        <v>583</v>
      </c>
      <c r="C35" s="122" t="s">
        <v>0</v>
      </c>
      <c r="D35" s="25">
        <v>66139227.939999998</v>
      </c>
      <c r="E35" s="25">
        <v>66143649.240000002</v>
      </c>
      <c r="F35" s="25">
        <v>117643949.20999999</v>
      </c>
      <c r="G35" s="25">
        <v>113929841.89</v>
      </c>
      <c r="H35" s="25">
        <v>163404238.44</v>
      </c>
      <c r="I35" s="25">
        <v>115064966.77</v>
      </c>
      <c r="J35" s="25">
        <v>201957603.12</v>
      </c>
      <c r="K35" s="25">
        <v>170811010.49000001</v>
      </c>
      <c r="L35" s="25">
        <v>138739250.19999999</v>
      </c>
      <c r="M35" s="25">
        <v>162844477.90000001</v>
      </c>
      <c r="N35" s="25">
        <v>654911695.29999995</v>
      </c>
      <c r="O35" s="25">
        <v>284870354.16000003</v>
      </c>
      <c r="P35" s="25">
        <v>119932824.47</v>
      </c>
      <c r="Q35" s="25">
        <v>113908597.48</v>
      </c>
      <c r="R35" s="25">
        <v>123090438.78</v>
      </c>
      <c r="S35" s="25">
        <v>109895355.66</v>
      </c>
      <c r="T35" s="25">
        <v>137033497.75</v>
      </c>
      <c r="U35" s="25">
        <v>117859588.73999999</v>
      </c>
      <c r="V35" s="25">
        <v>193694898.05000001</v>
      </c>
      <c r="W35" s="25">
        <v>119138464.2</v>
      </c>
      <c r="X35" s="25">
        <v>119639328.33</v>
      </c>
      <c r="Y35" s="25">
        <v>179913550.15000001</v>
      </c>
      <c r="Z35" s="25">
        <v>129412832.34</v>
      </c>
      <c r="AA35" s="25">
        <v>151973013.13999999</v>
      </c>
      <c r="AB35" s="25">
        <v>182270382.06999999</v>
      </c>
      <c r="AC35" s="25">
        <v>186268384.81</v>
      </c>
      <c r="AD35" s="25">
        <v>210846204.88</v>
      </c>
      <c r="AE35" s="25">
        <v>114008819.58</v>
      </c>
      <c r="AF35" s="25">
        <v>140229237.56999999</v>
      </c>
      <c r="AG35" s="25">
        <v>121714938.98</v>
      </c>
      <c r="AH35" s="25">
        <v>202575367.99000001</v>
      </c>
      <c r="AI35" s="25">
        <v>121581580.44</v>
      </c>
      <c r="AJ35" s="25">
        <v>123653890.56999999</v>
      </c>
      <c r="AK35" s="25">
        <v>185313164.49000001</v>
      </c>
      <c r="AL35" s="25">
        <v>133711248.13</v>
      </c>
      <c r="AM35" s="25">
        <v>154761301.03</v>
      </c>
      <c r="AN35" s="9">
        <v>124459401.26000001</v>
      </c>
      <c r="AO35" s="9">
        <v>127575084.38</v>
      </c>
      <c r="AP35" s="9">
        <v>131081614.45</v>
      </c>
      <c r="AQ35" s="9">
        <v>116689587.33</v>
      </c>
      <c r="AR35" s="9">
        <v>145104997.53</v>
      </c>
      <c r="AS35" s="9">
        <v>125890325.29000001</v>
      </c>
      <c r="AT35" s="9">
        <v>210009023.56999999</v>
      </c>
      <c r="AU35" s="9">
        <v>125879050.90000001</v>
      </c>
      <c r="AV35" s="9">
        <v>128104557.05</v>
      </c>
      <c r="AW35" s="9">
        <v>190497948.52000001</v>
      </c>
      <c r="AX35" s="9">
        <v>138478040.91</v>
      </c>
      <c r="AY35" s="11">
        <v>160515421.61000001</v>
      </c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</row>
    <row r="36" spans="1:114" ht="15" customHeight="1" x14ac:dyDescent="0.25">
      <c r="A36" s="120" t="s">
        <v>584</v>
      </c>
      <c r="B36" s="122" t="s">
        <v>0</v>
      </c>
      <c r="C36" s="122" t="s">
        <v>0</v>
      </c>
      <c r="D36" s="25">
        <v>197612695.31</v>
      </c>
      <c r="E36" s="25">
        <v>201497635.16</v>
      </c>
      <c r="F36" s="25">
        <v>414620123.18000001</v>
      </c>
      <c r="G36" s="25">
        <v>404531621.06</v>
      </c>
      <c r="H36" s="25">
        <v>335566683</v>
      </c>
      <c r="I36" s="25">
        <v>297162512.36000001</v>
      </c>
      <c r="J36" s="25">
        <v>379178239.45999998</v>
      </c>
      <c r="K36" s="25">
        <v>292164695.54000002</v>
      </c>
      <c r="L36" s="25">
        <v>313079337.26999998</v>
      </c>
      <c r="M36" s="25">
        <v>340999021.88999999</v>
      </c>
      <c r="N36" s="25">
        <v>360374089.74000001</v>
      </c>
      <c r="O36" s="25">
        <v>328887472.66000003</v>
      </c>
      <c r="P36" s="25">
        <v>288890221.69</v>
      </c>
      <c r="Q36" s="25">
        <v>266232482.88999999</v>
      </c>
      <c r="R36" s="25">
        <v>327530254.33999997</v>
      </c>
      <c r="S36" s="25">
        <v>331942456.33999997</v>
      </c>
      <c r="T36" s="25">
        <v>355654055.86000001</v>
      </c>
      <c r="U36" s="25">
        <v>352356239.91000003</v>
      </c>
      <c r="V36" s="25">
        <v>436567746.29000002</v>
      </c>
      <c r="W36" s="25">
        <v>311345618.93000001</v>
      </c>
      <c r="X36" s="25">
        <v>309543065.18000001</v>
      </c>
      <c r="Y36" s="25">
        <v>330627005.75</v>
      </c>
      <c r="Z36" s="25">
        <v>349458047.89999998</v>
      </c>
      <c r="AA36" s="25">
        <v>561117217.86000001</v>
      </c>
      <c r="AB36" s="25">
        <v>320015464.06999999</v>
      </c>
      <c r="AC36" s="25">
        <v>303761324.75</v>
      </c>
      <c r="AD36" s="25">
        <v>426479567.82999998</v>
      </c>
      <c r="AE36" s="25">
        <v>464785948.19</v>
      </c>
      <c r="AF36" s="25">
        <v>390146911.31</v>
      </c>
      <c r="AG36" s="25">
        <v>350206830.43000001</v>
      </c>
      <c r="AH36" s="25">
        <v>454621368.88</v>
      </c>
      <c r="AI36" s="25">
        <v>351319445.13</v>
      </c>
      <c r="AJ36" s="25">
        <v>374844372.13999999</v>
      </c>
      <c r="AK36" s="25">
        <v>378966095.06999999</v>
      </c>
      <c r="AL36" s="25">
        <v>396270975.55000001</v>
      </c>
      <c r="AM36" s="25">
        <v>368961612.80000001</v>
      </c>
      <c r="AN36" s="9">
        <v>324551362.23000002</v>
      </c>
      <c r="AO36" s="9">
        <v>325825137.25</v>
      </c>
      <c r="AP36" s="9">
        <v>448243405.88</v>
      </c>
      <c r="AQ36" s="9">
        <v>486692074.49000001</v>
      </c>
      <c r="AR36" s="9">
        <v>412250546.57999998</v>
      </c>
      <c r="AS36" s="9">
        <v>371908631.76999998</v>
      </c>
      <c r="AT36" s="9">
        <v>482660332.48000002</v>
      </c>
      <c r="AU36" s="9">
        <v>373130660.74000001</v>
      </c>
      <c r="AV36" s="9">
        <v>397549950.75</v>
      </c>
      <c r="AW36" s="9">
        <v>402583358.26999998</v>
      </c>
      <c r="AX36" s="9">
        <v>422716929.08999997</v>
      </c>
      <c r="AY36" s="11">
        <v>396155013.44</v>
      </c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</row>
    <row r="37" spans="1:114" ht="15" customHeight="1" x14ac:dyDescent="0.25">
      <c r="A37" s="126" t="s">
        <v>0</v>
      </c>
      <c r="B37" s="126" t="s">
        <v>100</v>
      </c>
      <c r="C37" s="126" t="s">
        <v>0</v>
      </c>
      <c r="D37" s="25">
        <v>73049893.840000004</v>
      </c>
      <c r="E37" s="25">
        <v>64023284.759999998</v>
      </c>
      <c r="F37" s="25">
        <v>65867990.890000001</v>
      </c>
      <c r="G37" s="25">
        <v>78692062.060000002</v>
      </c>
      <c r="H37" s="25">
        <v>67275536.870000005</v>
      </c>
      <c r="I37" s="25">
        <v>73215584.280000001</v>
      </c>
      <c r="J37" s="25">
        <v>72456083.670000002</v>
      </c>
      <c r="K37" s="25">
        <v>72721194.010000005</v>
      </c>
      <c r="L37" s="25">
        <v>78449711.25</v>
      </c>
      <c r="M37" s="25">
        <v>72763041.689999998</v>
      </c>
      <c r="N37" s="25">
        <v>77534321.829999998</v>
      </c>
      <c r="O37" s="25">
        <v>73605953.859999999</v>
      </c>
      <c r="P37" s="25">
        <v>70638354.540000007</v>
      </c>
      <c r="Q37" s="25">
        <v>69832030.579999998</v>
      </c>
      <c r="R37" s="25">
        <v>72011948.980000004</v>
      </c>
      <c r="S37" s="25">
        <v>80656908.689999998</v>
      </c>
      <c r="T37" s="25">
        <v>79360281.010000005</v>
      </c>
      <c r="U37" s="25">
        <v>82787362.290000007</v>
      </c>
      <c r="V37" s="25">
        <v>80593139.730000004</v>
      </c>
      <c r="W37" s="25">
        <v>80684135.890000001</v>
      </c>
      <c r="X37" s="25">
        <v>85480646.730000004</v>
      </c>
      <c r="Y37" s="25">
        <v>82074891.310000002</v>
      </c>
      <c r="Z37" s="25">
        <v>84864760.650000006</v>
      </c>
      <c r="AA37" s="25">
        <v>82561378.709999993</v>
      </c>
      <c r="AB37" s="25">
        <v>85301541.939999998</v>
      </c>
      <c r="AC37" s="25">
        <v>78742821.189999998</v>
      </c>
      <c r="AD37" s="25">
        <v>76169189.359999999</v>
      </c>
      <c r="AE37" s="25">
        <v>84872042.760000005</v>
      </c>
      <c r="AF37" s="25">
        <v>83599792.25</v>
      </c>
      <c r="AG37" s="25">
        <v>87054770.650000006</v>
      </c>
      <c r="AH37" s="25">
        <v>84772524.950000003</v>
      </c>
      <c r="AI37" s="25">
        <v>84843764.189999998</v>
      </c>
      <c r="AJ37" s="25">
        <v>89712237.099999994</v>
      </c>
      <c r="AK37" s="25">
        <v>86279213.329999998</v>
      </c>
      <c r="AL37" s="25">
        <v>89085418.909999996</v>
      </c>
      <c r="AM37" s="25">
        <v>86811812.390000001</v>
      </c>
      <c r="AN37" s="9">
        <v>89528052.189999998</v>
      </c>
      <c r="AO37" s="9">
        <v>82943746.700000003</v>
      </c>
      <c r="AP37" s="9">
        <v>80327364.829999998</v>
      </c>
      <c r="AQ37" s="9">
        <v>89088545.079999998</v>
      </c>
      <c r="AR37" s="9">
        <v>87839891.180000007</v>
      </c>
      <c r="AS37" s="9">
        <v>91320918.730000004</v>
      </c>
      <c r="AT37" s="9">
        <v>88950441.879999995</v>
      </c>
      <c r="AU37" s="9">
        <v>89003782.370000005</v>
      </c>
      <c r="AV37" s="9">
        <v>93944561.799999997</v>
      </c>
      <c r="AW37" s="9">
        <v>90484015.859999999</v>
      </c>
      <c r="AX37" s="9">
        <v>93306638.629999995</v>
      </c>
      <c r="AY37" s="11">
        <v>91062218.909999996</v>
      </c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</row>
    <row r="38" spans="1:114" ht="15" customHeight="1" x14ac:dyDescent="0.25">
      <c r="A38" s="124" t="s">
        <v>0</v>
      </c>
      <c r="B38" s="124" t="s">
        <v>103</v>
      </c>
      <c r="C38" s="124" t="s">
        <v>0</v>
      </c>
      <c r="D38" s="25">
        <v>34112519.18</v>
      </c>
      <c r="E38" s="25">
        <v>44523014.630000003</v>
      </c>
      <c r="F38" s="25">
        <v>36577060.640000001</v>
      </c>
      <c r="G38" s="25">
        <v>41915206.539999999</v>
      </c>
      <c r="H38" s="25">
        <v>46767362.799999997</v>
      </c>
      <c r="I38" s="25">
        <v>48190729.200000003</v>
      </c>
      <c r="J38" s="25">
        <v>43414063.409999996</v>
      </c>
      <c r="K38" s="25">
        <v>41181266.57</v>
      </c>
      <c r="L38" s="25">
        <v>47533356.130000003</v>
      </c>
      <c r="M38" s="25">
        <v>44290627.789999999</v>
      </c>
      <c r="N38" s="25">
        <v>45855288.289999999</v>
      </c>
      <c r="O38" s="25">
        <v>44457340.689999998</v>
      </c>
      <c r="P38" s="25">
        <v>54460067.979999997</v>
      </c>
      <c r="Q38" s="25">
        <v>40808413.549999997</v>
      </c>
      <c r="R38" s="25">
        <v>42082313.369999997</v>
      </c>
      <c r="S38" s="25">
        <v>47134251.409999996</v>
      </c>
      <c r="T38" s="25">
        <v>46376528.649999999</v>
      </c>
      <c r="U38" s="25">
        <v>48379245.009999998</v>
      </c>
      <c r="V38" s="25">
        <v>47096986.130000003</v>
      </c>
      <c r="W38" s="25">
        <v>47150162.420000002</v>
      </c>
      <c r="X38" s="25">
        <v>49953145.479999997</v>
      </c>
      <c r="Y38" s="25">
        <v>47962891.509999998</v>
      </c>
      <c r="Z38" s="25">
        <v>49593234.210000001</v>
      </c>
      <c r="AA38" s="25">
        <v>48247184.82</v>
      </c>
      <c r="AB38" s="25">
        <v>49848480.289999999</v>
      </c>
      <c r="AC38" s="25">
        <v>46015697.729999997</v>
      </c>
      <c r="AD38" s="25">
        <v>44511719.810000002</v>
      </c>
      <c r="AE38" s="25">
        <v>49597489.729999997</v>
      </c>
      <c r="AF38" s="25">
        <v>48854012.5</v>
      </c>
      <c r="AG38" s="25">
        <v>50873031.369999997</v>
      </c>
      <c r="AH38" s="25">
        <v>49539333.549999997</v>
      </c>
      <c r="AI38" s="25">
        <v>49580964.310000002</v>
      </c>
      <c r="AJ38" s="25">
        <v>52426000.530000001</v>
      </c>
      <c r="AK38" s="25">
        <v>50419811.5</v>
      </c>
      <c r="AL38" s="25">
        <v>52059700.770000003</v>
      </c>
      <c r="AM38" s="25">
        <v>50731051.520000003</v>
      </c>
      <c r="AN38" s="9">
        <v>52318366.619999997</v>
      </c>
      <c r="AO38" s="9">
        <v>48470632.869999997</v>
      </c>
      <c r="AP38" s="9">
        <v>46941672.700000003</v>
      </c>
      <c r="AQ38" s="9">
        <v>52061527.640000001</v>
      </c>
      <c r="AR38" s="9">
        <v>51331839.780000001</v>
      </c>
      <c r="AS38" s="9">
        <v>53366081.240000002</v>
      </c>
      <c r="AT38" s="9">
        <v>51980822.950000003</v>
      </c>
      <c r="AU38" s="9">
        <v>52011994.039999999</v>
      </c>
      <c r="AV38" s="9">
        <v>54899284.710000001</v>
      </c>
      <c r="AW38" s="9">
        <v>52877012.289999999</v>
      </c>
      <c r="AX38" s="9">
        <v>54526495.43</v>
      </c>
      <c r="AY38" s="11">
        <v>53214902.350000001</v>
      </c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</row>
    <row r="39" spans="1:114" ht="15" customHeight="1" x14ac:dyDescent="0.25">
      <c r="A39" s="125" t="s">
        <v>0</v>
      </c>
      <c r="B39" s="125" t="s">
        <v>468</v>
      </c>
      <c r="C39" s="125" t="s">
        <v>0</v>
      </c>
      <c r="D39" s="25"/>
      <c r="E39" s="25"/>
      <c r="F39" s="25">
        <v>215581401.22999999</v>
      </c>
      <c r="G39" s="25">
        <v>133323252.47</v>
      </c>
      <c r="H39" s="25">
        <v>161903630.22999999</v>
      </c>
      <c r="I39" s="25">
        <v>77368293.799999997</v>
      </c>
      <c r="J39" s="25">
        <v>69114803.180000007</v>
      </c>
      <c r="K39" s="25">
        <v>77406503.810000002</v>
      </c>
      <c r="L39" s="25">
        <v>76156091.540000007</v>
      </c>
      <c r="M39" s="25">
        <v>59777853.840000004</v>
      </c>
      <c r="N39" s="25">
        <v>51536119.859999999</v>
      </c>
      <c r="O39" s="25">
        <v>45582757.859999999</v>
      </c>
      <c r="P39" s="25">
        <v>38576723.609999999</v>
      </c>
      <c r="Q39" s="25">
        <v>40588649.390000001</v>
      </c>
      <c r="R39" s="25">
        <v>95879213.290000007</v>
      </c>
      <c r="S39" s="25">
        <v>93183406.540000007</v>
      </c>
      <c r="T39" s="25">
        <v>109344502.2</v>
      </c>
      <c r="U39" s="25">
        <v>109987184.47</v>
      </c>
      <c r="V39" s="25">
        <v>90721869.620000005</v>
      </c>
      <c r="W39" s="25">
        <v>68816755.5</v>
      </c>
      <c r="X39" s="25">
        <v>44211179.039999999</v>
      </c>
      <c r="Y39" s="25">
        <v>42304835.630000003</v>
      </c>
      <c r="Z39" s="25">
        <v>36700034</v>
      </c>
      <c r="AA39" s="25">
        <v>55261567.32</v>
      </c>
      <c r="AB39" s="25">
        <v>66062839.530000001</v>
      </c>
      <c r="AC39" s="25">
        <v>57528133.560000002</v>
      </c>
      <c r="AD39" s="25">
        <v>180498299</v>
      </c>
      <c r="AE39" s="25">
        <v>221243640.52000001</v>
      </c>
      <c r="AF39" s="25">
        <v>130637048.52</v>
      </c>
      <c r="AG39" s="25">
        <v>95531536.870000005</v>
      </c>
      <c r="AH39" s="25">
        <v>90872835.329999998</v>
      </c>
      <c r="AI39" s="25">
        <v>96589391.659999996</v>
      </c>
      <c r="AJ39" s="25">
        <v>95887338.299999997</v>
      </c>
      <c r="AK39" s="25">
        <v>76157695.640000001</v>
      </c>
      <c r="AL39" s="25">
        <v>67211843.950000003</v>
      </c>
      <c r="AM39" s="25">
        <v>63354867.700000003</v>
      </c>
      <c r="AN39" s="9">
        <v>57484957.57</v>
      </c>
      <c r="AO39" s="9">
        <v>66347515.619999997</v>
      </c>
      <c r="AP39" s="9">
        <v>189158942.12</v>
      </c>
      <c r="AQ39" s="9">
        <v>230494872.66</v>
      </c>
      <c r="AR39" s="9">
        <v>139172853.41</v>
      </c>
      <c r="AS39" s="9">
        <v>104092034.19</v>
      </c>
      <c r="AT39" s="9">
        <v>99784790.689999998</v>
      </c>
      <c r="AU39" s="9">
        <v>105330256.18000001</v>
      </c>
      <c r="AV39" s="9">
        <v>104374493.59</v>
      </c>
      <c r="AW39" s="9">
        <v>84682762.849999994</v>
      </c>
      <c r="AX39" s="9">
        <v>76506090.810000002</v>
      </c>
      <c r="AY39" s="11">
        <v>71928755.280000001</v>
      </c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</row>
    <row r="40" spans="1:114" ht="15" customHeight="1" x14ac:dyDescent="0.25">
      <c r="A40" s="125" t="s">
        <v>0</v>
      </c>
      <c r="B40" s="125" t="s">
        <v>104</v>
      </c>
      <c r="C40" s="125" t="s">
        <v>0</v>
      </c>
      <c r="D40" s="25">
        <v>90450282.290000007</v>
      </c>
      <c r="E40" s="25">
        <v>92951335.769999996</v>
      </c>
      <c r="F40" s="25">
        <v>96593670.419999897</v>
      </c>
      <c r="G40" s="25">
        <v>150601099.99000001</v>
      </c>
      <c r="H40" s="25">
        <v>59620153.100000001</v>
      </c>
      <c r="I40" s="25">
        <v>98387905.079999998</v>
      </c>
      <c r="J40" s="25">
        <v>194193289.19999999</v>
      </c>
      <c r="K40" s="25">
        <v>100855731.15000001</v>
      </c>
      <c r="L40" s="25">
        <v>110940178.34999999</v>
      </c>
      <c r="M40" s="25">
        <v>164167498.56999999</v>
      </c>
      <c r="N40" s="25">
        <v>185448359.75999999</v>
      </c>
      <c r="O40" s="25">
        <v>165241420.25</v>
      </c>
      <c r="P40" s="25">
        <v>125215075.56</v>
      </c>
      <c r="Q40" s="25">
        <v>115003389.37</v>
      </c>
      <c r="R40" s="25">
        <v>117556778.7</v>
      </c>
      <c r="S40" s="25">
        <v>110967889.7</v>
      </c>
      <c r="T40" s="25">
        <v>120572744</v>
      </c>
      <c r="U40" s="25">
        <v>111202448.14</v>
      </c>
      <c r="V40" s="25">
        <v>218155750.81</v>
      </c>
      <c r="W40" s="25">
        <v>114694565.12</v>
      </c>
      <c r="X40" s="25">
        <v>129898093.93000001</v>
      </c>
      <c r="Y40" s="25">
        <v>158284387.30000001</v>
      </c>
      <c r="Z40" s="25">
        <v>178300019.03999999</v>
      </c>
      <c r="AA40" s="25">
        <v>375047087.00999999</v>
      </c>
      <c r="AB40" s="25">
        <v>118802602.31</v>
      </c>
      <c r="AC40" s="25">
        <v>121474672.27</v>
      </c>
      <c r="AD40" s="25">
        <v>125300359.66</v>
      </c>
      <c r="AE40" s="25">
        <v>109072775.18000001</v>
      </c>
      <c r="AF40" s="25">
        <v>127056058.04000001</v>
      </c>
      <c r="AG40" s="25">
        <v>116747491.54000001</v>
      </c>
      <c r="AH40" s="25">
        <v>229436675.05000001</v>
      </c>
      <c r="AI40" s="25">
        <v>120305324.97</v>
      </c>
      <c r="AJ40" s="25">
        <v>136818796.21000001</v>
      </c>
      <c r="AK40" s="25">
        <v>166109374.59999999</v>
      </c>
      <c r="AL40" s="25">
        <v>187914011.91999999</v>
      </c>
      <c r="AM40" s="25">
        <v>168063881.19</v>
      </c>
      <c r="AN40" s="9">
        <v>125219985.84999999</v>
      </c>
      <c r="AO40" s="9">
        <v>128063242.06</v>
      </c>
      <c r="AP40" s="9">
        <v>131815426.23</v>
      </c>
      <c r="AQ40" s="9">
        <v>115047129.11</v>
      </c>
      <c r="AR40" s="9">
        <v>133905962.20999999</v>
      </c>
      <c r="AS40" s="9">
        <v>123129597.61</v>
      </c>
      <c r="AT40" s="9">
        <v>241944276.96000001</v>
      </c>
      <c r="AU40" s="9">
        <v>126784628.15000001</v>
      </c>
      <c r="AV40" s="9">
        <v>144331610.65000001</v>
      </c>
      <c r="AW40" s="9">
        <v>174539567.27000001</v>
      </c>
      <c r="AX40" s="9">
        <v>198377704.22</v>
      </c>
      <c r="AY40" s="11">
        <v>179949136.90000001</v>
      </c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</row>
    <row r="41" spans="1:114" ht="15" customHeight="1" x14ac:dyDescent="0.25">
      <c r="A41" s="120" t="s">
        <v>585</v>
      </c>
      <c r="B41" s="122" t="s">
        <v>0</v>
      </c>
      <c r="C41" s="122" t="s">
        <v>0</v>
      </c>
      <c r="D41" s="25">
        <v>4650402.58</v>
      </c>
      <c r="E41" s="25">
        <v>2477234.5099999998</v>
      </c>
      <c r="F41" s="25">
        <v>3963496.82</v>
      </c>
      <c r="G41" s="25">
        <v>28648514.359999999</v>
      </c>
      <c r="H41" s="25">
        <v>14446629.109999999</v>
      </c>
      <c r="I41" s="25">
        <v>15593788.25</v>
      </c>
      <c r="J41" s="25">
        <v>7629052.7599999998</v>
      </c>
      <c r="K41" s="25">
        <v>11093137.68</v>
      </c>
      <c r="L41" s="25">
        <v>10304251.33</v>
      </c>
      <c r="M41" s="25">
        <v>15688026.560000001</v>
      </c>
      <c r="N41" s="25">
        <v>7444731.0599999996</v>
      </c>
      <c r="O41" s="25">
        <v>48645982.93</v>
      </c>
      <c r="P41" s="25">
        <v>64701956.590000004</v>
      </c>
      <c r="Q41" s="25">
        <v>2189977.61</v>
      </c>
      <c r="R41" s="25">
        <v>2425758.41</v>
      </c>
      <c r="S41" s="25">
        <v>11619224.5</v>
      </c>
      <c r="T41" s="25">
        <v>9032633.3100000005</v>
      </c>
      <c r="U41" s="25">
        <v>51558161.799999997</v>
      </c>
      <c r="V41" s="25">
        <v>2928738.48</v>
      </c>
      <c r="W41" s="25">
        <v>10875395.6</v>
      </c>
      <c r="X41" s="25">
        <v>5764111.8600000003</v>
      </c>
      <c r="Y41" s="25">
        <v>24851185.420000002</v>
      </c>
      <c r="Z41" s="25">
        <v>5602218.3200000003</v>
      </c>
      <c r="AA41" s="25">
        <v>104206421.68000001</v>
      </c>
      <c r="AB41" s="25">
        <v>2038937.17</v>
      </c>
      <c r="AC41" s="25">
        <v>1411920.2</v>
      </c>
      <c r="AD41" s="25">
        <v>2750936.15</v>
      </c>
      <c r="AE41" s="25">
        <v>1934647.19</v>
      </c>
      <c r="AF41" s="25">
        <v>5639415.8600000003</v>
      </c>
      <c r="AG41" s="25">
        <v>7153691.4900000002</v>
      </c>
      <c r="AH41" s="25">
        <v>1899651.94</v>
      </c>
      <c r="AI41" s="25">
        <v>8233249.6600000001</v>
      </c>
      <c r="AJ41" s="25">
        <v>3170232.83</v>
      </c>
      <c r="AK41" s="25">
        <v>98507862.530000001</v>
      </c>
      <c r="AL41" s="25">
        <v>1856901.45</v>
      </c>
      <c r="AM41" s="25">
        <v>205792431.84999999</v>
      </c>
      <c r="AN41" s="9">
        <v>1840514.61</v>
      </c>
      <c r="AO41" s="9">
        <v>1212465.72</v>
      </c>
      <c r="AP41" s="9">
        <v>2354411.4300000002</v>
      </c>
      <c r="AQ41" s="9">
        <v>87642032.840000004</v>
      </c>
      <c r="AR41" s="9">
        <v>5641903.3099999996</v>
      </c>
      <c r="AS41" s="9">
        <v>133448691.5</v>
      </c>
      <c r="AT41" s="9">
        <v>1928914.12</v>
      </c>
      <c r="AU41" s="9">
        <v>8616648.8900000006</v>
      </c>
      <c r="AV41" s="9">
        <v>3247621.45</v>
      </c>
      <c r="AW41" s="9">
        <v>99620006.829999998</v>
      </c>
      <c r="AX41" s="9">
        <v>1883955.98</v>
      </c>
      <c r="AY41" s="11">
        <v>212471645.06999999</v>
      </c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</row>
    <row r="42" spans="1:114" ht="15" customHeight="1" x14ac:dyDescent="0.25">
      <c r="A42" s="120" t="s">
        <v>586</v>
      </c>
      <c r="B42" s="122" t="s">
        <v>0</v>
      </c>
      <c r="C42" s="122" t="s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5">
        <v>84910750</v>
      </c>
      <c r="AL42" s="25">
        <v>0</v>
      </c>
      <c r="AM42" s="25">
        <v>129200000</v>
      </c>
      <c r="AN42" s="9">
        <v>0</v>
      </c>
      <c r="AO42" s="9">
        <v>0</v>
      </c>
      <c r="AP42" s="9">
        <v>0</v>
      </c>
      <c r="AQ42" s="9">
        <v>86076191.670000002</v>
      </c>
      <c r="AR42" s="9">
        <v>0</v>
      </c>
      <c r="AS42" s="9">
        <v>130973333.33</v>
      </c>
      <c r="AT42" s="9">
        <v>0</v>
      </c>
      <c r="AU42" s="9">
        <v>0</v>
      </c>
      <c r="AV42" s="9">
        <v>0</v>
      </c>
      <c r="AW42" s="9">
        <v>86076191.670000002</v>
      </c>
      <c r="AX42" s="9">
        <v>0</v>
      </c>
      <c r="AY42" s="11">
        <v>130973333.33</v>
      </c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</row>
    <row r="43" spans="1:114" ht="15" customHeight="1" x14ac:dyDescent="0.25">
      <c r="A43" s="120" t="s">
        <v>587</v>
      </c>
      <c r="B43" s="122" t="s">
        <v>0</v>
      </c>
      <c r="C43" s="122" t="s">
        <v>0</v>
      </c>
      <c r="D43" s="25">
        <v>556686.11</v>
      </c>
      <c r="E43" s="25">
        <v>507001.02</v>
      </c>
      <c r="F43" s="25">
        <v>190378.95</v>
      </c>
      <c r="G43" s="25">
        <v>206295.45</v>
      </c>
      <c r="H43" s="25">
        <v>3485366.04</v>
      </c>
      <c r="I43" s="25">
        <v>-2707723.46</v>
      </c>
      <c r="J43" s="25">
        <v>331515.96999999997</v>
      </c>
      <c r="K43" s="25">
        <v>1406287.78</v>
      </c>
      <c r="L43" s="25">
        <v>771672.59</v>
      </c>
      <c r="M43" s="25">
        <v>1838249.91</v>
      </c>
      <c r="N43" s="25">
        <v>269972.68</v>
      </c>
      <c r="O43" s="25">
        <v>125110.48</v>
      </c>
      <c r="P43" s="25">
        <v>61831508.689999998</v>
      </c>
      <c r="Q43" s="25">
        <v>949032.8</v>
      </c>
      <c r="R43" s="25">
        <v>36551.660000000003</v>
      </c>
      <c r="S43" s="25">
        <v>-6348.13</v>
      </c>
      <c r="T43" s="25">
        <v>3033921.41</v>
      </c>
      <c r="U43" s="25">
        <v>-3031709.19</v>
      </c>
      <c r="V43" s="25">
        <v>72029.759999999995</v>
      </c>
      <c r="W43" s="25">
        <v>1117375.3899999999</v>
      </c>
      <c r="X43" s="25">
        <v>561756.57999999996</v>
      </c>
      <c r="Y43" s="25">
        <v>339107.87</v>
      </c>
      <c r="Z43" s="25">
        <v>145703.45000000001</v>
      </c>
      <c r="AA43" s="25">
        <v>15913494.199999999</v>
      </c>
      <c r="AB43" s="25">
        <v>109388.81</v>
      </c>
      <c r="AC43" s="25">
        <v>10460.540000000001</v>
      </c>
      <c r="AD43" s="25">
        <v>18798.63</v>
      </c>
      <c r="AE43" s="25">
        <v>-7632.01</v>
      </c>
      <c r="AF43" s="25">
        <v>3670198.97</v>
      </c>
      <c r="AG43" s="25">
        <v>-3203559.04</v>
      </c>
      <c r="AH43" s="25">
        <v>75176.13</v>
      </c>
      <c r="AI43" s="25">
        <v>1207872.51</v>
      </c>
      <c r="AJ43" s="25">
        <v>592727.57999999996</v>
      </c>
      <c r="AK43" s="25">
        <v>376862.71999999997</v>
      </c>
      <c r="AL43" s="25">
        <v>153015.6</v>
      </c>
      <c r="AM43" s="25">
        <v>10040177.24</v>
      </c>
      <c r="AN43" s="9">
        <v>114999.31</v>
      </c>
      <c r="AO43" s="9">
        <v>10660.86</v>
      </c>
      <c r="AP43" s="9">
        <v>19435.05</v>
      </c>
      <c r="AQ43" s="9">
        <v>-8375.65</v>
      </c>
      <c r="AR43" s="9">
        <v>3862926.99</v>
      </c>
      <c r="AS43" s="9">
        <v>-3375377.21</v>
      </c>
      <c r="AT43" s="9">
        <v>78905.649999999994</v>
      </c>
      <c r="AU43" s="9">
        <v>1274870.95</v>
      </c>
      <c r="AV43" s="9">
        <v>625828.74</v>
      </c>
      <c r="AW43" s="9">
        <v>397679.26</v>
      </c>
      <c r="AX43" s="9">
        <v>161296.76999999999</v>
      </c>
      <c r="AY43" s="11">
        <v>10042043.77</v>
      </c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</row>
    <row r="44" spans="1:114" ht="15" customHeight="1" x14ac:dyDescent="0.25">
      <c r="A44" s="126" t="s">
        <v>0</v>
      </c>
      <c r="B44" s="126" t="s">
        <v>588</v>
      </c>
      <c r="C44" s="126" t="s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11">
        <v>0</v>
      </c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</row>
    <row r="45" spans="1:114" ht="15" customHeight="1" x14ac:dyDescent="0.25">
      <c r="A45" s="125" t="s">
        <v>0</v>
      </c>
      <c r="B45" s="125" t="s">
        <v>589</v>
      </c>
      <c r="C45" s="125" t="s">
        <v>0</v>
      </c>
      <c r="D45" s="25">
        <v>556686.11</v>
      </c>
      <c r="E45" s="25">
        <v>507001.02</v>
      </c>
      <c r="F45" s="25">
        <v>190378.95</v>
      </c>
      <c r="G45" s="25">
        <v>206295.45</v>
      </c>
      <c r="H45" s="25">
        <v>3485366.04</v>
      </c>
      <c r="I45" s="25">
        <v>-2707723.46</v>
      </c>
      <c r="J45" s="25">
        <v>331515.96999999997</v>
      </c>
      <c r="K45" s="25">
        <v>1406287.78</v>
      </c>
      <c r="L45" s="25">
        <v>771672.59</v>
      </c>
      <c r="M45" s="25">
        <v>1838249.91</v>
      </c>
      <c r="N45" s="25">
        <v>269972.68</v>
      </c>
      <c r="O45" s="25">
        <v>125110.48</v>
      </c>
      <c r="P45" s="25">
        <v>61831508.689999998</v>
      </c>
      <c r="Q45" s="25">
        <v>949032.8</v>
      </c>
      <c r="R45" s="25">
        <v>36551.660000000003</v>
      </c>
      <c r="S45" s="25">
        <v>-6348.13</v>
      </c>
      <c r="T45" s="25">
        <v>3033921.41</v>
      </c>
      <c r="U45" s="25">
        <v>-3031709.19</v>
      </c>
      <c r="V45" s="25">
        <v>72029.759999999995</v>
      </c>
      <c r="W45" s="25">
        <v>1117375.3899999999</v>
      </c>
      <c r="X45" s="25">
        <v>561756.57999999996</v>
      </c>
      <c r="Y45" s="25">
        <v>339107.87</v>
      </c>
      <c r="Z45" s="25">
        <v>145703.45000000001</v>
      </c>
      <c r="AA45" s="25">
        <v>15913494.199999999</v>
      </c>
      <c r="AB45" s="25">
        <v>109388.81</v>
      </c>
      <c r="AC45" s="25">
        <v>10460.540000000001</v>
      </c>
      <c r="AD45" s="25">
        <v>18798.63</v>
      </c>
      <c r="AE45" s="25">
        <v>-7632.01</v>
      </c>
      <c r="AF45" s="25">
        <v>3670198.97</v>
      </c>
      <c r="AG45" s="25">
        <v>-3203559.04</v>
      </c>
      <c r="AH45" s="25">
        <v>75176.13</v>
      </c>
      <c r="AI45" s="25">
        <v>1207872.51</v>
      </c>
      <c r="AJ45" s="25">
        <v>592727.57999999996</v>
      </c>
      <c r="AK45" s="25">
        <v>376862.71999999997</v>
      </c>
      <c r="AL45" s="25">
        <v>153015.6</v>
      </c>
      <c r="AM45" s="25">
        <v>10040177.24</v>
      </c>
      <c r="AN45" s="9">
        <v>114999.31</v>
      </c>
      <c r="AO45" s="9">
        <v>10660.86</v>
      </c>
      <c r="AP45" s="9">
        <v>19435.05</v>
      </c>
      <c r="AQ45" s="9">
        <v>-8375.65</v>
      </c>
      <c r="AR45" s="9">
        <v>3862926.99</v>
      </c>
      <c r="AS45" s="9">
        <v>-3375377.21</v>
      </c>
      <c r="AT45" s="9">
        <v>78905.649999999994</v>
      </c>
      <c r="AU45" s="9">
        <v>1274870.95</v>
      </c>
      <c r="AV45" s="9">
        <v>625828.74</v>
      </c>
      <c r="AW45" s="9">
        <v>397679.26</v>
      </c>
      <c r="AX45" s="9">
        <v>161296.76999999999</v>
      </c>
      <c r="AY45" s="11">
        <v>10042043.77</v>
      </c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</row>
    <row r="46" spans="1:114" ht="15" customHeight="1" x14ac:dyDescent="0.25">
      <c r="A46" s="120" t="s">
        <v>590</v>
      </c>
      <c r="B46" s="122" t="s">
        <v>0</v>
      </c>
      <c r="C46" s="122" t="s">
        <v>0</v>
      </c>
      <c r="D46" s="25">
        <v>1009295.84</v>
      </c>
      <c r="E46" s="25">
        <v>1502566.88</v>
      </c>
      <c r="F46" s="25">
        <v>1428280.8</v>
      </c>
      <c r="G46" s="25">
        <v>1028564.31</v>
      </c>
      <c r="H46" s="25">
        <v>1084070.96</v>
      </c>
      <c r="I46" s="25">
        <v>1130176.74</v>
      </c>
      <c r="J46" s="25">
        <v>1091035.1200000001</v>
      </c>
      <c r="K46" s="25">
        <v>1515731.35</v>
      </c>
      <c r="L46" s="25">
        <v>1121365.92</v>
      </c>
      <c r="M46" s="25">
        <v>1024895.12</v>
      </c>
      <c r="N46" s="25">
        <v>981060.88</v>
      </c>
      <c r="O46" s="25">
        <v>1063159.03</v>
      </c>
      <c r="P46" s="25">
        <v>1676154.13</v>
      </c>
      <c r="Q46" s="25">
        <v>1240944.81</v>
      </c>
      <c r="R46" s="25">
        <v>1617826.3</v>
      </c>
      <c r="S46" s="25">
        <v>910725.12</v>
      </c>
      <c r="T46" s="25">
        <v>974424</v>
      </c>
      <c r="U46" s="25">
        <v>1147430.83</v>
      </c>
      <c r="V46" s="25">
        <v>1086708.72</v>
      </c>
      <c r="W46" s="25">
        <v>954624.49</v>
      </c>
      <c r="X46" s="25">
        <v>1323812.04</v>
      </c>
      <c r="Y46" s="25">
        <v>1085969.22</v>
      </c>
      <c r="Z46" s="25">
        <v>974834.87</v>
      </c>
      <c r="AA46" s="25">
        <v>1062607.42</v>
      </c>
      <c r="AB46" s="25">
        <v>1719438.44</v>
      </c>
      <c r="AC46" s="25">
        <v>1191349.74</v>
      </c>
      <c r="AD46" s="25">
        <v>1549720.01</v>
      </c>
      <c r="AE46" s="25">
        <v>887329.28000000003</v>
      </c>
      <c r="AF46" s="25">
        <v>953493.22</v>
      </c>
      <c r="AG46" s="25">
        <v>1111120.0900000001</v>
      </c>
      <c r="AH46" s="25">
        <v>1054475.81</v>
      </c>
      <c r="AI46" s="25">
        <v>935022.36</v>
      </c>
      <c r="AJ46" s="25">
        <v>1270822.23</v>
      </c>
      <c r="AK46" s="25">
        <v>1053802.71</v>
      </c>
      <c r="AL46" s="25">
        <v>953885.85</v>
      </c>
      <c r="AM46" s="25">
        <v>1031219.06</v>
      </c>
      <c r="AN46" s="9">
        <v>1725515.3</v>
      </c>
      <c r="AO46" s="9">
        <v>1201804.8600000001</v>
      </c>
      <c r="AP46" s="9">
        <v>1561498.58</v>
      </c>
      <c r="AQ46" s="9">
        <v>901099.71</v>
      </c>
      <c r="AR46" s="9">
        <v>970436.87</v>
      </c>
      <c r="AS46" s="9">
        <v>1125913.43</v>
      </c>
      <c r="AT46" s="9">
        <v>1070008.47</v>
      </c>
      <c r="AU46" s="9">
        <v>953559.61</v>
      </c>
      <c r="AV46" s="9">
        <v>1283667.82</v>
      </c>
      <c r="AW46" s="9">
        <v>1070040.1599999999</v>
      </c>
      <c r="AX46" s="9">
        <v>972659.21</v>
      </c>
      <c r="AY46" s="11">
        <v>1047071.48</v>
      </c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</row>
    <row r="47" spans="1:114" ht="15" customHeight="1" x14ac:dyDescent="0.25">
      <c r="A47" s="120" t="s">
        <v>591</v>
      </c>
      <c r="B47" s="122" t="s">
        <v>0</v>
      </c>
      <c r="C47" s="122" t="s">
        <v>0</v>
      </c>
      <c r="D47" s="25">
        <v>3084420.63</v>
      </c>
      <c r="E47" s="25">
        <v>467666.61</v>
      </c>
      <c r="F47" s="25">
        <v>2324837.0699999998</v>
      </c>
      <c r="G47" s="25">
        <v>27413654.600000001</v>
      </c>
      <c r="H47" s="25">
        <v>9827192.1099999994</v>
      </c>
      <c r="I47" s="25">
        <v>17171334.969999999</v>
      </c>
      <c r="J47" s="25">
        <v>6206501.6699999999</v>
      </c>
      <c r="K47" s="25">
        <v>8171118.5499999998</v>
      </c>
      <c r="L47" s="25">
        <v>8411212.8200000003</v>
      </c>
      <c r="M47" s="25">
        <v>12774881.529999999</v>
      </c>
      <c r="N47" s="25">
        <v>6193697.5</v>
      </c>
      <c r="O47" s="25">
        <v>47457663.420000002</v>
      </c>
      <c r="P47" s="25">
        <v>1194293.77</v>
      </c>
      <c r="Q47" s="25">
        <v>0</v>
      </c>
      <c r="R47" s="25">
        <v>750271.82</v>
      </c>
      <c r="S47" s="25">
        <v>10714847.51</v>
      </c>
      <c r="T47" s="25">
        <v>4971642.26</v>
      </c>
      <c r="U47" s="25">
        <v>53442440.159999996</v>
      </c>
      <c r="V47" s="25">
        <v>1770000</v>
      </c>
      <c r="W47" s="25">
        <v>8803395.7200000007</v>
      </c>
      <c r="X47" s="25">
        <v>3878543.24</v>
      </c>
      <c r="Y47" s="25">
        <v>23373300.699999999</v>
      </c>
      <c r="Z47" s="25">
        <v>4481680</v>
      </c>
      <c r="AA47" s="25">
        <v>87230267.319999993</v>
      </c>
      <c r="AB47" s="25">
        <v>210109.92</v>
      </c>
      <c r="AC47" s="25">
        <v>210109.92</v>
      </c>
      <c r="AD47" s="25">
        <v>1160109.92</v>
      </c>
      <c r="AE47" s="25">
        <v>1054949.92</v>
      </c>
      <c r="AF47" s="25">
        <v>960109.9</v>
      </c>
      <c r="AG47" s="25">
        <v>9246130.4399999995</v>
      </c>
      <c r="AH47" s="25">
        <v>770000</v>
      </c>
      <c r="AI47" s="25">
        <v>6090354.79</v>
      </c>
      <c r="AJ47" s="25">
        <v>1306683.02</v>
      </c>
      <c r="AK47" s="25">
        <v>12110654.67</v>
      </c>
      <c r="AL47" s="25">
        <v>750000</v>
      </c>
      <c r="AM47" s="25">
        <v>65520979.880000003</v>
      </c>
      <c r="AN47" s="9">
        <v>0</v>
      </c>
      <c r="AO47" s="9">
        <v>0</v>
      </c>
      <c r="AP47" s="9">
        <v>750000</v>
      </c>
      <c r="AQ47" s="9">
        <v>673117.11</v>
      </c>
      <c r="AR47" s="9">
        <v>750000</v>
      </c>
      <c r="AS47" s="9">
        <v>4724821.95</v>
      </c>
      <c r="AT47" s="9">
        <v>780000</v>
      </c>
      <c r="AU47" s="9">
        <v>6388218.3300000001</v>
      </c>
      <c r="AV47" s="9">
        <v>1338124.8899999999</v>
      </c>
      <c r="AW47" s="9">
        <v>12017166.039999999</v>
      </c>
      <c r="AX47" s="9">
        <v>750000</v>
      </c>
      <c r="AY47" s="11">
        <v>70409137.719999999</v>
      </c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</row>
    <row r="48" spans="1:114" ht="15" customHeight="1" x14ac:dyDescent="0.25">
      <c r="A48" s="125" t="s">
        <v>0</v>
      </c>
      <c r="B48" s="125" t="s">
        <v>592</v>
      </c>
      <c r="C48" s="125" t="s">
        <v>0</v>
      </c>
      <c r="D48" s="25">
        <v>1152358.68</v>
      </c>
      <c r="E48" s="25">
        <v>467666.61</v>
      </c>
      <c r="F48" s="25">
        <v>2324837.0699999998</v>
      </c>
      <c r="G48" s="25">
        <v>2478675.2799999998</v>
      </c>
      <c r="H48" s="25">
        <v>9827192.1099999994</v>
      </c>
      <c r="I48" s="25">
        <v>14293782.289999999</v>
      </c>
      <c r="J48" s="25">
        <v>6206501.6699999999</v>
      </c>
      <c r="K48" s="25">
        <v>3134019.05</v>
      </c>
      <c r="L48" s="25">
        <v>8411212.8200000003</v>
      </c>
      <c r="M48" s="25">
        <v>3193204.28</v>
      </c>
      <c r="N48" s="25">
        <v>5795078.5</v>
      </c>
      <c r="O48" s="25">
        <v>37486598.170000002</v>
      </c>
      <c r="P48" s="25">
        <v>1194293.77</v>
      </c>
      <c r="Q48" s="25">
        <v>0</v>
      </c>
      <c r="R48" s="25">
        <v>271.82</v>
      </c>
      <c r="S48" s="25">
        <v>9964847.5099999998</v>
      </c>
      <c r="T48" s="25">
        <v>4221642.26</v>
      </c>
      <c r="U48" s="25">
        <v>49654134.640000001</v>
      </c>
      <c r="V48" s="25">
        <v>1020000</v>
      </c>
      <c r="W48" s="25">
        <v>3000000</v>
      </c>
      <c r="X48" s="25">
        <v>3128543.24</v>
      </c>
      <c r="Y48" s="25">
        <v>15663047.42</v>
      </c>
      <c r="Z48" s="25">
        <v>3731680</v>
      </c>
      <c r="AA48" s="25">
        <v>54992640.159999996</v>
      </c>
      <c r="AB48" s="25">
        <v>210109.92</v>
      </c>
      <c r="AC48" s="25">
        <v>210109.92</v>
      </c>
      <c r="AD48" s="25">
        <v>410109.92</v>
      </c>
      <c r="AE48" s="25">
        <v>304949.92</v>
      </c>
      <c r="AF48" s="25">
        <v>210109.9</v>
      </c>
      <c r="AG48" s="25">
        <v>5286530.58</v>
      </c>
      <c r="AH48" s="25">
        <v>20000</v>
      </c>
      <c r="AI48" s="25">
        <v>0</v>
      </c>
      <c r="AJ48" s="25">
        <v>556683.02</v>
      </c>
      <c r="AK48" s="25">
        <v>4006993.35</v>
      </c>
      <c r="AL48" s="25">
        <v>0</v>
      </c>
      <c r="AM48" s="25">
        <v>32966301.050000001</v>
      </c>
      <c r="AN48" s="9">
        <v>0</v>
      </c>
      <c r="AO48" s="9">
        <v>0</v>
      </c>
      <c r="AP48" s="9">
        <v>0</v>
      </c>
      <c r="AQ48" s="9">
        <v>-76882.89</v>
      </c>
      <c r="AR48" s="9">
        <v>0</v>
      </c>
      <c r="AS48" s="9">
        <v>593437.41</v>
      </c>
      <c r="AT48" s="9">
        <v>30000</v>
      </c>
      <c r="AU48" s="9">
        <v>0</v>
      </c>
      <c r="AV48" s="9">
        <v>588124.89</v>
      </c>
      <c r="AW48" s="9">
        <v>3500000</v>
      </c>
      <c r="AX48" s="9">
        <v>0</v>
      </c>
      <c r="AY48" s="11">
        <v>37527938.469999999</v>
      </c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</row>
    <row r="49" spans="1:114" ht="15" customHeight="1" x14ac:dyDescent="0.25">
      <c r="A49" s="120" t="s">
        <v>0</v>
      </c>
      <c r="B49" s="122" t="s">
        <v>593</v>
      </c>
      <c r="C49" s="122" t="s">
        <v>0</v>
      </c>
      <c r="D49" s="25">
        <v>1932061.95</v>
      </c>
      <c r="E49" s="25">
        <v>0</v>
      </c>
      <c r="F49" s="25">
        <v>0</v>
      </c>
      <c r="G49" s="25">
        <v>24934979.32</v>
      </c>
      <c r="H49" s="25">
        <v>0</v>
      </c>
      <c r="I49" s="25">
        <v>2877552.68</v>
      </c>
      <c r="J49" s="25">
        <v>0</v>
      </c>
      <c r="K49" s="25">
        <v>5037099.5</v>
      </c>
      <c r="L49" s="25">
        <v>0</v>
      </c>
      <c r="M49" s="25">
        <v>9581677.25</v>
      </c>
      <c r="N49" s="25">
        <v>398619</v>
      </c>
      <c r="O49" s="25">
        <v>9971065.25</v>
      </c>
      <c r="P49" s="25">
        <v>0</v>
      </c>
      <c r="Q49" s="25">
        <v>0</v>
      </c>
      <c r="R49" s="25">
        <v>750000</v>
      </c>
      <c r="S49" s="25">
        <v>750000</v>
      </c>
      <c r="T49" s="25">
        <v>750000</v>
      </c>
      <c r="U49" s="25">
        <v>3788305.52</v>
      </c>
      <c r="V49" s="25">
        <v>750000</v>
      </c>
      <c r="W49" s="25">
        <v>5803395.7199999997</v>
      </c>
      <c r="X49" s="25">
        <v>750000</v>
      </c>
      <c r="Y49" s="25">
        <v>7710253.2800000003</v>
      </c>
      <c r="Z49" s="25">
        <v>750000</v>
      </c>
      <c r="AA49" s="25">
        <v>32237627.16</v>
      </c>
      <c r="AB49" s="25">
        <v>0</v>
      </c>
      <c r="AC49" s="25">
        <v>0</v>
      </c>
      <c r="AD49" s="25">
        <v>750000</v>
      </c>
      <c r="AE49" s="25">
        <v>750000</v>
      </c>
      <c r="AF49" s="25">
        <v>750000</v>
      </c>
      <c r="AG49" s="25">
        <v>3959599.86</v>
      </c>
      <c r="AH49" s="25">
        <v>750000</v>
      </c>
      <c r="AI49" s="25">
        <v>6090354.79</v>
      </c>
      <c r="AJ49" s="25">
        <v>750000</v>
      </c>
      <c r="AK49" s="25">
        <v>8103661.3200000003</v>
      </c>
      <c r="AL49" s="25">
        <v>750000</v>
      </c>
      <c r="AM49" s="25">
        <v>32554678.829999998</v>
      </c>
      <c r="AN49" s="9">
        <v>0</v>
      </c>
      <c r="AO49" s="9">
        <v>0</v>
      </c>
      <c r="AP49" s="9">
        <v>750000</v>
      </c>
      <c r="AQ49" s="9">
        <v>750000</v>
      </c>
      <c r="AR49" s="9">
        <v>750000</v>
      </c>
      <c r="AS49" s="9">
        <v>4131384.54</v>
      </c>
      <c r="AT49" s="9">
        <v>750000</v>
      </c>
      <c r="AU49" s="9">
        <v>6388218.3300000001</v>
      </c>
      <c r="AV49" s="9">
        <v>749999.99999999895</v>
      </c>
      <c r="AW49" s="9">
        <v>8517166.0399999991</v>
      </c>
      <c r="AX49" s="9">
        <v>750000</v>
      </c>
      <c r="AY49" s="11">
        <v>32881199.25</v>
      </c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</row>
    <row r="50" spans="1:114" ht="15" customHeight="1" x14ac:dyDescent="0.25">
      <c r="A50" s="120" t="s">
        <v>594</v>
      </c>
      <c r="B50" s="122" t="s">
        <v>0</v>
      </c>
      <c r="C50" s="122" t="s">
        <v>0</v>
      </c>
      <c r="D50" s="25">
        <v>0</v>
      </c>
      <c r="E50" s="25">
        <v>0</v>
      </c>
      <c r="F50" s="25">
        <v>20000</v>
      </c>
      <c r="G50" s="25">
        <v>0</v>
      </c>
      <c r="H50" s="25">
        <v>50000</v>
      </c>
      <c r="I50" s="25">
        <v>0</v>
      </c>
      <c r="J50" s="25">
        <v>0</v>
      </c>
      <c r="K50" s="25">
        <v>0</v>
      </c>
      <c r="L50" s="25">
        <v>0</v>
      </c>
      <c r="M50" s="25">
        <v>50000</v>
      </c>
      <c r="N50" s="25">
        <v>0</v>
      </c>
      <c r="O50" s="25">
        <v>50</v>
      </c>
      <c r="P50" s="25">
        <v>0</v>
      </c>
      <c r="Q50" s="25">
        <v>0</v>
      </c>
      <c r="R50" s="25">
        <v>21108.63</v>
      </c>
      <c r="S50" s="25">
        <v>0</v>
      </c>
      <c r="T50" s="25">
        <v>52645.64</v>
      </c>
      <c r="U50" s="25">
        <v>0</v>
      </c>
      <c r="V50" s="25">
        <v>0</v>
      </c>
      <c r="W50" s="25">
        <v>0</v>
      </c>
      <c r="X50" s="25">
        <v>0</v>
      </c>
      <c r="Y50" s="25">
        <v>52807.63</v>
      </c>
      <c r="Z50" s="25">
        <v>0</v>
      </c>
      <c r="AA50" s="25">
        <v>52.74</v>
      </c>
      <c r="AB50" s="25">
        <v>0</v>
      </c>
      <c r="AC50" s="25">
        <v>0</v>
      </c>
      <c r="AD50" s="25">
        <v>22307.59</v>
      </c>
      <c r="AE50" s="25">
        <v>0</v>
      </c>
      <c r="AF50" s="25">
        <v>55613.77</v>
      </c>
      <c r="AG50" s="25">
        <v>0</v>
      </c>
      <c r="AH50" s="25">
        <v>0</v>
      </c>
      <c r="AI50" s="25">
        <v>0</v>
      </c>
      <c r="AJ50" s="25">
        <v>0</v>
      </c>
      <c r="AK50" s="25">
        <v>55792.43</v>
      </c>
      <c r="AL50" s="25">
        <v>0</v>
      </c>
      <c r="AM50" s="25">
        <v>55.67</v>
      </c>
      <c r="AN50" s="9">
        <v>0</v>
      </c>
      <c r="AO50" s="9">
        <v>0</v>
      </c>
      <c r="AP50" s="9">
        <v>23477.8</v>
      </c>
      <c r="AQ50" s="9">
        <v>0</v>
      </c>
      <c r="AR50" s="9">
        <v>58539.45</v>
      </c>
      <c r="AS50" s="9">
        <v>0</v>
      </c>
      <c r="AT50" s="9">
        <v>0</v>
      </c>
      <c r="AU50" s="9">
        <v>0</v>
      </c>
      <c r="AV50" s="9">
        <v>0</v>
      </c>
      <c r="AW50" s="9">
        <v>58929.7</v>
      </c>
      <c r="AX50" s="9">
        <v>0</v>
      </c>
      <c r="AY50" s="11">
        <v>58.77</v>
      </c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</row>
    <row r="51" spans="1:114" ht="36" x14ac:dyDescent="0.25">
      <c r="A51" s="120" t="s">
        <v>0</v>
      </c>
      <c r="B51" s="120" t="s">
        <v>595</v>
      </c>
      <c r="C51" s="122" t="s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5">
        <v>0</v>
      </c>
      <c r="AH51" s="25">
        <v>0</v>
      </c>
      <c r="AI51" s="25">
        <v>0</v>
      </c>
      <c r="AJ51" s="25">
        <v>0</v>
      </c>
      <c r="AK51" s="25">
        <v>0</v>
      </c>
      <c r="AL51" s="25">
        <v>0</v>
      </c>
      <c r="AM51" s="25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11">
        <v>0</v>
      </c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</row>
    <row r="52" spans="1:114" ht="24" x14ac:dyDescent="0.25">
      <c r="A52" s="120" t="s">
        <v>0</v>
      </c>
      <c r="B52" s="120" t="s">
        <v>596</v>
      </c>
      <c r="C52" s="122" t="s">
        <v>0</v>
      </c>
      <c r="D52" s="25">
        <v>0</v>
      </c>
      <c r="E52" s="25">
        <v>0</v>
      </c>
      <c r="F52" s="25">
        <v>20000</v>
      </c>
      <c r="G52" s="25">
        <v>0</v>
      </c>
      <c r="H52" s="25">
        <v>50000</v>
      </c>
      <c r="I52" s="25">
        <v>0</v>
      </c>
      <c r="J52" s="25">
        <v>0</v>
      </c>
      <c r="K52" s="25">
        <v>0</v>
      </c>
      <c r="L52" s="25">
        <v>0</v>
      </c>
      <c r="M52" s="25">
        <v>50000</v>
      </c>
      <c r="N52" s="25">
        <v>0</v>
      </c>
      <c r="O52" s="25">
        <v>50</v>
      </c>
      <c r="P52" s="25">
        <v>0</v>
      </c>
      <c r="Q52" s="25">
        <v>0</v>
      </c>
      <c r="R52" s="25">
        <v>21108.63</v>
      </c>
      <c r="S52" s="25">
        <v>0</v>
      </c>
      <c r="T52" s="25">
        <v>52645.64</v>
      </c>
      <c r="U52" s="25">
        <v>0</v>
      </c>
      <c r="V52" s="25">
        <v>0</v>
      </c>
      <c r="W52" s="25">
        <v>0</v>
      </c>
      <c r="X52" s="25">
        <v>0</v>
      </c>
      <c r="Y52" s="25">
        <v>52807.63</v>
      </c>
      <c r="Z52" s="25">
        <v>0</v>
      </c>
      <c r="AA52" s="25">
        <v>52.74</v>
      </c>
      <c r="AB52" s="25">
        <v>0</v>
      </c>
      <c r="AC52" s="25">
        <v>0</v>
      </c>
      <c r="AD52" s="25">
        <v>22307.59</v>
      </c>
      <c r="AE52" s="25">
        <v>0</v>
      </c>
      <c r="AF52" s="25">
        <v>55613.77</v>
      </c>
      <c r="AG52" s="25">
        <v>0</v>
      </c>
      <c r="AH52" s="25">
        <v>0</v>
      </c>
      <c r="AI52" s="25">
        <v>0</v>
      </c>
      <c r="AJ52" s="25">
        <v>0</v>
      </c>
      <c r="AK52" s="25">
        <v>55792.43</v>
      </c>
      <c r="AL52" s="25">
        <v>0</v>
      </c>
      <c r="AM52" s="25">
        <v>55.67</v>
      </c>
      <c r="AN52" s="9">
        <v>0</v>
      </c>
      <c r="AO52" s="9">
        <v>0</v>
      </c>
      <c r="AP52" s="9">
        <v>23477.8</v>
      </c>
      <c r="AQ52" s="9">
        <v>0</v>
      </c>
      <c r="AR52" s="9">
        <v>58539.45</v>
      </c>
      <c r="AS52" s="9">
        <v>0</v>
      </c>
      <c r="AT52" s="9">
        <v>0</v>
      </c>
      <c r="AU52" s="9">
        <v>0</v>
      </c>
      <c r="AV52" s="9">
        <v>0</v>
      </c>
      <c r="AW52" s="9">
        <v>58929.7</v>
      </c>
      <c r="AX52" s="9">
        <v>0</v>
      </c>
      <c r="AY52" s="11">
        <v>58.77</v>
      </c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</row>
    <row r="53" spans="1:114" ht="72.75" x14ac:dyDescent="0.25">
      <c r="A53" s="120" t="s">
        <v>0</v>
      </c>
      <c r="B53" s="120" t="s">
        <v>0</v>
      </c>
      <c r="C53" s="122" t="s">
        <v>597</v>
      </c>
      <c r="D53" s="25">
        <v>0</v>
      </c>
      <c r="E53" s="25">
        <v>0</v>
      </c>
      <c r="F53" s="25">
        <v>20000</v>
      </c>
      <c r="G53" s="25">
        <v>0</v>
      </c>
      <c r="H53" s="25">
        <v>50000</v>
      </c>
      <c r="I53" s="25">
        <v>0</v>
      </c>
      <c r="J53" s="25">
        <v>0</v>
      </c>
      <c r="K53" s="25">
        <v>0</v>
      </c>
      <c r="L53" s="25">
        <v>0</v>
      </c>
      <c r="M53" s="25">
        <v>50000</v>
      </c>
      <c r="N53" s="25">
        <v>0</v>
      </c>
      <c r="O53" s="25">
        <v>0</v>
      </c>
      <c r="P53" s="25">
        <v>0</v>
      </c>
      <c r="Q53" s="25">
        <v>0</v>
      </c>
      <c r="R53" s="25">
        <v>21108.63</v>
      </c>
      <c r="S53" s="25">
        <v>0</v>
      </c>
      <c r="T53" s="25">
        <v>52645.64</v>
      </c>
      <c r="U53" s="25">
        <v>0</v>
      </c>
      <c r="V53" s="25">
        <v>0</v>
      </c>
      <c r="W53" s="25">
        <v>0</v>
      </c>
      <c r="X53" s="25">
        <v>0</v>
      </c>
      <c r="Y53" s="25">
        <v>52807.63</v>
      </c>
      <c r="Z53" s="25">
        <v>0</v>
      </c>
      <c r="AA53" s="25">
        <v>0</v>
      </c>
      <c r="AB53" s="25">
        <v>0</v>
      </c>
      <c r="AC53" s="25">
        <v>0</v>
      </c>
      <c r="AD53" s="25">
        <v>22307.59</v>
      </c>
      <c r="AE53" s="25">
        <v>0</v>
      </c>
      <c r="AF53" s="25">
        <v>55613.77</v>
      </c>
      <c r="AG53" s="25">
        <v>0</v>
      </c>
      <c r="AH53" s="25">
        <v>0</v>
      </c>
      <c r="AI53" s="25">
        <v>0</v>
      </c>
      <c r="AJ53" s="25">
        <v>0</v>
      </c>
      <c r="AK53" s="25">
        <v>55792.43</v>
      </c>
      <c r="AL53" s="25">
        <v>0</v>
      </c>
      <c r="AM53" s="25">
        <v>0</v>
      </c>
      <c r="AN53" s="9">
        <v>0</v>
      </c>
      <c r="AO53" s="9">
        <v>0</v>
      </c>
      <c r="AP53" s="9">
        <v>23477.8</v>
      </c>
      <c r="AQ53" s="9">
        <v>0</v>
      </c>
      <c r="AR53" s="9">
        <v>58539.45</v>
      </c>
      <c r="AS53" s="9">
        <v>0</v>
      </c>
      <c r="AT53" s="9">
        <v>0</v>
      </c>
      <c r="AU53" s="9">
        <v>0</v>
      </c>
      <c r="AV53" s="9">
        <v>0</v>
      </c>
      <c r="AW53" s="9">
        <v>58929.7</v>
      </c>
      <c r="AX53" s="9">
        <v>0</v>
      </c>
      <c r="AY53" s="11">
        <v>0</v>
      </c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</row>
    <row r="54" spans="1:114" ht="24.75" x14ac:dyDescent="0.25">
      <c r="A54" s="120" t="s">
        <v>0</v>
      </c>
      <c r="B54" s="120" t="s">
        <v>0</v>
      </c>
      <c r="C54" s="122" t="s">
        <v>598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0</v>
      </c>
      <c r="AJ54" s="25">
        <v>0</v>
      </c>
      <c r="AK54" s="25">
        <v>0</v>
      </c>
      <c r="AL54" s="25">
        <v>0</v>
      </c>
      <c r="AM54" s="25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11">
        <v>0</v>
      </c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</row>
    <row r="55" spans="1:114" ht="84.75" x14ac:dyDescent="0.25">
      <c r="A55" s="120" t="s">
        <v>0</v>
      </c>
      <c r="B55" s="120" t="s">
        <v>0</v>
      </c>
      <c r="C55" s="122" t="s">
        <v>599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11">
        <v>0</v>
      </c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</row>
    <row r="56" spans="1:114" ht="15" customHeight="1" x14ac:dyDescent="0.25">
      <c r="A56" s="127" t="s">
        <v>0</v>
      </c>
      <c r="B56" s="127" t="s">
        <v>0</v>
      </c>
      <c r="C56" s="127" t="s">
        <v>600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11">
        <v>0</v>
      </c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</row>
    <row r="57" spans="1:114" ht="15" customHeight="1" x14ac:dyDescent="0.25">
      <c r="A57" s="125" t="s">
        <v>0</v>
      </c>
      <c r="B57" s="125" t="s">
        <v>0</v>
      </c>
      <c r="C57" s="125" t="s">
        <v>601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50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52.74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v>55.67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11">
        <v>58.77</v>
      </c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</row>
    <row r="58" spans="1:114" ht="15" customHeight="1" x14ac:dyDescent="0.25">
      <c r="A58" s="120" t="s">
        <v>602</v>
      </c>
      <c r="B58" s="122" t="s">
        <v>0</v>
      </c>
      <c r="C58" s="122" t="s">
        <v>0</v>
      </c>
      <c r="D58" s="25">
        <v>3034549437.7800002</v>
      </c>
      <c r="E58" s="25">
        <v>3048239932.0900002</v>
      </c>
      <c r="F58" s="25">
        <v>3190437812.1399999</v>
      </c>
      <c r="G58" s="25">
        <v>3364538552.7600002</v>
      </c>
      <c r="H58" s="25">
        <v>3239757518.6900001</v>
      </c>
      <c r="I58" s="25">
        <v>3139806091.5500002</v>
      </c>
      <c r="J58" s="25">
        <v>3247750051.7800002</v>
      </c>
      <c r="K58" s="25">
        <v>3218166708.9899998</v>
      </c>
      <c r="L58" s="25">
        <v>3336014788.8200002</v>
      </c>
      <c r="M58" s="25">
        <v>3798591303.1599998</v>
      </c>
      <c r="N58" s="25">
        <v>3919535539.3299999</v>
      </c>
      <c r="O58" s="25">
        <v>3885292072.8899999</v>
      </c>
      <c r="P58" s="25">
        <v>3478025004.0100002</v>
      </c>
      <c r="Q58" s="25">
        <v>3274894593.98</v>
      </c>
      <c r="R58" s="25">
        <v>3240246967.73</v>
      </c>
      <c r="S58" s="25">
        <v>3322855415.5599999</v>
      </c>
      <c r="T58" s="25">
        <v>3792396610.0100002</v>
      </c>
      <c r="U58" s="25">
        <v>3599083894.4200001</v>
      </c>
      <c r="V58" s="25">
        <v>3680692573.1199999</v>
      </c>
      <c r="W58" s="25">
        <v>3559119001.8499999</v>
      </c>
      <c r="X58" s="25">
        <v>3544586039.6199999</v>
      </c>
      <c r="Y58" s="25">
        <v>3983247244.2399998</v>
      </c>
      <c r="Z58" s="25">
        <v>3834133849.0500002</v>
      </c>
      <c r="AA58" s="25">
        <v>4309804480.1599998</v>
      </c>
      <c r="AB58" s="25">
        <v>3730020380.9099998</v>
      </c>
      <c r="AC58" s="25">
        <v>3675672521.3299999</v>
      </c>
      <c r="AD58" s="25">
        <v>3673785063.1199999</v>
      </c>
      <c r="AE58" s="25">
        <v>3683241569.6300001</v>
      </c>
      <c r="AF58" s="25">
        <v>3940455480.77</v>
      </c>
      <c r="AG58" s="25">
        <v>3643872918.6799998</v>
      </c>
      <c r="AH58" s="25">
        <v>3779829704.0500002</v>
      </c>
      <c r="AI58" s="25">
        <v>3700515927.21</v>
      </c>
      <c r="AJ58" s="25">
        <v>3738175707.1900001</v>
      </c>
      <c r="AK58" s="25">
        <v>4262977156.25</v>
      </c>
      <c r="AL58" s="25">
        <v>4015988633.3099999</v>
      </c>
      <c r="AM58" s="25">
        <v>4374781445.8999996</v>
      </c>
      <c r="AN58" s="9">
        <v>3783367811.5700002</v>
      </c>
      <c r="AO58" s="9">
        <v>3753512736.04</v>
      </c>
      <c r="AP58" s="9">
        <v>3724850354.02</v>
      </c>
      <c r="AQ58" s="9">
        <v>3912317621.8499999</v>
      </c>
      <c r="AR58" s="9">
        <v>3924475878.9899998</v>
      </c>
      <c r="AS58" s="9">
        <v>3912797859.4699998</v>
      </c>
      <c r="AT58" s="9">
        <v>3931802360.3600001</v>
      </c>
      <c r="AU58" s="9">
        <v>3844505628.0500002</v>
      </c>
      <c r="AV58" s="9">
        <v>3886342249.8099999</v>
      </c>
      <c r="AW58" s="9">
        <v>4406350761.5100002</v>
      </c>
      <c r="AX58" s="9">
        <v>4017460842.9099998</v>
      </c>
      <c r="AY58" s="11">
        <v>4550028860.8699999</v>
      </c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</row>
    <row r="59" spans="1:114" ht="15" customHeight="1" x14ac:dyDescent="0.25">
      <c r="A59" s="120" t="s">
        <v>603</v>
      </c>
      <c r="B59" s="122" t="s">
        <v>0</v>
      </c>
      <c r="C59" s="122" t="s">
        <v>0</v>
      </c>
      <c r="D59" s="25">
        <v>124296806.05</v>
      </c>
      <c r="E59" s="25">
        <v>113613391.40000001</v>
      </c>
      <c r="F59" s="25">
        <v>131763225.92</v>
      </c>
      <c r="G59" s="25">
        <v>122927552.45</v>
      </c>
      <c r="H59" s="25">
        <v>116903045.86</v>
      </c>
      <c r="I59" s="25">
        <v>123083638.87</v>
      </c>
      <c r="J59" s="25">
        <v>121260381.16</v>
      </c>
      <c r="K59" s="25">
        <v>117723389.37</v>
      </c>
      <c r="L59" s="25">
        <v>115454164.75</v>
      </c>
      <c r="M59" s="25">
        <v>134517809.37</v>
      </c>
      <c r="N59" s="25">
        <v>139633967.08000001</v>
      </c>
      <c r="O59" s="25">
        <v>200854333.24000001</v>
      </c>
      <c r="P59" s="25">
        <v>137550720.59</v>
      </c>
      <c r="Q59" s="25">
        <v>100963535.86</v>
      </c>
      <c r="R59" s="25">
        <v>122573159.92</v>
      </c>
      <c r="S59" s="25">
        <v>115947442.52</v>
      </c>
      <c r="T59" s="25">
        <v>107482777.28</v>
      </c>
      <c r="U59" s="25">
        <v>110175191.87</v>
      </c>
      <c r="V59" s="25">
        <v>114169586.87</v>
      </c>
      <c r="W59" s="25">
        <v>111118022.22</v>
      </c>
      <c r="X59" s="25">
        <v>108582126.44</v>
      </c>
      <c r="Y59" s="25">
        <v>127270177.54000001</v>
      </c>
      <c r="Z59" s="25">
        <v>132038878.54000001</v>
      </c>
      <c r="AA59" s="25">
        <v>187511158.19999999</v>
      </c>
      <c r="AB59" s="25">
        <v>107792063.68000001</v>
      </c>
      <c r="AC59" s="25">
        <v>95499558.709999993</v>
      </c>
      <c r="AD59" s="25">
        <v>117848077.78</v>
      </c>
      <c r="AE59" s="25">
        <v>110575714.37</v>
      </c>
      <c r="AF59" s="25">
        <v>101634991.31999999</v>
      </c>
      <c r="AG59" s="25">
        <v>104181731.31999999</v>
      </c>
      <c r="AH59" s="25">
        <v>108242028.36</v>
      </c>
      <c r="AI59" s="25">
        <v>105403021.34</v>
      </c>
      <c r="AJ59" s="25">
        <v>102712952.92</v>
      </c>
      <c r="AK59" s="25">
        <v>122321760.48</v>
      </c>
      <c r="AL59" s="25">
        <v>126802684.83</v>
      </c>
      <c r="AM59" s="25">
        <v>176993425.94999999</v>
      </c>
      <c r="AN59" s="9">
        <v>98878928.200000003</v>
      </c>
      <c r="AO59" s="9">
        <v>85999057.870000005</v>
      </c>
      <c r="AP59" s="9">
        <v>108882286.62</v>
      </c>
      <c r="AQ59" s="9">
        <v>100883260.66</v>
      </c>
      <c r="AR59" s="9">
        <v>91480608.340000004</v>
      </c>
      <c r="AS59" s="9">
        <v>93780927.310000002</v>
      </c>
      <c r="AT59" s="9">
        <v>97859189.049999997</v>
      </c>
      <c r="AU59" s="9">
        <v>95384798.5</v>
      </c>
      <c r="AV59" s="9">
        <v>92536828.620000005</v>
      </c>
      <c r="AW59" s="9">
        <v>113071215.94</v>
      </c>
      <c r="AX59" s="9">
        <v>117069755.75</v>
      </c>
      <c r="AY59" s="11">
        <v>158902960.72999999</v>
      </c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</row>
    <row r="60" spans="1:114" ht="15" customHeight="1" x14ac:dyDescent="0.25">
      <c r="A60" s="128" t="s">
        <v>0</v>
      </c>
      <c r="B60" s="128" t="s">
        <v>604</v>
      </c>
      <c r="C60" s="128" t="s">
        <v>0</v>
      </c>
      <c r="D60" s="25">
        <v>124296806.05</v>
      </c>
      <c r="E60" s="25">
        <v>113613391.40000001</v>
      </c>
      <c r="F60" s="25">
        <v>131763225.92</v>
      </c>
      <c r="G60" s="25">
        <v>122927552.45</v>
      </c>
      <c r="H60" s="25">
        <v>116903045.86</v>
      </c>
      <c r="I60" s="25">
        <v>123083638.87</v>
      </c>
      <c r="J60" s="25">
        <v>121260381.16</v>
      </c>
      <c r="K60" s="25">
        <v>117723389.37</v>
      </c>
      <c r="L60" s="25">
        <v>115454164.75</v>
      </c>
      <c r="M60" s="25">
        <v>134517809.37</v>
      </c>
      <c r="N60" s="25">
        <v>139633967.08000001</v>
      </c>
      <c r="O60" s="25">
        <v>200854333.24000001</v>
      </c>
      <c r="P60" s="25">
        <v>137550720.59</v>
      </c>
      <c r="Q60" s="25">
        <v>100963535.86</v>
      </c>
      <c r="R60" s="25">
        <v>122573159.92</v>
      </c>
      <c r="S60" s="25">
        <v>115947442.52</v>
      </c>
      <c r="T60" s="25">
        <v>107482777.28</v>
      </c>
      <c r="U60" s="25">
        <v>110175191.87</v>
      </c>
      <c r="V60" s="25">
        <v>114169586.87</v>
      </c>
      <c r="W60" s="25">
        <v>111118022.22</v>
      </c>
      <c r="X60" s="25">
        <v>108582126.44</v>
      </c>
      <c r="Y60" s="25">
        <v>127270177.54000001</v>
      </c>
      <c r="Z60" s="25">
        <v>132038878.54000001</v>
      </c>
      <c r="AA60" s="25">
        <v>187511158.19999999</v>
      </c>
      <c r="AB60" s="25">
        <v>107792063.68000001</v>
      </c>
      <c r="AC60" s="25">
        <v>95499558.709999993</v>
      </c>
      <c r="AD60" s="25">
        <v>117848077.78</v>
      </c>
      <c r="AE60" s="25">
        <v>110575714.37</v>
      </c>
      <c r="AF60" s="25">
        <v>101634991.31999999</v>
      </c>
      <c r="AG60" s="25">
        <v>104181731.31999999</v>
      </c>
      <c r="AH60" s="25">
        <v>108242028.36</v>
      </c>
      <c r="AI60" s="25">
        <v>105403021.34</v>
      </c>
      <c r="AJ60" s="25">
        <v>102712952.92</v>
      </c>
      <c r="AK60" s="25">
        <v>122321760.48</v>
      </c>
      <c r="AL60" s="25">
        <v>126802684.83</v>
      </c>
      <c r="AM60" s="25">
        <v>176993425.94999999</v>
      </c>
      <c r="AN60" s="9">
        <v>98878928.200000003</v>
      </c>
      <c r="AO60" s="9">
        <v>85999057.870000005</v>
      </c>
      <c r="AP60" s="9">
        <v>108882286.62</v>
      </c>
      <c r="AQ60" s="9">
        <v>100883260.66</v>
      </c>
      <c r="AR60" s="9">
        <v>91480608.340000004</v>
      </c>
      <c r="AS60" s="9">
        <v>93780927.310000002</v>
      </c>
      <c r="AT60" s="9">
        <v>97859189.049999997</v>
      </c>
      <c r="AU60" s="9">
        <v>95384798.5</v>
      </c>
      <c r="AV60" s="9">
        <v>92536828.620000005</v>
      </c>
      <c r="AW60" s="9">
        <v>113071215.94</v>
      </c>
      <c r="AX60" s="9">
        <v>117069755.75</v>
      </c>
      <c r="AY60" s="11">
        <v>158902960.72999999</v>
      </c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</row>
    <row r="61" spans="1:114" x14ac:dyDescent="0.25">
      <c r="A61" t="s">
        <v>0</v>
      </c>
      <c r="B61" t="s">
        <v>605</v>
      </c>
      <c r="C61" t="s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11">
        <v>0</v>
      </c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</row>
    <row r="62" spans="1:114" x14ac:dyDescent="0.25">
      <c r="A62" t="s">
        <v>606</v>
      </c>
      <c r="B62" t="s">
        <v>0</v>
      </c>
      <c r="C62" t="s">
        <v>0</v>
      </c>
      <c r="D62" s="25">
        <v>3158846243.8299999</v>
      </c>
      <c r="E62" s="25">
        <v>3161853323.4899998</v>
      </c>
      <c r="F62" s="25">
        <v>3322201038.0599999</v>
      </c>
      <c r="G62" s="25">
        <v>3487466105.21</v>
      </c>
      <c r="H62" s="25">
        <v>3356660564.5500002</v>
      </c>
      <c r="I62" s="25">
        <v>3262889730.4200001</v>
      </c>
      <c r="J62" s="25">
        <v>3369010432.9400001</v>
      </c>
      <c r="K62" s="25">
        <v>3335890098.3600001</v>
      </c>
      <c r="L62" s="25">
        <v>3451468953.5700002</v>
      </c>
      <c r="M62" s="25">
        <v>3933109112.5300002</v>
      </c>
      <c r="N62" s="25">
        <v>4059169506.4099998</v>
      </c>
      <c r="O62" s="25">
        <v>4086146406.1300001</v>
      </c>
      <c r="P62" s="25">
        <v>3615575724.5999999</v>
      </c>
      <c r="Q62" s="25">
        <v>3375873546.9499998</v>
      </c>
      <c r="R62" s="25">
        <v>3362820127.6500001</v>
      </c>
      <c r="S62" s="25">
        <v>3438802858.0799999</v>
      </c>
      <c r="T62" s="25">
        <v>3899879387.29</v>
      </c>
      <c r="U62" s="25">
        <v>3709259086.29</v>
      </c>
      <c r="V62" s="25">
        <v>3794863536.3600001</v>
      </c>
      <c r="W62" s="25">
        <v>3670237024.0700002</v>
      </c>
      <c r="X62" s="25">
        <v>3653170136.0900002</v>
      </c>
      <c r="Y62" s="25">
        <v>4110517421.7800002</v>
      </c>
      <c r="Z62" s="25">
        <v>3966172727.5900002</v>
      </c>
      <c r="AA62" s="25">
        <v>4497315638.3599997</v>
      </c>
      <c r="AB62" s="25">
        <v>3837812444.5900002</v>
      </c>
      <c r="AC62" s="25">
        <v>3771188366.3699999</v>
      </c>
      <c r="AD62" s="25">
        <v>3791633140.9000001</v>
      </c>
      <c r="AE62" s="25">
        <v>3793817284</v>
      </c>
      <c r="AF62" s="25">
        <v>4042090472.0900002</v>
      </c>
      <c r="AG62" s="25">
        <v>3748054650</v>
      </c>
      <c r="AH62" s="25">
        <v>3888073186.6500001</v>
      </c>
      <c r="AI62" s="25">
        <v>3805918948.5500002</v>
      </c>
      <c r="AJ62" s="25">
        <v>3840890742.02</v>
      </c>
      <c r="AK62" s="25">
        <v>4385298916.7299995</v>
      </c>
      <c r="AL62" s="25">
        <v>4142791318.1399999</v>
      </c>
      <c r="AM62" s="25">
        <v>4551774871.8500004</v>
      </c>
      <c r="AN62" s="9">
        <v>3882246739.77</v>
      </c>
      <c r="AO62" s="9">
        <v>3839528940.21</v>
      </c>
      <c r="AP62" s="9">
        <v>3833732640.6399999</v>
      </c>
      <c r="AQ62" s="9">
        <v>4013200882.5100002</v>
      </c>
      <c r="AR62" s="9">
        <v>4015956487.3299999</v>
      </c>
      <c r="AS62" s="9">
        <v>4006578786.7800002</v>
      </c>
      <c r="AT62" s="9">
        <v>4029663082.8099999</v>
      </c>
      <c r="AU62" s="9">
        <v>3939890426.5500002</v>
      </c>
      <c r="AV62" s="9">
        <v>3978881277.9299998</v>
      </c>
      <c r="AW62" s="9">
        <v>4519421977.4499998</v>
      </c>
      <c r="AX62" s="9">
        <v>4134530598.6599998</v>
      </c>
      <c r="AY62" s="11">
        <v>4708931821.6000004</v>
      </c>
      <c r="AZ62" s="6" t="s">
        <v>0</v>
      </c>
      <c r="BA62" s="6" t="s">
        <v>0</v>
      </c>
      <c r="BB62" s="6" t="s">
        <v>0</v>
      </c>
      <c r="BC62" s="6" t="s">
        <v>0</v>
      </c>
      <c r="BD62" s="6" t="s">
        <v>0</v>
      </c>
      <c r="BE62" s="6" t="s">
        <v>0</v>
      </c>
      <c r="BF62" s="6" t="s">
        <v>0</v>
      </c>
      <c r="BG62" s="6" t="s">
        <v>0</v>
      </c>
      <c r="BH62" s="6" t="s">
        <v>0</v>
      </c>
      <c r="BI62" s="6" t="s">
        <v>0</v>
      </c>
      <c r="BJ62" s="6" t="s">
        <v>0</v>
      </c>
      <c r="BK62" s="6" t="s">
        <v>0</v>
      </c>
      <c r="BL62" s="6" t="s">
        <v>0</v>
      </c>
      <c r="BM62" s="6" t="s">
        <v>0</v>
      </c>
      <c r="BN62" s="6" t="s">
        <v>0</v>
      </c>
      <c r="BO62" s="6" t="s">
        <v>0</v>
      </c>
      <c r="BP62" s="6" t="s">
        <v>0</v>
      </c>
      <c r="BQ62" s="6" t="s">
        <v>0</v>
      </c>
      <c r="BR62" s="6" t="s">
        <v>0</v>
      </c>
      <c r="BS62" s="6" t="s">
        <v>0</v>
      </c>
      <c r="BT62" s="6" t="s">
        <v>0</v>
      </c>
      <c r="BU62" s="6" t="s">
        <v>0</v>
      </c>
      <c r="BV62" s="6" t="s">
        <v>0</v>
      </c>
      <c r="BW62" s="6" t="s">
        <v>0</v>
      </c>
      <c r="BX62" s="6" t="s">
        <v>0</v>
      </c>
      <c r="BY62" s="6" t="s">
        <v>0</v>
      </c>
      <c r="BZ62" s="6" t="s">
        <v>0</v>
      </c>
      <c r="CA62" s="6" t="s">
        <v>0</v>
      </c>
      <c r="CB62" s="6" t="s">
        <v>0</v>
      </c>
      <c r="CC62" s="6" t="s">
        <v>0</v>
      </c>
      <c r="CD62" s="6" t="s">
        <v>0</v>
      </c>
      <c r="CE62" s="6" t="s">
        <v>0</v>
      </c>
      <c r="CF62" s="6" t="s">
        <v>0</v>
      </c>
      <c r="CG62" s="6" t="s">
        <v>0</v>
      </c>
      <c r="CH62" s="6" t="s">
        <v>0</v>
      </c>
      <c r="CI62" s="6" t="s">
        <v>0</v>
      </c>
      <c r="CJ62" s="1" t="s">
        <v>0</v>
      </c>
      <c r="CK62" s="1" t="s">
        <v>0</v>
      </c>
      <c r="CL62" s="1" t="s">
        <v>0</v>
      </c>
      <c r="CM62" s="1" t="s">
        <v>0</v>
      </c>
      <c r="CN62" s="1" t="s">
        <v>0</v>
      </c>
      <c r="CO62" s="1" t="s">
        <v>0</v>
      </c>
      <c r="CP62" s="1" t="s">
        <v>0</v>
      </c>
      <c r="CQ62" s="1" t="s">
        <v>0</v>
      </c>
      <c r="CR62" s="1" t="s">
        <v>0</v>
      </c>
      <c r="CS62" s="1" t="s">
        <v>0</v>
      </c>
      <c r="CT62" s="1" t="s">
        <v>0</v>
      </c>
      <c r="CU62" s="1" t="s">
        <v>0</v>
      </c>
      <c r="CV62" s="1" t="s">
        <v>0</v>
      </c>
      <c r="CW62" s="1" t="s">
        <v>0</v>
      </c>
      <c r="CX62" s="1" t="s">
        <v>0</v>
      </c>
      <c r="CY62" s="1" t="s">
        <v>0</v>
      </c>
      <c r="CZ62" s="1" t="s">
        <v>0</v>
      </c>
      <c r="DA62" s="1" t="s">
        <v>0</v>
      </c>
      <c r="DB62" s="1" t="s">
        <v>0</v>
      </c>
      <c r="DC62" s="1" t="s">
        <v>0</v>
      </c>
      <c r="DD62" s="1" t="s">
        <v>0</v>
      </c>
      <c r="DE62" s="1" t="s">
        <v>0</v>
      </c>
      <c r="DF62" s="1" t="s">
        <v>0</v>
      </c>
      <c r="DG62" s="1" t="s">
        <v>0</v>
      </c>
      <c r="DH62" s="1" t="s">
        <v>0</v>
      </c>
      <c r="DI62" s="1" t="s">
        <v>0</v>
      </c>
      <c r="DJ62" s="1" t="s">
        <v>0</v>
      </c>
    </row>
    <row r="63" spans="1:114" x14ac:dyDescent="0.25"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11">
        <v>0</v>
      </c>
      <c r="AZ63" s="6" t="s">
        <v>0</v>
      </c>
      <c r="BA63" s="6" t="s">
        <v>0</v>
      </c>
      <c r="BB63" s="6" t="s">
        <v>0</v>
      </c>
      <c r="BC63" s="6" t="s">
        <v>0</v>
      </c>
      <c r="BD63" s="6" t="s">
        <v>0</v>
      </c>
      <c r="BE63" s="6" t="s">
        <v>0</v>
      </c>
      <c r="BF63" s="6" t="s">
        <v>0</v>
      </c>
      <c r="BG63" s="6" t="s">
        <v>0</v>
      </c>
      <c r="BH63" s="6" t="s">
        <v>0</v>
      </c>
      <c r="BI63" s="6" t="s">
        <v>0</v>
      </c>
      <c r="BJ63" s="6" t="s">
        <v>0</v>
      </c>
      <c r="BK63" s="6" t="s">
        <v>0</v>
      </c>
      <c r="BL63" s="6" t="s">
        <v>0</v>
      </c>
      <c r="BM63" s="6" t="s">
        <v>0</v>
      </c>
      <c r="BN63" s="6" t="s">
        <v>0</v>
      </c>
      <c r="BO63" s="6" t="s">
        <v>0</v>
      </c>
      <c r="BP63" s="6" t="s">
        <v>0</v>
      </c>
      <c r="BQ63" s="6" t="s">
        <v>0</v>
      </c>
      <c r="BR63" s="6" t="s">
        <v>0</v>
      </c>
      <c r="BS63" s="6" t="s">
        <v>0</v>
      </c>
      <c r="BT63" s="6" t="s">
        <v>0</v>
      </c>
      <c r="BU63" s="6" t="s">
        <v>0</v>
      </c>
      <c r="BV63" s="6" t="s">
        <v>0</v>
      </c>
      <c r="BW63" s="6" t="s">
        <v>0</v>
      </c>
      <c r="BX63" s="6" t="s">
        <v>0</v>
      </c>
      <c r="BY63" s="6" t="s">
        <v>0</v>
      </c>
      <c r="BZ63" s="6" t="s">
        <v>0</v>
      </c>
      <c r="CA63" s="6" t="s">
        <v>0</v>
      </c>
      <c r="CB63" s="6" t="s">
        <v>0</v>
      </c>
      <c r="CC63" s="6" t="s">
        <v>0</v>
      </c>
      <c r="CD63" s="6" t="s">
        <v>0</v>
      </c>
      <c r="CE63" s="6" t="s">
        <v>0</v>
      </c>
      <c r="CF63" s="6" t="s">
        <v>0</v>
      </c>
      <c r="CG63" s="6" t="s">
        <v>0</v>
      </c>
      <c r="CH63" s="6" t="s">
        <v>0</v>
      </c>
      <c r="CI63" s="6" t="s">
        <v>0</v>
      </c>
      <c r="CJ63" s="1" t="s">
        <v>0</v>
      </c>
      <c r="CK63" s="1" t="s">
        <v>0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" t="s">
        <v>0</v>
      </c>
      <c r="CT63" s="1" t="s">
        <v>0</v>
      </c>
      <c r="CU63" s="1" t="s">
        <v>0</v>
      </c>
      <c r="CV63" s="1" t="s">
        <v>0</v>
      </c>
      <c r="CW63" s="1" t="s">
        <v>0</v>
      </c>
      <c r="CX63" s="1" t="s">
        <v>0</v>
      </c>
      <c r="CY63" s="1" t="s">
        <v>0</v>
      </c>
      <c r="CZ63" s="1" t="s">
        <v>0</v>
      </c>
      <c r="DA63" s="1" t="s">
        <v>0</v>
      </c>
      <c r="DB63" s="1" t="s">
        <v>0</v>
      </c>
      <c r="DC63" s="1" t="s">
        <v>0</v>
      </c>
      <c r="DD63" s="1" t="s">
        <v>0</v>
      </c>
      <c r="DE63" s="1" t="s">
        <v>0</v>
      </c>
      <c r="DF63" s="1" t="s">
        <v>0</v>
      </c>
      <c r="DG63" s="1" t="s">
        <v>0</v>
      </c>
      <c r="DH63" s="1" t="s">
        <v>0</v>
      </c>
      <c r="DI63" s="1" t="s">
        <v>0</v>
      </c>
      <c r="DJ63" s="1" t="s">
        <v>0</v>
      </c>
    </row>
    <row r="64" spans="1:114" x14ac:dyDescent="0.25"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11">
        <v>0</v>
      </c>
      <c r="AZ64" s="6" t="s">
        <v>0</v>
      </c>
      <c r="BA64" s="6" t="s">
        <v>0</v>
      </c>
      <c r="BB64" s="6" t="s">
        <v>0</v>
      </c>
      <c r="BC64" s="6" t="s">
        <v>0</v>
      </c>
      <c r="BD64" s="6" t="s">
        <v>0</v>
      </c>
      <c r="BE64" s="6" t="s">
        <v>0</v>
      </c>
      <c r="BF64" s="6" t="s">
        <v>0</v>
      </c>
      <c r="BG64" s="6" t="s">
        <v>0</v>
      </c>
      <c r="BH64" s="6" t="s">
        <v>0</v>
      </c>
      <c r="BI64" s="6" t="s">
        <v>0</v>
      </c>
      <c r="BJ64" s="6" t="s">
        <v>0</v>
      </c>
      <c r="BK64" s="6" t="s">
        <v>0</v>
      </c>
      <c r="BL64" s="6" t="s">
        <v>0</v>
      </c>
      <c r="BM64" s="6" t="s">
        <v>0</v>
      </c>
      <c r="BN64" s="6" t="s">
        <v>0</v>
      </c>
      <c r="BO64" s="6" t="s">
        <v>0</v>
      </c>
      <c r="BP64" s="6" t="s">
        <v>0</v>
      </c>
      <c r="BQ64" s="6" t="s">
        <v>0</v>
      </c>
      <c r="BR64" s="6" t="s">
        <v>0</v>
      </c>
      <c r="BS64" s="6" t="s">
        <v>0</v>
      </c>
      <c r="BT64" s="6" t="s">
        <v>0</v>
      </c>
      <c r="BU64" s="6" t="s">
        <v>0</v>
      </c>
      <c r="BV64" s="6" t="s">
        <v>0</v>
      </c>
      <c r="BW64" s="6" t="s">
        <v>0</v>
      </c>
      <c r="BX64" s="6" t="s">
        <v>0</v>
      </c>
      <c r="BY64" s="6" t="s">
        <v>0</v>
      </c>
      <c r="BZ64" s="6" t="s">
        <v>0</v>
      </c>
      <c r="CA64" s="6" t="s">
        <v>0</v>
      </c>
      <c r="CB64" s="6" t="s">
        <v>0</v>
      </c>
      <c r="CC64" s="6" t="s">
        <v>0</v>
      </c>
      <c r="CD64" s="6" t="s">
        <v>0</v>
      </c>
      <c r="CE64" s="6" t="s">
        <v>0</v>
      </c>
      <c r="CF64" s="6" t="s">
        <v>0</v>
      </c>
      <c r="CG64" s="6" t="s">
        <v>0</v>
      </c>
      <c r="CH64" s="6" t="s">
        <v>0</v>
      </c>
      <c r="CI64" s="6" t="s">
        <v>0</v>
      </c>
      <c r="CJ64" s="1" t="s">
        <v>0</v>
      </c>
      <c r="CK64" s="1" t="s">
        <v>0</v>
      </c>
      <c r="CL64" s="1" t="s">
        <v>0</v>
      </c>
      <c r="CM64" s="1" t="s">
        <v>0</v>
      </c>
      <c r="CN64" s="1" t="s">
        <v>0</v>
      </c>
      <c r="CO64" s="1" t="s">
        <v>0</v>
      </c>
      <c r="CP64" s="1" t="s">
        <v>0</v>
      </c>
      <c r="CQ64" s="1" t="s">
        <v>0</v>
      </c>
      <c r="CR64" s="1" t="s">
        <v>0</v>
      </c>
      <c r="CS64" s="1" t="s">
        <v>0</v>
      </c>
      <c r="CT64" s="1" t="s">
        <v>0</v>
      </c>
      <c r="CU64" s="1" t="s">
        <v>0</v>
      </c>
      <c r="CV64" s="1" t="s">
        <v>0</v>
      </c>
      <c r="CW64" s="1" t="s">
        <v>0</v>
      </c>
      <c r="CX64" s="1" t="s">
        <v>0</v>
      </c>
      <c r="CY64" s="1" t="s">
        <v>0</v>
      </c>
      <c r="CZ64" s="1" t="s">
        <v>0</v>
      </c>
      <c r="DA64" s="1" t="s">
        <v>0</v>
      </c>
      <c r="DB64" s="1" t="s">
        <v>0</v>
      </c>
      <c r="DC64" s="1" t="s">
        <v>0</v>
      </c>
      <c r="DD64" s="1" t="s">
        <v>0</v>
      </c>
      <c r="DE64" s="1" t="s">
        <v>0</v>
      </c>
      <c r="DF64" s="1" t="s">
        <v>0</v>
      </c>
      <c r="DG64" s="1" t="s">
        <v>0</v>
      </c>
      <c r="DH64" s="1" t="s">
        <v>0</v>
      </c>
      <c r="DI64" s="1" t="s">
        <v>0</v>
      </c>
      <c r="DJ64" s="1" t="s">
        <v>0</v>
      </c>
    </row>
    <row r="65" spans="4:114" x14ac:dyDescent="0.25"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11">
        <v>0</v>
      </c>
      <c r="AZ65" s="6" t="s">
        <v>0</v>
      </c>
      <c r="BA65" s="6" t="s">
        <v>0</v>
      </c>
      <c r="BB65" s="6" t="s">
        <v>0</v>
      </c>
      <c r="BC65" s="6" t="s">
        <v>0</v>
      </c>
      <c r="BD65" s="6" t="s">
        <v>0</v>
      </c>
      <c r="BE65" s="6" t="s">
        <v>0</v>
      </c>
      <c r="BF65" s="6" t="s">
        <v>0</v>
      </c>
      <c r="BG65" s="6" t="s">
        <v>0</v>
      </c>
      <c r="BH65" s="6" t="s">
        <v>0</v>
      </c>
      <c r="BI65" s="6" t="s">
        <v>0</v>
      </c>
      <c r="BJ65" s="6" t="s">
        <v>0</v>
      </c>
      <c r="BK65" s="6" t="s">
        <v>0</v>
      </c>
      <c r="BL65" s="6" t="s">
        <v>0</v>
      </c>
      <c r="BM65" s="6" t="s">
        <v>0</v>
      </c>
      <c r="BN65" s="6" t="s">
        <v>0</v>
      </c>
      <c r="BO65" s="6" t="s">
        <v>0</v>
      </c>
      <c r="BP65" s="6" t="s">
        <v>0</v>
      </c>
      <c r="BQ65" s="6" t="s">
        <v>0</v>
      </c>
      <c r="BR65" s="6" t="s">
        <v>0</v>
      </c>
      <c r="BS65" s="6" t="s">
        <v>0</v>
      </c>
      <c r="BT65" s="6" t="s">
        <v>0</v>
      </c>
      <c r="BU65" s="6" t="s">
        <v>0</v>
      </c>
      <c r="BV65" s="6" t="s">
        <v>0</v>
      </c>
      <c r="BW65" s="6" t="s">
        <v>0</v>
      </c>
      <c r="BX65" s="6" t="s">
        <v>0</v>
      </c>
      <c r="BY65" s="6" t="s">
        <v>0</v>
      </c>
      <c r="BZ65" s="6" t="s">
        <v>0</v>
      </c>
      <c r="CA65" s="6" t="s">
        <v>0</v>
      </c>
      <c r="CB65" s="6" t="s">
        <v>0</v>
      </c>
      <c r="CC65" s="6" t="s">
        <v>0</v>
      </c>
      <c r="CD65" s="6" t="s">
        <v>0</v>
      </c>
      <c r="CE65" s="6" t="s">
        <v>0</v>
      </c>
      <c r="CF65" s="6" t="s">
        <v>0</v>
      </c>
      <c r="CG65" s="6" t="s">
        <v>0</v>
      </c>
      <c r="CH65" s="6" t="s">
        <v>0</v>
      </c>
      <c r="CI65" s="6" t="s">
        <v>0</v>
      </c>
      <c r="CJ65" s="1" t="s">
        <v>0</v>
      </c>
      <c r="CK65" s="1" t="s">
        <v>0</v>
      </c>
      <c r="CL65" s="1" t="s">
        <v>0</v>
      </c>
      <c r="CM65" s="1" t="s">
        <v>0</v>
      </c>
      <c r="CN65" s="1" t="s">
        <v>0</v>
      </c>
      <c r="CO65" s="1" t="s">
        <v>0</v>
      </c>
      <c r="CP65" s="1" t="s">
        <v>0</v>
      </c>
      <c r="CQ65" s="1" t="s">
        <v>0</v>
      </c>
      <c r="CR65" s="1" t="s">
        <v>0</v>
      </c>
      <c r="CS65" s="1" t="s">
        <v>0</v>
      </c>
      <c r="CT65" s="1" t="s">
        <v>0</v>
      </c>
      <c r="CU65" s="1" t="s">
        <v>0</v>
      </c>
      <c r="CV65" s="1" t="s">
        <v>0</v>
      </c>
      <c r="CW65" s="1" t="s">
        <v>0</v>
      </c>
      <c r="CX65" s="1" t="s">
        <v>0</v>
      </c>
      <c r="CY65" s="1" t="s">
        <v>0</v>
      </c>
      <c r="CZ65" s="1" t="s">
        <v>0</v>
      </c>
      <c r="DA65" s="1" t="s">
        <v>0</v>
      </c>
      <c r="DB65" s="1" t="s">
        <v>0</v>
      </c>
      <c r="DC65" s="1" t="s">
        <v>0</v>
      </c>
      <c r="DD65" s="1" t="s">
        <v>0</v>
      </c>
      <c r="DE65" s="1" t="s">
        <v>0</v>
      </c>
      <c r="DF65" s="1" t="s">
        <v>0</v>
      </c>
      <c r="DG65" s="1" t="s">
        <v>0</v>
      </c>
      <c r="DH65" s="1" t="s">
        <v>0</v>
      </c>
      <c r="DI65" s="1" t="s">
        <v>0</v>
      </c>
      <c r="DJ65" s="1" t="s">
        <v>0</v>
      </c>
    </row>
    <row r="66" spans="4:114" x14ac:dyDescent="0.25"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11">
        <v>0</v>
      </c>
      <c r="AZ66" s="6" t="s">
        <v>0</v>
      </c>
      <c r="BA66" s="6" t="s">
        <v>0</v>
      </c>
      <c r="BB66" s="6" t="s">
        <v>0</v>
      </c>
      <c r="BC66" s="6" t="s">
        <v>0</v>
      </c>
      <c r="BD66" s="6" t="s">
        <v>0</v>
      </c>
      <c r="BE66" s="6" t="s">
        <v>0</v>
      </c>
      <c r="BF66" s="6" t="s">
        <v>0</v>
      </c>
      <c r="BG66" s="6" t="s">
        <v>0</v>
      </c>
      <c r="BH66" s="6" t="s">
        <v>0</v>
      </c>
      <c r="BI66" s="6" t="s">
        <v>0</v>
      </c>
      <c r="BJ66" s="6" t="s">
        <v>0</v>
      </c>
      <c r="BK66" s="6" t="s">
        <v>0</v>
      </c>
      <c r="BL66" s="6" t="s">
        <v>0</v>
      </c>
      <c r="BM66" s="6" t="s">
        <v>0</v>
      </c>
      <c r="BN66" s="6" t="s">
        <v>0</v>
      </c>
      <c r="BO66" s="6" t="s">
        <v>0</v>
      </c>
      <c r="BP66" s="6" t="s">
        <v>0</v>
      </c>
      <c r="BQ66" s="6" t="s">
        <v>0</v>
      </c>
      <c r="BR66" s="6" t="s">
        <v>0</v>
      </c>
      <c r="BS66" s="6" t="s">
        <v>0</v>
      </c>
      <c r="BT66" s="6" t="s">
        <v>0</v>
      </c>
      <c r="BU66" s="6" t="s">
        <v>0</v>
      </c>
      <c r="BV66" s="6" t="s">
        <v>0</v>
      </c>
      <c r="BW66" s="6" t="s">
        <v>0</v>
      </c>
      <c r="BX66" s="6" t="s">
        <v>0</v>
      </c>
      <c r="BY66" s="6" t="s">
        <v>0</v>
      </c>
      <c r="BZ66" s="6" t="s">
        <v>0</v>
      </c>
      <c r="CA66" s="6" t="s">
        <v>0</v>
      </c>
      <c r="CB66" s="6" t="s">
        <v>0</v>
      </c>
      <c r="CC66" s="6" t="s">
        <v>0</v>
      </c>
      <c r="CD66" s="6" t="s">
        <v>0</v>
      </c>
      <c r="CE66" s="6" t="s">
        <v>0</v>
      </c>
      <c r="CF66" s="6" t="s">
        <v>0</v>
      </c>
      <c r="CG66" s="6" t="s">
        <v>0</v>
      </c>
      <c r="CH66" s="6" t="s">
        <v>0</v>
      </c>
      <c r="CI66" s="6" t="s">
        <v>0</v>
      </c>
      <c r="CJ66" s="1" t="s">
        <v>0</v>
      </c>
      <c r="CK66" s="1" t="s">
        <v>0</v>
      </c>
      <c r="CL66" s="1" t="s">
        <v>0</v>
      </c>
      <c r="CM66" s="1" t="s">
        <v>0</v>
      </c>
      <c r="CN66" s="1" t="s">
        <v>0</v>
      </c>
      <c r="CO66" s="1" t="s">
        <v>0</v>
      </c>
      <c r="CP66" s="1" t="s">
        <v>0</v>
      </c>
      <c r="CQ66" s="1" t="s">
        <v>0</v>
      </c>
      <c r="CR66" s="1" t="s">
        <v>0</v>
      </c>
      <c r="CS66" s="1" t="s">
        <v>0</v>
      </c>
      <c r="CT66" s="1" t="s">
        <v>0</v>
      </c>
      <c r="CU66" s="1" t="s">
        <v>0</v>
      </c>
      <c r="CV66" s="1" t="s">
        <v>0</v>
      </c>
      <c r="CW66" s="1" t="s">
        <v>0</v>
      </c>
      <c r="CX66" s="1" t="s">
        <v>0</v>
      </c>
      <c r="CY66" s="1" t="s">
        <v>0</v>
      </c>
      <c r="CZ66" s="1" t="s">
        <v>0</v>
      </c>
      <c r="DA66" s="1" t="s">
        <v>0</v>
      </c>
      <c r="DB66" s="1" t="s">
        <v>0</v>
      </c>
      <c r="DC66" s="1" t="s">
        <v>0</v>
      </c>
      <c r="DD66" s="1" t="s">
        <v>0</v>
      </c>
      <c r="DE66" s="1" t="s">
        <v>0</v>
      </c>
      <c r="DF66" s="1" t="s">
        <v>0</v>
      </c>
      <c r="DG66" s="1" t="s">
        <v>0</v>
      </c>
      <c r="DH66" s="1" t="s">
        <v>0</v>
      </c>
      <c r="DI66" s="1" t="s">
        <v>0</v>
      </c>
      <c r="DJ66" s="1" t="s">
        <v>0</v>
      </c>
    </row>
    <row r="67" spans="4:114" x14ac:dyDescent="0.25"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11">
        <v>0</v>
      </c>
      <c r="AZ67" s="6" t="s">
        <v>0</v>
      </c>
      <c r="BA67" s="6" t="s">
        <v>0</v>
      </c>
      <c r="BB67" s="6" t="s">
        <v>0</v>
      </c>
      <c r="BC67" s="6" t="s">
        <v>0</v>
      </c>
      <c r="BD67" s="6" t="s">
        <v>0</v>
      </c>
      <c r="BE67" s="6" t="s">
        <v>0</v>
      </c>
      <c r="BF67" s="6" t="s">
        <v>0</v>
      </c>
      <c r="BG67" s="6" t="s">
        <v>0</v>
      </c>
      <c r="BH67" s="6" t="s">
        <v>0</v>
      </c>
      <c r="BI67" s="6" t="s">
        <v>0</v>
      </c>
      <c r="BJ67" s="6" t="s">
        <v>0</v>
      </c>
      <c r="BK67" s="6" t="s">
        <v>0</v>
      </c>
      <c r="BL67" s="6" t="s">
        <v>0</v>
      </c>
      <c r="BM67" s="6" t="s">
        <v>0</v>
      </c>
      <c r="BN67" s="6" t="s">
        <v>0</v>
      </c>
      <c r="BO67" s="6" t="s">
        <v>0</v>
      </c>
      <c r="BP67" s="6" t="s">
        <v>0</v>
      </c>
      <c r="BQ67" s="6" t="s">
        <v>0</v>
      </c>
      <c r="BR67" s="6" t="s">
        <v>0</v>
      </c>
      <c r="BS67" s="6" t="s">
        <v>0</v>
      </c>
      <c r="BT67" s="6" t="s">
        <v>0</v>
      </c>
      <c r="BU67" s="6" t="s">
        <v>0</v>
      </c>
      <c r="BV67" s="6" t="s">
        <v>0</v>
      </c>
      <c r="BW67" s="6" t="s">
        <v>0</v>
      </c>
      <c r="BX67" s="6" t="s">
        <v>0</v>
      </c>
      <c r="BY67" s="6" t="s">
        <v>0</v>
      </c>
      <c r="BZ67" s="6" t="s">
        <v>0</v>
      </c>
      <c r="CA67" s="6" t="s">
        <v>0</v>
      </c>
      <c r="CB67" s="6" t="s">
        <v>0</v>
      </c>
      <c r="CC67" s="6" t="s">
        <v>0</v>
      </c>
      <c r="CD67" s="6" t="s">
        <v>0</v>
      </c>
      <c r="CE67" s="6" t="s">
        <v>0</v>
      </c>
      <c r="CF67" s="6" t="s">
        <v>0</v>
      </c>
      <c r="CG67" s="6" t="s">
        <v>0</v>
      </c>
      <c r="CH67" s="6" t="s">
        <v>0</v>
      </c>
      <c r="CI67" s="6" t="s">
        <v>0</v>
      </c>
      <c r="CJ67" s="1" t="s">
        <v>0</v>
      </c>
      <c r="CK67" s="1" t="s">
        <v>0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" t="s">
        <v>0</v>
      </c>
      <c r="CT67" s="1" t="s">
        <v>0</v>
      </c>
      <c r="CU67" s="1" t="s">
        <v>0</v>
      </c>
      <c r="CV67" s="1" t="s">
        <v>0</v>
      </c>
      <c r="CW67" s="1" t="s">
        <v>0</v>
      </c>
      <c r="CX67" s="1" t="s">
        <v>0</v>
      </c>
      <c r="CY67" s="1" t="s">
        <v>0</v>
      </c>
      <c r="CZ67" s="1" t="s">
        <v>0</v>
      </c>
      <c r="DA67" s="1" t="s">
        <v>0</v>
      </c>
      <c r="DB67" s="1" t="s">
        <v>0</v>
      </c>
      <c r="DC67" s="1" t="s">
        <v>0</v>
      </c>
      <c r="DD67" s="1" t="s">
        <v>0</v>
      </c>
      <c r="DE67" s="1" t="s">
        <v>0</v>
      </c>
      <c r="DF67" s="1" t="s">
        <v>0</v>
      </c>
      <c r="DG67" s="1" t="s">
        <v>0</v>
      </c>
      <c r="DH67" s="1" t="s">
        <v>0</v>
      </c>
      <c r="DI67" s="1" t="s">
        <v>0</v>
      </c>
      <c r="DJ67" s="1" t="s">
        <v>0</v>
      </c>
    </row>
    <row r="68" spans="4:114" x14ac:dyDescent="0.25"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11">
        <v>0</v>
      </c>
      <c r="AZ68" s="6" t="s">
        <v>0</v>
      </c>
      <c r="BA68" s="6" t="s">
        <v>0</v>
      </c>
      <c r="BB68" s="6" t="s">
        <v>0</v>
      </c>
      <c r="BC68" s="6" t="s">
        <v>0</v>
      </c>
      <c r="BD68" s="6" t="s">
        <v>0</v>
      </c>
      <c r="BE68" s="6" t="s">
        <v>0</v>
      </c>
      <c r="BF68" s="6" t="s">
        <v>0</v>
      </c>
      <c r="BG68" s="6" t="s">
        <v>0</v>
      </c>
      <c r="BH68" s="6" t="s">
        <v>0</v>
      </c>
      <c r="BI68" s="6" t="s">
        <v>0</v>
      </c>
      <c r="BJ68" s="6" t="s">
        <v>0</v>
      </c>
      <c r="BK68" s="6" t="s">
        <v>0</v>
      </c>
      <c r="BL68" s="6" t="s">
        <v>0</v>
      </c>
      <c r="BM68" s="6" t="s">
        <v>0</v>
      </c>
      <c r="BN68" s="6" t="s">
        <v>0</v>
      </c>
      <c r="BO68" s="6" t="s">
        <v>0</v>
      </c>
      <c r="BP68" s="6" t="s">
        <v>0</v>
      </c>
      <c r="BQ68" s="6" t="s">
        <v>0</v>
      </c>
      <c r="BR68" s="6" t="s">
        <v>0</v>
      </c>
      <c r="BS68" s="6" t="s">
        <v>0</v>
      </c>
      <c r="BT68" s="6" t="s">
        <v>0</v>
      </c>
      <c r="BU68" s="6" t="s">
        <v>0</v>
      </c>
      <c r="BV68" s="6" t="s">
        <v>0</v>
      </c>
      <c r="BW68" s="6" t="s">
        <v>0</v>
      </c>
      <c r="BX68" s="6" t="s">
        <v>0</v>
      </c>
      <c r="BY68" s="6" t="s">
        <v>0</v>
      </c>
      <c r="BZ68" s="6" t="s">
        <v>0</v>
      </c>
      <c r="CA68" s="6" t="s">
        <v>0</v>
      </c>
      <c r="CB68" s="6" t="s">
        <v>0</v>
      </c>
      <c r="CC68" s="6" t="s">
        <v>0</v>
      </c>
      <c r="CD68" s="6" t="s">
        <v>0</v>
      </c>
      <c r="CE68" s="6" t="s">
        <v>0</v>
      </c>
      <c r="CF68" s="6" t="s">
        <v>0</v>
      </c>
      <c r="CG68" s="6" t="s">
        <v>0</v>
      </c>
      <c r="CH68" s="6" t="s">
        <v>0</v>
      </c>
      <c r="CI68" s="6" t="s">
        <v>0</v>
      </c>
      <c r="CJ68" s="1" t="s">
        <v>0</v>
      </c>
      <c r="CK68" s="1" t="s">
        <v>0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" t="s">
        <v>0</v>
      </c>
      <c r="CT68" s="1" t="s">
        <v>0</v>
      </c>
      <c r="CU68" s="1" t="s">
        <v>0</v>
      </c>
      <c r="CV68" s="1" t="s">
        <v>0</v>
      </c>
      <c r="CW68" s="1" t="s">
        <v>0</v>
      </c>
      <c r="CX68" s="1" t="s">
        <v>0</v>
      </c>
      <c r="CY68" s="1" t="s">
        <v>0</v>
      </c>
      <c r="CZ68" s="1" t="s">
        <v>0</v>
      </c>
      <c r="DA68" s="1" t="s">
        <v>0</v>
      </c>
      <c r="DB68" s="1" t="s">
        <v>0</v>
      </c>
      <c r="DC68" s="1" t="s">
        <v>0</v>
      </c>
      <c r="DD68" s="1" t="s">
        <v>0</v>
      </c>
      <c r="DE68" s="1" t="s">
        <v>0</v>
      </c>
      <c r="DF68" s="1" t="s">
        <v>0</v>
      </c>
      <c r="DG68" s="1" t="s">
        <v>0</v>
      </c>
      <c r="DH68" s="1" t="s">
        <v>0</v>
      </c>
      <c r="DI68" s="1" t="s">
        <v>0</v>
      </c>
      <c r="DJ68" s="1" t="s">
        <v>0</v>
      </c>
    </row>
    <row r="69" spans="4:114" x14ac:dyDescent="0.25"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11">
        <v>0</v>
      </c>
      <c r="AZ69" s="6" t="s">
        <v>0</v>
      </c>
      <c r="BA69" s="6" t="s">
        <v>0</v>
      </c>
      <c r="BB69" s="6" t="s">
        <v>0</v>
      </c>
      <c r="BC69" s="6" t="s">
        <v>0</v>
      </c>
      <c r="BD69" s="6" t="s">
        <v>0</v>
      </c>
      <c r="BE69" s="6" t="s">
        <v>0</v>
      </c>
      <c r="BF69" s="6" t="s">
        <v>0</v>
      </c>
      <c r="BG69" s="6" t="s">
        <v>0</v>
      </c>
      <c r="BH69" s="6" t="s">
        <v>0</v>
      </c>
      <c r="BI69" s="6" t="s">
        <v>0</v>
      </c>
      <c r="BJ69" s="6" t="s">
        <v>0</v>
      </c>
      <c r="BK69" s="6" t="s">
        <v>0</v>
      </c>
      <c r="BL69" s="6" t="s">
        <v>0</v>
      </c>
      <c r="BM69" s="6" t="s">
        <v>0</v>
      </c>
      <c r="BN69" s="6" t="s">
        <v>0</v>
      </c>
      <c r="BO69" s="6" t="s">
        <v>0</v>
      </c>
      <c r="BP69" s="6" t="s">
        <v>0</v>
      </c>
      <c r="BQ69" s="6" t="s">
        <v>0</v>
      </c>
      <c r="BR69" s="6" t="s">
        <v>0</v>
      </c>
      <c r="BS69" s="6" t="s">
        <v>0</v>
      </c>
      <c r="BT69" s="6" t="s">
        <v>0</v>
      </c>
      <c r="BU69" s="6" t="s">
        <v>0</v>
      </c>
      <c r="BV69" s="6" t="s">
        <v>0</v>
      </c>
      <c r="BW69" s="6" t="s">
        <v>0</v>
      </c>
      <c r="BX69" s="6" t="s">
        <v>0</v>
      </c>
      <c r="BY69" s="6" t="s">
        <v>0</v>
      </c>
      <c r="BZ69" s="6" t="s">
        <v>0</v>
      </c>
      <c r="CA69" s="6" t="s">
        <v>0</v>
      </c>
      <c r="CB69" s="6" t="s">
        <v>0</v>
      </c>
      <c r="CC69" s="6" t="s">
        <v>0</v>
      </c>
      <c r="CD69" s="6" t="s">
        <v>0</v>
      </c>
      <c r="CE69" s="6" t="s">
        <v>0</v>
      </c>
      <c r="CF69" s="6" t="s">
        <v>0</v>
      </c>
      <c r="CG69" s="6" t="s">
        <v>0</v>
      </c>
      <c r="CH69" s="6" t="s">
        <v>0</v>
      </c>
      <c r="CI69" s="6" t="s">
        <v>0</v>
      </c>
      <c r="CJ69" s="1" t="s">
        <v>0</v>
      </c>
      <c r="CK69" s="1" t="s">
        <v>0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" t="s">
        <v>0</v>
      </c>
      <c r="CT69" s="1" t="s">
        <v>0</v>
      </c>
      <c r="CU69" s="1" t="s">
        <v>0</v>
      </c>
      <c r="CV69" s="1" t="s">
        <v>0</v>
      </c>
      <c r="CW69" s="1" t="s">
        <v>0</v>
      </c>
      <c r="CX69" s="1" t="s">
        <v>0</v>
      </c>
      <c r="CY69" s="1" t="s">
        <v>0</v>
      </c>
      <c r="CZ69" s="1" t="s">
        <v>0</v>
      </c>
      <c r="DA69" s="1" t="s">
        <v>0</v>
      </c>
      <c r="DB69" s="1" t="s">
        <v>0</v>
      </c>
      <c r="DC69" s="1" t="s">
        <v>0</v>
      </c>
      <c r="DD69" s="1" t="s">
        <v>0</v>
      </c>
      <c r="DE69" s="1" t="s">
        <v>0</v>
      </c>
      <c r="DF69" s="1" t="s">
        <v>0</v>
      </c>
      <c r="DG69" s="1" t="s">
        <v>0</v>
      </c>
      <c r="DH69" s="1" t="s">
        <v>0</v>
      </c>
      <c r="DI69" s="1" t="s">
        <v>0</v>
      </c>
      <c r="DJ69" s="1" t="s">
        <v>0</v>
      </c>
    </row>
    <row r="70" spans="4:114" x14ac:dyDescent="0.25"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11">
        <v>0</v>
      </c>
      <c r="AZ70" s="6" t="s">
        <v>0</v>
      </c>
      <c r="BA70" s="6" t="s">
        <v>0</v>
      </c>
      <c r="BB70" s="6" t="s">
        <v>0</v>
      </c>
      <c r="BC70" s="6" t="s">
        <v>0</v>
      </c>
      <c r="BD70" s="6" t="s">
        <v>0</v>
      </c>
      <c r="BE70" s="6" t="s">
        <v>0</v>
      </c>
      <c r="BF70" s="6" t="s">
        <v>0</v>
      </c>
      <c r="BG70" s="6" t="s">
        <v>0</v>
      </c>
      <c r="BH70" s="6" t="s">
        <v>0</v>
      </c>
      <c r="BI70" s="6" t="s">
        <v>0</v>
      </c>
      <c r="BJ70" s="6" t="s">
        <v>0</v>
      </c>
      <c r="BK70" s="6" t="s">
        <v>0</v>
      </c>
      <c r="BL70" s="6" t="s">
        <v>0</v>
      </c>
      <c r="BM70" s="6" t="s">
        <v>0</v>
      </c>
      <c r="BN70" s="6" t="s">
        <v>0</v>
      </c>
      <c r="BO70" s="6" t="s">
        <v>0</v>
      </c>
      <c r="BP70" s="6" t="s">
        <v>0</v>
      </c>
      <c r="BQ70" s="6" t="s">
        <v>0</v>
      </c>
      <c r="BR70" s="6" t="s">
        <v>0</v>
      </c>
      <c r="BS70" s="6" t="s">
        <v>0</v>
      </c>
      <c r="BT70" s="6" t="s">
        <v>0</v>
      </c>
      <c r="BU70" s="6" t="s">
        <v>0</v>
      </c>
      <c r="BV70" s="6" t="s">
        <v>0</v>
      </c>
      <c r="BW70" s="6" t="s">
        <v>0</v>
      </c>
      <c r="BX70" s="6" t="s">
        <v>0</v>
      </c>
      <c r="BY70" s="6" t="s">
        <v>0</v>
      </c>
      <c r="BZ70" s="6" t="s">
        <v>0</v>
      </c>
      <c r="CA70" s="6" t="s">
        <v>0</v>
      </c>
      <c r="CB70" s="6" t="s">
        <v>0</v>
      </c>
      <c r="CC70" s="6" t="s">
        <v>0</v>
      </c>
      <c r="CD70" s="6" t="s">
        <v>0</v>
      </c>
      <c r="CE70" s="6" t="s">
        <v>0</v>
      </c>
      <c r="CF70" s="6" t="s">
        <v>0</v>
      </c>
      <c r="CG70" s="6" t="s">
        <v>0</v>
      </c>
      <c r="CH70" s="6" t="s">
        <v>0</v>
      </c>
      <c r="CI70" s="6" t="s">
        <v>0</v>
      </c>
      <c r="CJ70" s="1" t="s">
        <v>0</v>
      </c>
      <c r="CK70" s="1" t="s">
        <v>0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0</v>
      </c>
      <c r="CR70" s="1" t="s">
        <v>0</v>
      </c>
      <c r="CS70" s="1" t="s">
        <v>0</v>
      </c>
      <c r="CT70" s="1" t="s">
        <v>0</v>
      </c>
      <c r="CU70" s="1" t="s">
        <v>0</v>
      </c>
      <c r="CV70" s="1" t="s">
        <v>0</v>
      </c>
      <c r="CW70" s="1" t="s">
        <v>0</v>
      </c>
      <c r="CX70" s="1" t="s">
        <v>0</v>
      </c>
      <c r="CY70" s="1" t="s">
        <v>0</v>
      </c>
      <c r="CZ70" s="1" t="s">
        <v>0</v>
      </c>
      <c r="DA70" s="1" t="s">
        <v>0</v>
      </c>
      <c r="DB70" s="1" t="s">
        <v>0</v>
      </c>
      <c r="DC70" s="1" t="s">
        <v>0</v>
      </c>
      <c r="DD70" s="1" t="s">
        <v>0</v>
      </c>
      <c r="DE70" s="1" t="s">
        <v>0</v>
      </c>
      <c r="DF70" s="1" t="s">
        <v>0</v>
      </c>
      <c r="DG70" s="1" t="s">
        <v>0</v>
      </c>
      <c r="DH70" s="1" t="s">
        <v>0</v>
      </c>
      <c r="DI70" s="1" t="s">
        <v>0</v>
      </c>
      <c r="DJ70" s="1" t="s">
        <v>0</v>
      </c>
    </row>
    <row r="71" spans="4:114" x14ac:dyDescent="0.25"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11"/>
      <c r="AZ71" s="6" t="s">
        <v>0</v>
      </c>
      <c r="BA71" s="6" t="s">
        <v>0</v>
      </c>
      <c r="BB71" s="6" t="s">
        <v>0</v>
      </c>
      <c r="BC71" s="6" t="s">
        <v>0</v>
      </c>
      <c r="BD71" s="6" t="s">
        <v>0</v>
      </c>
      <c r="BE71" s="6" t="s">
        <v>0</v>
      </c>
      <c r="BF71" s="6" t="s">
        <v>0</v>
      </c>
      <c r="BG71" s="6" t="s">
        <v>0</v>
      </c>
      <c r="BH71" s="6" t="s">
        <v>0</v>
      </c>
      <c r="BI71" s="6" t="s">
        <v>0</v>
      </c>
      <c r="BJ71" s="6" t="s">
        <v>0</v>
      </c>
      <c r="BK71" s="6" t="s">
        <v>0</v>
      </c>
      <c r="BL71" s="6" t="s">
        <v>0</v>
      </c>
      <c r="BM71" s="6" t="s">
        <v>0</v>
      </c>
      <c r="BN71" s="6" t="s">
        <v>0</v>
      </c>
      <c r="BO71" s="6" t="s">
        <v>0</v>
      </c>
      <c r="BP71" s="6" t="s">
        <v>0</v>
      </c>
      <c r="BQ71" s="6" t="s">
        <v>0</v>
      </c>
      <c r="BR71" s="6" t="s">
        <v>0</v>
      </c>
      <c r="BS71" s="6" t="s">
        <v>0</v>
      </c>
      <c r="BT71" s="6" t="s">
        <v>0</v>
      </c>
      <c r="BU71" s="6" t="s">
        <v>0</v>
      </c>
      <c r="BV71" s="6" t="s">
        <v>0</v>
      </c>
      <c r="BW71" s="6" t="s">
        <v>0</v>
      </c>
      <c r="BX71" s="6" t="s">
        <v>0</v>
      </c>
      <c r="BY71" s="6" t="s">
        <v>0</v>
      </c>
      <c r="BZ71" s="6" t="s">
        <v>0</v>
      </c>
      <c r="CA71" s="6" t="s">
        <v>0</v>
      </c>
      <c r="CB71" s="6" t="s">
        <v>0</v>
      </c>
      <c r="CC71" s="6" t="s">
        <v>0</v>
      </c>
      <c r="CD71" s="6" t="s">
        <v>0</v>
      </c>
      <c r="CE71" s="6" t="s">
        <v>0</v>
      </c>
      <c r="CF71" s="6" t="s">
        <v>0</v>
      </c>
      <c r="CG71" s="6" t="s">
        <v>0</v>
      </c>
      <c r="CH71" s="6" t="s">
        <v>0</v>
      </c>
      <c r="CI71" s="6" t="s">
        <v>0</v>
      </c>
      <c r="CJ71" s="1" t="s">
        <v>0</v>
      </c>
      <c r="CK71" s="1" t="s">
        <v>0</v>
      </c>
      <c r="CL71" s="1" t="s">
        <v>0</v>
      </c>
      <c r="CM71" s="1" t="s">
        <v>0</v>
      </c>
      <c r="CN71" s="1" t="s">
        <v>0</v>
      </c>
      <c r="CO71" s="1" t="s">
        <v>0</v>
      </c>
      <c r="CP71" s="1" t="s">
        <v>0</v>
      </c>
      <c r="CQ71" s="1" t="s">
        <v>0</v>
      </c>
      <c r="CR71" s="1" t="s">
        <v>0</v>
      </c>
      <c r="CS71" s="1" t="s">
        <v>0</v>
      </c>
      <c r="CT71" s="1" t="s">
        <v>0</v>
      </c>
      <c r="CU71" s="1" t="s">
        <v>0</v>
      </c>
      <c r="CV71" s="1" t="s">
        <v>0</v>
      </c>
      <c r="CW71" s="1" t="s">
        <v>0</v>
      </c>
      <c r="CX71" s="1" t="s">
        <v>0</v>
      </c>
      <c r="CY71" s="1" t="s">
        <v>0</v>
      </c>
      <c r="CZ71" s="1" t="s">
        <v>0</v>
      </c>
      <c r="DA71" s="1" t="s">
        <v>0</v>
      </c>
      <c r="DB71" s="1" t="s">
        <v>0</v>
      </c>
      <c r="DC71" s="1" t="s">
        <v>0</v>
      </c>
      <c r="DD71" s="1" t="s">
        <v>0</v>
      </c>
      <c r="DE71" s="1" t="s">
        <v>0</v>
      </c>
      <c r="DF71" s="1" t="s">
        <v>0</v>
      </c>
      <c r="DG71" s="1" t="s">
        <v>0</v>
      </c>
      <c r="DH71" s="1" t="s">
        <v>0</v>
      </c>
      <c r="DI71" s="1" t="s">
        <v>0</v>
      </c>
      <c r="DJ71" s="1" t="s">
        <v>0</v>
      </c>
    </row>
    <row r="72" spans="4:114" x14ac:dyDescent="0.25"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11"/>
      <c r="AZ72" s="6" t="s">
        <v>0</v>
      </c>
      <c r="BA72" s="6" t="s">
        <v>0</v>
      </c>
      <c r="BB72" s="6" t="s">
        <v>0</v>
      </c>
      <c r="BC72" s="6" t="s">
        <v>0</v>
      </c>
      <c r="BD72" s="6" t="s">
        <v>0</v>
      </c>
      <c r="BE72" s="6" t="s">
        <v>0</v>
      </c>
      <c r="BF72" s="6" t="s">
        <v>0</v>
      </c>
      <c r="BG72" s="6" t="s">
        <v>0</v>
      </c>
      <c r="BH72" s="6" t="s">
        <v>0</v>
      </c>
      <c r="BI72" s="6" t="s">
        <v>0</v>
      </c>
      <c r="BJ72" s="6" t="s">
        <v>0</v>
      </c>
      <c r="BK72" s="6" t="s">
        <v>0</v>
      </c>
      <c r="BL72" s="6" t="s">
        <v>0</v>
      </c>
      <c r="BM72" s="6" t="s">
        <v>0</v>
      </c>
      <c r="BN72" s="6" t="s">
        <v>0</v>
      </c>
      <c r="BO72" s="6" t="s">
        <v>0</v>
      </c>
      <c r="BP72" s="6" t="s">
        <v>0</v>
      </c>
      <c r="BQ72" s="6" t="s">
        <v>0</v>
      </c>
      <c r="BR72" s="6" t="s">
        <v>0</v>
      </c>
      <c r="BS72" s="6" t="s">
        <v>0</v>
      </c>
      <c r="BT72" s="6" t="s">
        <v>0</v>
      </c>
      <c r="BU72" s="6" t="s">
        <v>0</v>
      </c>
      <c r="BV72" s="6" t="s">
        <v>0</v>
      </c>
      <c r="BW72" s="6" t="s">
        <v>0</v>
      </c>
      <c r="BX72" s="6" t="s">
        <v>0</v>
      </c>
      <c r="BY72" s="6" t="s">
        <v>0</v>
      </c>
      <c r="BZ72" s="6" t="s">
        <v>0</v>
      </c>
      <c r="CA72" s="6" t="s">
        <v>0</v>
      </c>
      <c r="CB72" s="6" t="s">
        <v>0</v>
      </c>
      <c r="CC72" s="6" t="s">
        <v>0</v>
      </c>
      <c r="CD72" s="6" t="s">
        <v>0</v>
      </c>
      <c r="CE72" s="6" t="s">
        <v>0</v>
      </c>
      <c r="CF72" s="6" t="s">
        <v>0</v>
      </c>
      <c r="CG72" s="6" t="s">
        <v>0</v>
      </c>
      <c r="CH72" s="6" t="s">
        <v>0</v>
      </c>
      <c r="CI72" s="6" t="s">
        <v>0</v>
      </c>
      <c r="CJ72" s="1" t="s">
        <v>0</v>
      </c>
      <c r="CK72" s="1" t="s">
        <v>0</v>
      </c>
      <c r="CL72" s="1" t="s">
        <v>0</v>
      </c>
      <c r="CM72" s="1" t="s">
        <v>0</v>
      </c>
      <c r="CN72" s="1" t="s">
        <v>0</v>
      </c>
      <c r="CO72" s="1" t="s">
        <v>0</v>
      </c>
      <c r="CP72" s="1" t="s">
        <v>0</v>
      </c>
      <c r="CQ72" s="1" t="s">
        <v>0</v>
      </c>
      <c r="CR72" s="1" t="s">
        <v>0</v>
      </c>
      <c r="CS72" s="1" t="s">
        <v>0</v>
      </c>
      <c r="CT72" s="1" t="s">
        <v>0</v>
      </c>
      <c r="CU72" s="1" t="s">
        <v>0</v>
      </c>
      <c r="CV72" s="1" t="s">
        <v>0</v>
      </c>
      <c r="CW72" s="1" t="s">
        <v>0</v>
      </c>
      <c r="CX72" s="1" t="s">
        <v>0</v>
      </c>
      <c r="CY72" s="1" t="s">
        <v>0</v>
      </c>
      <c r="CZ72" s="1" t="s">
        <v>0</v>
      </c>
      <c r="DA72" s="1" t="s">
        <v>0</v>
      </c>
      <c r="DB72" s="1" t="s">
        <v>0</v>
      </c>
      <c r="DC72" s="1" t="s">
        <v>0</v>
      </c>
      <c r="DD72" s="1" t="s">
        <v>0</v>
      </c>
      <c r="DE72" s="1" t="s">
        <v>0</v>
      </c>
      <c r="DF72" s="1" t="s">
        <v>0</v>
      </c>
      <c r="DG72" s="1" t="s">
        <v>0</v>
      </c>
      <c r="DH72" s="1" t="s">
        <v>0</v>
      </c>
      <c r="DI72" s="1" t="s">
        <v>0</v>
      </c>
      <c r="DJ72" s="1" t="s">
        <v>0</v>
      </c>
    </row>
    <row r="73" spans="4:114" x14ac:dyDescent="0.25"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11"/>
      <c r="AZ73" s="6" t="s">
        <v>0</v>
      </c>
      <c r="BA73" s="6" t="s">
        <v>0</v>
      </c>
      <c r="BB73" s="6" t="s">
        <v>0</v>
      </c>
      <c r="BC73" s="6" t="s">
        <v>0</v>
      </c>
      <c r="BD73" s="6" t="s">
        <v>0</v>
      </c>
      <c r="BE73" s="6" t="s">
        <v>0</v>
      </c>
      <c r="BF73" s="6" t="s">
        <v>0</v>
      </c>
      <c r="BG73" s="6" t="s">
        <v>0</v>
      </c>
      <c r="BH73" s="6" t="s">
        <v>0</v>
      </c>
      <c r="BI73" s="6" t="s">
        <v>0</v>
      </c>
      <c r="BJ73" s="6" t="s">
        <v>0</v>
      </c>
      <c r="BK73" s="6" t="s">
        <v>0</v>
      </c>
      <c r="BL73" s="6" t="s">
        <v>0</v>
      </c>
      <c r="BM73" s="6" t="s">
        <v>0</v>
      </c>
      <c r="BN73" s="6" t="s">
        <v>0</v>
      </c>
      <c r="BO73" s="6" t="s">
        <v>0</v>
      </c>
      <c r="BP73" s="6" t="s">
        <v>0</v>
      </c>
      <c r="BQ73" s="6" t="s">
        <v>0</v>
      </c>
      <c r="BR73" s="6" t="s">
        <v>0</v>
      </c>
      <c r="BS73" s="6" t="s">
        <v>0</v>
      </c>
      <c r="BT73" s="6" t="s">
        <v>0</v>
      </c>
      <c r="BU73" s="6" t="s">
        <v>0</v>
      </c>
      <c r="BV73" s="6" t="s">
        <v>0</v>
      </c>
      <c r="BW73" s="6" t="s">
        <v>0</v>
      </c>
      <c r="BX73" s="6" t="s">
        <v>0</v>
      </c>
      <c r="BY73" s="6" t="s">
        <v>0</v>
      </c>
      <c r="BZ73" s="6" t="s">
        <v>0</v>
      </c>
      <c r="CA73" s="6" t="s">
        <v>0</v>
      </c>
      <c r="CB73" s="6" t="s">
        <v>0</v>
      </c>
      <c r="CC73" s="6" t="s">
        <v>0</v>
      </c>
      <c r="CD73" s="6" t="s">
        <v>0</v>
      </c>
      <c r="CE73" s="6" t="s">
        <v>0</v>
      </c>
      <c r="CF73" s="6" t="s">
        <v>0</v>
      </c>
      <c r="CG73" s="6" t="s">
        <v>0</v>
      </c>
      <c r="CH73" s="6" t="s">
        <v>0</v>
      </c>
      <c r="CI73" s="6" t="s">
        <v>0</v>
      </c>
      <c r="CJ73" s="1" t="s">
        <v>0</v>
      </c>
      <c r="CK73" s="1" t="s">
        <v>0</v>
      </c>
      <c r="CL73" s="1" t="s">
        <v>0</v>
      </c>
      <c r="CM73" s="1" t="s">
        <v>0</v>
      </c>
      <c r="CN73" s="1" t="s">
        <v>0</v>
      </c>
      <c r="CO73" s="1" t="s">
        <v>0</v>
      </c>
      <c r="CP73" s="1" t="s">
        <v>0</v>
      </c>
      <c r="CQ73" s="1" t="s">
        <v>0</v>
      </c>
      <c r="CR73" s="1" t="s">
        <v>0</v>
      </c>
      <c r="CS73" s="1" t="s">
        <v>0</v>
      </c>
      <c r="CT73" s="1" t="s">
        <v>0</v>
      </c>
      <c r="CU73" s="1" t="s">
        <v>0</v>
      </c>
      <c r="CV73" s="1" t="s">
        <v>0</v>
      </c>
      <c r="CW73" s="1" t="s">
        <v>0</v>
      </c>
      <c r="CX73" s="1" t="s">
        <v>0</v>
      </c>
      <c r="CY73" s="1" t="s">
        <v>0</v>
      </c>
      <c r="CZ73" s="1" t="s">
        <v>0</v>
      </c>
      <c r="DA73" s="1" t="s">
        <v>0</v>
      </c>
      <c r="DB73" s="1" t="s">
        <v>0</v>
      </c>
      <c r="DC73" s="1" t="s">
        <v>0</v>
      </c>
      <c r="DD73" s="1" t="s">
        <v>0</v>
      </c>
      <c r="DE73" s="1" t="s">
        <v>0</v>
      </c>
      <c r="DF73" s="1" t="s">
        <v>0</v>
      </c>
      <c r="DG73" s="1" t="s">
        <v>0</v>
      </c>
      <c r="DH73" s="1" t="s">
        <v>0</v>
      </c>
      <c r="DI73" s="1" t="s">
        <v>0</v>
      </c>
      <c r="DJ73" s="1" t="s">
        <v>0</v>
      </c>
    </row>
    <row r="74" spans="4:114" x14ac:dyDescent="0.25"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11"/>
      <c r="AZ74" s="6" t="s">
        <v>0</v>
      </c>
      <c r="BA74" s="6" t="s">
        <v>0</v>
      </c>
      <c r="BB74" s="6" t="s">
        <v>0</v>
      </c>
      <c r="BC74" s="6" t="s">
        <v>0</v>
      </c>
      <c r="BD74" s="6" t="s">
        <v>0</v>
      </c>
      <c r="BE74" s="6" t="s">
        <v>0</v>
      </c>
      <c r="BF74" s="6" t="s">
        <v>0</v>
      </c>
      <c r="BG74" s="6" t="s">
        <v>0</v>
      </c>
      <c r="BH74" s="6" t="s">
        <v>0</v>
      </c>
      <c r="BI74" s="6" t="s">
        <v>0</v>
      </c>
      <c r="BJ74" s="6" t="s">
        <v>0</v>
      </c>
      <c r="BK74" s="6" t="s">
        <v>0</v>
      </c>
      <c r="BL74" s="6" t="s">
        <v>0</v>
      </c>
      <c r="BM74" s="6" t="s">
        <v>0</v>
      </c>
      <c r="BN74" s="6" t="s">
        <v>0</v>
      </c>
      <c r="BO74" s="6" t="s">
        <v>0</v>
      </c>
      <c r="BP74" s="6" t="s">
        <v>0</v>
      </c>
      <c r="BQ74" s="6" t="s">
        <v>0</v>
      </c>
      <c r="BR74" s="6" t="s">
        <v>0</v>
      </c>
      <c r="BS74" s="6" t="s">
        <v>0</v>
      </c>
      <c r="BT74" s="6" t="s">
        <v>0</v>
      </c>
      <c r="BU74" s="6" t="s">
        <v>0</v>
      </c>
      <c r="BV74" s="6" t="s">
        <v>0</v>
      </c>
      <c r="BW74" s="6" t="s">
        <v>0</v>
      </c>
      <c r="BX74" s="6" t="s">
        <v>0</v>
      </c>
      <c r="BY74" s="6" t="s">
        <v>0</v>
      </c>
      <c r="BZ74" s="6" t="s">
        <v>0</v>
      </c>
      <c r="CA74" s="6" t="s">
        <v>0</v>
      </c>
      <c r="CB74" s="6" t="s">
        <v>0</v>
      </c>
      <c r="CC74" s="6" t="s">
        <v>0</v>
      </c>
      <c r="CD74" s="6" t="s">
        <v>0</v>
      </c>
      <c r="CE74" s="6" t="s">
        <v>0</v>
      </c>
      <c r="CF74" s="6" t="s">
        <v>0</v>
      </c>
      <c r="CG74" s="6" t="s">
        <v>0</v>
      </c>
      <c r="CH74" s="6" t="s">
        <v>0</v>
      </c>
      <c r="CI74" s="6" t="s">
        <v>0</v>
      </c>
      <c r="CJ74" s="1" t="s">
        <v>0</v>
      </c>
      <c r="CK74" s="1" t="s">
        <v>0</v>
      </c>
      <c r="CL74" s="1" t="s">
        <v>0</v>
      </c>
      <c r="CM74" s="1" t="s">
        <v>0</v>
      </c>
      <c r="CN74" s="1" t="s">
        <v>0</v>
      </c>
      <c r="CO74" s="1" t="s">
        <v>0</v>
      </c>
      <c r="CP74" s="1" t="s">
        <v>0</v>
      </c>
      <c r="CQ74" s="1" t="s">
        <v>0</v>
      </c>
      <c r="CR74" s="1" t="s">
        <v>0</v>
      </c>
      <c r="CS74" s="1" t="s">
        <v>0</v>
      </c>
      <c r="CT74" s="1" t="s">
        <v>0</v>
      </c>
      <c r="CU74" s="1" t="s">
        <v>0</v>
      </c>
      <c r="CV74" s="1" t="s">
        <v>0</v>
      </c>
      <c r="CW74" s="1" t="s">
        <v>0</v>
      </c>
      <c r="CX74" s="1" t="s">
        <v>0</v>
      </c>
      <c r="CY74" s="1" t="s">
        <v>0</v>
      </c>
      <c r="CZ74" s="1" t="s">
        <v>0</v>
      </c>
      <c r="DA74" s="1" t="s">
        <v>0</v>
      </c>
      <c r="DB74" s="1" t="s">
        <v>0</v>
      </c>
      <c r="DC74" s="1" t="s">
        <v>0</v>
      </c>
      <c r="DD74" s="1" t="s">
        <v>0</v>
      </c>
      <c r="DE74" s="1" t="s">
        <v>0</v>
      </c>
      <c r="DF74" s="1" t="s">
        <v>0</v>
      </c>
      <c r="DG74" s="1" t="s">
        <v>0</v>
      </c>
      <c r="DH74" s="1" t="s">
        <v>0</v>
      </c>
      <c r="DI74" s="1" t="s">
        <v>0</v>
      </c>
      <c r="DJ74" s="1" t="s">
        <v>0</v>
      </c>
    </row>
    <row r="75" spans="4:114" x14ac:dyDescent="0.25"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11"/>
      <c r="AZ75" s="6" t="s">
        <v>0</v>
      </c>
      <c r="BA75" s="6" t="s">
        <v>0</v>
      </c>
      <c r="BB75" s="6" t="s">
        <v>0</v>
      </c>
      <c r="BC75" s="6" t="s">
        <v>0</v>
      </c>
      <c r="BD75" s="6" t="s">
        <v>0</v>
      </c>
      <c r="BE75" s="6" t="s">
        <v>0</v>
      </c>
      <c r="BF75" s="6" t="s">
        <v>0</v>
      </c>
      <c r="BG75" s="6" t="s">
        <v>0</v>
      </c>
      <c r="BH75" s="6" t="s">
        <v>0</v>
      </c>
      <c r="BI75" s="6" t="s">
        <v>0</v>
      </c>
      <c r="BJ75" s="6" t="s">
        <v>0</v>
      </c>
      <c r="BK75" s="6" t="s">
        <v>0</v>
      </c>
      <c r="BL75" s="6" t="s">
        <v>0</v>
      </c>
      <c r="BM75" s="6" t="s">
        <v>0</v>
      </c>
      <c r="BN75" s="6" t="s">
        <v>0</v>
      </c>
      <c r="BO75" s="6" t="s">
        <v>0</v>
      </c>
      <c r="BP75" s="6" t="s">
        <v>0</v>
      </c>
      <c r="BQ75" s="6" t="s">
        <v>0</v>
      </c>
      <c r="BR75" s="6" t="s">
        <v>0</v>
      </c>
      <c r="BS75" s="6" t="s">
        <v>0</v>
      </c>
      <c r="BT75" s="6" t="s">
        <v>0</v>
      </c>
      <c r="BU75" s="6" t="s">
        <v>0</v>
      </c>
      <c r="BV75" s="6" t="s">
        <v>0</v>
      </c>
      <c r="BW75" s="6" t="s">
        <v>0</v>
      </c>
      <c r="BX75" s="6" t="s">
        <v>0</v>
      </c>
      <c r="BY75" s="6" t="s">
        <v>0</v>
      </c>
      <c r="BZ75" s="6" t="s">
        <v>0</v>
      </c>
      <c r="CA75" s="6" t="s">
        <v>0</v>
      </c>
      <c r="CB75" s="6" t="s">
        <v>0</v>
      </c>
      <c r="CC75" s="6" t="s">
        <v>0</v>
      </c>
      <c r="CD75" s="6" t="s">
        <v>0</v>
      </c>
      <c r="CE75" s="6" t="s">
        <v>0</v>
      </c>
      <c r="CF75" s="6" t="s">
        <v>0</v>
      </c>
      <c r="CG75" s="6" t="s">
        <v>0</v>
      </c>
      <c r="CH75" s="6" t="s">
        <v>0</v>
      </c>
      <c r="CI75" s="6" t="s">
        <v>0</v>
      </c>
      <c r="CJ75" s="1" t="s">
        <v>0</v>
      </c>
      <c r="CK75" s="1" t="s">
        <v>0</v>
      </c>
      <c r="CL75" s="1" t="s">
        <v>0</v>
      </c>
      <c r="CM75" s="1" t="s">
        <v>0</v>
      </c>
      <c r="CN75" s="1" t="s">
        <v>0</v>
      </c>
      <c r="CO75" s="1" t="s">
        <v>0</v>
      </c>
      <c r="CP75" s="1" t="s">
        <v>0</v>
      </c>
      <c r="CQ75" s="1" t="s">
        <v>0</v>
      </c>
      <c r="CR75" s="1" t="s">
        <v>0</v>
      </c>
      <c r="CS75" s="1" t="s">
        <v>0</v>
      </c>
      <c r="CT75" s="1" t="s">
        <v>0</v>
      </c>
      <c r="CU75" s="1" t="s">
        <v>0</v>
      </c>
      <c r="CV75" s="1" t="s">
        <v>0</v>
      </c>
      <c r="CW75" s="1" t="s">
        <v>0</v>
      </c>
      <c r="CX75" s="1" t="s">
        <v>0</v>
      </c>
      <c r="CY75" s="1" t="s">
        <v>0</v>
      </c>
      <c r="CZ75" s="1" t="s">
        <v>0</v>
      </c>
      <c r="DA75" s="1" t="s">
        <v>0</v>
      </c>
      <c r="DB75" s="1" t="s">
        <v>0</v>
      </c>
      <c r="DC75" s="1" t="s">
        <v>0</v>
      </c>
      <c r="DD75" s="1" t="s">
        <v>0</v>
      </c>
      <c r="DE75" s="1" t="s">
        <v>0</v>
      </c>
      <c r="DF75" s="1" t="s">
        <v>0</v>
      </c>
      <c r="DG75" s="1" t="s">
        <v>0</v>
      </c>
      <c r="DH75" s="1" t="s">
        <v>0</v>
      </c>
      <c r="DI75" s="1" t="s">
        <v>0</v>
      </c>
      <c r="DJ75" s="1" t="s">
        <v>0</v>
      </c>
    </row>
    <row r="76" spans="4:114" x14ac:dyDescent="0.25"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11"/>
      <c r="AZ76" s="6" t="s">
        <v>0</v>
      </c>
      <c r="BA76" s="6" t="s">
        <v>0</v>
      </c>
      <c r="BB76" s="6" t="s">
        <v>0</v>
      </c>
      <c r="BC76" s="6" t="s">
        <v>0</v>
      </c>
      <c r="BD76" s="6" t="s">
        <v>0</v>
      </c>
      <c r="BE76" s="6" t="s">
        <v>0</v>
      </c>
      <c r="BF76" s="6" t="s">
        <v>0</v>
      </c>
      <c r="BG76" s="6" t="s">
        <v>0</v>
      </c>
      <c r="BH76" s="6" t="s">
        <v>0</v>
      </c>
      <c r="BI76" s="6" t="s">
        <v>0</v>
      </c>
      <c r="BJ76" s="6" t="s">
        <v>0</v>
      </c>
      <c r="BK76" s="6" t="s">
        <v>0</v>
      </c>
      <c r="BL76" s="6" t="s">
        <v>0</v>
      </c>
      <c r="BM76" s="6" t="s">
        <v>0</v>
      </c>
      <c r="BN76" s="6" t="s">
        <v>0</v>
      </c>
      <c r="BO76" s="6" t="s">
        <v>0</v>
      </c>
      <c r="BP76" s="6" t="s">
        <v>0</v>
      </c>
      <c r="BQ76" s="6" t="s">
        <v>0</v>
      </c>
      <c r="BR76" s="6" t="s">
        <v>0</v>
      </c>
      <c r="BS76" s="6" t="s">
        <v>0</v>
      </c>
      <c r="BT76" s="6" t="s">
        <v>0</v>
      </c>
      <c r="BU76" s="6" t="s">
        <v>0</v>
      </c>
      <c r="BV76" s="6" t="s">
        <v>0</v>
      </c>
      <c r="BW76" s="6" t="s">
        <v>0</v>
      </c>
      <c r="BX76" s="6" t="s">
        <v>0</v>
      </c>
      <c r="BY76" s="6" t="s">
        <v>0</v>
      </c>
      <c r="BZ76" s="6" t="s">
        <v>0</v>
      </c>
      <c r="CA76" s="6" t="s">
        <v>0</v>
      </c>
      <c r="CB76" s="6" t="s">
        <v>0</v>
      </c>
      <c r="CC76" s="6" t="s">
        <v>0</v>
      </c>
      <c r="CD76" s="6" t="s">
        <v>0</v>
      </c>
      <c r="CE76" s="6" t="s">
        <v>0</v>
      </c>
      <c r="CF76" s="6" t="s">
        <v>0</v>
      </c>
      <c r="CG76" s="6" t="s">
        <v>0</v>
      </c>
      <c r="CH76" s="6" t="s">
        <v>0</v>
      </c>
      <c r="CI76" s="6" t="s">
        <v>0</v>
      </c>
      <c r="CJ76" s="1" t="s">
        <v>0</v>
      </c>
      <c r="CK76" s="1" t="s">
        <v>0</v>
      </c>
      <c r="CL76" s="1" t="s">
        <v>0</v>
      </c>
      <c r="CM76" s="1" t="s">
        <v>0</v>
      </c>
      <c r="CN76" s="1" t="s">
        <v>0</v>
      </c>
      <c r="CO76" s="1" t="s">
        <v>0</v>
      </c>
      <c r="CP76" s="1" t="s">
        <v>0</v>
      </c>
      <c r="CQ76" s="1" t="s">
        <v>0</v>
      </c>
      <c r="CR76" s="1" t="s">
        <v>0</v>
      </c>
      <c r="CS76" s="1" t="s">
        <v>0</v>
      </c>
      <c r="CT76" s="1" t="s">
        <v>0</v>
      </c>
      <c r="CU76" s="1" t="s">
        <v>0</v>
      </c>
      <c r="CV76" s="1" t="s">
        <v>0</v>
      </c>
      <c r="CW76" s="1" t="s">
        <v>0</v>
      </c>
      <c r="CX76" s="1" t="s">
        <v>0</v>
      </c>
      <c r="CY76" s="1" t="s">
        <v>0</v>
      </c>
      <c r="CZ76" s="1" t="s">
        <v>0</v>
      </c>
      <c r="DA76" s="1" t="s">
        <v>0</v>
      </c>
      <c r="DB76" s="1" t="s">
        <v>0</v>
      </c>
      <c r="DC76" s="1" t="s">
        <v>0</v>
      </c>
      <c r="DD76" s="1" t="s">
        <v>0</v>
      </c>
      <c r="DE76" s="1" t="s">
        <v>0</v>
      </c>
      <c r="DF76" s="1" t="s">
        <v>0</v>
      </c>
      <c r="DG76" s="1" t="s">
        <v>0</v>
      </c>
      <c r="DH76" s="1" t="s">
        <v>0</v>
      </c>
      <c r="DI76" s="1" t="s">
        <v>0</v>
      </c>
      <c r="DJ76" s="1" t="s">
        <v>0</v>
      </c>
    </row>
    <row r="77" spans="4:114" x14ac:dyDescent="0.25"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11">
        <v>0</v>
      </c>
      <c r="AZ77" s="6" t="s">
        <v>0</v>
      </c>
      <c r="BA77" s="6" t="s">
        <v>0</v>
      </c>
      <c r="BB77" s="6" t="s">
        <v>0</v>
      </c>
      <c r="BC77" s="6" t="s">
        <v>0</v>
      </c>
      <c r="BD77" s="6" t="s">
        <v>0</v>
      </c>
      <c r="BE77" s="6" t="s">
        <v>0</v>
      </c>
      <c r="BF77" s="6" t="s">
        <v>0</v>
      </c>
      <c r="BG77" s="6" t="s">
        <v>0</v>
      </c>
      <c r="BH77" s="6" t="s">
        <v>0</v>
      </c>
      <c r="BI77" s="6" t="s">
        <v>0</v>
      </c>
      <c r="BJ77" s="6" t="s">
        <v>0</v>
      </c>
      <c r="BK77" s="6" t="s">
        <v>0</v>
      </c>
      <c r="BL77" s="6" t="s">
        <v>0</v>
      </c>
      <c r="BM77" s="6" t="s">
        <v>0</v>
      </c>
      <c r="BN77" s="6" t="s">
        <v>0</v>
      </c>
      <c r="BO77" s="6" t="s">
        <v>0</v>
      </c>
      <c r="BP77" s="6" t="s">
        <v>0</v>
      </c>
      <c r="BQ77" s="6" t="s">
        <v>0</v>
      </c>
      <c r="BR77" s="6" t="s">
        <v>0</v>
      </c>
      <c r="BS77" s="6" t="s">
        <v>0</v>
      </c>
      <c r="BT77" s="6" t="s">
        <v>0</v>
      </c>
      <c r="BU77" s="6" t="s">
        <v>0</v>
      </c>
      <c r="BV77" s="6" t="s">
        <v>0</v>
      </c>
      <c r="BW77" s="6" t="s">
        <v>0</v>
      </c>
      <c r="BX77" s="6" t="s">
        <v>0</v>
      </c>
      <c r="BY77" s="6" t="s">
        <v>0</v>
      </c>
      <c r="BZ77" s="6" t="s">
        <v>0</v>
      </c>
      <c r="CA77" s="6" t="s">
        <v>0</v>
      </c>
      <c r="CB77" s="6" t="s">
        <v>0</v>
      </c>
      <c r="CC77" s="6" t="s">
        <v>0</v>
      </c>
      <c r="CD77" s="6" t="s">
        <v>0</v>
      </c>
      <c r="CE77" s="6" t="s">
        <v>0</v>
      </c>
      <c r="CF77" s="6" t="s">
        <v>0</v>
      </c>
      <c r="CG77" s="6" t="s">
        <v>0</v>
      </c>
      <c r="CH77" s="6" t="s">
        <v>0</v>
      </c>
      <c r="CI77" s="6" t="s">
        <v>0</v>
      </c>
      <c r="CJ77" s="1" t="s">
        <v>0</v>
      </c>
      <c r="CK77" s="1" t="s">
        <v>0</v>
      </c>
      <c r="CL77" s="1" t="s">
        <v>0</v>
      </c>
      <c r="CM77" s="1" t="s">
        <v>0</v>
      </c>
      <c r="CN77" s="1" t="s">
        <v>0</v>
      </c>
      <c r="CO77" s="1" t="s">
        <v>0</v>
      </c>
      <c r="CP77" s="1" t="s">
        <v>0</v>
      </c>
      <c r="CQ77" s="1" t="s">
        <v>0</v>
      </c>
      <c r="CR77" s="1" t="s">
        <v>0</v>
      </c>
      <c r="CS77" s="1" t="s">
        <v>0</v>
      </c>
      <c r="CT77" s="1" t="s">
        <v>0</v>
      </c>
      <c r="CU77" s="1" t="s">
        <v>0</v>
      </c>
      <c r="CV77" s="1" t="s">
        <v>0</v>
      </c>
      <c r="CW77" s="1" t="s">
        <v>0</v>
      </c>
      <c r="CX77" s="1" t="s">
        <v>0</v>
      </c>
      <c r="CY77" s="1" t="s">
        <v>0</v>
      </c>
      <c r="CZ77" s="1" t="s">
        <v>0</v>
      </c>
      <c r="DA77" s="1" t="s">
        <v>0</v>
      </c>
      <c r="DB77" s="1" t="s">
        <v>0</v>
      </c>
      <c r="DC77" s="1" t="s">
        <v>0</v>
      </c>
      <c r="DD77" s="1" t="s">
        <v>0</v>
      </c>
      <c r="DE77" s="1" t="s">
        <v>0</v>
      </c>
      <c r="DF77" s="1" t="s">
        <v>0</v>
      </c>
      <c r="DG77" s="1" t="s">
        <v>0</v>
      </c>
      <c r="DH77" s="1" t="s">
        <v>0</v>
      </c>
      <c r="DI77" s="1" t="s">
        <v>0</v>
      </c>
      <c r="DJ77" s="1" t="s">
        <v>0</v>
      </c>
    </row>
    <row r="78" spans="4:114" x14ac:dyDescent="0.25"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11"/>
      <c r="AZ78" s="6" t="s">
        <v>0</v>
      </c>
      <c r="BA78" s="6" t="s">
        <v>0</v>
      </c>
      <c r="BB78" s="6" t="s">
        <v>0</v>
      </c>
      <c r="BC78" s="6" t="s">
        <v>0</v>
      </c>
      <c r="BD78" s="6" t="s">
        <v>0</v>
      </c>
      <c r="BE78" s="6" t="s">
        <v>0</v>
      </c>
      <c r="BF78" s="6" t="s">
        <v>0</v>
      </c>
      <c r="BG78" s="6" t="s">
        <v>0</v>
      </c>
      <c r="BH78" s="6" t="s">
        <v>0</v>
      </c>
      <c r="BI78" s="6" t="s">
        <v>0</v>
      </c>
      <c r="BJ78" s="6" t="s">
        <v>0</v>
      </c>
      <c r="BK78" s="6" t="s">
        <v>0</v>
      </c>
      <c r="BL78" s="6" t="s">
        <v>0</v>
      </c>
      <c r="BM78" s="6" t="s">
        <v>0</v>
      </c>
      <c r="BN78" s="6" t="s">
        <v>0</v>
      </c>
      <c r="BO78" s="6" t="s">
        <v>0</v>
      </c>
      <c r="BP78" s="6" t="s">
        <v>0</v>
      </c>
      <c r="BQ78" s="6" t="s">
        <v>0</v>
      </c>
      <c r="BR78" s="6" t="s">
        <v>0</v>
      </c>
      <c r="BS78" s="6" t="s">
        <v>0</v>
      </c>
      <c r="BT78" s="6" t="s">
        <v>0</v>
      </c>
      <c r="BU78" s="6" t="s">
        <v>0</v>
      </c>
      <c r="BV78" s="6" t="s">
        <v>0</v>
      </c>
      <c r="BW78" s="6" t="s">
        <v>0</v>
      </c>
      <c r="BX78" s="6" t="s">
        <v>0</v>
      </c>
      <c r="BY78" s="6" t="s">
        <v>0</v>
      </c>
      <c r="BZ78" s="6" t="s">
        <v>0</v>
      </c>
      <c r="CA78" s="6" t="s">
        <v>0</v>
      </c>
      <c r="CB78" s="6" t="s">
        <v>0</v>
      </c>
      <c r="CC78" s="6" t="s">
        <v>0</v>
      </c>
      <c r="CD78" s="6" t="s">
        <v>0</v>
      </c>
      <c r="CE78" s="6" t="s">
        <v>0</v>
      </c>
      <c r="CF78" s="6" t="s">
        <v>0</v>
      </c>
      <c r="CG78" s="6" t="s">
        <v>0</v>
      </c>
      <c r="CH78" s="6" t="s">
        <v>0</v>
      </c>
      <c r="CI78" s="6" t="s">
        <v>0</v>
      </c>
      <c r="CJ78" s="1" t="s">
        <v>0</v>
      </c>
      <c r="CK78" s="1" t="s">
        <v>0</v>
      </c>
      <c r="CL78" s="1" t="s">
        <v>0</v>
      </c>
      <c r="CM78" s="1" t="s">
        <v>0</v>
      </c>
      <c r="CN78" s="1" t="s">
        <v>0</v>
      </c>
      <c r="CO78" s="1" t="s">
        <v>0</v>
      </c>
      <c r="CP78" s="1" t="s">
        <v>0</v>
      </c>
      <c r="CQ78" s="1" t="s">
        <v>0</v>
      </c>
      <c r="CR78" s="1" t="s">
        <v>0</v>
      </c>
      <c r="CS78" s="1" t="s">
        <v>0</v>
      </c>
      <c r="CT78" s="1" t="s">
        <v>0</v>
      </c>
      <c r="CU78" s="1" t="s">
        <v>0</v>
      </c>
      <c r="CV78" s="1" t="s">
        <v>0</v>
      </c>
      <c r="CW78" s="1" t="s">
        <v>0</v>
      </c>
      <c r="CX78" s="1" t="s">
        <v>0</v>
      </c>
      <c r="CY78" s="1" t="s">
        <v>0</v>
      </c>
      <c r="CZ78" s="1" t="s">
        <v>0</v>
      </c>
      <c r="DA78" s="1" t="s">
        <v>0</v>
      </c>
      <c r="DB78" s="1" t="s">
        <v>0</v>
      </c>
      <c r="DC78" s="1" t="s">
        <v>0</v>
      </c>
      <c r="DD78" s="1" t="s">
        <v>0</v>
      </c>
      <c r="DE78" s="1" t="s">
        <v>0</v>
      </c>
      <c r="DF78" s="1" t="s">
        <v>0</v>
      </c>
      <c r="DG78" s="1" t="s">
        <v>0</v>
      </c>
      <c r="DH78" s="1" t="s">
        <v>0</v>
      </c>
      <c r="DI78" s="1" t="s">
        <v>0</v>
      </c>
      <c r="DJ78" s="1" t="s">
        <v>0</v>
      </c>
    </row>
    <row r="79" spans="4:114" x14ac:dyDescent="0.25"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11"/>
      <c r="AZ79" s="6" t="s">
        <v>0</v>
      </c>
      <c r="BA79" s="6" t="s">
        <v>0</v>
      </c>
      <c r="BB79" s="6" t="s">
        <v>0</v>
      </c>
      <c r="BC79" s="6" t="s">
        <v>0</v>
      </c>
      <c r="BD79" s="6" t="s">
        <v>0</v>
      </c>
      <c r="BE79" s="6" t="s">
        <v>0</v>
      </c>
      <c r="BF79" s="6" t="s">
        <v>0</v>
      </c>
      <c r="BG79" s="6" t="s">
        <v>0</v>
      </c>
      <c r="BH79" s="6" t="s">
        <v>0</v>
      </c>
      <c r="BI79" s="6" t="s">
        <v>0</v>
      </c>
      <c r="BJ79" s="6" t="s">
        <v>0</v>
      </c>
      <c r="BK79" s="6" t="s">
        <v>0</v>
      </c>
      <c r="BL79" s="6" t="s">
        <v>0</v>
      </c>
      <c r="BM79" s="6" t="s">
        <v>0</v>
      </c>
      <c r="BN79" s="6" t="s">
        <v>0</v>
      </c>
      <c r="BO79" s="6" t="s">
        <v>0</v>
      </c>
      <c r="BP79" s="6" t="s">
        <v>0</v>
      </c>
      <c r="BQ79" s="6" t="s">
        <v>0</v>
      </c>
      <c r="BR79" s="6" t="s">
        <v>0</v>
      </c>
      <c r="BS79" s="6" t="s">
        <v>0</v>
      </c>
      <c r="BT79" s="6" t="s">
        <v>0</v>
      </c>
      <c r="BU79" s="6" t="s">
        <v>0</v>
      </c>
      <c r="BV79" s="6" t="s">
        <v>0</v>
      </c>
      <c r="BW79" s="6" t="s">
        <v>0</v>
      </c>
      <c r="BX79" s="6" t="s">
        <v>0</v>
      </c>
      <c r="BY79" s="6" t="s">
        <v>0</v>
      </c>
      <c r="BZ79" s="6" t="s">
        <v>0</v>
      </c>
      <c r="CA79" s="6" t="s">
        <v>0</v>
      </c>
      <c r="CB79" s="6" t="s">
        <v>0</v>
      </c>
      <c r="CC79" s="6" t="s">
        <v>0</v>
      </c>
      <c r="CD79" s="6" t="s">
        <v>0</v>
      </c>
      <c r="CE79" s="6" t="s">
        <v>0</v>
      </c>
      <c r="CF79" s="6" t="s">
        <v>0</v>
      </c>
      <c r="CG79" s="6" t="s">
        <v>0</v>
      </c>
      <c r="CH79" s="6" t="s">
        <v>0</v>
      </c>
      <c r="CI79" s="6" t="s">
        <v>0</v>
      </c>
      <c r="CJ79" s="1" t="s">
        <v>0</v>
      </c>
      <c r="CK79" s="1" t="s">
        <v>0</v>
      </c>
      <c r="CL79" s="1" t="s">
        <v>0</v>
      </c>
      <c r="CM79" s="1" t="s">
        <v>0</v>
      </c>
      <c r="CN79" s="1" t="s">
        <v>0</v>
      </c>
      <c r="CO79" s="1" t="s">
        <v>0</v>
      </c>
      <c r="CP79" s="1" t="s">
        <v>0</v>
      </c>
      <c r="CQ79" s="1" t="s">
        <v>0</v>
      </c>
      <c r="CR79" s="1" t="s">
        <v>0</v>
      </c>
      <c r="CS79" s="1" t="s">
        <v>0</v>
      </c>
      <c r="CT79" s="1" t="s">
        <v>0</v>
      </c>
      <c r="CU79" s="1" t="s">
        <v>0</v>
      </c>
      <c r="CV79" s="1" t="s">
        <v>0</v>
      </c>
      <c r="CW79" s="1" t="s">
        <v>0</v>
      </c>
      <c r="CX79" s="1" t="s">
        <v>0</v>
      </c>
      <c r="CY79" s="1" t="s">
        <v>0</v>
      </c>
      <c r="CZ79" s="1" t="s">
        <v>0</v>
      </c>
      <c r="DA79" s="1" t="s">
        <v>0</v>
      </c>
      <c r="DB79" s="1" t="s">
        <v>0</v>
      </c>
      <c r="DC79" s="1" t="s">
        <v>0</v>
      </c>
      <c r="DD79" s="1" t="s">
        <v>0</v>
      </c>
      <c r="DE79" s="1" t="s">
        <v>0</v>
      </c>
      <c r="DF79" s="1" t="s">
        <v>0</v>
      </c>
      <c r="DG79" s="1" t="s">
        <v>0</v>
      </c>
      <c r="DH79" s="1" t="s">
        <v>0</v>
      </c>
      <c r="DI79" s="1" t="s">
        <v>0</v>
      </c>
      <c r="DJ79" s="1" t="s">
        <v>0</v>
      </c>
    </row>
    <row r="80" spans="4:114" x14ac:dyDescent="0.25"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11"/>
      <c r="AZ80" s="6" t="s">
        <v>0</v>
      </c>
      <c r="BA80" s="6" t="s">
        <v>0</v>
      </c>
      <c r="BB80" s="6" t="s">
        <v>0</v>
      </c>
      <c r="BC80" s="6" t="s">
        <v>0</v>
      </c>
      <c r="BD80" s="6" t="s">
        <v>0</v>
      </c>
      <c r="BE80" s="6" t="s">
        <v>0</v>
      </c>
      <c r="BF80" s="6" t="s">
        <v>0</v>
      </c>
      <c r="BG80" s="6" t="s">
        <v>0</v>
      </c>
      <c r="BH80" s="6" t="s">
        <v>0</v>
      </c>
      <c r="BI80" s="6" t="s">
        <v>0</v>
      </c>
      <c r="BJ80" s="6" t="s">
        <v>0</v>
      </c>
      <c r="BK80" s="6" t="s">
        <v>0</v>
      </c>
      <c r="BL80" s="6" t="s">
        <v>0</v>
      </c>
      <c r="BM80" s="6" t="s">
        <v>0</v>
      </c>
      <c r="BN80" s="6" t="s">
        <v>0</v>
      </c>
      <c r="BO80" s="6" t="s">
        <v>0</v>
      </c>
      <c r="BP80" s="6" t="s">
        <v>0</v>
      </c>
      <c r="BQ80" s="6" t="s">
        <v>0</v>
      </c>
      <c r="BR80" s="6" t="s">
        <v>0</v>
      </c>
      <c r="BS80" s="6" t="s">
        <v>0</v>
      </c>
      <c r="BT80" s="6" t="s">
        <v>0</v>
      </c>
      <c r="BU80" s="6" t="s">
        <v>0</v>
      </c>
      <c r="BV80" s="6" t="s">
        <v>0</v>
      </c>
      <c r="BW80" s="6" t="s">
        <v>0</v>
      </c>
      <c r="BX80" s="6" t="s">
        <v>0</v>
      </c>
      <c r="BY80" s="6" t="s">
        <v>0</v>
      </c>
      <c r="BZ80" s="6" t="s">
        <v>0</v>
      </c>
      <c r="CA80" s="6" t="s">
        <v>0</v>
      </c>
      <c r="CB80" s="6" t="s">
        <v>0</v>
      </c>
      <c r="CC80" s="6" t="s">
        <v>0</v>
      </c>
      <c r="CD80" s="6" t="s">
        <v>0</v>
      </c>
      <c r="CE80" s="6" t="s">
        <v>0</v>
      </c>
      <c r="CF80" s="6" t="s">
        <v>0</v>
      </c>
      <c r="CG80" s="6" t="s">
        <v>0</v>
      </c>
      <c r="CH80" s="6" t="s">
        <v>0</v>
      </c>
      <c r="CI80" s="6" t="s">
        <v>0</v>
      </c>
      <c r="CJ80" s="1" t="s">
        <v>0</v>
      </c>
      <c r="CK80" s="1" t="s">
        <v>0</v>
      </c>
      <c r="CL80" s="1" t="s">
        <v>0</v>
      </c>
      <c r="CM80" s="1" t="s">
        <v>0</v>
      </c>
      <c r="CN80" s="1" t="s">
        <v>0</v>
      </c>
      <c r="CO80" s="1" t="s">
        <v>0</v>
      </c>
      <c r="CP80" s="1" t="s">
        <v>0</v>
      </c>
      <c r="CQ80" s="1" t="s">
        <v>0</v>
      </c>
      <c r="CR80" s="1" t="s">
        <v>0</v>
      </c>
      <c r="CS80" s="1" t="s">
        <v>0</v>
      </c>
      <c r="CT80" s="1" t="s">
        <v>0</v>
      </c>
      <c r="CU80" s="1" t="s">
        <v>0</v>
      </c>
      <c r="CV80" s="1" t="s">
        <v>0</v>
      </c>
      <c r="CW80" s="1" t="s">
        <v>0</v>
      </c>
      <c r="CX80" s="1" t="s">
        <v>0</v>
      </c>
      <c r="CY80" s="1" t="s">
        <v>0</v>
      </c>
      <c r="CZ80" s="1" t="s">
        <v>0</v>
      </c>
      <c r="DA80" s="1" t="s">
        <v>0</v>
      </c>
      <c r="DB80" s="1" t="s">
        <v>0</v>
      </c>
      <c r="DC80" s="1" t="s">
        <v>0</v>
      </c>
      <c r="DD80" s="1" t="s">
        <v>0</v>
      </c>
      <c r="DE80" s="1" t="s">
        <v>0</v>
      </c>
      <c r="DF80" s="1" t="s">
        <v>0</v>
      </c>
      <c r="DG80" s="1" t="s">
        <v>0</v>
      </c>
      <c r="DH80" s="1" t="s">
        <v>0</v>
      </c>
      <c r="DI80" s="1" t="s">
        <v>0</v>
      </c>
      <c r="DJ80" s="1" t="s">
        <v>0</v>
      </c>
    </row>
    <row r="81" spans="4:114" x14ac:dyDescent="0.25"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11"/>
      <c r="AZ81" s="6" t="s">
        <v>0</v>
      </c>
      <c r="BA81" s="6" t="s">
        <v>0</v>
      </c>
      <c r="BB81" s="6" t="s">
        <v>0</v>
      </c>
      <c r="BC81" s="6" t="s">
        <v>0</v>
      </c>
      <c r="BD81" s="6" t="s">
        <v>0</v>
      </c>
      <c r="BE81" s="6" t="s">
        <v>0</v>
      </c>
      <c r="BF81" s="6" t="s">
        <v>0</v>
      </c>
      <c r="BG81" s="6" t="s">
        <v>0</v>
      </c>
      <c r="BH81" s="6" t="s">
        <v>0</v>
      </c>
      <c r="BI81" s="6" t="s">
        <v>0</v>
      </c>
      <c r="BJ81" s="6" t="s">
        <v>0</v>
      </c>
      <c r="BK81" s="6" t="s">
        <v>0</v>
      </c>
      <c r="BL81" s="6" t="s">
        <v>0</v>
      </c>
      <c r="BM81" s="6" t="s">
        <v>0</v>
      </c>
      <c r="BN81" s="6" t="s">
        <v>0</v>
      </c>
      <c r="BO81" s="6" t="s">
        <v>0</v>
      </c>
      <c r="BP81" s="6" t="s">
        <v>0</v>
      </c>
      <c r="BQ81" s="6" t="s">
        <v>0</v>
      </c>
      <c r="BR81" s="6" t="s">
        <v>0</v>
      </c>
      <c r="BS81" s="6" t="s">
        <v>0</v>
      </c>
      <c r="BT81" s="6" t="s">
        <v>0</v>
      </c>
      <c r="BU81" s="6" t="s">
        <v>0</v>
      </c>
      <c r="BV81" s="6" t="s">
        <v>0</v>
      </c>
      <c r="BW81" s="6" t="s">
        <v>0</v>
      </c>
      <c r="BX81" s="6" t="s">
        <v>0</v>
      </c>
      <c r="BY81" s="6" t="s">
        <v>0</v>
      </c>
      <c r="BZ81" s="6" t="s">
        <v>0</v>
      </c>
      <c r="CA81" s="6" t="s">
        <v>0</v>
      </c>
      <c r="CB81" s="6" t="s">
        <v>0</v>
      </c>
      <c r="CC81" s="6" t="s">
        <v>0</v>
      </c>
      <c r="CD81" s="6" t="s">
        <v>0</v>
      </c>
      <c r="CE81" s="6" t="s">
        <v>0</v>
      </c>
      <c r="CF81" s="6" t="s">
        <v>0</v>
      </c>
      <c r="CG81" s="6" t="s">
        <v>0</v>
      </c>
      <c r="CH81" s="6" t="s">
        <v>0</v>
      </c>
      <c r="CI81" s="6" t="s">
        <v>0</v>
      </c>
      <c r="CJ81" s="1" t="s">
        <v>0</v>
      </c>
      <c r="CK81" s="1" t="s">
        <v>0</v>
      </c>
      <c r="CL81" s="1" t="s">
        <v>0</v>
      </c>
      <c r="CM81" s="1" t="s">
        <v>0</v>
      </c>
      <c r="CN81" s="1" t="s">
        <v>0</v>
      </c>
      <c r="CO81" s="1" t="s">
        <v>0</v>
      </c>
      <c r="CP81" s="1" t="s">
        <v>0</v>
      </c>
      <c r="CQ81" s="1" t="s">
        <v>0</v>
      </c>
      <c r="CR81" s="1" t="s">
        <v>0</v>
      </c>
      <c r="CS81" s="1" t="s">
        <v>0</v>
      </c>
      <c r="CT81" s="1" t="s">
        <v>0</v>
      </c>
      <c r="CU81" s="1" t="s">
        <v>0</v>
      </c>
      <c r="CV81" s="1" t="s">
        <v>0</v>
      </c>
      <c r="CW81" s="1" t="s">
        <v>0</v>
      </c>
      <c r="CX81" s="1" t="s">
        <v>0</v>
      </c>
      <c r="CY81" s="1" t="s">
        <v>0</v>
      </c>
      <c r="CZ81" s="1" t="s">
        <v>0</v>
      </c>
      <c r="DA81" s="1" t="s">
        <v>0</v>
      </c>
      <c r="DB81" s="1" t="s">
        <v>0</v>
      </c>
      <c r="DC81" s="1" t="s">
        <v>0</v>
      </c>
      <c r="DD81" s="1" t="s">
        <v>0</v>
      </c>
      <c r="DE81" s="1" t="s">
        <v>0</v>
      </c>
      <c r="DF81" s="1" t="s">
        <v>0</v>
      </c>
      <c r="DG81" s="1" t="s">
        <v>0</v>
      </c>
      <c r="DH81" s="1" t="s">
        <v>0</v>
      </c>
      <c r="DI81" s="1" t="s">
        <v>0</v>
      </c>
      <c r="DJ81" s="1" t="s">
        <v>0</v>
      </c>
    </row>
    <row r="82" spans="4:114" x14ac:dyDescent="0.25"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11">
        <v>0</v>
      </c>
      <c r="AZ82" s="6" t="s">
        <v>0</v>
      </c>
      <c r="BA82" s="6" t="s">
        <v>0</v>
      </c>
      <c r="BB82" s="6" t="s">
        <v>0</v>
      </c>
      <c r="BC82" s="6" t="s">
        <v>0</v>
      </c>
      <c r="BD82" s="6" t="s">
        <v>0</v>
      </c>
      <c r="BE82" s="6" t="s">
        <v>0</v>
      </c>
      <c r="BF82" s="6" t="s">
        <v>0</v>
      </c>
      <c r="BG82" s="6" t="s">
        <v>0</v>
      </c>
      <c r="BH82" s="6" t="s">
        <v>0</v>
      </c>
      <c r="BI82" s="6" t="s">
        <v>0</v>
      </c>
      <c r="BJ82" s="6" t="s">
        <v>0</v>
      </c>
      <c r="BK82" s="6" t="s">
        <v>0</v>
      </c>
      <c r="BL82" s="6" t="s">
        <v>0</v>
      </c>
      <c r="BM82" s="6" t="s">
        <v>0</v>
      </c>
      <c r="BN82" s="6" t="s">
        <v>0</v>
      </c>
      <c r="BO82" s="6" t="s">
        <v>0</v>
      </c>
      <c r="BP82" s="6" t="s">
        <v>0</v>
      </c>
      <c r="BQ82" s="6" t="s">
        <v>0</v>
      </c>
      <c r="BR82" s="6" t="s">
        <v>0</v>
      </c>
      <c r="BS82" s="6" t="s">
        <v>0</v>
      </c>
      <c r="BT82" s="6" t="s">
        <v>0</v>
      </c>
      <c r="BU82" s="6" t="s">
        <v>0</v>
      </c>
      <c r="BV82" s="6" t="s">
        <v>0</v>
      </c>
      <c r="BW82" s="6" t="s">
        <v>0</v>
      </c>
      <c r="BX82" s="6" t="s">
        <v>0</v>
      </c>
      <c r="BY82" s="6" t="s">
        <v>0</v>
      </c>
      <c r="BZ82" s="6" t="s">
        <v>0</v>
      </c>
      <c r="CA82" s="6" t="s">
        <v>0</v>
      </c>
      <c r="CB82" s="6" t="s">
        <v>0</v>
      </c>
      <c r="CC82" s="6" t="s">
        <v>0</v>
      </c>
      <c r="CD82" s="6" t="s">
        <v>0</v>
      </c>
      <c r="CE82" s="6" t="s">
        <v>0</v>
      </c>
      <c r="CF82" s="6" t="s">
        <v>0</v>
      </c>
      <c r="CG82" s="6" t="s">
        <v>0</v>
      </c>
      <c r="CH82" s="6" t="s">
        <v>0</v>
      </c>
      <c r="CI82" s="6" t="s">
        <v>0</v>
      </c>
      <c r="CJ82" s="1" t="s">
        <v>0</v>
      </c>
      <c r="CK82" s="1" t="s">
        <v>0</v>
      </c>
      <c r="CL82" s="1" t="s">
        <v>0</v>
      </c>
      <c r="CM82" s="1" t="s">
        <v>0</v>
      </c>
      <c r="CN82" s="1" t="s">
        <v>0</v>
      </c>
      <c r="CO82" s="1" t="s">
        <v>0</v>
      </c>
      <c r="CP82" s="1" t="s">
        <v>0</v>
      </c>
      <c r="CQ82" s="1" t="s">
        <v>0</v>
      </c>
      <c r="CR82" s="1" t="s">
        <v>0</v>
      </c>
      <c r="CS82" s="1" t="s">
        <v>0</v>
      </c>
      <c r="CT82" s="1" t="s">
        <v>0</v>
      </c>
      <c r="CU82" s="1" t="s">
        <v>0</v>
      </c>
      <c r="CV82" s="1" t="s">
        <v>0</v>
      </c>
      <c r="CW82" s="1" t="s">
        <v>0</v>
      </c>
      <c r="CX82" s="1" t="s">
        <v>0</v>
      </c>
      <c r="CY82" s="1" t="s">
        <v>0</v>
      </c>
      <c r="CZ82" s="1" t="s">
        <v>0</v>
      </c>
      <c r="DA82" s="1" t="s">
        <v>0</v>
      </c>
      <c r="DB82" s="1" t="s">
        <v>0</v>
      </c>
      <c r="DC82" s="1" t="s">
        <v>0</v>
      </c>
      <c r="DD82" s="1" t="s">
        <v>0</v>
      </c>
      <c r="DE82" s="1" t="s">
        <v>0</v>
      </c>
      <c r="DF82" s="1" t="s">
        <v>0</v>
      </c>
      <c r="DG82" s="1" t="s">
        <v>0</v>
      </c>
      <c r="DH82" s="1" t="s">
        <v>0</v>
      </c>
      <c r="DI82" s="1" t="s">
        <v>0</v>
      </c>
      <c r="DJ82" s="1" t="s">
        <v>0</v>
      </c>
    </row>
    <row r="83" spans="4:114" x14ac:dyDescent="0.25"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11">
        <v>0</v>
      </c>
      <c r="AZ83" s="6" t="s">
        <v>0</v>
      </c>
      <c r="BA83" s="6" t="s">
        <v>0</v>
      </c>
      <c r="BB83" s="6" t="s">
        <v>0</v>
      </c>
      <c r="BC83" s="6" t="s">
        <v>0</v>
      </c>
      <c r="BD83" s="6" t="s">
        <v>0</v>
      </c>
      <c r="BE83" s="6" t="s">
        <v>0</v>
      </c>
      <c r="BF83" s="6" t="s">
        <v>0</v>
      </c>
      <c r="BG83" s="6" t="s">
        <v>0</v>
      </c>
      <c r="BH83" s="6" t="s">
        <v>0</v>
      </c>
      <c r="BI83" s="6" t="s">
        <v>0</v>
      </c>
      <c r="BJ83" s="6" t="s">
        <v>0</v>
      </c>
      <c r="BK83" s="6" t="s">
        <v>0</v>
      </c>
      <c r="BL83" s="6" t="s">
        <v>0</v>
      </c>
      <c r="BM83" s="6" t="s">
        <v>0</v>
      </c>
      <c r="BN83" s="6" t="s">
        <v>0</v>
      </c>
      <c r="BO83" s="6" t="s">
        <v>0</v>
      </c>
      <c r="BP83" s="6" t="s">
        <v>0</v>
      </c>
      <c r="BQ83" s="6" t="s">
        <v>0</v>
      </c>
      <c r="BR83" s="6" t="s">
        <v>0</v>
      </c>
      <c r="BS83" s="6" t="s">
        <v>0</v>
      </c>
      <c r="BT83" s="6" t="s">
        <v>0</v>
      </c>
      <c r="BU83" s="6" t="s">
        <v>0</v>
      </c>
      <c r="BV83" s="6" t="s">
        <v>0</v>
      </c>
      <c r="BW83" s="6" t="s">
        <v>0</v>
      </c>
      <c r="BX83" s="6" t="s">
        <v>0</v>
      </c>
      <c r="BY83" s="6" t="s">
        <v>0</v>
      </c>
      <c r="BZ83" s="6" t="s">
        <v>0</v>
      </c>
      <c r="CA83" s="6" t="s">
        <v>0</v>
      </c>
      <c r="CB83" s="6" t="s">
        <v>0</v>
      </c>
      <c r="CC83" s="6" t="s">
        <v>0</v>
      </c>
      <c r="CD83" s="6" t="s">
        <v>0</v>
      </c>
      <c r="CE83" s="6" t="s">
        <v>0</v>
      </c>
      <c r="CF83" s="6" t="s">
        <v>0</v>
      </c>
      <c r="CG83" s="6" t="s">
        <v>0</v>
      </c>
      <c r="CH83" s="6" t="s">
        <v>0</v>
      </c>
      <c r="CI83" s="6" t="s">
        <v>0</v>
      </c>
      <c r="CJ83" s="1" t="s">
        <v>0</v>
      </c>
      <c r="CK83" s="1" t="s">
        <v>0</v>
      </c>
      <c r="CL83" s="1" t="s">
        <v>0</v>
      </c>
      <c r="CM83" s="1" t="s">
        <v>0</v>
      </c>
      <c r="CN83" s="1" t="s">
        <v>0</v>
      </c>
      <c r="CO83" s="1" t="s">
        <v>0</v>
      </c>
      <c r="CP83" s="1" t="s">
        <v>0</v>
      </c>
      <c r="CQ83" s="1" t="s">
        <v>0</v>
      </c>
      <c r="CR83" s="1" t="s">
        <v>0</v>
      </c>
      <c r="CS83" s="1" t="s">
        <v>0</v>
      </c>
      <c r="CT83" s="1" t="s">
        <v>0</v>
      </c>
      <c r="CU83" s="1" t="s">
        <v>0</v>
      </c>
      <c r="CV83" s="1" t="s">
        <v>0</v>
      </c>
      <c r="CW83" s="1" t="s">
        <v>0</v>
      </c>
      <c r="CX83" s="1" t="s">
        <v>0</v>
      </c>
      <c r="CY83" s="1" t="s">
        <v>0</v>
      </c>
      <c r="CZ83" s="1" t="s">
        <v>0</v>
      </c>
      <c r="DA83" s="1" t="s">
        <v>0</v>
      </c>
      <c r="DB83" s="1" t="s">
        <v>0</v>
      </c>
      <c r="DC83" s="1" t="s">
        <v>0</v>
      </c>
      <c r="DD83" s="1" t="s">
        <v>0</v>
      </c>
      <c r="DE83" s="1" t="s">
        <v>0</v>
      </c>
      <c r="DF83" s="1" t="s">
        <v>0</v>
      </c>
      <c r="DG83" s="1" t="s">
        <v>0</v>
      </c>
      <c r="DH83" s="1" t="s">
        <v>0</v>
      </c>
      <c r="DI83" s="1" t="s">
        <v>0</v>
      </c>
      <c r="DJ83" s="1" t="s">
        <v>0</v>
      </c>
    </row>
    <row r="84" spans="4:114" x14ac:dyDescent="0.25"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11">
        <v>0</v>
      </c>
      <c r="AZ84" s="6" t="s">
        <v>0</v>
      </c>
      <c r="BA84" s="6" t="s">
        <v>0</v>
      </c>
      <c r="BB84" s="6" t="s">
        <v>0</v>
      </c>
      <c r="BC84" s="6" t="s">
        <v>0</v>
      </c>
      <c r="BD84" s="6" t="s">
        <v>0</v>
      </c>
      <c r="BE84" s="6" t="s">
        <v>0</v>
      </c>
      <c r="BF84" s="6" t="s">
        <v>0</v>
      </c>
      <c r="BG84" s="6" t="s">
        <v>0</v>
      </c>
      <c r="BH84" s="6" t="s">
        <v>0</v>
      </c>
      <c r="BI84" s="6" t="s">
        <v>0</v>
      </c>
      <c r="BJ84" s="6" t="s">
        <v>0</v>
      </c>
      <c r="BK84" s="6" t="s">
        <v>0</v>
      </c>
      <c r="BL84" s="6" t="s">
        <v>0</v>
      </c>
      <c r="BM84" s="6" t="s">
        <v>0</v>
      </c>
      <c r="BN84" s="6" t="s">
        <v>0</v>
      </c>
      <c r="BO84" s="6" t="s">
        <v>0</v>
      </c>
      <c r="BP84" s="6" t="s">
        <v>0</v>
      </c>
      <c r="BQ84" s="6" t="s">
        <v>0</v>
      </c>
      <c r="BR84" s="6" t="s">
        <v>0</v>
      </c>
      <c r="BS84" s="6" t="s">
        <v>0</v>
      </c>
      <c r="BT84" s="6" t="s">
        <v>0</v>
      </c>
      <c r="BU84" s="6" t="s">
        <v>0</v>
      </c>
      <c r="BV84" s="6" t="s">
        <v>0</v>
      </c>
      <c r="BW84" s="6" t="s">
        <v>0</v>
      </c>
      <c r="BX84" s="6" t="s">
        <v>0</v>
      </c>
      <c r="BY84" s="6" t="s">
        <v>0</v>
      </c>
      <c r="BZ84" s="6" t="s">
        <v>0</v>
      </c>
      <c r="CA84" s="6" t="s">
        <v>0</v>
      </c>
      <c r="CB84" s="6" t="s">
        <v>0</v>
      </c>
      <c r="CC84" s="6" t="s">
        <v>0</v>
      </c>
      <c r="CD84" s="6" t="s">
        <v>0</v>
      </c>
      <c r="CE84" s="6" t="s">
        <v>0</v>
      </c>
      <c r="CF84" s="6" t="s">
        <v>0</v>
      </c>
      <c r="CG84" s="6" t="s">
        <v>0</v>
      </c>
      <c r="CH84" s="6" t="s">
        <v>0</v>
      </c>
      <c r="CI84" s="6" t="s">
        <v>0</v>
      </c>
      <c r="CJ84" s="1" t="s">
        <v>0</v>
      </c>
      <c r="CK84" s="1" t="s">
        <v>0</v>
      </c>
      <c r="CL84" s="1" t="s">
        <v>0</v>
      </c>
      <c r="CM84" s="1" t="s">
        <v>0</v>
      </c>
      <c r="CN84" s="1" t="s">
        <v>0</v>
      </c>
      <c r="CO84" s="1" t="s">
        <v>0</v>
      </c>
      <c r="CP84" s="1" t="s">
        <v>0</v>
      </c>
      <c r="CQ84" s="1" t="s">
        <v>0</v>
      </c>
      <c r="CR84" s="1" t="s">
        <v>0</v>
      </c>
      <c r="CS84" s="1" t="s">
        <v>0</v>
      </c>
      <c r="CT84" s="1" t="s">
        <v>0</v>
      </c>
      <c r="CU84" s="1" t="s">
        <v>0</v>
      </c>
      <c r="CV84" s="1" t="s">
        <v>0</v>
      </c>
      <c r="CW84" s="1" t="s">
        <v>0</v>
      </c>
      <c r="CX84" s="1" t="s">
        <v>0</v>
      </c>
      <c r="CY84" s="1" t="s">
        <v>0</v>
      </c>
      <c r="CZ84" s="1" t="s">
        <v>0</v>
      </c>
      <c r="DA84" s="1" t="s">
        <v>0</v>
      </c>
      <c r="DB84" s="1" t="s">
        <v>0</v>
      </c>
      <c r="DC84" s="1" t="s">
        <v>0</v>
      </c>
      <c r="DD84" s="1" t="s">
        <v>0</v>
      </c>
      <c r="DE84" s="1" t="s">
        <v>0</v>
      </c>
      <c r="DF84" s="1" t="s">
        <v>0</v>
      </c>
      <c r="DG84" s="1" t="s">
        <v>0</v>
      </c>
      <c r="DH84" s="1" t="s">
        <v>0</v>
      </c>
      <c r="DI84" s="1" t="s">
        <v>0</v>
      </c>
      <c r="DJ84" s="1" t="s">
        <v>0</v>
      </c>
    </row>
    <row r="85" spans="4:114" x14ac:dyDescent="0.25"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11">
        <v>0</v>
      </c>
      <c r="AZ85" s="6" t="s">
        <v>0</v>
      </c>
      <c r="BA85" s="6" t="s">
        <v>0</v>
      </c>
      <c r="BB85" s="6" t="s">
        <v>0</v>
      </c>
      <c r="BC85" s="6" t="s">
        <v>0</v>
      </c>
      <c r="BD85" s="6" t="s">
        <v>0</v>
      </c>
      <c r="BE85" s="6" t="s">
        <v>0</v>
      </c>
      <c r="BF85" s="6" t="s">
        <v>0</v>
      </c>
      <c r="BG85" s="6" t="s">
        <v>0</v>
      </c>
      <c r="BH85" s="6" t="s">
        <v>0</v>
      </c>
      <c r="BI85" s="6" t="s">
        <v>0</v>
      </c>
      <c r="BJ85" s="6" t="s">
        <v>0</v>
      </c>
      <c r="BK85" s="6" t="s">
        <v>0</v>
      </c>
      <c r="BL85" s="6" t="s">
        <v>0</v>
      </c>
      <c r="BM85" s="6" t="s">
        <v>0</v>
      </c>
      <c r="BN85" s="6" t="s">
        <v>0</v>
      </c>
      <c r="BO85" s="6" t="s">
        <v>0</v>
      </c>
      <c r="BP85" s="6" t="s">
        <v>0</v>
      </c>
      <c r="BQ85" s="6" t="s">
        <v>0</v>
      </c>
      <c r="BR85" s="6" t="s">
        <v>0</v>
      </c>
      <c r="BS85" s="6" t="s">
        <v>0</v>
      </c>
      <c r="BT85" s="6" t="s">
        <v>0</v>
      </c>
      <c r="BU85" s="6" t="s">
        <v>0</v>
      </c>
      <c r="BV85" s="6" t="s">
        <v>0</v>
      </c>
      <c r="BW85" s="6" t="s">
        <v>0</v>
      </c>
      <c r="BX85" s="6" t="s">
        <v>0</v>
      </c>
      <c r="BY85" s="6" t="s">
        <v>0</v>
      </c>
      <c r="BZ85" s="6" t="s">
        <v>0</v>
      </c>
      <c r="CA85" s="6" t="s">
        <v>0</v>
      </c>
      <c r="CB85" s="6" t="s">
        <v>0</v>
      </c>
      <c r="CC85" s="6" t="s">
        <v>0</v>
      </c>
      <c r="CD85" s="6" t="s">
        <v>0</v>
      </c>
      <c r="CE85" s="6" t="s">
        <v>0</v>
      </c>
      <c r="CF85" s="6" t="s">
        <v>0</v>
      </c>
      <c r="CG85" s="6" t="s">
        <v>0</v>
      </c>
      <c r="CH85" s="6" t="s">
        <v>0</v>
      </c>
      <c r="CI85" s="6" t="s">
        <v>0</v>
      </c>
      <c r="CJ85" s="1" t="s">
        <v>0</v>
      </c>
      <c r="CK85" s="1" t="s">
        <v>0</v>
      </c>
      <c r="CL85" s="1" t="s">
        <v>0</v>
      </c>
      <c r="CM85" s="1" t="s">
        <v>0</v>
      </c>
      <c r="CN85" s="1" t="s">
        <v>0</v>
      </c>
      <c r="CO85" s="1" t="s">
        <v>0</v>
      </c>
      <c r="CP85" s="1" t="s">
        <v>0</v>
      </c>
      <c r="CQ85" s="1" t="s">
        <v>0</v>
      </c>
      <c r="CR85" s="1" t="s">
        <v>0</v>
      </c>
      <c r="CS85" s="1" t="s">
        <v>0</v>
      </c>
      <c r="CT85" s="1" t="s">
        <v>0</v>
      </c>
      <c r="CU85" s="1" t="s">
        <v>0</v>
      </c>
      <c r="CV85" s="1" t="s">
        <v>0</v>
      </c>
      <c r="CW85" s="1" t="s">
        <v>0</v>
      </c>
      <c r="CX85" s="1" t="s">
        <v>0</v>
      </c>
      <c r="CY85" s="1" t="s">
        <v>0</v>
      </c>
      <c r="CZ85" s="1" t="s">
        <v>0</v>
      </c>
      <c r="DA85" s="1" t="s">
        <v>0</v>
      </c>
      <c r="DB85" s="1" t="s">
        <v>0</v>
      </c>
      <c r="DC85" s="1" t="s">
        <v>0</v>
      </c>
      <c r="DD85" s="1" t="s">
        <v>0</v>
      </c>
      <c r="DE85" s="1" t="s">
        <v>0</v>
      </c>
      <c r="DF85" s="1" t="s">
        <v>0</v>
      </c>
      <c r="DG85" s="1" t="s">
        <v>0</v>
      </c>
      <c r="DH85" s="1" t="s">
        <v>0</v>
      </c>
      <c r="DI85" s="1" t="s">
        <v>0</v>
      </c>
      <c r="DJ85" s="1" t="s">
        <v>0</v>
      </c>
    </row>
    <row r="86" spans="4:114" x14ac:dyDescent="0.25"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11"/>
      <c r="AZ86" s="6" t="s">
        <v>0</v>
      </c>
      <c r="BA86" s="6" t="s">
        <v>0</v>
      </c>
      <c r="BB86" s="6" t="s">
        <v>0</v>
      </c>
      <c r="BC86" s="6" t="s">
        <v>0</v>
      </c>
      <c r="BD86" s="6" t="s">
        <v>0</v>
      </c>
      <c r="BE86" s="6" t="s">
        <v>0</v>
      </c>
      <c r="BF86" s="6" t="s">
        <v>0</v>
      </c>
      <c r="BG86" s="6" t="s">
        <v>0</v>
      </c>
      <c r="BH86" s="6" t="s">
        <v>0</v>
      </c>
      <c r="BI86" s="6" t="s">
        <v>0</v>
      </c>
      <c r="BJ86" s="6" t="s">
        <v>0</v>
      </c>
      <c r="BK86" s="6" t="s">
        <v>0</v>
      </c>
      <c r="BL86" s="6" t="s">
        <v>0</v>
      </c>
      <c r="BM86" s="6" t="s">
        <v>0</v>
      </c>
      <c r="BN86" s="6" t="s">
        <v>0</v>
      </c>
      <c r="BO86" s="6" t="s">
        <v>0</v>
      </c>
      <c r="BP86" s="6" t="s">
        <v>0</v>
      </c>
      <c r="BQ86" s="6" t="s">
        <v>0</v>
      </c>
      <c r="BR86" s="6" t="s">
        <v>0</v>
      </c>
      <c r="BS86" s="6" t="s">
        <v>0</v>
      </c>
      <c r="BT86" s="6" t="s">
        <v>0</v>
      </c>
      <c r="BU86" s="6" t="s">
        <v>0</v>
      </c>
      <c r="BV86" s="6" t="s">
        <v>0</v>
      </c>
      <c r="BW86" s="6" t="s">
        <v>0</v>
      </c>
      <c r="BX86" s="6" t="s">
        <v>0</v>
      </c>
      <c r="BY86" s="6" t="s">
        <v>0</v>
      </c>
      <c r="BZ86" s="6" t="s">
        <v>0</v>
      </c>
      <c r="CA86" s="6" t="s">
        <v>0</v>
      </c>
      <c r="CB86" s="6" t="s">
        <v>0</v>
      </c>
      <c r="CC86" s="6" t="s">
        <v>0</v>
      </c>
      <c r="CD86" s="6" t="s">
        <v>0</v>
      </c>
      <c r="CE86" s="6" t="s">
        <v>0</v>
      </c>
      <c r="CF86" s="6" t="s">
        <v>0</v>
      </c>
      <c r="CG86" s="6" t="s">
        <v>0</v>
      </c>
      <c r="CH86" s="6" t="s">
        <v>0</v>
      </c>
      <c r="CI86" s="6" t="s">
        <v>0</v>
      </c>
      <c r="CJ86" s="1" t="s">
        <v>0</v>
      </c>
      <c r="CK86" s="1" t="s">
        <v>0</v>
      </c>
      <c r="CL86" s="1" t="s">
        <v>0</v>
      </c>
      <c r="CM86" s="1" t="s">
        <v>0</v>
      </c>
      <c r="CN86" s="1" t="s">
        <v>0</v>
      </c>
      <c r="CO86" s="1" t="s">
        <v>0</v>
      </c>
      <c r="CP86" s="1" t="s">
        <v>0</v>
      </c>
      <c r="CQ86" s="1" t="s">
        <v>0</v>
      </c>
      <c r="CR86" s="1" t="s">
        <v>0</v>
      </c>
      <c r="CS86" s="1" t="s">
        <v>0</v>
      </c>
      <c r="CT86" s="1" t="s">
        <v>0</v>
      </c>
      <c r="CU86" s="1" t="s">
        <v>0</v>
      </c>
      <c r="CV86" s="1" t="s">
        <v>0</v>
      </c>
      <c r="CW86" s="1" t="s">
        <v>0</v>
      </c>
      <c r="CX86" s="1" t="s">
        <v>0</v>
      </c>
      <c r="CY86" s="1" t="s">
        <v>0</v>
      </c>
      <c r="CZ86" s="1" t="s">
        <v>0</v>
      </c>
      <c r="DA86" s="1" t="s">
        <v>0</v>
      </c>
      <c r="DB86" s="1" t="s">
        <v>0</v>
      </c>
      <c r="DC86" s="1" t="s">
        <v>0</v>
      </c>
      <c r="DD86" s="1" t="s">
        <v>0</v>
      </c>
      <c r="DE86" s="1" t="s">
        <v>0</v>
      </c>
      <c r="DF86" s="1" t="s">
        <v>0</v>
      </c>
      <c r="DG86" s="1" t="s">
        <v>0</v>
      </c>
      <c r="DH86" s="1" t="s">
        <v>0</v>
      </c>
      <c r="DI86" s="1" t="s">
        <v>0</v>
      </c>
      <c r="DJ86" s="1" t="s">
        <v>0</v>
      </c>
    </row>
    <row r="87" spans="4:114" x14ac:dyDescent="0.25"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11">
        <v>0</v>
      </c>
      <c r="AZ87" s="6" t="s">
        <v>0</v>
      </c>
      <c r="BA87" s="6" t="s">
        <v>0</v>
      </c>
      <c r="BB87" s="6" t="s">
        <v>0</v>
      </c>
      <c r="BC87" s="6" t="s">
        <v>0</v>
      </c>
      <c r="BD87" s="6" t="s">
        <v>0</v>
      </c>
      <c r="BE87" s="6" t="s">
        <v>0</v>
      </c>
      <c r="BF87" s="6" t="s">
        <v>0</v>
      </c>
      <c r="BG87" s="6" t="s">
        <v>0</v>
      </c>
      <c r="BH87" s="6" t="s">
        <v>0</v>
      </c>
      <c r="BI87" s="6" t="s">
        <v>0</v>
      </c>
      <c r="BJ87" s="6" t="s">
        <v>0</v>
      </c>
      <c r="BK87" s="6" t="s">
        <v>0</v>
      </c>
      <c r="BL87" s="6" t="s">
        <v>0</v>
      </c>
      <c r="BM87" s="6" t="s">
        <v>0</v>
      </c>
      <c r="BN87" s="6" t="s">
        <v>0</v>
      </c>
      <c r="BO87" s="6" t="s">
        <v>0</v>
      </c>
      <c r="BP87" s="6" t="s">
        <v>0</v>
      </c>
      <c r="BQ87" s="6" t="s">
        <v>0</v>
      </c>
      <c r="BR87" s="6" t="s">
        <v>0</v>
      </c>
      <c r="BS87" s="6" t="s">
        <v>0</v>
      </c>
      <c r="BT87" s="6" t="s">
        <v>0</v>
      </c>
      <c r="BU87" s="6" t="s">
        <v>0</v>
      </c>
      <c r="BV87" s="6" t="s">
        <v>0</v>
      </c>
      <c r="BW87" s="6" t="s">
        <v>0</v>
      </c>
      <c r="BX87" s="6" t="s">
        <v>0</v>
      </c>
      <c r="BY87" s="6" t="s">
        <v>0</v>
      </c>
      <c r="BZ87" s="6" t="s">
        <v>0</v>
      </c>
      <c r="CA87" s="6" t="s">
        <v>0</v>
      </c>
      <c r="CB87" s="6" t="s">
        <v>0</v>
      </c>
      <c r="CC87" s="6" t="s">
        <v>0</v>
      </c>
      <c r="CD87" s="6" t="s">
        <v>0</v>
      </c>
      <c r="CE87" s="6" t="s">
        <v>0</v>
      </c>
      <c r="CF87" s="6" t="s">
        <v>0</v>
      </c>
      <c r="CG87" s="6" t="s">
        <v>0</v>
      </c>
      <c r="CH87" s="6" t="s">
        <v>0</v>
      </c>
      <c r="CI87" s="6" t="s">
        <v>0</v>
      </c>
      <c r="CJ87" s="1" t="s">
        <v>0</v>
      </c>
      <c r="CK87" s="1" t="s">
        <v>0</v>
      </c>
      <c r="CL87" s="1" t="s">
        <v>0</v>
      </c>
      <c r="CM87" s="1" t="s">
        <v>0</v>
      </c>
      <c r="CN87" s="1" t="s">
        <v>0</v>
      </c>
      <c r="CO87" s="1" t="s">
        <v>0</v>
      </c>
      <c r="CP87" s="1" t="s">
        <v>0</v>
      </c>
      <c r="CQ87" s="1" t="s">
        <v>0</v>
      </c>
      <c r="CR87" s="1" t="s">
        <v>0</v>
      </c>
      <c r="CS87" s="1" t="s">
        <v>0</v>
      </c>
      <c r="CT87" s="1" t="s">
        <v>0</v>
      </c>
      <c r="CU87" s="1" t="s">
        <v>0</v>
      </c>
      <c r="CV87" s="1" t="s">
        <v>0</v>
      </c>
      <c r="CW87" s="1" t="s">
        <v>0</v>
      </c>
      <c r="CX87" s="1" t="s">
        <v>0</v>
      </c>
      <c r="CY87" s="1" t="s">
        <v>0</v>
      </c>
      <c r="CZ87" s="1" t="s">
        <v>0</v>
      </c>
      <c r="DA87" s="1" t="s">
        <v>0</v>
      </c>
      <c r="DB87" s="1" t="s">
        <v>0</v>
      </c>
      <c r="DC87" s="1" t="s">
        <v>0</v>
      </c>
      <c r="DD87" s="1" t="s">
        <v>0</v>
      </c>
      <c r="DE87" s="1" t="s">
        <v>0</v>
      </c>
      <c r="DF87" s="1" t="s">
        <v>0</v>
      </c>
      <c r="DG87" s="1" t="s">
        <v>0</v>
      </c>
      <c r="DH87" s="1" t="s">
        <v>0</v>
      </c>
      <c r="DI87" s="1" t="s">
        <v>0</v>
      </c>
      <c r="DJ87" s="1" t="s">
        <v>0</v>
      </c>
    </row>
    <row r="88" spans="4:114" x14ac:dyDescent="0.25"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11">
        <v>0</v>
      </c>
      <c r="AZ88" s="6" t="s">
        <v>0</v>
      </c>
      <c r="BA88" s="6" t="s">
        <v>0</v>
      </c>
      <c r="BB88" s="6" t="s">
        <v>0</v>
      </c>
      <c r="BC88" s="6" t="s">
        <v>0</v>
      </c>
      <c r="BD88" s="6" t="s">
        <v>0</v>
      </c>
      <c r="BE88" s="6" t="s">
        <v>0</v>
      </c>
      <c r="BF88" s="6" t="s">
        <v>0</v>
      </c>
      <c r="BG88" s="6" t="s">
        <v>0</v>
      </c>
      <c r="BH88" s="6" t="s">
        <v>0</v>
      </c>
      <c r="BI88" s="6" t="s">
        <v>0</v>
      </c>
      <c r="BJ88" s="6" t="s">
        <v>0</v>
      </c>
      <c r="BK88" s="6" t="s">
        <v>0</v>
      </c>
      <c r="BL88" s="6" t="s">
        <v>0</v>
      </c>
      <c r="BM88" s="6" t="s">
        <v>0</v>
      </c>
      <c r="BN88" s="6" t="s">
        <v>0</v>
      </c>
      <c r="BO88" s="6" t="s">
        <v>0</v>
      </c>
      <c r="BP88" s="6" t="s">
        <v>0</v>
      </c>
      <c r="BQ88" s="6" t="s">
        <v>0</v>
      </c>
      <c r="BR88" s="6" t="s">
        <v>0</v>
      </c>
      <c r="BS88" s="6" t="s">
        <v>0</v>
      </c>
      <c r="BT88" s="6" t="s">
        <v>0</v>
      </c>
      <c r="BU88" s="6" t="s">
        <v>0</v>
      </c>
      <c r="BV88" s="6" t="s">
        <v>0</v>
      </c>
      <c r="BW88" s="6" t="s">
        <v>0</v>
      </c>
      <c r="BX88" s="6" t="s">
        <v>0</v>
      </c>
      <c r="BY88" s="6" t="s">
        <v>0</v>
      </c>
      <c r="BZ88" s="6" t="s">
        <v>0</v>
      </c>
      <c r="CA88" s="6" t="s">
        <v>0</v>
      </c>
      <c r="CB88" s="6" t="s">
        <v>0</v>
      </c>
      <c r="CC88" s="6" t="s">
        <v>0</v>
      </c>
      <c r="CD88" s="6" t="s">
        <v>0</v>
      </c>
      <c r="CE88" s="6" t="s">
        <v>0</v>
      </c>
      <c r="CF88" s="6" t="s">
        <v>0</v>
      </c>
      <c r="CG88" s="6" t="s">
        <v>0</v>
      </c>
      <c r="CH88" s="6" t="s">
        <v>0</v>
      </c>
      <c r="CI88" s="6" t="s">
        <v>0</v>
      </c>
      <c r="CJ88" s="1" t="s">
        <v>0</v>
      </c>
      <c r="CK88" s="1" t="s">
        <v>0</v>
      </c>
      <c r="CL88" s="1" t="s">
        <v>0</v>
      </c>
      <c r="CM88" s="1" t="s">
        <v>0</v>
      </c>
      <c r="CN88" s="1" t="s">
        <v>0</v>
      </c>
      <c r="CO88" s="1" t="s">
        <v>0</v>
      </c>
      <c r="CP88" s="1" t="s">
        <v>0</v>
      </c>
      <c r="CQ88" s="1" t="s">
        <v>0</v>
      </c>
      <c r="CR88" s="1" t="s">
        <v>0</v>
      </c>
      <c r="CS88" s="1" t="s">
        <v>0</v>
      </c>
      <c r="CT88" s="1" t="s">
        <v>0</v>
      </c>
      <c r="CU88" s="1" t="s">
        <v>0</v>
      </c>
      <c r="CV88" s="1" t="s">
        <v>0</v>
      </c>
      <c r="CW88" s="1" t="s">
        <v>0</v>
      </c>
      <c r="CX88" s="1" t="s">
        <v>0</v>
      </c>
      <c r="CY88" s="1" t="s">
        <v>0</v>
      </c>
      <c r="CZ88" s="1" t="s">
        <v>0</v>
      </c>
      <c r="DA88" s="1" t="s">
        <v>0</v>
      </c>
      <c r="DB88" s="1" t="s">
        <v>0</v>
      </c>
      <c r="DC88" s="1" t="s">
        <v>0</v>
      </c>
      <c r="DD88" s="1" t="s">
        <v>0</v>
      </c>
      <c r="DE88" s="1" t="s">
        <v>0</v>
      </c>
      <c r="DF88" s="1" t="s">
        <v>0</v>
      </c>
      <c r="DG88" s="1" t="s">
        <v>0</v>
      </c>
      <c r="DH88" s="1" t="s">
        <v>0</v>
      </c>
      <c r="DI88" s="1" t="s">
        <v>0</v>
      </c>
      <c r="DJ88" s="1" t="s">
        <v>0</v>
      </c>
    </row>
    <row r="89" spans="4:114" x14ac:dyDescent="0.25"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11"/>
      <c r="AZ89" s="6" t="s">
        <v>0</v>
      </c>
      <c r="BA89" s="6" t="s">
        <v>0</v>
      </c>
      <c r="BB89" s="6" t="s">
        <v>0</v>
      </c>
      <c r="BC89" s="6" t="s">
        <v>0</v>
      </c>
      <c r="BD89" s="6" t="s">
        <v>0</v>
      </c>
      <c r="BE89" s="6" t="s">
        <v>0</v>
      </c>
      <c r="BF89" s="6" t="s">
        <v>0</v>
      </c>
      <c r="BG89" s="6" t="s">
        <v>0</v>
      </c>
      <c r="BH89" s="6" t="s">
        <v>0</v>
      </c>
      <c r="BI89" s="6" t="s">
        <v>0</v>
      </c>
      <c r="BJ89" s="6" t="s">
        <v>0</v>
      </c>
      <c r="BK89" s="6" t="s">
        <v>0</v>
      </c>
      <c r="BL89" s="6" t="s">
        <v>0</v>
      </c>
      <c r="BM89" s="6" t="s">
        <v>0</v>
      </c>
      <c r="BN89" s="6" t="s">
        <v>0</v>
      </c>
      <c r="BO89" s="6" t="s">
        <v>0</v>
      </c>
      <c r="BP89" s="6" t="s">
        <v>0</v>
      </c>
      <c r="BQ89" s="6" t="s">
        <v>0</v>
      </c>
      <c r="BR89" s="6" t="s">
        <v>0</v>
      </c>
      <c r="BS89" s="6" t="s">
        <v>0</v>
      </c>
      <c r="BT89" s="6" t="s">
        <v>0</v>
      </c>
      <c r="BU89" s="6" t="s">
        <v>0</v>
      </c>
      <c r="BV89" s="6" t="s">
        <v>0</v>
      </c>
      <c r="BW89" s="6" t="s">
        <v>0</v>
      </c>
      <c r="BX89" s="6" t="s">
        <v>0</v>
      </c>
      <c r="BY89" s="6" t="s">
        <v>0</v>
      </c>
      <c r="BZ89" s="6" t="s">
        <v>0</v>
      </c>
      <c r="CA89" s="6" t="s">
        <v>0</v>
      </c>
      <c r="CB89" s="6" t="s">
        <v>0</v>
      </c>
      <c r="CC89" s="6" t="s">
        <v>0</v>
      </c>
      <c r="CD89" s="6" t="s">
        <v>0</v>
      </c>
      <c r="CE89" s="6" t="s">
        <v>0</v>
      </c>
      <c r="CF89" s="6" t="s">
        <v>0</v>
      </c>
      <c r="CG89" s="6" t="s">
        <v>0</v>
      </c>
      <c r="CH89" s="6" t="s">
        <v>0</v>
      </c>
      <c r="CI89" s="6" t="s">
        <v>0</v>
      </c>
      <c r="CJ89" s="1" t="s">
        <v>0</v>
      </c>
      <c r="CK89" s="1" t="s">
        <v>0</v>
      </c>
      <c r="CL89" s="1" t="s">
        <v>0</v>
      </c>
      <c r="CM89" s="1" t="s">
        <v>0</v>
      </c>
      <c r="CN89" s="1" t="s">
        <v>0</v>
      </c>
      <c r="CO89" s="1" t="s">
        <v>0</v>
      </c>
      <c r="CP89" s="1" t="s">
        <v>0</v>
      </c>
      <c r="CQ89" s="1" t="s">
        <v>0</v>
      </c>
      <c r="CR89" s="1" t="s">
        <v>0</v>
      </c>
      <c r="CS89" s="1" t="s">
        <v>0</v>
      </c>
      <c r="CT89" s="1" t="s">
        <v>0</v>
      </c>
      <c r="CU89" s="1" t="s">
        <v>0</v>
      </c>
      <c r="CV89" s="1" t="s">
        <v>0</v>
      </c>
      <c r="CW89" s="1" t="s">
        <v>0</v>
      </c>
      <c r="CX89" s="1" t="s">
        <v>0</v>
      </c>
      <c r="CY89" s="1" t="s">
        <v>0</v>
      </c>
      <c r="CZ89" s="1" t="s">
        <v>0</v>
      </c>
      <c r="DA89" s="1" t="s">
        <v>0</v>
      </c>
      <c r="DB89" s="1" t="s">
        <v>0</v>
      </c>
      <c r="DC89" s="1" t="s">
        <v>0</v>
      </c>
      <c r="DD89" s="1" t="s">
        <v>0</v>
      </c>
      <c r="DE89" s="1" t="s">
        <v>0</v>
      </c>
      <c r="DF89" s="1" t="s">
        <v>0</v>
      </c>
      <c r="DG89" s="1" t="s">
        <v>0</v>
      </c>
      <c r="DH89" s="1" t="s">
        <v>0</v>
      </c>
      <c r="DI89" s="1" t="s">
        <v>0</v>
      </c>
      <c r="DJ89" s="1" t="s">
        <v>0</v>
      </c>
    </row>
    <row r="90" spans="4:114" x14ac:dyDescent="0.25"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11">
        <v>0</v>
      </c>
      <c r="AZ90" s="6" t="s">
        <v>0</v>
      </c>
      <c r="BA90" s="6" t="s">
        <v>0</v>
      </c>
      <c r="BB90" s="6" t="s">
        <v>0</v>
      </c>
      <c r="BC90" s="6" t="s">
        <v>0</v>
      </c>
      <c r="BD90" s="6" t="s">
        <v>0</v>
      </c>
      <c r="BE90" s="6" t="s">
        <v>0</v>
      </c>
      <c r="BF90" s="6" t="s">
        <v>0</v>
      </c>
      <c r="BG90" s="6" t="s">
        <v>0</v>
      </c>
      <c r="BH90" s="6" t="s">
        <v>0</v>
      </c>
      <c r="BI90" s="6" t="s">
        <v>0</v>
      </c>
      <c r="BJ90" s="6" t="s">
        <v>0</v>
      </c>
      <c r="BK90" s="6" t="s">
        <v>0</v>
      </c>
      <c r="BL90" s="6" t="s">
        <v>0</v>
      </c>
      <c r="BM90" s="6" t="s">
        <v>0</v>
      </c>
      <c r="BN90" s="6" t="s">
        <v>0</v>
      </c>
      <c r="BO90" s="6" t="s">
        <v>0</v>
      </c>
      <c r="BP90" s="6" t="s">
        <v>0</v>
      </c>
      <c r="BQ90" s="6" t="s">
        <v>0</v>
      </c>
      <c r="BR90" s="6" t="s">
        <v>0</v>
      </c>
      <c r="BS90" s="6" t="s">
        <v>0</v>
      </c>
      <c r="BT90" s="6" t="s">
        <v>0</v>
      </c>
      <c r="BU90" s="6" t="s">
        <v>0</v>
      </c>
      <c r="BV90" s="6" t="s">
        <v>0</v>
      </c>
      <c r="BW90" s="6" t="s">
        <v>0</v>
      </c>
      <c r="BX90" s="6" t="s">
        <v>0</v>
      </c>
      <c r="BY90" s="6" t="s">
        <v>0</v>
      </c>
      <c r="BZ90" s="6" t="s">
        <v>0</v>
      </c>
      <c r="CA90" s="6" t="s">
        <v>0</v>
      </c>
      <c r="CB90" s="6" t="s">
        <v>0</v>
      </c>
      <c r="CC90" s="6" t="s">
        <v>0</v>
      </c>
      <c r="CD90" s="6" t="s">
        <v>0</v>
      </c>
      <c r="CE90" s="6" t="s">
        <v>0</v>
      </c>
      <c r="CF90" s="6" t="s">
        <v>0</v>
      </c>
      <c r="CG90" s="6" t="s">
        <v>0</v>
      </c>
      <c r="CH90" s="6" t="s">
        <v>0</v>
      </c>
      <c r="CI90" s="6" t="s">
        <v>0</v>
      </c>
      <c r="CJ90" s="1" t="s">
        <v>0</v>
      </c>
      <c r="CK90" s="1" t="s">
        <v>0</v>
      </c>
      <c r="CL90" s="1" t="s">
        <v>0</v>
      </c>
      <c r="CM90" s="1" t="s">
        <v>0</v>
      </c>
      <c r="CN90" s="1" t="s">
        <v>0</v>
      </c>
      <c r="CO90" s="1" t="s">
        <v>0</v>
      </c>
      <c r="CP90" s="1" t="s">
        <v>0</v>
      </c>
      <c r="CQ90" s="1" t="s">
        <v>0</v>
      </c>
      <c r="CR90" s="1" t="s">
        <v>0</v>
      </c>
      <c r="CS90" s="1" t="s">
        <v>0</v>
      </c>
      <c r="CT90" s="1" t="s">
        <v>0</v>
      </c>
      <c r="CU90" s="1" t="s">
        <v>0</v>
      </c>
      <c r="CV90" s="1" t="s">
        <v>0</v>
      </c>
      <c r="CW90" s="1" t="s">
        <v>0</v>
      </c>
      <c r="CX90" s="1" t="s">
        <v>0</v>
      </c>
      <c r="CY90" s="1" t="s">
        <v>0</v>
      </c>
      <c r="CZ90" s="1" t="s">
        <v>0</v>
      </c>
      <c r="DA90" s="1" t="s">
        <v>0</v>
      </c>
      <c r="DB90" s="1" t="s">
        <v>0</v>
      </c>
      <c r="DC90" s="1" t="s">
        <v>0</v>
      </c>
      <c r="DD90" s="1" t="s">
        <v>0</v>
      </c>
      <c r="DE90" s="1" t="s">
        <v>0</v>
      </c>
      <c r="DF90" s="1" t="s">
        <v>0</v>
      </c>
      <c r="DG90" s="1" t="s">
        <v>0</v>
      </c>
      <c r="DH90" s="1" t="s">
        <v>0</v>
      </c>
      <c r="DI90" s="1" t="s">
        <v>0</v>
      </c>
      <c r="DJ90" s="1" t="s">
        <v>0</v>
      </c>
    </row>
    <row r="91" spans="4:114" x14ac:dyDescent="0.25"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11">
        <v>0</v>
      </c>
      <c r="AZ91" s="6" t="s">
        <v>0</v>
      </c>
      <c r="BA91" s="6" t="s">
        <v>0</v>
      </c>
      <c r="BB91" s="6" t="s">
        <v>0</v>
      </c>
      <c r="BC91" s="6" t="s">
        <v>0</v>
      </c>
      <c r="BD91" s="6" t="s">
        <v>0</v>
      </c>
      <c r="BE91" s="6" t="s">
        <v>0</v>
      </c>
      <c r="BF91" s="6" t="s">
        <v>0</v>
      </c>
      <c r="BG91" s="6" t="s">
        <v>0</v>
      </c>
      <c r="BH91" s="6" t="s">
        <v>0</v>
      </c>
      <c r="BI91" s="6" t="s">
        <v>0</v>
      </c>
      <c r="BJ91" s="6" t="s">
        <v>0</v>
      </c>
      <c r="BK91" s="6" t="s">
        <v>0</v>
      </c>
      <c r="BL91" s="6" t="s">
        <v>0</v>
      </c>
      <c r="BM91" s="6" t="s">
        <v>0</v>
      </c>
      <c r="BN91" s="6" t="s">
        <v>0</v>
      </c>
      <c r="BO91" s="6" t="s">
        <v>0</v>
      </c>
      <c r="BP91" s="6" t="s">
        <v>0</v>
      </c>
      <c r="BQ91" s="6" t="s">
        <v>0</v>
      </c>
      <c r="BR91" s="6" t="s">
        <v>0</v>
      </c>
      <c r="BS91" s="6" t="s">
        <v>0</v>
      </c>
      <c r="BT91" s="6" t="s">
        <v>0</v>
      </c>
      <c r="BU91" s="6" t="s">
        <v>0</v>
      </c>
      <c r="BV91" s="6" t="s">
        <v>0</v>
      </c>
      <c r="BW91" s="6" t="s">
        <v>0</v>
      </c>
      <c r="BX91" s="6" t="s">
        <v>0</v>
      </c>
      <c r="BY91" s="6" t="s">
        <v>0</v>
      </c>
      <c r="BZ91" s="6" t="s">
        <v>0</v>
      </c>
      <c r="CA91" s="6" t="s">
        <v>0</v>
      </c>
      <c r="CB91" s="6" t="s">
        <v>0</v>
      </c>
      <c r="CC91" s="6" t="s">
        <v>0</v>
      </c>
      <c r="CD91" s="6" t="s">
        <v>0</v>
      </c>
      <c r="CE91" s="6" t="s">
        <v>0</v>
      </c>
      <c r="CF91" s="6" t="s">
        <v>0</v>
      </c>
      <c r="CG91" s="6" t="s">
        <v>0</v>
      </c>
      <c r="CH91" s="6" t="s">
        <v>0</v>
      </c>
      <c r="CI91" s="6" t="s">
        <v>0</v>
      </c>
      <c r="CJ91" s="1" t="s">
        <v>0</v>
      </c>
      <c r="CK91" s="1" t="s">
        <v>0</v>
      </c>
      <c r="CL91" s="1" t="s">
        <v>0</v>
      </c>
      <c r="CM91" s="1" t="s">
        <v>0</v>
      </c>
      <c r="CN91" s="1" t="s">
        <v>0</v>
      </c>
      <c r="CO91" s="1" t="s">
        <v>0</v>
      </c>
      <c r="CP91" s="1" t="s">
        <v>0</v>
      </c>
      <c r="CQ91" s="1" t="s">
        <v>0</v>
      </c>
      <c r="CR91" s="1" t="s">
        <v>0</v>
      </c>
      <c r="CS91" s="1" t="s">
        <v>0</v>
      </c>
      <c r="CT91" s="1" t="s">
        <v>0</v>
      </c>
      <c r="CU91" s="1" t="s">
        <v>0</v>
      </c>
      <c r="CV91" s="1" t="s">
        <v>0</v>
      </c>
      <c r="CW91" s="1" t="s">
        <v>0</v>
      </c>
      <c r="CX91" s="1" t="s">
        <v>0</v>
      </c>
      <c r="CY91" s="1" t="s">
        <v>0</v>
      </c>
      <c r="CZ91" s="1" t="s">
        <v>0</v>
      </c>
      <c r="DA91" s="1" t="s">
        <v>0</v>
      </c>
      <c r="DB91" s="1" t="s">
        <v>0</v>
      </c>
      <c r="DC91" s="1" t="s">
        <v>0</v>
      </c>
      <c r="DD91" s="1" t="s">
        <v>0</v>
      </c>
      <c r="DE91" s="1" t="s">
        <v>0</v>
      </c>
      <c r="DF91" s="1" t="s">
        <v>0</v>
      </c>
      <c r="DG91" s="1" t="s">
        <v>0</v>
      </c>
      <c r="DH91" s="1" t="s">
        <v>0</v>
      </c>
      <c r="DI91" s="1" t="s">
        <v>0</v>
      </c>
      <c r="DJ91" s="1" t="s">
        <v>0</v>
      </c>
    </row>
    <row r="92" spans="4:114" x14ac:dyDescent="0.25"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11">
        <v>0</v>
      </c>
      <c r="AZ92" s="6" t="s">
        <v>0</v>
      </c>
      <c r="BA92" s="6" t="s">
        <v>0</v>
      </c>
      <c r="BB92" s="6" t="s">
        <v>0</v>
      </c>
      <c r="BC92" s="6" t="s">
        <v>0</v>
      </c>
      <c r="BD92" s="6" t="s">
        <v>0</v>
      </c>
      <c r="BE92" s="6" t="s">
        <v>0</v>
      </c>
      <c r="BF92" s="6" t="s">
        <v>0</v>
      </c>
      <c r="BG92" s="6" t="s">
        <v>0</v>
      </c>
      <c r="BH92" s="6" t="s">
        <v>0</v>
      </c>
      <c r="BI92" s="6" t="s">
        <v>0</v>
      </c>
      <c r="BJ92" s="6" t="s">
        <v>0</v>
      </c>
      <c r="BK92" s="6" t="s">
        <v>0</v>
      </c>
      <c r="BL92" s="6" t="s">
        <v>0</v>
      </c>
      <c r="BM92" s="6" t="s">
        <v>0</v>
      </c>
      <c r="BN92" s="6" t="s">
        <v>0</v>
      </c>
      <c r="BO92" s="6" t="s">
        <v>0</v>
      </c>
      <c r="BP92" s="6" t="s">
        <v>0</v>
      </c>
      <c r="BQ92" s="6" t="s">
        <v>0</v>
      </c>
      <c r="BR92" s="6" t="s">
        <v>0</v>
      </c>
      <c r="BS92" s="6" t="s">
        <v>0</v>
      </c>
      <c r="BT92" s="6" t="s">
        <v>0</v>
      </c>
      <c r="BU92" s="6" t="s">
        <v>0</v>
      </c>
      <c r="BV92" s="6" t="s">
        <v>0</v>
      </c>
      <c r="BW92" s="6" t="s">
        <v>0</v>
      </c>
      <c r="BX92" s="6" t="s">
        <v>0</v>
      </c>
      <c r="BY92" s="6" t="s">
        <v>0</v>
      </c>
      <c r="BZ92" s="6" t="s">
        <v>0</v>
      </c>
      <c r="CA92" s="6" t="s">
        <v>0</v>
      </c>
      <c r="CB92" s="6" t="s">
        <v>0</v>
      </c>
      <c r="CC92" s="6" t="s">
        <v>0</v>
      </c>
      <c r="CD92" s="6" t="s">
        <v>0</v>
      </c>
      <c r="CE92" s="6" t="s">
        <v>0</v>
      </c>
      <c r="CF92" s="6" t="s">
        <v>0</v>
      </c>
      <c r="CG92" s="6" t="s">
        <v>0</v>
      </c>
      <c r="CH92" s="6" t="s">
        <v>0</v>
      </c>
      <c r="CI92" s="6" t="s">
        <v>0</v>
      </c>
      <c r="CJ92" s="1" t="s">
        <v>0</v>
      </c>
      <c r="CK92" s="1" t="s">
        <v>0</v>
      </c>
      <c r="CL92" s="1" t="s">
        <v>0</v>
      </c>
      <c r="CM92" s="1" t="s">
        <v>0</v>
      </c>
      <c r="CN92" s="1" t="s">
        <v>0</v>
      </c>
      <c r="CO92" s="1" t="s">
        <v>0</v>
      </c>
      <c r="CP92" s="1" t="s">
        <v>0</v>
      </c>
      <c r="CQ92" s="1" t="s">
        <v>0</v>
      </c>
      <c r="CR92" s="1" t="s">
        <v>0</v>
      </c>
      <c r="CS92" s="1" t="s">
        <v>0</v>
      </c>
      <c r="CT92" s="1" t="s">
        <v>0</v>
      </c>
      <c r="CU92" s="1" t="s">
        <v>0</v>
      </c>
      <c r="CV92" s="1" t="s">
        <v>0</v>
      </c>
      <c r="CW92" s="1" t="s">
        <v>0</v>
      </c>
      <c r="CX92" s="1" t="s">
        <v>0</v>
      </c>
      <c r="CY92" s="1" t="s">
        <v>0</v>
      </c>
      <c r="CZ92" s="1" t="s">
        <v>0</v>
      </c>
      <c r="DA92" s="1" t="s">
        <v>0</v>
      </c>
      <c r="DB92" s="1" t="s">
        <v>0</v>
      </c>
      <c r="DC92" s="1" t="s">
        <v>0</v>
      </c>
      <c r="DD92" s="1" t="s">
        <v>0</v>
      </c>
      <c r="DE92" s="1" t="s">
        <v>0</v>
      </c>
      <c r="DF92" s="1" t="s">
        <v>0</v>
      </c>
      <c r="DG92" s="1" t="s">
        <v>0</v>
      </c>
      <c r="DH92" s="1" t="s">
        <v>0</v>
      </c>
      <c r="DI92" s="1" t="s">
        <v>0</v>
      </c>
      <c r="DJ92" s="1" t="s">
        <v>0</v>
      </c>
    </row>
    <row r="93" spans="4:114" x14ac:dyDescent="0.25"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11">
        <v>0</v>
      </c>
      <c r="AZ93" s="6" t="s">
        <v>0</v>
      </c>
      <c r="BA93" s="6" t="s">
        <v>0</v>
      </c>
      <c r="BB93" s="6" t="s">
        <v>0</v>
      </c>
      <c r="BC93" s="6" t="s">
        <v>0</v>
      </c>
      <c r="BD93" s="6" t="s">
        <v>0</v>
      </c>
      <c r="BE93" s="6" t="s">
        <v>0</v>
      </c>
      <c r="BF93" s="6" t="s">
        <v>0</v>
      </c>
      <c r="BG93" s="6" t="s">
        <v>0</v>
      </c>
      <c r="BH93" s="6" t="s">
        <v>0</v>
      </c>
      <c r="BI93" s="6" t="s">
        <v>0</v>
      </c>
      <c r="BJ93" s="6" t="s">
        <v>0</v>
      </c>
      <c r="BK93" s="6" t="s">
        <v>0</v>
      </c>
      <c r="BL93" s="6" t="s">
        <v>0</v>
      </c>
      <c r="BM93" s="6" t="s">
        <v>0</v>
      </c>
      <c r="BN93" s="6" t="s">
        <v>0</v>
      </c>
      <c r="BO93" s="6" t="s">
        <v>0</v>
      </c>
      <c r="BP93" s="6" t="s">
        <v>0</v>
      </c>
      <c r="BQ93" s="6" t="s">
        <v>0</v>
      </c>
      <c r="BR93" s="6" t="s">
        <v>0</v>
      </c>
      <c r="BS93" s="6" t="s">
        <v>0</v>
      </c>
      <c r="BT93" s="6" t="s">
        <v>0</v>
      </c>
      <c r="BU93" s="6" t="s">
        <v>0</v>
      </c>
      <c r="BV93" s="6" t="s">
        <v>0</v>
      </c>
      <c r="BW93" s="6" t="s">
        <v>0</v>
      </c>
      <c r="BX93" s="6" t="s">
        <v>0</v>
      </c>
      <c r="BY93" s="6" t="s">
        <v>0</v>
      </c>
      <c r="BZ93" s="6" t="s">
        <v>0</v>
      </c>
      <c r="CA93" s="6" t="s">
        <v>0</v>
      </c>
      <c r="CB93" s="6" t="s">
        <v>0</v>
      </c>
      <c r="CC93" s="6" t="s">
        <v>0</v>
      </c>
      <c r="CD93" s="6" t="s">
        <v>0</v>
      </c>
      <c r="CE93" s="6" t="s">
        <v>0</v>
      </c>
      <c r="CF93" s="6" t="s">
        <v>0</v>
      </c>
      <c r="CG93" s="6" t="s">
        <v>0</v>
      </c>
      <c r="CH93" s="6" t="s">
        <v>0</v>
      </c>
      <c r="CI93" s="6" t="s">
        <v>0</v>
      </c>
      <c r="CJ93" s="1" t="s">
        <v>0</v>
      </c>
      <c r="CK93" s="1" t="s">
        <v>0</v>
      </c>
      <c r="CL93" s="1" t="s">
        <v>0</v>
      </c>
      <c r="CM93" s="1" t="s">
        <v>0</v>
      </c>
      <c r="CN93" s="1" t="s">
        <v>0</v>
      </c>
      <c r="CO93" s="1" t="s">
        <v>0</v>
      </c>
      <c r="CP93" s="1" t="s">
        <v>0</v>
      </c>
      <c r="CQ93" s="1" t="s">
        <v>0</v>
      </c>
      <c r="CR93" s="1" t="s">
        <v>0</v>
      </c>
      <c r="CS93" s="1" t="s">
        <v>0</v>
      </c>
      <c r="CT93" s="1" t="s">
        <v>0</v>
      </c>
      <c r="CU93" s="1" t="s">
        <v>0</v>
      </c>
      <c r="CV93" s="1" t="s">
        <v>0</v>
      </c>
      <c r="CW93" s="1" t="s">
        <v>0</v>
      </c>
      <c r="CX93" s="1" t="s">
        <v>0</v>
      </c>
      <c r="CY93" s="1" t="s">
        <v>0</v>
      </c>
      <c r="CZ93" s="1" t="s">
        <v>0</v>
      </c>
      <c r="DA93" s="1" t="s">
        <v>0</v>
      </c>
      <c r="DB93" s="1" t="s">
        <v>0</v>
      </c>
      <c r="DC93" s="1" t="s">
        <v>0</v>
      </c>
      <c r="DD93" s="1" t="s">
        <v>0</v>
      </c>
      <c r="DE93" s="1" t="s">
        <v>0</v>
      </c>
      <c r="DF93" s="1" t="s">
        <v>0</v>
      </c>
      <c r="DG93" s="1" t="s">
        <v>0</v>
      </c>
      <c r="DH93" s="1" t="s">
        <v>0</v>
      </c>
      <c r="DI93" s="1" t="s">
        <v>0</v>
      </c>
      <c r="DJ93" s="1" t="s">
        <v>0</v>
      </c>
    </row>
    <row r="94" spans="4:114" x14ac:dyDescent="0.25"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11">
        <v>0</v>
      </c>
      <c r="AZ94" s="6" t="s">
        <v>0</v>
      </c>
      <c r="BA94" s="6" t="s">
        <v>0</v>
      </c>
      <c r="BB94" s="6" t="s">
        <v>0</v>
      </c>
      <c r="BC94" s="6" t="s">
        <v>0</v>
      </c>
      <c r="BD94" s="6" t="s">
        <v>0</v>
      </c>
      <c r="BE94" s="6" t="s">
        <v>0</v>
      </c>
      <c r="BF94" s="6" t="s">
        <v>0</v>
      </c>
      <c r="BG94" s="6" t="s">
        <v>0</v>
      </c>
      <c r="BH94" s="6" t="s">
        <v>0</v>
      </c>
      <c r="BI94" s="6" t="s">
        <v>0</v>
      </c>
      <c r="BJ94" s="6" t="s">
        <v>0</v>
      </c>
      <c r="BK94" s="6" t="s">
        <v>0</v>
      </c>
      <c r="BL94" s="6" t="s">
        <v>0</v>
      </c>
      <c r="BM94" s="6" t="s">
        <v>0</v>
      </c>
      <c r="BN94" s="6" t="s">
        <v>0</v>
      </c>
      <c r="BO94" s="6" t="s">
        <v>0</v>
      </c>
      <c r="BP94" s="6" t="s">
        <v>0</v>
      </c>
      <c r="BQ94" s="6" t="s">
        <v>0</v>
      </c>
      <c r="BR94" s="6" t="s">
        <v>0</v>
      </c>
      <c r="BS94" s="6" t="s">
        <v>0</v>
      </c>
      <c r="BT94" s="6" t="s">
        <v>0</v>
      </c>
      <c r="BU94" s="6" t="s">
        <v>0</v>
      </c>
      <c r="BV94" s="6" t="s">
        <v>0</v>
      </c>
      <c r="BW94" s="6" t="s">
        <v>0</v>
      </c>
      <c r="BX94" s="6" t="s">
        <v>0</v>
      </c>
      <c r="BY94" s="6" t="s">
        <v>0</v>
      </c>
      <c r="BZ94" s="6" t="s">
        <v>0</v>
      </c>
      <c r="CA94" s="6" t="s">
        <v>0</v>
      </c>
      <c r="CB94" s="6" t="s">
        <v>0</v>
      </c>
      <c r="CC94" s="6" t="s">
        <v>0</v>
      </c>
      <c r="CD94" s="6" t="s">
        <v>0</v>
      </c>
      <c r="CE94" s="6" t="s">
        <v>0</v>
      </c>
      <c r="CF94" s="6" t="s">
        <v>0</v>
      </c>
      <c r="CG94" s="6" t="s">
        <v>0</v>
      </c>
      <c r="CH94" s="6" t="s">
        <v>0</v>
      </c>
      <c r="CI94" s="6" t="s">
        <v>0</v>
      </c>
      <c r="CJ94" s="1" t="s">
        <v>0</v>
      </c>
      <c r="CK94" s="1" t="s">
        <v>0</v>
      </c>
      <c r="CL94" s="1" t="s">
        <v>0</v>
      </c>
      <c r="CM94" s="1" t="s">
        <v>0</v>
      </c>
      <c r="CN94" s="1" t="s">
        <v>0</v>
      </c>
      <c r="CO94" s="1" t="s">
        <v>0</v>
      </c>
      <c r="CP94" s="1" t="s">
        <v>0</v>
      </c>
      <c r="CQ94" s="1" t="s">
        <v>0</v>
      </c>
      <c r="CR94" s="1" t="s">
        <v>0</v>
      </c>
      <c r="CS94" s="1" t="s">
        <v>0</v>
      </c>
      <c r="CT94" s="1" t="s">
        <v>0</v>
      </c>
      <c r="CU94" s="1" t="s">
        <v>0</v>
      </c>
      <c r="CV94" s="1" t="s">
        <v>0</v>
      </c>
      <c r="CW94" s="1" t="s">
        <v>0</v>
      </c>
      <c r="CX94" s="1" t="s">
        <v>0</v>
      </c>
      <c r="CY94" s="1" t="s">
        <v>0</v>
      </c>
      <c r="CZ94" s="1" t="s">
        <v>0</v>
      </c>
      <c r="DA94" s="1" t="s">
        <v>0</v>
      </c>
      <c r="DB94" s="1" t="s">
        <v>0</v>
      </c>
      <c r="DC94" s="1" t="s">
        <v>0</v>
      </c>
      <c r="DD94" s="1" t="s">
        <v>0</v>
      </c>
      <c r="DE94" s="1" t="s">
        <v>0</v>
      </c>
      <c r="DF94" s="1" t="s">
        <v>0</v>
      </c>
      <c r="DG94" s="1" t="s">
        <v>0</v>
      </c>
      <c r="DH94" s="1" t="s">
        <v>0</v>
      </c>
      <c r="DI94" s="1" t="s">
        <v>0</v>
      </c>
      <c r="DJ94" s="1" t="s">
        <v>0</v>
      </c>
    </row>
    <row r="95" spans="4:114" x14ac:dyDescent="0.25"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11">
        <v>0</v>
      </c>
      <c r="AZ95" s="6" t="s">
        <v>0</v>
      </c>
      <c r="BA95" s="6" t="s">
        <v>0</v>
      </c>
      <c r="BB95" s="6" t="s">
        <v>0</v>
      </c>
      <c r="BC95" s="6" t="s">
        <v>0</v>
      </c>
      <c r="BD95" s="6" t="s">
        <v>0</v>
      </c>
      <c r="BE95" s="6" t="s">
        <v>0</v>
      </c>
      <c r="BF95" s="6" t="s">
        <v>0</v>
      </c>
      <c r="BG95" s="6" t="s">
        <v>0</v>
      </c>
      <c r="BH95" s="6" t="s">
        <v>0</v>
      </c>
      <c r="BI95" s="6" t="s">
        <v>0</v>
      </c>
      <c r="BJ95" s="6" t="s">
        <v>0</v>
      </c>
      <c r="BK95" s="6" t="s">
        <v>0</v>
      </c>
      <c r="BL95" s="6" t="s">
        <v>0</v>
      </c>
      <c r="BM95" s="6" t="s">
        <v>0</v>
      </c>
      <c r="BN95" s="6" t="s">
        <v>0</v>
      </c>
      <c r="BO95" s="6" t="s">
        <v>0</v>
      </c>
      <c r="BP95" s="6" t="s">
        <v>0</v>
      </c>
      <c r="BQ95" s="6" t="s">
        <v>0</v>
      </c>
      <c r="BR95" s="6" t="s">
        <v>0</v>
      </c>
      <c r="BS95" s="6" t="s">
        <v>0</v>
      </c>
      <c r="BT95" s="6" t="s">
        <v>0</v>
      </c>
      <c r="BU95" s="6" t="s">
        <v>0</v>
      </c>
      <c r="BV95" s="6" t="s">
        <v>0</v>
      </c>
      <c r="BW95" s="6" t="s">
        <v>0</v>
      </c>
      <c r="BX95" s="6" t="s">
        <v>0</v>
      </c>
      <c r="BY95" s="6" t="s">
        <v>0</v>
      </c>
      <c r="BZ95" s="6" t="s">
        <v>0</v>
      </c>
      <c r="CA95" s="6" t="s">
        <v>0</v>
      </c>
      <c r="CB95" s="6" t="s">
        <v>0</v>
      </c>
      <c r="CC95" s="6" t="s">
        <v>0</v>
      </c>
      <c r="CD95" s="6" t="s">
        <v>0</v>
      </c>
      <c r="CE95" s="6" t="s">
        <v>0</v>
      </c>
      <c r="CF95" s="6" t="s">
        <v>0</v>
      </c>
      <c r="CG95" s="6" t="s">
        <v>0</v>
      </c>
      <c r="CH95" s="6" t="s">
        <v>0</v>
      </c>
      <c r="CI95" s="6" t="s">
        <v>0</v>
      </c>
      <c r="CJ95" s="1" t="s">
        <v>0</v>
      </c>
      <c r="CK95" s="1" t="s">
        <v>0</v>
      </c>
      <c r="CL95" s="1" t="s">
        <v>0</v>
      </c>
      <c r="CM95" s="1" t="s">
        <v>0</v>
      </c>
      <c r="CN95" s="1" t="s">
        <v>0</v>
      </c>
      <c r="CO95" s="1" t="s">
        <v>0</v>
      </c>
      <c r="CP95" s="1" t="s">
        <v>0</v>
      </c>
      <c r="CQ95" s="1" t="s">
        <v>0</v>
      </c>
      <c r="CR95" s="1" t="s">
        <v>0</v>
      </c>
      <c r="CS95" s="1" t="s">
        <v>0</v>
      </c>
      <c r="CT95" s="1" t="s">
        <v>0</v>
      </c>
      <c r="CU95" s="1" t="s">
        <v>0</v>
      </c>
      <c r="CV95" s="1" t="s">
        <v>0</v>
      </c>
      <c r="CW95" s="1" t="s">
        <v>0</v>
      </c>
      <c r="CX95" s="1" t="s">
        <v>0</v>
      </c>
      <c r="CY95" s="1" t="s">
        <v>0</v>
      </c>
      <c r="CZ95" s="1" t="s">
        <v>0</v>
      </c>
      <c r="DA95" s="1" t="s">
        <v>0</v>
      </c>
      <c r="DB95" s="1" t="s">
        <v>0</v>
      </c>
      <c r="DC95" s="1" t="s">
        <v>0</v>
      </c>
      <c r="DD95" s="1" t="s">
        <v>0</v>
      </c>
      <c r="DE95" s="1" t="s">
        <v>0</v>
      </c>
      <c r="DF95" s="1" t="s">
        <v>0</v>
      </c>
      <c r="DG95" s="1" t="s">
        <v>0</v>
      </c>
      <c r="DH95" s="1" t="s">
        <v>0</v>
      </c>
      <c r="DI95" s="1" t="s">
        <v>0</v>
      </c>
      <c r="DJ95" s="1" t="s">
        <v>0</v>
      </c>
    </row>
    <row r="96" spans="4:114" x14ac:dyDescent="0.25"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11">
        <v>0</v>
      </c>
      <c r="AZ96" s="6" t="s">
        <v>0</v>
      </c>
      <c r="BA96" s="6" t="s">
        <v>0</v>
      </c>
      <c r="BB96" s="6" t="s">
        <v>0</v>
      </c>
      <c r="BC96" s="6" t="s">
        <v>0</v>
      </c>
      <c r="BD96" s="6" t="s">
        <v>0</v>
      </c>
      <c r="BE96" s="6" t="s">
        <v>0</v>
      </c>
      <c r="BF96" s="6" t="s">
        <v>0</v>
      </c>
      <c r="BG96" s="6" t="s">
        <v>0</v>
      </c>
      <c r="BH96" s="6" t="s">
        <v>0</v>
      </c>
      <c r="BI96" s="6" t="s">
        <v>0</v>
      </c>
      <c r="BJ96" s="6" t="s">
        <v>0</v>
      </c>
      <c r="BK96" s="6" t="s">
        <v>0</v>
      </c>
      <c r="BL96" s="6" t="s">
        <v>0</v>
      </c>
      <c r="BM96" s="6" t="s">
        <v>0</v>
      </c>
      <c r="BN96" s="6" t="s">
        <v>0</v>
      </c>
      <c r="BO96" s="6" t="s">
        <v>0</v>
      </c>
      <c r="BP96" s="6" t="s">
        <v>0</v>
      </c>
      <c r="BQ96" s="6" t="s">
        <v>0</v>
      </c>
      <c r="BR96" s="6" t="s">
        <v>0</v>
      </c>
      <c r="BS96" s="6" t="s">
        <v>0</v>
      </c>
      <c r="BT96" s="6" t="s">
        <v>0</v>
      </c>
      <c r="BU96" s="6" t="s">
        <v>0</v>
      </c>
      <c r="BV96" s="6" t="s">
        <v>0</v>
      </c>
      <c r="BW96" s="6" t="s">
        <v>0</v>
      </c>
      <c r="BX96" s="6" t="s">
        <v>0</v>
      </c>
      <c r="BY96" s="6" t="s">
        <v>0</v>
      </c>
      <c r="BZ96" s="6" t="s">
        <v>0</v>
      </c>
      <c r="CA96" s="6" t="s">
        <v>0</v>
      </c>
      <c r="CB96" s="6" t="s">
        <v>0</v>
      </c>
      <c r="CC96" s="6" t="s">
        <v>0</v>
      </c>
      <c r="CD96" s="6" t="s">
        <v>0</v>
      </c>
      <c r="CE96" s="6" t="s">
        <v>0</v>
      </c>
      <c r="CF96" s="6" t="s">
        <v>0</v>
      </c>
      <c r="CG96" s="6" t="s">
        <v>0</v>
      </c>
      <c r="CH96" s="6" t="s">
        <v>0</v>
      </c>
      <c r="CI96" s="6" t="s">
        <v>0</v>
      </c>
      <c r="CJ96" s="1" t="s">
        <v>0</v>
      </c>
      <c r="CK96" s="1" t="s">
        <v>0</v>
      </c>
      <c r="CL96" s="1" t="s">
        <v>0</v>
      </c>
      <c r="CM96" s="1" t="s">
        <v>0</v>
      </c>
      <c r="CN96" s="1" t="s">
        <v>0</v>
      </c>
      <c r="CO96" s="1" t="s">
        <v>0</v>
      </c>
      <c r="CP96" s="1" t="s">
        <v>0</v>
      </c>
      <c r="CQ96" s="1" t="s">
        <v>0</v>
      </c>
      <c r="CR96" s="1" t="s">
        <v>0</v>
      </c>
      <c r="CS96" s="1" t="s">
        <v>0</v>
      </c>
      <c r="CT96" s="1" t="s">
        <v>0</v>
      </c>
      <c r="CU96" s="1" t="s">
        <v>0</v>
      </c>
      <c r="CV96" s="1" t="s">
        <v>0</v>
      </c>
      <c r="CW96" s="1" t="s">
        <v>0</v>
      </c>
      <c r="CX96" s="1" t="s">
        <v>0</v>
      </c>
      <c r="CY96" s="1" t="s">
        <v>0</v>
      </c>
      <c r="CZ96" s="1" t="s">
        <v>0</v>
      </c>
      <c r="DA96" s="1" t="s">
        <v>0</v>
      </c>
      <c r="DB96" s="1" t="s">
        <v>0</v>
      </c>
      <c r="DC96" s="1" t="s">
        <v>0</v>
      </c>
      <c r="DD96" s="1" t="s">
        <v>0</v>
      </c>
      <c r="DE96" s="1" t="s">
        <v>0</v>
      </c>
      <c r="DF96" s="1" t="s">
        <v>0</v>
      </c>
      <c r="DG96" s="1" t="s">
        <v>0</v>
      </c>
      <c r="DH96" s="1" t="s">
        <v>0</v>
      </c>
      <c r="DI96" s="1" t="s">
        <v>0</v>
      </c>
      <c r="DJ96" s="1" t="s">
        <v>0</v>
      </c>
    </row>
    <row r="97" spans="4:114" x14ac:dyDescent="0.25"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11">
        <v>0</v>
      </c>
      <c r="AZ97" s="6" t="s">
        <v>0</v>
      </c>
      <c r="BA97" s="6" t="s">
        <v>0</v>
      </c>
      <c r="BB97" s="6" t="s">
        <v>0</v>
      </c>
      <c r="BC97" s="6" t="s">
        <v>0</v>
      </c>
      <c r="BD97" s="6" t="s">
        <v>0</v>
      </c>
      <c r="BE97" s="6" t="s">
        <v>0</v>
      </c>
      <c r="BF97" s="6" t="s">
        <v>0</v>
      </c>
      <c r="BG97" s="6" t="s">
        <v>0</v>
      </c>
      <c r="BH97" s="6" t="s">
        <v>0</v>
      </c>
      <c r="BI97" s="6" t="s">
        <v>0</v>
      </c>
      <c r="BJ97" s="6" t="s">
        <v>0</v>
      </c>
      <c r="BK97" s="6" t="s">
        <v>0</v>
      </c>
      <c r="BL97" s="6" t="s">
        <v>0</v>
      </c>
      <c r="BM97" s="6" t="s">
        <v>0</v>
      </c>
      <c r="BN97" s="6" t="s">
        <v>0</v>
      </c>
      <c r="BO97" s="6" t="s">
        <v>0</v>
      </c>
      <c r="BP97" s="6" t="s">
        <v>0</v>
      </c>
      <c r="BQ97" s="6" t="s">
        <v>0</v>
      </c>
      <c r="BR97" s="6" t="s">
        <v>0</v>
      </c>
      <c r="BS97" s="6" t="s">
        <v>0</v>
      </c>
      <c r="BT97" s="6" t="s">
        <v>0</v>
      </c>
      <c r="BU97" s="6" t="s">
        <v>0</v>
      </c>
      <c r="BV97" s="6" t="s">
        <v>0</v>
      </c>
      <c r="BW97" s="6" t="s">
        <v>0</v>
      </c>
      <c r="BX97" s="6" t="s">
        <v>0</v>
      </c>
      <c r="BY97" s="6" t="s">
        <v>0</v>
      </c>
      <c r="BZ97" s="6" t="s">
        <v>0</v>
      </c>
      <c r="CA97" s="6" t="s">
        <v>0</v>
      </c>
      <c r="CB97" s="6" t="s">
        <v>0</v>
      </c>
      <c r="CC97" s="6" t="s">
        <v>0</v>
      </c>
      <c r="CD97" s="6" t="s">
        <v>0</v>
      </c>
      <c r="CE97" s="6" t="s">
        <v>0</v>
      </c>
      <c r="CF97" s="6" t="s">
        <v>0</v>
      </c>
      <c r="CG97" s="6" t="s">
        <v>0</v>
      </c>
      <c r="CH97" s="6" t="s">
        <v>0</v>
      </c>
      <c r="CI97" s="6" t="s">
        <v>0</v>
      </c>
      <c r="CJ97" s="1" t="s">
        <v>0</v>
      </c>
      <c r="CK97" s="1" t="s">
        <v>0</v>
      </c>
      <c r="CL97" s="1" t="s">
        <v>0</v>
      </c>
      <c r="CM97" s="1" t="s">
        <v>0</v>
      </c>
      <c r="CN97" s="1" t="s">
        <v>0</v>
      </c>
      <c r="CO97" s="1" t="s">
        <v>0</v>
      </c>
      <c r="CP97" s="1" t="s">
        <v>0</v>
      </c>
      <c r="CQ97" s="1" t="s">
        <v>0</v>
      </c>
      <c r="CR97" s="1" t="s">
        <v>0</v>
      </c>
      <c r="CS97" s="1" t="s">
        <v>0</v>
      </c>
      <c r="CT97" s="1" t="s">
        <v>0</v>
      </c>
      <c r="CU97" s="1" t="s">
        <v>0</v>
      </c>
      <c r="CV97" s="1" t="s">
        <v>0</v>
      </c>
      <c r="CW97" s="1" t="s">
        <v>0</v>
      </c>
      <c r="CX97" s="1" t="s">
        <v>0</v>
      </c>
      <c r="CY97" s="1" t="s">
        <v>0</v>
      </c>
      <c r="CZ97" s="1" t="s">
        <v>0</v>
      </c>
      <c r="DA97" s="1" t="s">
        <v>0</v>
      </c>
      <c r="DB97" s="1" t="s">
        <v>0</v>
      </c>
      <c r="DC97" s="1" t="s">
        <v>0</v>
      </c>
      <c r="DD97" s="1" t="s">
        <v>0</v>
      </c>
      <c r="DE97" s="1" t="s">
        <v>0</v>
      </c>
      <c r="DF97" s="1" t="s">
        <v>0</v>
      </c>
      <c r="DG97" s="1" t="s">
        <v>0</v>
      </c>
      <c r="DH97" s="1" t="s">
        <v>0</v>
      </c>
      <c r="DI97" s="1" t="s">
        <v>0</v>
      </c>
      <c r="DJ97" s="1" t="s">
        <v>0</v>
      </c>
    </row>
    <row r="98" spans="4:114" x14ac:dyDescent="0.25"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11">
        <v>0</v>
      </c>
      <c r="AZ98" s="6" t="s">
        <v>0</v>
      </c>
      <c r="BA98" s="6" t="s">
        <v>0</v>
      </c>
      <c r="BB98" s="6" t="s">
        <v>0</v>
      </c>
      <c r="BC98" s="6" t="s">
        <v>0</v>
      </c>
      <c r="BD98" s="6" t="s">
        <v>0</v>
      </c>
      <c r="BE98" s="6" t="s">
        <v>0</v>
      </c>
      <c r="BF98" s="6" t="s">
        <v>0</v>
      </c>
      <c r="BG98" s="6" t="s">
        <v>0</v>
      </c>
      <c r="BH98" s="6" t="s">
        <v>0</v>
      </c>
      <c r="BI98" s="6" t="s">
        <v>0</v>
      </c>
      <c r="BJ98" s="6" t="s">
        <v>0</v>
      </c>
      <c r="BK98" s="6" t="s">
        <v>0</v>
      </c>
      <c r="BL98" s="6" t="s">
        <v>0</v>
      </c>
      <c r="BM98" s="6" t="s">
        <v>0</v>
      </c>
      <c r="BN98" s="6" t="s">
        <v>0</v>
      </c>
      <c r="BO98" s="6" t="s">
        <v>0</v>
      </c>
      <c r="BP98" s="6" t="s">
        <v>0</v>
      </c>
      <c r="BQ98" s="6" t="s">
        <v>0</v>
      </c>
      <c r="BR98" s="6" t="s">
        <v>0</v>
      </c>
      <c r="BS98" s="6" t="s">
        <v>0</v>
      </c>
      <c r="BT98" s="6" t="s">
        <v>0</v>
      </c>
      <c r="BU98" s="6" t="s">
        <v>0</v>
      </c>
      <c r="BV98" s="6" t="s">
        <v>0</v>
      </c>
      <c r="BW98" s="6" t="s">
        <v>0</v>
      </c>
      <c r="BX98" s="6" t="s">
        <v>0</v>
      </c>
      <c r="BY98" s="6" t="s">
        <v>0</v>
      </c>
      <c r="BZ98" s="6" t="s">
        <v>0</v>
      </c>
      <c r="CA98" s="6" t="s">
        <v>0</v>
      </c>
      <c r="CB98" s="6" t="s">
        <v>0</v>
      </c>
      <c r="CC98" s="6" t="s">
        <v>0</v>
      </c>
      <c r="CD98" s="6" t="s">
        <v>0</v>
      </c>
      <c r="CE98" s="6" t="s">
        <v>0</v>
      </c>
      <c r="CF98" s="6" t="s">
        <v>0</v>
      </c>
      <c r="CG98" s="6" t="s">
        <v>0</v>
      </c>
      <c r="CH98" s="6" t="s">
        <v>0</v>
      </c>
      <c r="CI98" s="6" t="s">
        <v>0</v>
      </c>
      <c r="CJ98" s="1" t="s">
        <v>0</v>
      </c>
      <c r="CK98" s="1" t="s">
        <v>0</v>
      </c>
      <c r="CL98" s="1" t="s">
        <v>0</v>
      </c>
      <c r="CM98" s="1" t="s">
        <v>0</v>
      </c>
      <c r="CN98" s="1" t="s">
        <v>0</v>
      </c>
      <c r="CO98" s="1" t="s">
        <v>0</v>
      </c>
      <c r="CP98" s="1" t="s">
        <v>0</v>
      </c>
      <c r="CQ98" s="1" t="s">
        <v>0</v>
      </c>
      <c r="CR98" s="1" t="s">
        <v>0</v>
      </c>
      <c r="CS98" s="1" t="s">
        <v>0</v>
      </c>
      <c r="CT98" s="1" t="s">
        <v>0</v>
      </c>
      <c r="CU98" s="1" t="s">
        <v>0</v>
      </c>
      <c r="CV98" s="1" t="s">
        <v>0</v>
      </c>
      <c r="CW98" s="1" t="s">
        <v>0</v>
      </c>
      <c r="CX98" s="1" t="s">
        <v>0</v>
      </c>
      <c r="CY98" s="1" t="s">
        <v>0</v>
      </c>
      <c r="CZ98" s="1" t="s">
        <v>0</v>
      </c>
      <c r="DA98" s="1" t="s">
        <v>0</v>
      </c>
      <c r="DB98" s="1" t="s">
        <v>0</v>
      </c>
      <c r="DC98" s="1" t="s">
        <v>0</v>
      </c>
      <c r="DD98" s="1" t="s">
        <v>0</v>
      </c>
      <c r="DE98" s="1" t="s">
        <v>0</v>
      </c>
      <c r="DF98" s="1" t="s">
        <v>0</v>
      </c>
      <c r="DG98" s="1" t="s">
        <v>0</v>
      </c>
      <c r="DH98" s="1" t="s">
        <v>0</v>
      </c>
      <c r="DI98" s="1" t="s">
        <v>0</v>
      </c>
      <c r="DJ98" s="1" t="s">
        <v>0</v>
      </c>
    </row>
    <row r="99" spans="4:114" x14ac:dyDescent="0.25"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11"/>
      <c r="AZ99" s="6" t="s">
        <v>0</v>
      </c>
      <c r="BA99" s="6" t="s">
        <v>0</v>
      </c>
      <c r="BB99" s="6" t="s">
        <v>0</v>
      </c>
      <c r="BC99" s="6" t="s">
        <v>0</v>
      </c>
      <c r="BD99" s="6" t="s">
        <v>0</v>
      </c>
      <c r="BE99" s="6" t="s">
        <v>0</v>
      </c>
      <c r="BF99" s="6" t="s">
        <v>0</v>
      </c>
      <c r="BG99" s="6" t="s">
        <v>0</v>
      </c>
      <c r="BH99" s="6" t="s">
        <v>0</v>
      </c>
      <c r="BI99" s="6" t="s">
        <v>0</v>
      </c>
      <c r="BJ99" s="6" t="s">
        <v>0</v>
      </c>
      <c r="BK99" s="6" t="s">
        <v>0</v>
      </c>
      <c r="BL99" s="6" t="s">
        <v>0</v>
      </c>
      <c r="BM99" s="6" t="s">
        <v>0</v>
      </c>
      <c r="BN99" s="6" t="s">
        <v>0</v>
      </c>
      <c r="BO99" s="6" t="s">
        <v>0</v>
      </c>
      <c r="BP99" s="6" t="s">
        <v>0</v>
      </c>
      <c r="BQ99" s="6" t="s">
        <v>0</v>
      </c>
      <c r="BR99" s="6" t="s">
        <v>0</v>
      </c>
      <c r="BS99" s="6" t="s">
        <v>0</v>
      </c>
      <c r="BT99" s="6" t="s">
        <v>0</v>
      </c>
      <c r="BU99" s="6" t="s">
        <v>0</v>
      </c>
      <c r="BV99" s="6" t="s">
        <v>0</v>
      </c>
      <c r="BW99" s="6" t="s">
        <v>0</v>
      </c>
      <c r="BX99" s="6" t="s">
        <v>0</v>
      </c>
      <c r="BY99" s="6" t="s">
        <v>0</v>
      </c>
      <c r="BZ99" s="6" t="s">
        <v>0</v>
      </c>
      <c r="CA99" s="6" t="s">
        <v>0</v>
      </c>
      <c r="CB99" s="6" t="s">
        <v>0</v>
      </c>
      <c r="CC99" s="6" t="s">
        <v>0</v>
      </c>
      <c r="CD99" s="6" t="s">
        <v>0</v>
      </c>
      <c r="CE99" s="6" t="s">
        <v>0</v>
      </c>
      <c r="CF99" s="6" t="s">
        <v>0</v>
      </c>
      <c r="CG99" s="6" t="s">
        <v>0</v>
      </c>
      <c r="CH99" s="6" t="s">
        <v>0</v>
      </c>
      <c r="CI99" s="6" t="s">
        <v>0</v>
      </c>
      <c r="CJ99" s="1" t="s">
        <v>0</v>
      </c>
      <c r="CK99" s="1" t="s">
        <v>0</v>
      </c>
      <c r="CL99" s="1" t="s">
        <v>0</v>
      </c>
      <c r="CM99" s="1" t="s">
        <v>0</v>
      </c>
      <c r="CN99" s="1" t="s">
        <v>0</v>
      </c>
      <c r="CO99" s="1" t="s">
        <v>0</v>
      </c>
      <c r="CP99" s="1" t="s">
        <v>0</v>
      </c>
      <c r="CQ99" s="1" t="s">
        <v>0</v>
      </c>
      <c r="CR99" s="1" t="s">
        <v>0</v>
      </c>
      <c r="CS99" s="1" t="s">
        <v>0</v>
      </c>
      <c r="CT99" s="1" t="s">
        <v>0</v>
      </c>
      <c r="CU99" s="1" t="s">
        <v>0</v>
      </c>
      <c r="CV99" s="1" t="s">
        <v>0</v>
      </c>
      <c r="CW99" s="1" t="s">
        <v>0</v>
      </c>
      <c r="CX99" s="1" t="s">
        <v>0</v>
      </c>
      <c r="CY99" s="1" t="s">
        <v>0</v>
      </c>
      <c r="CZ99" s="1" t="s">
        <v>0</v>
      </c>
      <c r="DA99" s="1" t="s">
        <v>0</v>
      </c>
      <c r="DB99" s="1" t="s">
        <v>0</v>
      </c>
      <c r="DC99" s="1" t="s">
        <v>0</v>
      </c>
      <c r="DD99" s="1" t="s">
        <v>0</v>
      </c>
      <c r="DE99" s="1" t="s">
        <v>0</v>
      </c>
      <c r="DF99" s="1" t="s">
        <v>0</v>
      </c>
      <c r="DG99" s="1" t="s">
        <v>0</v>
      </c>
      <c r="DH99" s="1" t="s">
        <v>0</v>
      </c>
      <c r="DI99" s="1" t="s">
        <v>0</v>
      </c>
      <c r="DJ99" s="1" t="s">
        <v>0</v>
      </c>
    </row>
    <row r="100" spans="4:114" x14ac:dyDescent="0.25"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11">
        <v>0</v>
      </c>
      <c r="AZ100" s="6" t="s">
        <v>0</v>
      </c>
      <c r="BA100" s="6" t="s">
        <v>0</v>
      </c>
      <c r="BB100" s="6" t="s">
        <v>0</v>
      </c>
      <c r="BC100" s="6" t="s">
        <v>0</v>
      </c>
      <c r="BD100" s="6" t="s">
        <v>0</v>
      </c>
      <c r="BE100" s="6" t="s">
        <v>0</v>
      </c>
      <c r="BF100" s="6" t="s">
        <v>0</v>
      </c>
      <c r="BG100" s="6" t="s">
        <v>0</v>
      </c>
      <c r="BH100" s="6" t="s">
        <v>0</v>
      </c>
      <c r="BI100" s="6" t="s">
        <v>0</v>
      </c>
      <c r="BJ100" s="6" t="s">
        <v>0</v>
      </c>
      <c r="BK100" s="6" t="s">
        <v>0</v>
      </c>
      <c r="BL100" s="6" t="s">
        <v>0</v>
      </c>
      <c r="BM100" s="6" t="s">
        <v>0</v>
      </c>
      <c r="BN100" s="6" t="s">
        <v>0</v>
      </c>
      <c r="BO100" s="6" t="s">
        <v>0</v>
      </c>
      <c r="BP100" s="6" t="s">
        <v>0</v>
      </c>
      <c r="BQ100" s="6" t="s">
        <v>0</v>
      </c>
      <c r="BR100" s="6" t="s">
        <v>0</v>
      </c>
      <c r="BS100" s="6" t="s">
        <v>0</v>
      </c>
      <c r="BT100" s="6" t="s">
        <v>0</v>
      </c>
      <c r="BU100" s="6" t="s">
        <v>0</v>
      </c>
      <c r="BV100" s="6" t="s">
        <v>0</v>
      </c>
      <c r="BW100" s="6" t="s">
        <v>0</v>
      </c>
      <c r="BX100" s="6" t="s">
        <v>0</v>
      </c>
      <c r="BY100" s="6" t="s">
        <v>0</v>
      </c>
      <c r="BZ100" s="6" t="s">
        <v>0</v>
      </c>
      <c r="CA100" s="6" t="s">
        <v>0</v>
      </c>
      <c r="CB100" s="6" t="s">
        <v>0</v>
      </c>
      <c r="CC100" s="6" t="s">
        <v>0</v>
      </c>
      <c r="CD100" s="6" t="s">
        <v>0</v>
      </c>
      <c r="CE100" s="6" t="s">
        <v>0</v>
      </c>
      <c r="CF100" s="6" t="s">
        <v>0</v>
      </c>
      <c r="CG100" s="6" t="s">
        <v>0</v>
      </c>
      <c r="CH100" s="6" t="s">
        <v>0</v>
      </c>
      <c r="CI100" s="6" t="s">
        <v>0</v>
      </c>
      <c r="CJ100" s="1" t="s">
        <v>0</v>
      </c>
      <c r="CK100" s="1" t="s">
        <v>0</v>
      </c>
      <c r="CL100" s="1" t="s">
        <v>0</v>
      </c>
      <c r="CM100" s="1" t="s">
        <v>0</v>
      </c>
      <c r="CN100" s="1" t="s">
        <v>0</v>
      </c>
      <c r="CO100" s="1" t="s">
        <v>0</v>
      </c>
      <c r="CP100" s="1" t="s">
        <v>0</v>
      </c>
      <c r="CQ100" s="1" t="s">
        <v>0</v>
      </c>
      <c r="CR100" s="1" t="s">
        <v>0</v>
      </c>
      <c r="CS100" s="1" t="s">
        <v>0</v>
      </c>
      <c r="CT100" s="1" t="s">
        <v>0</v>
      </c>
      <c r="CU100" s="1" t="s">
        <v>0</v>
      </c>
      <c r="CV100" s="1" t="s">
        <v>0</v>
      </c>
      <c r="CW100" s="1" t="s">
        <v>0</v>
      </c>
      <c r="CX100" s="1" t="s">
        <v>0</v>
      </c>
      <c r="CY100" s="1" t="s">
        <v>0</v>
      </c>
      <c r="CZ100" s="1" t="s">
        <v>0</v>
      </c>
      <c r="DA100" s="1" t="s">
        <v>0</v>
      </c>
      <c r="DB100" s="1" t="s">
        <v>0</v>
      </c>
      <c r="DC100" s="1" t="s">
        <v>0</v>
      </c>
      <c r="DD100" s="1" t="s">
        <v>0</v>
      </c>
      <c r="DE100" s="1" t="s">
        <v>0</v>
      </c>
      <c r="DF100" s="1" t="s">
        <v>0</v>
      </c>
      <c r="DG100" s="1" t="s">
        <v>0</v>
      </c>
      <c r="DH100" s="1" t="s">
        <v>0</v>
      </c>
      <c r="DI100" s="1" t="s">
        <v>0</v>
      </c>
      <c r="DJ100" s="1" t="s">
        <v>0</v>
      </c>
    </row>
    <row r="101" spans="4:114" x14ac:dyDescent="0.25"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11">
        <v>0</v>
      </c>
      <c r="AZ101" s="6" t="s">
        <v>0</v>
      </c>
      <c r="BA101" s="6" t="s">
        <v>0</v>
      </c>
      <c r="BB101" s="6" t="s">
        <v>0</v>
      </c>
      <c r="BC101" s="6" t="s">
        <v>0</v>
      </c>
      <c r="BD101" s="6" t="s">
        <v>0</v>
      </c>
      <c r="BE101" s="6" t="s">
        <v>0</v>
      </c>
      <c r="BF101" s="6" t="s">
        <v>0</v>
      </c>
      <c r="BG101" s="6" t="s">
        <v>0</v>
      </c>
      <c r="BH101" s="6" t="s">
        <v>0</v>
      </c>
      <c r="BI101" s="6" t="s">
        <v>0</v>
      </c>
      <c r="BJ101" s="6" t="s">
        <v>0</v>
      </c>
      <c r="BK101" s="6" t="s">
        <v>0</v>
      </c>
      <c r="BL101" s="6" t="s">
        <v>0</v>
      </c>
      <c r="BM101" s="6" t="s">
        <v>0</v>
      </c>
      <c r="BN101" s="6" t="s">
        <v>0</v>
      </c>
      <c r="BO101" s="6" t="s">
        <v>0</v>
      </c>
      <c r="BP101" s="6" t="s">
        <v>0</v>
      </c>
      <c r="BQ101" s="6" t="s">
        <v>0</v>
      </c>
      <c r="BR101" s="6" t="s">
        <v>0</v>
      </c>
      <c r="BS101" s="6" t="s">
        <v>0</v>
      </c>
      <c r="BT101" s="6" t="s">
        <v>0</v>
      </c>
      <c r="BU101" s="6" t="s">
        <v>0</v>
      </c>
      <c r="BV101" s="6" t="s">
        <v>0</v>
      </c>
      <c r="BW101" s="6" t="s">
        <v>0</v>
      </c>
      <c r="BX101" s="6" t="s">
        <v>0</v>
      </c>
      <c r="BY101" s="6" t="s">
        <v>0</v>
      </c>
      <c r="BZ101" s="6" t="s">
        <v>0</v>
      </c>
      <c r="CA101" s="6" t="s">
        <v>0</v>
      </c>
      <c r="CB101" s="6" t="s">
        <v>0</v>
      </c>
      <c r="CC101" s="6" t="s">
        <v>0</v>
      </c>
      <c r="CD101" s="6" t="s">
        <v>0</v>
      </c>
      <c r="CE101" s="6" t="s">
        <v>0</v>
      </c>
      <c r="CF101" s="6" t="s">
        <v>0</v>
      </c>
      <c r="CG101" s="6" t="s">
        <v>0</v>
      </c>
      <c r="CH101" s="6" t="s">
        <v>0</v>
      </c>
      <c r="CI101" s="6" t="s">
        <v>0</v>
      </c>
      <c r="CJ101" s="1" t="s">
        <v>0</v>
      </c>
      <c r="CK101" s="1" t="s">
        <v>0</v>
      </c>
      <c r="CL101" s="1" t="s">
        <v>0</v>
      </c>
      <c r="CM101" s="1" t="s">
        <v>0</v>
      </c>
      <c r="CN101" s="1" t="s">
        <v>0</v>
      </c>
      <c r="CO101" s="1" t="s">
        <v>0</v>
      </c>
      <c r="CP101" s="1" t="s">
        <v>0</v>
      </c>
      <c r="CQ101" s="1" t="s">
        <v>0</v>
      </c>
      <c r="CR101" s="1" t="s">
        <v>0</v>
      </c>
      <c r="CS101" s="1" t="s">
        <v>0</v>
      </c>
      <c r="CT101" s="1" t="s">
        <v>0</v>
      </c>
      <c r="CU101" s="1" t="s">
        <v>0</v>
      </c>
      <c r="CV101" s="1" t="s">
        <v>0</v>
      </c>
      <c r="CW101" s="1" t="s">
        <v>0</v>
      </c>
      <c r="CX101" s="1" t="s">
        <v>0</v>
      </c>
      <c r="CY101" s="1" t="s">
        <v>0</v>
      </c>
      <c r="CZ101" s="1" t="s">
        <v>0</v>
      </c>
      <c r="DA101" s="1" t="s">
        <v>0</v>
      </c>
      <c r="DB101" s="1" t="s">
        <v>0</v>
      </c>
      <c r="DC101" s="1" t="s">
        <v>0</v>
      </c>
      <c r="DD101" s="1" t="s">
        <v>0</v>
      </c>
      <c r="DE101" s="1" t="s">
        <v>0</v>
      </c>
      <c r="DF101" s="1" t="s">
        <v>0</v>
      </c>
      <c r="DG101" s="1" t="s">
        <v>0</v>
      </c>
      <c r="DH101" s="1" t="s">
        <v>0</v>
      </c>
      <c r="DI101" s="1" t="s">
        <v>0</v>
      </c>
      <c r="DJ101" s="1" t="s">
        <v>0</v>
      </c>
    </row>
    <row r="102" spans="4:114" x14ac:dyDescent="0.25"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11">
        <v>0</v>
      </c>
      <c r="AZ102" s="6" t="s">
        <v>0</v>
      </c>
      <c r="BA102" s="6" t="s">
        <v>0</v>
      </c>
      <c r="BB102" s="6" t="s">
        <v>0</v>
      </c>
      <c r="BC102" s="6" t="s">
        <v>0</v>
      </c>
      <c r="BD102" s="6" t="s">
        <v>0</v>
      </c>
      <c r="BE102" s="6" t="s">
        <v>0</v>
      </c>
      <c r="BF102" s="6" t="s">
        <v>0</v>
      </c>
      <c r="BG102" s="6" t="s">
        <v>0</v>
      </c>
      <c r="BH102" s="6" t="s">
        <v>0</v>
      </c>
      <c r="BI102" s="6" t="s">
        <v>0</v>
      </c>
      <c r="BJ102" s="6" t="s">
        <v>0</v>
      </c>
      <c r="BK102" s="6" t="s">
        <v>0</v>
      </c>
      <c r="BL102" s="6" t="s">
        <v>0</v>
      </c>
      <c r="BM102" s="6" t="s">
        <v>0</v>
      </c>
      <c r="BN102" s="6" t="s">
        <v>0</v>
      </c>
      <c r="BO102" s="6" t="s">
        <v>0</v>
      </c>
      <c r="BP102" s="6" t="s">
        <v>0</v>
      </c>
      <c r="BQ102" s="6" t="s">
        <v>0</v>
      </c>
      <c r="BR102" s="6" t="s">
        <v>0</v>
      </c>
      <c r="BS102" s="6" t="s">
        <v>0</v>
      </c>
      <c r="BT102" s="6" t="s">
        <v>0</v>
      </c>
      <c r="BU102" s="6" t="s">
        <v>0</v>
      </c>
      <c r="BV102" s="6" t="s">
        <v>0</v>
      </c>
      <c r="BW102" s="6" t="s">
        <v>0</v>
      </c>
      <c r="BX102" s="6" t="s">
        <v>0</v>
      </c>
      <c r="BY102" s="6" t="s">
        <v>0</v>
      </c>
      <c r="BZ102" s="6" t="s">
        <v>0</v>
      </c>
      <c r="CA102" s="6" t="s">
        <v>0</v>
      </c>
      <c r="CB102" s="6" t="s">
        <v>0</v>
      </c>
      <c r="CC102" s="6" t="s">
        <v>0</v>
      </c>
      <c r="CD102" s="6" t="s">
        <v>0</v>
      </c>
      <c r="CE102" s="6" t="s">
        <v>0</v>
      </c>
      <c r="CF102" s="6" t="s">
        <v>0</v>
      </c>
      <c r="CG102" s="6" t="s">
        <v>0</v>
      </c>
      <c r="CH102" s="6" t="s">
        <v>0</v>
      </c>
      <c r="CI102" s="6" t="s">
        <v>0</v>
      </c>
      <c r="CJ102" s="1" t="s">
        <v>0</v>
      </c>
      <c r="CK102" s="1" t="s">
        <v>0</v>
      </c>
      <c r="CL102" s="1" t="s">
        <v>0</v>
      </c>
      <c r="CM102" s="1" t="s">
        <v>0</v>
      </c>
      <c r="CN102" s="1" t="s">
        <v>0</v>
      </c>
      <c r="CO102" s="1" t="s">
        <v>0</v>
      </c>
      <c r="CP102" s="1" t="s">
        <v>0</v>
      </c>
      <c r="CQ102" s="1" t="s">
        <v>0</v>
      </c>
      <c r="CR102" s="1" t="s">
        <v>0</v>
      </c>
      <c r="CS102" s="1" t="s">
        <v>0</v>
      </c>
      <c r="CT102" s="1" t="s">
        <v>0</v>
      </c>
      <c r="CU102" s="1" t="s">
        <v>0</v>
      </c>
      <c r="CV102" s="1" t="s">
        <v>0</v>
      </c>
      <c r="CW102" s="1" t="s">
        <v>0</v>
      </c>
      <c r="CX102" s="1" t="s">
        <v>0</v>
      </c>
      <c r="CY102" s="1" t="s">
        <v>0</v>
      </c>
      <c r="CZ102" s="1" t="s">
        <v>0</v>
      </c>
      <c r="DA102" s="1" t="s">
        <v>0</v>
      </c>
      <c r="DB102" s="1" t="s">
        <v>0</v>
      </c>
      <c r="DC102" s="1" t="s">
        <v>0</v>
      </c>
      <c r="DD102" s="1" t="s">
        <v>0</v>
      </c>
      <c r="DE102" s="1" t="s">
        <v>0</v>
      </c>
      <c r="DF102" s="1" t="s">
        <v>0</v>
      </c>
      <c r="DG102" s="1" t="s">
        <v>0</v>
      </c>
      <c r="DH102" s="1" t="s">
        <v>0</v>
      </c>
      <c r="DI102" s="1" t="s">
        <v>0</v>
      </c>
      <c r="DJ102" s="1" t="s">
        <v>0</v>
      </c>
    </row>
    <row r="103" spans="4:114" x14ac:dyDescent="0.25"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7" t="s">
        <v>0</v>
      </c>
      <c r="BA103" s="7" t="s">
        <v>0</v>
      </c>
      <c r="BB103" s="7" t="s">
        <v>0</v>
      </c>
      <c r="BC103" s="7" t="s">
        <v>0</v>
      </c>
      <c r="BD103" s="7" t="s">
        <v>0</v>
      </c>
      <c r="BE103" s="7" t="s">
        <v>0</v>
      </c>
      <c r="BF103" s="7" t="s">
        <v>0</v>
      </c>
      <c r="BG103" s="7" t="s">
        <v>0</v>
      </c>
      <c r="BH103" s="7" t="s">
        <v>0</v>
      </c>
      <c r="BI103" s="7" t="s">
        <v>0</v>
      </c>
      <c r="BJ103" s="7" t="s">
        <v>0</v>
      </c>
      <c r="BK103" s="7" t="s">
        <v>0</v>
      </c>
      <c r="BL103" s="7" t="s">
        <v>0</v>
      </c>
      <c r="BM103" s="7" t="s">
        <v>0</v>
      </c>
      <c r="BN103" s="7" t="s">
        <v>0</v>
      </c>
      <c r="BO103" s="7" t="s">
        <v>0</v>
      </c>
      <c r="BP103" s="7" t="s">
        <v>0</v>
      </c>
      <c r="BQ103" s="7" t="s">
        <v>0</v>
      </c>
      <c r="BR103" s="7" t="s">
        <v>0</v>
      </c>
      <c r="BS103" s="7" t="s">
        <v>0</v>
      </c>
      <c r="BT103" s="7" t="s">
        <v>0</v>
      </c>
      <c r="BU103" s="7" t="s">
        <v>0</v>
      </c>
      <c r="BV103" s="7" t="s">
        <v>0</v>
      </c>
      <c r="BW103" s="7" t="s">
        <v>0</v>
      </c>
      <c r="BX103" s="7" t="s">
        <v>0</v>
      </c>
      <c r="BY103" s="7" t="s">
        <v>0</v>
      </c>
      <c r="BZ103" s="7" t="s">
        <v>0</v>
      </c>
      <c r="CA103" s="7" t="s">
        <v>0</v>
      </c>
      <c r="CB103" s="7" t="s">
        <v>0</v>
      </c>
      <c r="CC103" s="7" t="s">
        <v>0</v>
      </c>
      <c r="CD103" s="7" t="s">
        <v>0</v>
      </c>
      <c r="CE103" s="7" t="s">
        <v>0</v>
      </c>
      <c r="CF103" s="7" t="s">
        <v>0</v>
      </c>
      <c r="CG103" s="7" t="s">
        <v>0</v>
      </c>
      <c r="CH103" s="7" t="s">
        <v>0</v>
      </c>
      <c r="CI103" s="7" t="s">
        <v>0</v>
      </c>
      <c r="CJ103" t="s">
        <v>0</v>
      </c>
      <c r="CK103" t="s">
        <v>0</v>
      </c>
      <c r="CL103" t="s">
        <v>0</v>
      </c>
      <c r="CM103" t="s">
        <v>0</v>
      </c>
      <c r="CN103" t="s">
        <v>0</v>
      </c>
      <c r="CO103" t="s">
        <v>0</v>
      </c>
      <c r="CP103" t="s">
        <v>0</v>
      </c>
      <c r="CQ103" t="s">
        <v>0</v>
      </c>
      <c r="CR103" t="s">
        <v>0</v>
      </c>
      <c r="CS103" t="s">
        <v>0</v>
      </c>
      <c r="CT103" t="s">
        <v>0</v>
      </c>
      <c r="CU103" t="s">
        <v>0</v>
      </c>
      <c r="CV103" t="s">
        <v>0</v>
      </c>
      <c r="CW103" t="s">
        <v>0</v>
      </c>
      <c r="CX103" t="s">
        <v>0</v>
      </c>
      <c r="CY103" t="s">
        <v>0</v>
      </c>
      <c r="CZ103" t="s">
        <v>0</v>
      </c>
      <c r="DA103" t="s">
        <v>0</v>
      </c>
      <c r="DB103" t="s">
        <v>0</v>
      </c>
      <c r="DC103" t="s">
        <v>0</v>
      </c>
      <c r="DD103" t="s">
        <v>0</v>
      </c>
      <c r="DE103" t="s">
        <v>0</v>
      </c>
      <c r="DF103" t="s">
        <v>0</v>
      </c>
      <c r="DG103" t="s">
        <v>0</v>
      </c>
      <c r="DH103" t="s">
        <v>0</v>
      </c>
      <c r="DI103" t="s">
        <v>0</v>
      </c>
      <c r="DJ103" t="s">
        <v>0</v>
      </c>
    </row>
    <row r="104" spans="4:114" x14ac:dyDescent="0.25"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7" t="s">
        <v>0</v>
      </c>
      <c r="BA104" s="7" t="s">
        <v>0</v>
      </c>
      <c r="BB104" s="7" t="s">
        <v>0</v>
      </c>
      <c r="BC104" s="7" t="s">
        <v>0</v>
      </c>
      <c r="BD104" s="7" t="s">
        <v>0</v>
      </c>
      <c r="BE104" s="7" t="s">
        <v>0</v>
      </c>
      <c r="BF104" s="7" t="s">
        <v>0</v>
      </c>
      <c r="BG104" s="7" t="s">
        <v>0</v>
      </c>
      <c r="BH104" s="7" t="s">
        <v>0</v>
      </c>
      <c r="BI104" s="7" t="s">
        <v>0</v>
      </c>
      <c r="BJ104" s="7" t="s">
        <v>0</v>
      </c>
      <c r="BK104" s="7" t="s">
        <v>0</v>
      </c>
      <c r="BL104" s="7" t="s">
        <v>0</v>
      </c>
      <c r="BM104" s="7" t="s">
        <v>0</v>
      </c>
      <c r="BN104" s="7" t="s">
        <v>0</v>
      </c>
      <c r="BO104" s="7" t="s">
        <v>0</v>
      </c>
      <c r="BP104" s="7" t="s">
        <v>0</v>
      </c>
      <c r="BQ104" s="7" t="s">
        <v>0</v>
      </c>
      <c r="BR104" s="7" t="s">
        <v>0</v>
      </c>
      <c r="BS104" s="7" t="s">
        <v>0</v>
      </c>
      <c r="BT104" s="7" t="s">
        <v>0</v>
      </c>
      <c r="BU104" s="7" t="s">
        <v>0</v>
      </c>
      <c r="BV104" s="7" t="s">
        <v>0</v>
      </c>
      <c r="BW104" s="7" t="s">
        <v>0</v>
      </c>
      <c r="BX104" s="7" t="s">
        <v>0</v>
      </c>
      <c r="BY104" s="7" t="s">
        <v>0</v>
      </c>
      <c r="BZ104" s="7" t="s">
        <v>0</v>
      </c>
      <c r="CA104" s="7" t="s">
        <v>0</v>
      </c>
      <c r="CB104" s="7" t="s">
        <v>0</v>
      </c>
      <c r="CC104" s="7" t="s">
        <v>0</v>
      </c>
      <c r="CD104" s="7" t="s">
        <v>0</v>
      </c>
      <c r="CE104" s="7" t="s">
        <v>0</v>
      </c>
      <c r="CF104" s="7" t="s">
        <v>0</v>
      </c>
      <c r="CG104" s="7" t="s">
        <v>0</v>
      </c>
      <c r="CH104" s="7" t="s">
        <v>0</v>
      </c>
      <c r="CI104" s="7" t="s">
        <v>0</v>
      </c>
      <c r="CJ104" t="s">
        <v>0</v>
      </c>
      <c r="CK104" t="s">
        <v>0</v>
      </c>
      <c r="CL104" t="s">
        <v>0</v>
      </c>
      <c r="CM104" t="s">
        <v>0</v>
      </c>
      <c r="CN104" t="s">
        <v>0</v>
      </c>
      <c r="CO104" t="s">
        <v>0</v>
      </c>
      <c r="CP104" t="s">
        <v>0</v>
      </c>
      <c r="CQ104" t="s">
        <v>0</v>
      </c>
      <c r="CR104" t="s">
        <v>0</v>
      </c>
      <c r="CS104" t="s">
        <v>0</v>
      </c>
      <c r="CT104" t="s">
        <v>0</v>
      </c>
      <c r="CU104" t="s">
        <v>0</v>
      </c>
      <c r="CV104" t="s">
        <v>0</v>
      </c>
      <c r="CW104" t="s">
        <v>0</v>
      </c>
      <c r="CX104" t="s">
        <v>0</v>
      </c>
      <c r="CY104" t="s">
        <v>0</v>
      </c>
      <c r="CZ104" t="s">
        <v>0</v>
      </c>
      <c r="DA104" t="s">
        <v>0</v>
      </c>
      <c r="DB104" t="s">
        <v>0</v>
      </c>
      <c r="DC104" t="s">
        <v>0</v>
      </c>
      <c r="DD104" t="s">
        <v>0</v>
      </c>
      <c r="DE104" t="s">
        <v>0</v>
      </c>
      <c r="DF104" t="s">
        <v>0</v>
      </c>
      <c r="DG104" t="s">
        <v>0</v>
      </c>
      <c r="DH104" t="s">
        <v>0</v>
      </c>
      <c r="DI104" t="s">
        <v>0</v>
      </c>
      <c r="DJ104" t="s">
        <v>0</v>
      </c>
    </row>
    <row r="105" spans="4:114" x14ac:dyDescent="0.25"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7" t="s">
        <v>0</v>
      </c>
      <c r="BA105" s="7" t="s">
        <v>0</v>
      </c>
      <c r="BB105" s="7" t="s">
        <v>0</v>
      </c>
      <c r="BC105" s="7" t="s">
        <v>0</v>
      </c>
      <c r="BD105" s="7" t="s">
        <v>0</v>
      </c>
      <c r="BE105" s="7" t="s">
        <v>0</v>
      </c>
      <c r="BF105" s="7" t="s">
        <v>0</v>
      </c>
      <c r="BG105" s="7" t="s">
        <v>0</v>
      </c>
      <c r="BH105" s="7" t="s">
        <v>0</v>
      </c>
      <c r="BI105" s="7" t="s">
        <v>0</v>
      </c>
      <c r="BJ105" s="7" t="s">
        <v>0</v>
      </c>
      <c r="BK105" s="7" t="s">
        <v>0</v>
      </c>
      <c r="BL105" s="7" t="s">
        <v>0</v>
      </c>
      <c r="BM105" s="7" t="s">
        <v>0</v>
      </c>
      <c r="BN105" s="7" t="s">
        <v>0</v>
      </c>
      <c r="BO105" s="7" t="s">
        <v>0</v>
      </c>
      <c r="BP105" s="7" t="s">
        <v>0</v>
      </c>
      <c r="BQ105" s="7" t="s">
        <v>0</v>
      </c>
      <c r="BR105" s="7" t="s">
        <v>0</v>
      </c>
      <c r="BS105" s="7" t="s">
        <v>0</v>
      </c>
      <c r="BT105" s="7" t="s">
        <v>0</v>
      </c>
      <c r="BU105" s="7" t="s">
        <v>0</v>
      </c>
      <c r="BV105" s="7" t="s">
        <v>0</v>
      </c>
      <c r="BW105" s="7" t="s">
        <v>0</v>
      </c>
      <c r="BX105" s="7" t="s">
        <v>0</v>
      </c>
      <c r="BY105" s="7" t="s">
        <v>0</v>
      </c>
      <c r="BZ105" s="7" t="s">
        <v>0</v>
      </c>
      <c r="CA105" s="7" t="s">
        <v>0</v>
      </c>
      <c r="CB105" s="7" t="s">
        <v>0</v>
      </c>
      <c r="CC105" s="7" t="s">
        <v>0</v>
      </c>
      <c r="CD105" s="7" t="s">
        <v>0</v>
      </c>
      <c r="CE105" s="7" t="s">
        <v>0</v>
      </c>
      <c r="CF105" s="7" t="s">
        <v>0</v>
      </c>
      <c r="CG105" s="7" t="s">
        <v>0</v>
      </c>
      <c r="CH105" s="7" t="s">
        <v>0</v>
      </c>
      <c r="CI105" s="7" t="s">
        <v>0</v>
      </c>
      <c r="CJ105" t="s">
        <v>0</v>
      </c>
      <c r="CK105" t="s">
        <v>0</v>
      </c>
      <c r="CL105" t="s">
        <v>0</v>
      </c>
      <c r="CM105" t="s">
        <v>0</v>
      </c>
      <c r="CN105" t="s">
        <v>0</v>
      </c>
      <c r="CO105" t="s">
        <v>0</v>
      </c>
      <c r="CP105" t="s">
        <v>0</v>
      </c>
      <c r="CQ105" t="s">
        <v>0</v>
      </c>
      <c r="CR105" t="s">
        <v>0</v>
      </c>
      <c r="CS105" t="s">
        <v>0</v>
      </c>
      <c r="CT105" t="s">
        <v>0</v>
      </c>
      <c r="CU105" t="s">
        <v>0</v>
      </c>
      <c r="CV105" t="s">
        <v>0</v>
      </c>
      <c r="CW105" t="s">
        <v>0</v>
      </c>
      <c r="CX105" t="s">
        <v>0</v>
      </c>
      <c r="CY105" t="s">
        <v>0</v>
      </c>
      <c r="CZ105" t="s">
        <v>0</v>
      </c>
      <c r="DA105" t="s">
        <v>0</v>
      </c>
      <c r="DB105" t="s">
        <v>0</v>
      </c>
      <c r="DC105" t="s">
        <v>0</v>
      </c>
      <c r="DD105" t="s">
        <v>0</v>
      </c>
      <c r="DE105" t="s">
        <v>0</v>
      </c>
      <c r="DF105" t="s">
        <v>0</v>
      </c>
      <c r="DG105" t="s">
        <v>0</v>
      </c>
      <c r="DH105" t="s">
        <v>0</v>
      </c>
      <c r="DI105" t="s">
        <v>0</v>
      </c>
      <c r="DJ105" t="s">
        <v>0</v>
      </c>
    </row>
    <row r="106" spans="4:114" x14ac:dyDescent="0.25"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7" t="s">
        <v>0</v>
      </c>
      <c r="BA106" s="7" t="s">
        <v>0</v>
      </c>
      <c r="BB106" s="7" t="s">
        <v>0</v>
      </c>
      <c r="BC106" s="7" t="s">
        <v>0</v>
      </c>
      <c r="BD106" s="7" t="s">
        <v>0</v>
      </c>
      <c r="BE106" s="7" t="s">
        <v>0</v>
      </c>
      <c r="BF106" s="7" t="s">
        <v>0</v>
      </c>
      <c r="BG106" s="7" t="s">
        <v>0</v>
      </c>
      <c r="BH106" s="7" t="s">
        <v>0</v>
      </c>
      <c r="BI106" s="7" t="s">
        <v>0</v>
      </c>
      <c r="BJ106" s="7" t="s">
        <v>0</v>
      </c>
      <c r="BK106" s="7" t="s">
        <v>0</v>
      </c>
      <c r="BL106" s="7" t="s">
        <v>0</v>
      </c>
      <c r="BM106" s="7" t="s">
        <v>0</v>
      </c>
      <c r="BN106" s="7" t="s">
        <v>0</v>
      </c>
      <c r="BO106" s="7" t="s">
        <v>0</v>
      </c>
      <c r="BP106" s="7" t="s">
        <v>0</v>
      </c>
      <c r="BQ106" s="7" t="s">
        <v>0</v>
      </c>
      <c r="BR106" s="7" t="s">
        <v>0</v>
      </c>
      <c r="BS106" s="7" t="s">
        <v>0</v>
      </c>
      <c r="BT106" s="7" t="s">
        <v>0</v>
      </c>
      <c r="BU106" s="7" t="s">
        <v>0</v>
      </c>
      <c r="BV106" s="7" t="s">
        <v>0</v>
      </c>
      <c r="BW106" s="7" t="s">
        <v>0</v>
      </c>
      <c r="BX106" s="7" t="s">
        <v>0</v>
      </c>
      <c r="BY106" s="7" t="s">
        <v>0</v>
      </c>
      <c r="BZ106" s="7" t="s">
        <v>0</v>
      </c>
      <c r="CA106" s="7" t="s">
        <v>0</v>
      </c>
      <c r="CB106" s="7" t="s">
        <v>0</v>
      </c>
      <c r="CC106" s="7" t="s">
        <v>0</v>
      </c>
      <c r="CD106" s="7" t="s">
        <v>0</v>
      </c>
      <c r="CE106" s="7" t="s">
        <v>0</v>
      </c>
      <c r="CF106" s="7" t="s">
        <v>0</v>
      </c>
      <c r="CG106" s="7" t="s">
        <v>0</v>
      </c>
      <c r="CH106" s="7" t="s">
        <v>0</v>
      </c>
      <c r="CI106" s="7" t="s">
        <v>0</v>
      </c>
      <c r="CJ106" t="s">
        <v>0</v>
      </c>
      <c r="CK106" t="s">
        <v>0</v>
      </c>
      <c r="CL106" t="s">
        <v>0</v>
      </c>
      <c r="CM106" t="s">
        <v>0</v>
      </c>
      <c r="CN106" t="s">
        <v>0</v>
      </c>
      <c r="CO106" t="s">
        <v>0</v>
      </c>
      <c r="CP106" t="s">
        <v>0</v>
      </c>
      <c r="CQ106" t="s">
        <v>0</v>
      </c>
      <c r="CR106" t="s">
        <v>0</v>
      </c>
      <c r="CS106" t="s">
        <v>0</v>
      </c>
      <c r="CT106" t="s">
        <v>0</v>
      </c>
      <c r="CU106" t="s">
        <v>0</v>
      </c>
      <c r="CV106" t="s">
        <v>0</v>
      </c>
      <c r="CW106" t="s">
        <v>0</v>
      </c>
      <c r="CX106" t="s">
        <v>0</v>
      </c>
      <c r="CY106" t="s">
        <v>0</v>
      </c>
      <c r="CZ106" t="s">
        <v>0</v>
      </c>
      <c r="DA106" t="s">
        <v>0</v>
      </c>
      <c r="DB106" t="s">
        <v>0</v>
      </c>
      <c r="DC106" t="s">
        <v>0</v>
      </c>
      <c r="DD106" t="s">
        <v>0</v>
      </c>
      <c r="DE106" t="s">
        <v>0</v>
      </c>
      <c r="DF106" t="s">
        <v>0</v>
      </c>
      <c r="DG106" t="s">
        <v>0</v>
      </c>
      <c r="DH106" t="s">
        <v>0</v>
      </c>
      <c r="DI106" t="s">
        <v>0</v>
      </c>
      <c r="DJ106" t="s">
        <v>0</v>
      </c>
    </row>
    <row r="107" spans="4:114" x14ac:dyDescent="0.25"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7" t="s">
        <v>0</v>
      </c>
      <c r="BA107" s="7" t="s">
        <v>0</v>
      </c>
      <c r="BB107" s="7" t="s">
        <v>0</v>
      </c>
      <c r="BC107" s="7" t="s">
        <v>0</v>
      </c>
      <c r="BD107" s="7" t="s">
        <v>0</v>
      </c>
      <c r="BE107" s="7" t="s">
        <v>0</v>
      </c>
      <c r="BF107" s="7" t="s">
        <v>0</v>
      </c>
      <c r="BG107" s="7" t="s">
        <v>0</v>
      </c>
      <c r="BH107" s="7" t="s">
        <v>0</v>
      </c>
      <c r="BI107" s="7" t="s">
        <v>0</v>
      </c>
      <c r="BJ107" s="7" t="s">
        <v>0</v>
      </c>
      <c r="BK107" s="7" t="s">
        <v>0</v>
      </c>
      <c r="BL107" s="7" t="s">
        <v>0</v>
      </c>
      <c r="BM107" s="7" t="s">
        <v>0</v>
      </c>
      <c r="BN107" s="7" t="s">
        <v>0</v>
      </c>
      <c r="BO107" s="7" t="s">
        <v>0</v>
      </c>
      <c r="BP107" s="7" t="s">
        <v>0</v>
      </c>
      <c r="BQ107" s="7" t="s">
        <v>0</v>
      </c>
      <c r="BR107" s="7" t="s">
        <v>0</v>
      </c>
      <c r="BS107" s="7" t="s">
        <v>0</v>
      </c>
      <c r="BT107" s="7" t="s">
        <v>0</v>
      </c>
      <c r="BU107" s="7" t="s">
        <v>0</v>
      </c>
      <c r="BV107" s="7" t="s">
        <v>0</v>
      </c>
      <c r="BW107" s="7" t="s">
        <v>0</v>
      </c>
      <c r="BX107" s="7" t="s">
        <v>0</v>
      </c>
      <c r="BY107" s="7" t="s">
        <v>0</v>
      </c>
      <c r="BZ107" s="7" t="s">
        <v>0</v>
      </c>
      <c r="CA107" s="7" t="s">
        <v>0</v>
      </c>
      <c r="CB107" s="7" t="s">
        <v>0</v>
      </c>
      <c r="CC107" s="7" t="s">
        <v>0</v>
      </c>
      <c r="CD107" s="7" t="s">
        <v>0</v>
      </c>
      <c r="CE107" s="7" t="s">
        <v>0</v>
      </c>
      <c r="CF107" s="7" t="s">
        <v>0</v>
      </c>
      <c r="CG107" s="7" t="s">
        <v>0</v>
      </c>
      <c r="CH107" s="7" t="s">
        <v>0</v>
      </c>
      <c r="CI107" s="7" t="s">
        <v>0</v>
      </c>
      <c r="CJ107" t="s">
        <v>0</v>
      </c>
      <c r="CK107" t="s">
        <v>0</v>
      </c>
      <c r="CL107" t="s">
        <v>0</v>
      </c>
      <c r="CM107" t="s">
        <v>0</v>
      </c>
      <c r="CN107" t="s">
        <v>0</v>
      </c>
      <c r="CO107" t="s">
        <v>0</v>
      </c>
      <c r="CP107" t="s">
        <v>0</v>
      </c>
      <c r="CQ107" t="s">
        <v>0</v>
      </c>
      <c r="CR107" t="s">
        <v>0</v>
      </c>
      <c r="CS107" t="s">
        <v>0</v>
      </c>
      <c r="CT107" t="s">
        <v>0</v>
      </c>
      <c r="CU107" t="s">
        <v>0</v>
      </c>
      <c r="CV107" t="s">
        <v>0</v>
      </c>
      <c r="CW107" t="s">
        <v>0</v>
      </c>
      <c r="CX107" t="s">
        <v>0</v>
      </c>
      <c r="CY107" t="s">
        <v>0</v>
      </c>
      <c r="CZ107" t="s">
        <v>0</v>
      </c>
      <c r="DA107" t="s">
        <v>0</v>
      </c>
      <c r="DB107" t="s">
        <v>0</v>
      </c>
      <c r="DC107" t="s">
        <v>0</v>
      </c>
      <c r="DD107" t="s">
        <v>0</v>
      </c>
      <c r="DE107" t="s">
        <v>0</v>
      </c>
      <c r="DF107" t="s">
        <v>0</v>
      </c>
      <c r="DG107" t="s">
        <v>0</v>
      </c>
      <c r="DH107" t="s">
        <v>0</v>
      </c>
      <c r="DI107" t="s">
        <v>0</v>
      </c>
      <c r="DJ107" t="s">
        <v>0</v>
      </c>
    </row>
    <row r="108" spans="4:114" x14ac:dyDescent="0.25"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7" t="s">
        <v>0</v>
      </c>
      <c r="BA108" s="7" t="s">
        <v>0</v>
      </c>
      <c r="BB108" s="7" t="s">
        <v>0</v>
      </c>
      <c r="BC108" s="7" t="s">
        <v>0</v>
      </c>
      <c r="BD108" s="7" t="s">
        <v>0</v>
      </c>
      <c r="BE108" s="7" t="s">
        <v>0</v>
      </c>
      <c r="BF108" s="7" t="s">
        <v>0</v>
      </c>
      <c r="BG108" s="7" t="s">
        <v>0</v>
      </c>
      <c r="BH108" s="7" t="s">
        <v>0</v>
      </c>
      <c r="BI108" s="7" t="s">
        <v>0</v>
      </c>
      <c r="BJ108" s="7" t="s">
        <v>0</v>
      </c>
      <c r="BK108" s="7" t="s">
        <v>0</v>
      </c>
      <c r="BL108" s="7" t="s">
        <v>0</v>
      </c>
      <c r="BM108" s="7" t="s">
        <v>0</v>
      </c>
      <c r="BN108" s="7" t="s">
        <v>0</v>
      </c>
      <c r="BO108" s="7" t="s">
        <v>0</v>
      </c>
      <c r="BP108" s="7" t="s">
        <v>0</v>
      </c>
      <c r="BQ108" s="7" t="s">
        <v>0</v>
      </c>
      <c r="BR108" s="7" t="s">
        <v>0</v>
      </c>
      <c r="BS108" s="7" t="s">
        <v>0</v>
      </c>
      <c r="BT108" s="7" t="s">
        <v>0</v>
      </c>
      <c r="BU108" s="7" t="s">
        <v>0</v>
      </c>
      <c r="BV108" s="7" t="s">
        <v>0</v>
      </c>
      <c r="BW108" s="7" t="s">
        <v>0</v>
      </c>
      <c r="BX108" s="7" t="s">
        <v>0</v>
      </c>
      <c r="BY108" s="7" t="s">
        <v>0</v>
      </c>
      <c r="BZ108" s="7" t="s">
        <v>0</v>
      </c>
      <c r="CA108" s="7" t="s">
        <v>0</v>
      </c>
      <c r="CB108" s="7" t="s">
        <v>0</v>
      </c>
      <c r="CC108" s="7" t="s">
        <v>0</v>
      </c>
      <c r="CD108" s="7" t="s">
        <v>0</v>
      </c>
      <c r="CE108" s="7" t="s">
        <v>0</v>
      </c>
      <c r="CF108" s="7" t="s">
        <v>0</v>
      </c>
      <c r="CG108" s="7" t="s">
        <v>0</v>
      </c>
      <c r="CH108" s="7" t="s">
        <v>0</v>
      </c>
      <c r="CI108" s="7" t="s">
        <v>0</v>
      </c>
      <c r="CJ108" t="s">
        <v>0</v>
      </c>
      <c r="CK108" t="s">
        <v>0</v>
      </c>
      <c r="CL108" t="s">
        <v>0</v>
      </c>
      <c r="CM108" t="s">
        <v>0</v>
      </c>
      <c r="CN108" t="s">
        <v>0</v>
      </c>
      <c r="CO108" t="s">
        <v>0</v>
      </c>
      <c r="CP108" t="s">
        <v>0</v>
      </c>
      <c r="CQ108" t="s">
        <v>0</v>
      </c>
      <c r="CR108" t="s">
        <v>0</v>
      </c>
      <c r="CS108" t="s">
        <v>0</v>
      </c>
      <c r="CT108" t="s">
        <v>0</v>
      </c>
      <c r="CU108" t="s">
        <v>0</v>
      </c>
      <c r="CV108" t="s">
        <v>0</v>
      </c>
      <c r="CW108" t="s">
        <v>0</v>
      </c>
      <c r="CX108" t="s">
        <v>0</v>
      </c>
      <c r="CY108" t="s">
        <v>0</v>
      </c>
      <c r="CZ108" t="s">
        <v>0</v>
      </c>
      <c r="DA108" t="s">
        <v>0</v>
      </c>
      <c r="DB108" t="s">
        <v>0</v>
      </c>
      <c r="DC108" t="s">
        <v>0</v>
      </c>
      <c r="DD108" t="s">
        <v>0</v>
      </c>
      <c r="DE108" t="s">
        <v>0</v>
      </c>
      <c r="DF108" t="s">
        <v>0</v>
      </c>
      <c r="DG108" t="s">
        <v>0</v>
      </c>
      <c r="DH108" t="s">
        <v>0</v>
      </c>
      <c r="DI108" t="s">
        <v>0</v>
      </c>
      <c r="DJ108" t="s">
        <v>0</v>
      </c>
    </row>
    <row r="109" spans="4:114" x14ac:dyDescent="0.25"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7" t="s">
        <v>0</v>
      </c>
      <c r="BA109" s="7" t="s">
        <v>0</v>
      </c>
      <c r="BB109" s="7" t="s">
        <v>0</v>
      </c>
      <c r="BC109" s="7" t="s">
        <v>0</v>
      </c>
      <c r="BD109" s="7" t="s">
        <v>0</v>
      </c>
      <c r="BE109" s="7" t="s">
        <v>0</v>
      </c>
      <c r="BF109" s="7" t="s">
        <v>0</v>
      </c>
      <c r="BG109" s="7" t="s">
        <v>0</v>
      </c>
      <c r="BH109" s="7" t="s">
        <v>0</v>
      </c>
      <c r="BI109" s="7" t="s">
        <v>0</v>
      </c>
      <c r="BJ109" s="7" t="s">
        <v>0</v>
      </c>
      <c r="BK109" s="7" t="s">
        <v>0</v>
      </c>
      <c r="BL109" s="7" t="s">
        <v>0</v>
      </c>
      <c r="BM109" s="7" t="s">
        <v>0</v>
      </c>
      <c r="BN109" s="7" t="s">
        <v>0</v>
      </c>
      <c r="BO109" s="7" t="s">
        <v>0</v>
      </c>
      <c r="BP109" s="7" t="s">
        <v>0</v>
      </c>
      <c r="BQ109" s="7" t="s">
        <v>0</v>
      </c>
      <c r="BR109" s="7" t="s">
        <v>0</v>
      </c>
      <c r="BS109" s="7" t="s">
        <v>0</v>
      </c>
      <c r="BT109" s="7" t="s">
        <v>0</v>
      </c>
      <c r="BU109" s="7" t="s">
        <v>0</v>
      </c>
      <c r="BV109" s="7" t="s">
        <v>0</v>
      </c>
      <c r="BW109" s="7" t="s">
        <v>0</v>
      </c>
      <c r="BX109" s="7" t="s">
        <v>0</v>
      </c>
      <c r="BY109" s="7" t="s">
        <v>0</v>
      </c>
      <c r="BZ109" s="7" t="s">
        <v>0</v>
      </c>
      <c r="CA109" s="7" t="s">
        <v>0</v>
      </c>
      <c r="CB109" s="7" t="s">
        <v>0</v>
      </c>
      <c r="CC109" s="7" t="s">
        <v>0</v>
      </c>
      <c r="CD109" s="7" t="s">
        <v>0</v>
      </c>
      <c r="CE109" s="7" t="s">
        <v>0</v>
      </c>
      <c r="CF109" s="7" t="s">
        <v>0</v>
      </c>
      <c r="CG109" s="7" t="s">
        <v>0</v>
      </c>
      <c r="CH109" s="7" t="s">
        <v>0</v>
      </c>
      <c r="CI109" s="7" t="s">
        <v>0</v>
      </c>
      <c r="CJ109" t="s">
        <v>0</v>
      </c>
      <c r="CK109" t="s">
        <v>0</v>
      </c>
      <c r="CL109" t="s">
        <v>0</v>
      </c>
      <c r="CM109" t="s">
        <v>0</v>
      </c>
      <c r="CN109" t="s">
        <v>0</v>
      </c>
      <c r="CO109" t="s">
        <v>0</v>
      </c>
      <c r="CP109" t="s">
        <v>0</v>
      </c>
      <c r="CQ109" t="s">
        <v>0</v>
      </c>
      <c r="CR109" t="s">
        <v>0</v>
      </c>
      <c r="CS109" t="s">
        <v>0</v>
      </c>
      <c r="CT109" t="s">
        <v>0</v>
      </c>
      <c r="CU109" t="s">
        <v>0</v>
      </c>
      <c r="CV109" t="s">
        <v>0</v>
      </c>
      <c r="CW109" t="s">
        <v>0</v>
      </c>
      <c r="CX109" t="s">
        <v>0</v>
      </c>
      <c r="CY109" t="s">
        <v>0</v>
      </c>
      <c r="CZ109" t="s">
        <v>0</v>
      </c>
      <c r="DA109" t="s">
        <v>0</v>
      </c>
      <c r="DB109" t="s">
        <v>0</v>
      </c>
      <c r="DC109" t="s">
        <v>0</v>
      </c>
      <c r="DD109" t="s">
        <v>0</v>
      </c>
      <c r="DE109" t="s">
        <v>0</v>
      </c>
      <c r="DF109" t="s">
        <v>0</v>
      </c>
      <c r="DG109" t="s">
        <v>0</v>
      </c>
      <c r="DH109" t="s">
        <v>0</v>
      </c>
      <c r="DI109" t="s">
        <v>0</v>
      </c>
      <c r="DJ109" t="s">
        <v>0</v>
      </c>
    </row>
    <row r="110" spans="4:114" x14ac:dyDescent="0.25"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7" t="s">
        <v>0</v>
      </c>
      <c r="BA110" s="7" t="s">
        <v>0</v>
      </c>
      <c r="BB110" s="7" t="s">
        <v>0</v>
      </c>
      <c r="BC110" s="7" t="s">
        <v>0</v>
      </c>
      <c r="BD110" s="7" t="s">
        <v>0</v>
      </c>
      <c r="BE110" s="7" t="s">
        <v>0</v>
      </c>
      <c r="BF110" s="7" t="s">
        <v>0</v>
      </c>
      <c r="BG110" s="7" t="s">
        <v>0</v>
      </c>
      <c r="BH110" s="7" t="s">
        <v>0</v>
      </c>
      <c r="BI110" s="7" t="s">
        <v>0</v>
      </c>
      <c r="BJ110" s="7" t="s">
        <v>0</v>
      </c>
      <c r="BK110" s="7" t="s">
        <v>0</v>
      </c>
      <c r="BL110" s="7" t="s">
        <v>0</v>
      </c>
      <c r="BM110" s="7" t="s">
        <v>0</v>
      </c>
      <c r="BN110" s="7" t="s">
        <v>0</v>
      </c>
      <c r="BO110" s="7" t="s">
        <v>0</v>
      </c>
      <c r="BP110" s="7" t="s">
        <v>0</v>
      </c>
      <c r="BQ110" s="7" t="s">
        <v>0</v>
      </c>
      <c r="BR110" s="7" t="s">
        <v>0</v>
      </c>
      <c r="BS110" s="7" t="s">
        <v>0</v>
      </c>
      <c r="BT110" s="7" t="s">
        <v>0</v>
      </c>
      <c r="BU110" s="7" t="s">
        <v>0</v>
      </c>
      <c r="BV110" s="7" t="s">
        <v>0</v>
      </c>
      <c r="BW110" s="7" t="s">
        <v>0</v>
      </c>
      <c r="BX110" s="7" t="s">
        <v>0</v>
      </c>
      <c r="BY110" s="7" t="s">
        <v>0</v>
      </c>
      <c r="BZ110" s="7" t="s">
        <v>0</v>
      </c>
      <c r="CA110" s="7" t="s">
        <v>0</v>
      </c>
      <c r="CB110" s="7" t="s">
        <v>0</v>
      </c>
      <c r="CC110" s="7" t="s">
        <v>0</v>
      </c>
      <c r="CD110" s="7" t="s">
        <v>0</v>
      </c>
      <c r="CE110" s="7" t="s">
        <v>0</v>
      </c>
      <c r="CF110" s="7" t="s">
        <v>0</v>
      </c>
      <c r="CG110" s="7" t="s">
        <v>0</v>
      </c>
      <c r="CH110" s="7" t="s">
        <v>0</v>
      </c>
      <c r="CI110" s="7" t="s">
        <v>0</v>
      </c>
      <c r="CJ110" t="s">
        <v>0</v>
      </c>
      <c r="CK110" t="s">
        <v>0</v>
      </c>
      <c r="CL110" t="s">
        <v>0</v>
      </c>
      <c r="CM110" t="s">
        <v>0</v>
      </c>
      <c r="CN110" t="s">
        <v>0</v>
      </c>
      <c r="CO110" t="s">
        <v>0</v>
      </c>
      <c r="CP110" t="s">
        <v>0</v>
      </c>
      <c r="CQ110" t="s">
        <v>0</v>
      </c>
      <c r="CR110" t="s">
        <v>0</v>
      </c>
      <c r="CS110" t="s">
        <v>0</v>
      </c>
      <c r="CT110" t="s">
        <v>0</v>
      </c>
      <c r="CU110" t="s">
        <v>0</v>
      </c>
      <c r="CV110" t="s">
        <v>0</v>
      </c>
      <c r="CW110" t="s">
        <v>0</v>
      </c>
      <c r="CX110" t="s">
        <v>0</v>
      </c>
      <c r="CY110" t="s">
        <v>0</v>
      </c>
      <c r="CZ110" t="s">
        <v>0</v>
      </c>
      <c r="DA110" t="s">
        <v>0</v>
      </c>
      <c r="DB110" t="s">
        <v>0</v>
      </c>
      <c r="DC110" t="s">
        <v>0</v>
      </c>
      <c r="DD110" t="s">
        <v>0</v>
      </c>
      <c r="DE110" t="s">
        <v>0</v>
      </c>
      <c r="DF110" t="s">
        <v>0</v>
      </c>
      <c r="DG110" t="s">
        <v>0</v>
      </c>
      <c r="DH110" t="s">
        <v>0</v>
      </c>
      <c r="DI110" t="s">
        <v>0</v>
      </c>
      <c r="DJ110" t="s">
        <v>0</v>
      </c>
    </row>
    <row r="111" spans="4:114" x14ac:dyDescent="0.25"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7" t="s">
        <v>0</v>
      </c>
      <c r="BA111" s="7" t="s">
        <v>0</v>
      </c>
      <c r="BB111" s="7" t="s">
        <v>0</v>
      </c>
      <c r="BC111" s="7" t="s">
        <v>0</v>
      </c>
      <c r="BD111" s="7" t="s">
        <v>0</v>
      </c>
      <c r="BE111" s="7" t="s">
        <v>0</v>
      </c>
      <c r="BF111" s="7" t="s">
        <v>0</v>
      </c>
      <c r="BG111" s="7" t="s">
        <v>0</v>
      </c>
      <c r="BH111" s="7" t="s">
        <v>0</v>
      </c>
      <c r="BI111" s="7" t="s">
        <v>0</v>
      </c>
      <c r="BJ111" s="7" t="s">
        <v>0</v>
      </c>
      <c r="BK111" s="7" t="s">
        <v>0</v>
      </c>
      <c r="BL111" s="7" t="s">
        <v>0</v>
      </c>
      <c r="BM111" s="7" t="s">
        <v>0</v>
      </c>
      <c r="BN111" s="7" t="s">
        <v>0</v>
      </c>
      <c r="BO111" s="7" t="s">
        <v>0</v>
      </c>
      <c r="BP111" s="7" t="s">
        <v>0</v>
      </c>
      <c r="BQ111" s="7" t="s">
        <v>0</v>
      </c>
      <c r="BR111" s="7" t="s">
        <v>0</v>
      </c>
      <c r="BS111" s="7" t="s">
        <v>0</v>
      </c>
      <c r="BT111" s="7" t="s">
        <v>0</v>
      </c>
      <c r="BU111" s="7" t="s">
        <v>0</v>
      </c>
      <c r="BV111" s="7" t="s">
        <v>0</v>
      </c>
      <c r="BW111" s="7" t="s">
        <v>0</v>
      </c>
      <c r="BX111" s="7" t="s">
        <v>0</v>
      </c>
      <c r="BY111" s="7" t="s">
        <v>0</v>
      </c>
      <c r="BZ111" s="7" t="s">
        <v>0</v>
      </c>
      <c r="CA111" s="7" t="s">
        <v>0</v>
      </c>
      <c r="CB111" s="7" t="s">
        <v>0</v>
      </c>
      <c r="CC111" s="7" t="s">
        <v>0</v>
      </c>
      <c r="CD111" s="7" t="s">
        <v>0</v>
      </c>
      <c r="CE111" s="7" t="s">
        <v>0</v>
      </c>
      <c r="CF111" s="7" t="s">
        <v>0</v>
      </c>
      <c r="CG111" s="7" t="s">
        <v>0</v>
      </c>
      <c r="CH111" s="7" t="s">
        <v>0</v>
      </c>
      <c r="CI111" s="7" t="s">
        <v>0</v>
      </c>
      <c r="CJ111" t="s">
        <v>0</v>
      </c>
      <c r="CK111" t="s">
        <v>0</v>
      </c>
      <c r="CL111" t="s">
        <v>0</v>
      </c>
      <c r="CM111" t="s">
        <v>0</v>
      </c>
      <c r="CN111" t="s">
        <v>0</v>
      </c>
      <c r="CO111" t="s">
        <v>0</v>
      </c>
      <c r="CP111" t="s">
        <v>0</v>
      </c>
      <c r="CQ111" t="s">
        <v>0</v>
      </c>
      <c r="CR111" t="s">
        <v>0</v>
      </c>
      <c r="CS111" t="s">
        <v>0</v>
      </c>
      <c r="CT111" t="s">
        <v>0</v>
      </c>
      <c r="CU111" t="s">
        <v>0</v>
      </c>
      <c r="CV111" t="s">
        <v>0</v>
      </c>
      <c r="CW111" t="s">
        <v>0</v>
      </c>
      <c r="CX111" t="s">
        <v>0</v>
      </c>
      <c r="CY111" t="s">
        <v>0</v>
      </c>
      <c r="CZ111" t="s">
        <v>0</v>
      </c>
      <c r="DA111" t="s">
        <v>0</v>
      </c>
      <c r="DB111" t="s">
        <v>0</v>
      </c>
      <c r="DC111" t="s">
        <v>0</v>
      </c>
      <c r="DD111" t="s">
        <v>0</v>
      </c>
      <c r="DE111" t="s">
        <v>0</v>
      </c>
      <c r="DF111" t="s">
        <v>0</v>
      </c>
      <c r="DG111" t="s">
        <v>0</v>
      </c>
      <c r="DH111" t="s">
        <v>0</v>
      </c>
      <c r="DI111" t="s">
        <v>0</v>
      </c>
      <c r="DJ111" t="s">
        <v>0</v>
      </c>
    </row>
    <row r="112" spans="4:114" x14ac:dyDescent="0.25"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7" t="s">
        <v>0</v>
      </c>
      <c r="BA112" s="7" t="s">
        <v>0</v>
      </c>
      <c r="BB112" s="7" t="s">
        <v>0</v>
      </c>
      <c r="BC112" s="7" t="s">
        <v>0</v>
      </c>
      <c r="BD112" s="7" t="s">
        <v>0</v>
      </c>
      <c r="BE112" s="7" t="s">
        <v>0</v>
      </c>
      <c r="BF112" s="7" t="s">
        <v>0</v>
      </c>
      <c r="BG112" s="7" t="s">
        <v>0</v>
      </c>
      <c r="BH112" s="7" t="s">
        <v>0</v>
      </c>
      <c r="BI112" s="7" t="s">
        <v>0</v>
      </c>
      <c r="BJ112" s="7" t="s">
        <v>0</v>
      </c>
      <c r="BK112" s="7" t="s">
        <v>0</v>
      </c>
      <c r="BL112" s="7" t="s">
        <v>0</v>
      </c>
      <c r="BM112" s="7" t="s">
        <v>0</v>
      </c>
      <c r="BN112" s="7" t="s">
        <v>0</v>
      </c>
      <c r="BO112" s="7" t="s">
        <v>0</v>
      </c>
      <c r="BP112" s="7" t="s">
        <v>0</v>
      </c>
      <c r="BQ112" s="7" t="s">
        <v>0</v>
      </c>
      <c r="BR112" s="7" t="s">
        <v>0</v>
      </c>
      <c r="BS112" s="7" t="s">
        <v>0</v>
      </c>
      <c r="BT112" s="7" t="s">
        <v>0</v>
      </c>
      <c r="BU112" s="7" t="s">
        <v>0</v>
      </c>
      <c r="BV112" s="7" t="s">
        <v>0</v>
      </c>
      <c r="BW112" s="7" t="s">
        <v>0</v>
      </c>
      <c r="BX112" s="7" t="s">
        <v>0</v>
      </c>
      <c r="BY112" s="7" t="s">
        <v>0</v>
      </c>
      <c r="BZ112" s="7" t="s">
        <v>0</v>
      </c>
      <c r="CA112" s="7" t="s">
        <v>0</v>
      </c>
      <c r="CB112" s="7" t="s">
        <v>0</v>
      </c>
      <c r="CC112" s="7" t="s">
        <v>0</v>
      </c>
      <c r="CD112" s="7" t="s">
        <v>0</v>
      </c>
      <c r="CE112" s="7" t="s">
        <v>0</v>
      </c>
      <c r="CF112" s="7" t="s">
        <v>0</v>
      </c>
      <c r="CG112" s="7" t="s">
        <v>0</v>
      </c>
      <c r="CH112" s="7" t="s">
        <v>0</v>
      </c>
      <c r="CI112" s="7" t="s">
        <v>0</v>
      </c>
      <c r="CJ112" t="s">
        <v>0</v>
      </c>
      <c r="CK112" t="s">
        <v>0</v>
      </c>
      <c r="CL112" t="s">
        <v>0</v>
      </c>
      <c r="CM112" t="s">
        <v>0</v>
      </c>
      <c r="CN112" t="s">
        <v>0</v>
      </c>
      <c r="CO112" t="s">
        <v>0</v>
      </c>
      <c r="CP112" t="s">
        <v>0</v>
      </c>
      <c r="CQ112" t="s">
        <v>0</v>
      </c>
      <c r="CR112" t="s">
        <v>0</v>
      </c>
      <c r="CS112" t="s">
        <v>0</v>
      </c>
      <c r="CT112" t="s">
        <v>0</v>
      </c>
      <c r="CU112" t="s">
        <v>0</v>
      </c>
      <c r="CV112" t="s">
        <v>0</v>
      </c>
      <c r="CW112" t="s">
        <v>0</v>
      </c>
      <c r="CX112" t="s">
        <v>0</v>
      </c>
      <c r="CY112" t="s">
        <v>0</v>
      </c>
      <c r="CZ112" t="s">
        <v>0</v>
      </c>
      <c r="DA112" t="s">
        <v>0</v>
      </c>
      <c r="DB112" t="s">
        <v>0</v>
      </c>
      <c r="DC112" t="s">
        <v>0</v>
      </c>
      <c r="DD112" t="s">
        <v>0</v>
      </c>
      <c r="DE112" t="s">
        <v>0</v>
      </c>
      <c r="DF112" t="s">
        <v>0</v>
      </c>
      <c r="DG112" t="s">
        <v>0</v>
      </c>
      <c r="DH112" t="s">
        <v>0</v>
      </c>
      <c r="DI112" t="s">
        <v>0</v>
      </c>
      <c r="DJ112" t="s">
        <v>0</v>
      </c>
    </row>
    <row r="113" spans="4:114" x14ac:dyDescent="0.25"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7" t="s">
        <v>0</v>
      </c>
      <c r="BA113" s="7" t="s">
        <v>0</v>
      </c>
      <c r="BB113" s="7" t="s">
        <v>0</v>
      </c>
      <c r="BC113" s="7" t="s">
        <v>0</v>
      </c>
      <c r="BD113" s="7" t="s">
        <v>0</v>
      </c>
      <c r="BE113" s="7" t="s">
        <v>0</v>
      </c>
      <c r="BF113" s="7" t="s">
        <v>0</v>
      </c>
      <c r="BG113" s="7" t="s">
        <v>0</v>
      </c>
      <c r="BH113" s="7" t="s">
        <v>0</v>
      </c>
      <c r="BI113" s="7" t="s">
        <v>0</v>
      </c>
      <c r="BJ113" s="7" t="s">
        <v>0</v>
      </c>
      <c r="BK113" s="7" t="s">
        <v>0</v>
      </c>
      <c r="BL113" s="7" t="s">
        <v>0</v>
      </c>
      <c r="BM113" s="7" t="s">
        <v>0</v>
      </c>
      <c r="BN113" s="7" t="s">
        <v>0</v>
      </c>
      <c r="BO113" s="7" t="s">
        <v>0</v>
      </c>
      <c r="BP113" s="7" t="s">
        <v>0</v>
      </c>
      <c r="BQ113" s="7" t="s">
        <v>0</v>
      </c>
      <c r="BR113" s="7" t="s">
        <v>0</v>
      </c>
      <c r="BS113" s="7" t="s">
        <v>0</v>
      </c>
      <c r="BT113" s="7" t="s">
        <v>0</v>
      </c>
      <c r="BU113" s="7" t="s">
        <v>0</v>
      </c>
      <c r="BV113" s="7" t="s">
        <v>0</v>
      </c>
      <c r="BW113" s="7" t="s">
        <v>0</v>
      </c>
      <c r="BX113" s="7" t="s">
        <v>0</v>
      </c>
      <c r="BY113" s="7" t="s">
        <v>0</v>
      </c>
      <c r="BZ113" s="7" t="s">
        <v>0</v>
      </c>
      <c r="CA113" s="7" t="s">
        <v>0</v>
      </c>
      <c r="CB113" s="7" t="s">
        <v>0</v>
      </c>
      <c r="CC113" s="7" t="s">
        <v>0</v>
      </c>
      <c r="CD113" s="7" t="s">
        <v>0</v>
      </c>
      <c r="CE113" s="7" t="s">
        <v>0</v>
      </c>
      <c r="CF113" s="7" t="s">
        <v>0</v>
      </c>
      <c r="CG113" s="7" t="s">
        <v>0</v>
      </c>
      <c r="CH113" s="7" t="s">
        <v>0</v>
      </c>
      <c r="CI113" s="7" t="s">
        <v>0</v>
      </c>
      <c r="CJ113" t="s">
        <v>0</v>
      </c>
      <c r="CK113" t="s">
        <v>0</v>
      </c>
      <c r="CL113" t="s">
        <v>0</v>
      </c>
      <c r="CM113" t="s">
        <v>0</v>
      </c>
      <c r="CN113" t="s">
        <v>0</v>
      </c>
      <c r="CO113" t="s">
        <v>0</v>
      </c>
      <c r="CP113" t="s">
        <v>0</v>
      </c>
      <c r="CQ113" t="s">
        <v>0</v>
      </c>
      <c r="CR113" t="s">
        <v>0</v>
      </c>
      <c r="CS113" t="s">
        <v>0</v>
      </c>
      <c r="CT113" t="s">
        <v>0</v>
      </c>
      <c r="CU113" t="s">
        <v>0</v>
      </c>
      <c r="CV113" t="s">
        <v>0</v>
      </c>
      <c r="CW113" t="s">
        <v>0</v>
      </c>
      <c r="CX113" t="s">
        <v>0</v>
      </c>
      <c r="CY113" t="s">
        <v>0</v>
      </c>
      <c r="CZ113" t="s">
        <v>0</v>
      </c>
      <c r="DA113" t="s">
        <v>0</v>
      </c>
      <c r="DB113" t="s">
        <v>0</v>
      </c>
      <c r="DC113" t="s">
        <v>0</v>
      </c>
      <c r="DD113" t="s">
        <v>0</v>
      </c>
      <c r="DE113" t="s">
        <v>0</v>
      </c>
      <c r="DF113" t="s">
        <v>0</v>
      </c>
      <c r="DG113" t="s">
        <v>0</v>
      </c>
      <c r="DH113" t="s">
        <v>0</v>
      </c>
      <c r="DI113" t="s">
        <v>0</v>
      </c>
      <c r="DJ113" t="s">
        <v>0</v>
      </c>
    </row>
    <row r="114" spans="4:114" x14ac:dyDescent="0.25"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9">
        <v>0</v>
      </c>
      <c r="AO114" s="9">
        <v>0</v>
      </c>
      <c r="AP114" s="9">
        <v>0</v>
      </c>
      <c r="AQ114" s="9">
        <v>0</v>
      </c>
      <c r="AR114" s="9">
        <v>0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7" t="s">
        <v>0</v>
      </c>
      <c r="BA114" s="7" t="s">
        <v>0</v>
      </c>
      <c r="BB114" s="7" t="s">
        <v>0</v>
      </c>
      <c r="BC114" s="7" t="s">
        <v>0</v>
      </c>
      <c r="BD114" s="7" t="s">
        <v>0</v>
      </c>
      <c r="BE114" s="7" t="s">
        <v>0</v>
      </c>
      <c r="BF114" s="7" t="s">
        <v>0</v>
      </c>
      <c r="BG114" s="7" t="s">
        <v>0</v>
      </c>
      <c r="BH114" s="7" t="s">
        <v>0</v>
      </c>
      <c r="BI114" s="7" t="s">
        <v>0</v>
      </c>
      <c r="BJ114" s="7" t="s">
        <v>0</v>
      </c>
      <c r="BK114" s="7" t="s">
        <v>0</v>
      </c>
      <c r="BL114" s="7" t="s">
        <v>0</v>
      </c>
      <c r="BM114" s="7" t="s">
        <v>0</v>
      </c>
      <c r="BN114" s="7" t="s">
        <v>0</v>
      </c>
      <c r="BO114" s="7" t="s">
        <v>0</v>
      </c>
      <c r="BP114" s="7" t="s">
        <v>0</v>
      </c>
      <c r="BQ114" s="7" t="s">
        <v>0</v>
      </c>
      <c r="BR114" s="7" t="s">
        <v>0</v>
      </c>
      <c r="BS114" s="7" t="s">
        <v>0</v>
      </c>
      <c r="BT114" s="7" t="s">
        <v>0</v>
      </c>
      <c r="BU114" s="7" t="s">
        <v>0</v>
      </c>
      <c r="BV114" s="7" t="s">
        <v>0</v>
      </c>
      <c r="BW114" s="7" t="s">
        <v>0</v>
      </c>
      <c r="BX114" s="7" t="s">
        <v>0</v>
      </c>
      <c r="BY114" s="7" t="s">
        <v>0</v>
      </c>
      <c r="BZ114" s="7" t="s">
        <v>0</v>
      </c>
      <c r="CA114" s="7" t="s">
        <v>0</v>
      </c>
      <c r="CB114" s="7" t="s">
        <v>0</v>
      </c>
      <c r="CC114" s="7" t="s">
        <v>0</v>
      </c>
      <c r="CD114" s="7" t="s">
        <v>0</v>
      </c>
      <c r="CE114" s="7" t="s">
        <v>0</v>
      </c>
      <c r="CF114" s="7" t="s">
        <v>0</v>
      </c>
      <c r="CG114" s="7" t="s">
        <v>0</v>
      </c>
      <c r="CH114" s="7" t="s">
        <v>0</v>
      </c>
      <c r="CI114" s="7" t="s">
        <v>0</v>
      </c>
      <c r="CJ114" t="s">
        <v>0</v>
      </c>
      <c r="CK114" t="s">
        <v>0</v>
      </c>
      <c r="CL114" t="s">
        <v>0</v>
      </c>
      <c r="CM114" t="s">
        <v>0</v>
      </c>
      <c r="CN114" t="s">
        <v>0</v>
      </c>
      <c r="CO114" t="s">
        <v>0</v>
      </c>
      <c r="CP114" t="s">
        <v>0</v>
      </c>
      <c r="CQ114" t="s">
        <v>0</v>
      </c>
      <c r="CR114" t="s">
        <v>0</v>
      </c>
      <c r="CS114" t="s">
        <v>0</v>
      </c>
      <c r="CT114" t="s">
        <v>0</v>
      </c>
      <c r="CU114" t="s">
        <v>0</v>
      </c>
      <c r="CV114" t="s">
        <v>0</v>
      </c>
      <c r="CW114" t="s">
        <v>0</v>
      </c>
      <c r="CX114" t="s">
        <v>0</v>
      </c>
      <c r="CY114" t="s">
        <v>0</v>
      </c>
      <c r="CZ114" t="s">
        <v>0</v>
      </c>
      <c r="DA114" t="s">
        <v>0</v>
      </c>
      <c r="DB114" t="s">
        <v>0</v>
      </c>
      <c r="DC114" t="s">
        <v>0</v>
      </c>
      <c r="DD114" t="s">
        <v>0</v>
      </c>
      <c r="DE114" t="s">
        <v>0</v>
      </c>
      <c r="DF114" t="s">
        <v>0</v>
      </c>
      <c r="DG114" t="s">
        <v>0</v>
      </c>
      <c r="DH114" t="s">
        <v>0</v>
      </c>
      <c r="DI114" t="s">
        <v>0</v>
      </c>
      <c r="DJ114" t="s">
        <v>0</v>
      </c>
    </row>
    <row r="115" spans="4:114" x14ac:dyDescent="0.25"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7" t="s">
        <v>0</v>
      </c>
      <c r="BA115" s="7" t="s">
        <v>0</v>
      </c>
      <c r="BB115" s="7" t="s">
        <v>0</v>
      </c>
      <c r="BC115" s="7" t="s">
        <v>0</v>
      </c>
      <c r="BD115" s="7" t="s">
        <v>0</v>
      </c>
      <c r="BE115" s="7" t="s">
        <v>0</v>
      </c>
      <c r="BF115" s="7" t="s">
        <v>0</v>
      </c>
      <c r="BG115" s="7" t="s">
        <v>0</v>
      </c>
      <c r="BH115" s="7" t="s">
        <v>0</v>
      </c>
      <c r="BI115" s="7" t="s">
        <v>0</v>
      </c>
      <c r="BJ115" s="7" t="s">
        <v>0</v>
      </c>
      <c r="BK115" s="7" t="s">
        <v>0</v>
      </c>
      <c r="BL115" s="7" t="s">
        <v>0</v>
      </c>
      <c r="BM115" s="7" t="s">
        <v>0</v>
      </c>
      <c r="BN115" s="7" t="s">
        <v>0</v>
      </c>
      <c r="BO115" s="7" t="s">
        <v>0</v>
      </c>
      <c r="BP115" s="7" t="s">
        <v>0</v>
      </c>
      <c r="BQ115" s="7" t="s">
        <v>0</v>
      </c>
      <c r="BR115" s="7" t="s">
        <v>0</v>
      </c>
      <c r="BS115" s="7" t="s">
        <v>0</v>
      </c>
      <c r="BT115" s="7" t="s">
        <v>0</v>
      </c>
      <c r="BU115" s="7" t="s">
        <v>0</v>
      </c>
      <c r="BV115" s="7" t="s">
        <v>0</v>
      </c>
      <c r="BW115" s="7" t="s">
        <v>0</v>
      </c>
      <c r="BX115" s="7" t="s">
        <v>0</v>
      </c>
      <c r="BY115" s="7" t="s">
        <v>0</v>
      </c>
      <c r="BZ115" s="7" t="s">
        <v>0</v>
      </c>
      <c r="CA115" s="7" t="s">
        <v>0</v>
      </c>
      <c r="CB115" s="7" t="s">
        <v>0</v>
      </c>
      <c r="CC115" s="7" t="s">
        <v>0</v>
      </c>
      <c r="CD115" s="7" t="s">
        <v>0</v>
      </c>
      <c r="CE115" s="7" t="s">
        <v>0</v>
      </c>
      <c r="CF115" s="7" t="s">
        <v>0</v>
      </c>
      <c r="CG115" s="7" t="s">
        <v>0</v>
      </c>
      <c r="CH115" s="7" t="s">
        <v>0</v>
      </c>
      <c r="CI115" s="7" t="s">
        <v>0</v>
      </c>
      <c r="CJ115" t="s">
        <v>0</v>
      </c>
      <c r="CK115" t="s">
        <v>0</v>
      </c>
      <c r="CL115" t="s">
        <v>0</v>
      </c>
      <c r="CM115" t="s">
        <v>0</v>
      </c>
      <c r="CN115" t="s">
        <v>0</v>
      </c>
      <c r="CO115" t="s">
        <v>0</v>
      </c>
      <c r="CP115" t="s">
        <v>0</v>
      </c>
      <c r="CQ115" t="s">
        <v>0</v>
      </c>
      <c r="CR115" t="s">
        <v>0</v>
      </c>
      <c r="CS115" t="s">
        <v>0</v>
      </c>
      <c r="CT115" t="s">
        <v>0</v>
      </c>
      <c r="CU115" t="s">
        <v>0</v>
      </c>
      <c r="CV115" t="s">
        <v>0</v>
      </c>
      <c r="CW115" t="s">
        <v>0</v>
      </c>
      <c r="CX115" t="s">
        <v>0</v>
      </c>
      <c r="CY115" t="s">
        <v>0</v>
      </c>
      <c r="CZ115" t="s">
        <v>0</v>
      </c>
      <c r="DA115" t="s">
        <v>0</v>
      </c>
      <c r="DB115" t="s">
        <v>0</v>
      </c>
      <c r="DC115" t="s">
        <v>0</v>
      </c>
      <c r="DD115" t="s">
        <v>0</v>
      </c>
      <c r="DE115" t="s">
        <v>0</v>
      </c>
      <c r="DF115" t="s">
        <v>0</v>
      </c>
      <c r="DG115" t="s">
        <v>0</v>
      </c>
      <c r="DH115" t="s">
        <v>0</v>
      </c>
      <c r="DI115" t="s">
        <v>0</v>
      </c>
      <c r="DJ115" t="s">
        <v>0</v>
      </c>
    </row>
    <row r="116" spans="4:114" x14ac:dyDescent="0.25"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  <c r="AZ116" s="7" t="s">
        <v>0</v>
      </c>
      <c r="BA116" s="7" t="s">
        <v>0</v>
      </c>
      <c r="BB116" s="7" t="s">
        <v>0</v>
      </c>
      <c r="BC116" s="7" t="s">
        <v>0</v>
      </c>
      <c r="BD116" s="7" t="s">
        <v>0</v>
      </c>
      <c r="BE116" s="7" t="s">
        <v>0</v>
      </c>
      <c r="BF116" s="7" t="s">
        <v>0</v>
      </c>
      <c r="BG116" s="7" t="s">
        <v>0</v>
      </c>
      <c r="BH116" s="7" t="s">
        <v>0</v>
      </c>
      <c r="BI116" s="7" t="s">
        <v>0</v>
      </c>
      <c r="BJ116" s="7" t="s">
        <v>0</v>
      </c>
      <c r="BK116" s="7" t="s">
        <v>0</v>
      </c>
      <c r="BL116" s="7" t="s">
        <v>0</v>
      </c>
      <c r="BM116" s="7" t="s">
        <v>0</v>
      </c>
      <c r="BN116" s="7" t="s">
        <v>0</v>
      </c>
      <c r="BO116" s="7" t="s">
        <v>0</v>
      </c>
      <c r="BP116" s="7" t="s">
        <v>0</v>
      </c>
      <c r="BQ116" s="7" t="s">
        <v>0</v>
      </c>
      <c r="BR116" s="7" t="s">
        <v>0</v>
      </c>
      <c r="BS116" s="7" t="s">
        <v>0</v>
      </c>
      <c r="BT116" s="7" t="s">
        <v>0</v>
      </c>
      <c r="BU116" s="7" t="s">
        <v>0</v>
      </c>
      <c r="BV116" s="7" t="s">
        <v>0</v>
      </c>
      <c r="BW116" s="7" t="s">
        <v>0</v>
      </c>
      <c r="BX116" s="7" t="s">
        <v>0</v>
      </c>
      <c r="BY116" s="7" t="s">
        <v>0</v>
      </c>
      <c r="BZ116" s="7" t="s">
        <v>0</v>
      </c>
      <c r="CA116" s="7" t="s">
        <v>0</v>
      </c>
      <c r="CB116" s="7" t="s">
        <v>0</v>
      </c>
      <c r="CC116" s="7" t="s">
        <v>0</v>
      </c>
      <c r="CD116" s="7" t="s">
        <v>0</v>
      </c>
      <c r="CE116" s="7" t="s">
        <v>0</v>
      </c>
      <c r="CF116" s="7" t="s">
        <v>0</v>
      </c>
      <c r="CG116" s="7" t="s">
        <v>0</v>
      </c>
      <c r="CH116" s="7" t="s">
        <v>0</v>
      </c>
      <c r="CI116" s="7" t="s">
        <v>0</v>
      </c>
      <c r="CJ116" t="s">
        <v>0</v>
      </c>
      <c r="CK116" t="s">
        <v>0</v>
      </c>
      <c r="CL116" t="s">
        <v>0</v>
      </c>
      <c r="CM116" t="s">
        <v>0</v>
      </c>
      <c r="CN116" t="s">
        <v>0</v>
      </c>
      <c r="CO116" t="s">
        <v>0</v>
      </c>
      <c r="CP116" t="s">
        <v>0</v>
      </c>
      <c r="CQ116" t="s">
        <v>0</v>
      </c>
      <c r="CR116" t="s">
        <v>0</v>
      </c>
      <c r="CS116" t="s">
        <v>0</v>
      </c>
      <c r="CT116" t="s">
        <v>0</v>
      </c>
      <c r="CU116" t="s">
        <v>0</v>
      </c>
      <c r="CV116" t="s">
        <v>0</v>
      </c>
      <c r="CW116" t="s">
        <v>0</v>
      </c>
      <c r="CX116" t="s">
        <v>0</v>
      </c>
      <c r="CY116" t="s">
        <v>0</v>
      </c>
      <c r="CZ116" t="s">
        <v>0</v>
      </c>
      <c r="DA116" t="s">
        <v>0</v>
      </c>
      <c r="DB116" t="s">
        <v>0</v>
      </c>
      <c r="DC116" t="s">
        <v>0</v>
      </c>
      <c r="DD116" t="s">
        <v>0</v>
      </c>
      <c r="DE116" t="s">
        <v>0</v>
      </c>
      <c r="DF116" t="s">
        <v>0</v>
      </c>
      <c r="DG116" t="s">
        <v>0</v>
      </c>
      <c r="DH116" t="s">
        <v>0</v>
      </c>
      <c r="DI116" t="s">
        <v>0</v>
      </c>
      <c r="DJ116" t="s">
        <v>0</v>
      </c>
    </row>
    <row r="117" spans="4:114" x14ac:dyDescent="0.25"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0</v>
      </c>
      <c r="AZ117" s="7" t="s">
        <v>0</v>
      </c>
      <c r="BA117" s="7" t="s">
        <v>0</v>
      </c>
      <c r="BB117" s="7" t="s">
        <v>0</v>
      </c>
      <c r="BC117" s="7" t="s">
        <v>0</v>
      </c>
      <c r="BD117" s="7" t="s">
        <v>0</v>
      </c>
      <c r="BE117" s="7" t="s">
        <v>0</v>
      </c>
      <c r="BF117" s="7" t="s">
        <v>0</v>
      </c>
      <c r="BG117" s="7" t="s">
        <v>0</v>
      </c>
      <c r="BH117" s="7" t="s">
        <v>0</v>
      </c>
      <c r="BI117" s="7" t="s">
        <v>0</v>
      </c>
      <c r="BJ117" s="7" t="s">
        <v>0</v>
      </c>
      <c r="BK117" s="7" t="s">
        <v>0</v>
      </c>
      <c r="BL117" s="7" t="s">
        <v>0</v>
      </c>
      <c r="BM117" s="7" t="s">
        <v>0</v>
      </c>
      <c r="BN117" s="7" t="s">
        <v>0</v>
      </c>
      <c r="BO117" s="7" t="s">
        <v>0</v>
      </c>
      <c r="BP117" s="7" t="s">
        <v>0</v>
      </c>
      <c r="BQ117" s="7" t="s">
        <v>0</v>
      </c>
      <c r="BR117" s="7" t="s">
        <v>0</v>
      </c>
      <c r="BS117" s="7" t="s">
        <v>0</v>
      </c>
      <c r="BT117" s="7" t="s">
        <v>0</v>
      </c>
      <c r="BU117" s="7" t="s">
        <v>0</v>
      </c>
      <c r="BV117" s="7" t="s">
        <v>0</v>
      </c>
      <c r="BW117" s="7" t="s">
        <v>0</v>
      </c>
      <c r="BX117" s="7" t="s">
        <v>0</v>
      </c>
      <c r="BY117" s="7" t="s">
        <v>0</v>
      </c>
      <c r="BZ117" s="7" t="s">
        <v>0</v>
      </c>
      <c r="CA117" s="7" t="s">
        <v>0</v>
      </c>
      <c r="CB117" s="7" t="s">
        <v>0</v>
      </c>
      <c r="CC117" s="7" t="s">
        <v>0</v>
      </c>
      <c r="CD117" s="7" t="s">
        <v>0</v>
      </c>
      <c r="CE117" s="7" t="s">
        <v>0</v>
      </c>
      <c r="CF117" s="7" t="s">
        <v>0</v>
      </c>
      <c r="CG117" s="7" t="s">
        <v>0</v>
      </c>
      <c r="CH117" s="7" t="s">
        <v>0</v>
      </c>
      <c r="CI117" s="7" t="s">
        <v>0</v>
      </c>
      <c r="CJ117" t="s">
        <v>0</v>
      </c>
      <c r="CK117" t="s">
        <v>0</v>
      </c>
      <c r="CL117" t="s">
        <v>0</v>
      </c>
      <c r="CM117" t="s">
        <v>0</v>
      </c>
      <c r="CN117" t="s">
        <v>0</v>
      </c>
      <c r="CO117" t="s">
        <v>0</v>
      </c>
      <c r="CP117" t="s">
        <v>0</v>
      </c>
      <c r="CQ117" t="s">
        <v>0</v>
      </c>
      <c r="CR117" t="s">
        <v>0</v>
      </c>
      <c r="CS117" t="s">
        <v>0</v>
      </c>
      <c r="CT117" t="s">
        <v>0</v>
      </c>
      <c r="CU117" t="s">
        <v>0</v>
      </c>
      <c r="CV117" t="s">
        <v>0</v>
      </c>
      <c r="CW117" t="s">
        <v>0</v>
      </c>
      <c r="CX117" t="s">
        <v>0</v>
      </c>
      <c r="CY117" t="s">
        <v>0</v>
      </c>
      <c r="CZ117" t="s">
        <v>0</v>
      </c>
      <c r="DA117" t="s">
        <v>0</v>
      </c>
      <c r="DB117" t="s">
        <v>0</v>
      </c>
      <c r="DC117" t="s">
        <v>0</v>
      </c>
      <c r="DD117" t="s">
        <v>0</v>
      </c>
      <c r="DE117" t="s">
        <v>0</v>
      </c>
      <c r="DF117" t="s">
        <v>0</v>
      </c>
      <c r="DG117" t="s">
        <v>0</v>
      </c>
      <c r="DH117" t="s">
        <v>0</v>
      </c>
      <c r="DI117" t="s">
        <v>0</v>
      </c>
      <c r="DJ117" t="s">
        <v>0</v>
      </c>
    </row>
    <row r="118" spans="4:114" x14ac:dyDescent="0.25"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0</v>
      </c>
      <c r="AZ118" s="7" t="s">
        <v>0</v>
      </c>
      <c r="BA118" s="7" t="s">
        <v>0</v>
      </c>
      <c r="BB118" s="7" t="s">
        <v>0</v>
      </c>
      <c r="BC118" s="7" t="s">
        <v>0</v>
      </c>
      <c r="BD118" s="7" t="s">
        <v>0</v>
      </c>
      <c r="BE118" s="7" t="s">
        <v>0</v>
      </c>
      <c r="BF118" s="7" t="s">
        <v>0</v>
      </c>
      <c r="BG118" s="7" t="s">
        <v>0</v>
      </c>
      <c r="BH118" s="7" t="s">
        <v>0</v>
      </c>
      <c r="BI118" s="7" t="s">
        <v>0</v>
      </c>
      <c r="BJ118" s="7" t="s">
        <v>0</v>
      </c>
      <c r="BK118" s="7" t="s">
        <v>0</v>
      </c>
      <c r="BL118" s="7" t="s">
        <v>0</v>
      </c>
      <c r="BM118" s="7" t="s">
        <v>0</v>
      </c>
      <c r="BN118" s="7" t="s">
        <v>0</v>
      </c>
      <c r="BO118" s="7" t="s">
        <v>0</v>
      </c>
      <c r="BP118" s="7" t="s">
        <v>0</v>
      </c>
      <c r="BQ118" s="7" t="s">
        <v>0</v>
      </c>
      <c r="BR118" s="7" t="s">
        <v>0</v>
      </c>
      <c r="BS118" s="7" t="s">
        <v>0</v>
      </c>
      <c r="BT118" s="7" t="s">
        <v>0</v>
      </c>
      <c r="BU118" s="7" t="s">
        <v>0</v>
      </c>
      <c r="BV118" s="7" t="s">
        <v>0</v>
      </c>
      <c r="BW118" s="7" t="s">
        <v>0</v>
      </c>
      <c r="BX118" s="7" t="s">
        <v>0</v>
      </c>
      <c r="BY118" s="7" t="s">
        <v>0</v>
      </c>
      <c r="BZ118" s="7" t="s">
        <v>0</v>
      </c>
      <c r="CA118" s="7" t="s">
        <v>0</v>
      </c>
      <c r="CB118" s="7" t="s">
        <v>0</v>
      </c>
      <c r="CC118" s="7" t="s">
        <v>0</v>
      </c>
      <c r="CD118" s="7" t="s">
        <v>0</v>
      </c>
      <c r="CE118" s="7" t="s">
        <v>0</v>
      </c>
      <c r="CF118" s="7" t="s">
        <v>0</v>
      </c>
      <c r="CG118" s="7" t="s">
        <v>0</v>
      </c>
      <c r="CH118" s="7" t="s">
        <v>0</v>
      </c>
      <c r="CI118" s="7" t="s">
        <v>0</v>
      </c>
      <c r="CJ118" t="s">
        <v>0</v>
      </c>
      <c r="CK118" t="s">
        <v>0</v>
      </c>
      <c r="CL118" t="s">
        <v>0</v>
      </c>
      <c r="CM118" t="s">
        <v>0</v>
      </c>
      <c r="CN118" t="s">
        <v>0</v>
      </c>
      <c r="CO118" t="s">
        <v>0</v>
      </c>
      <c r="CP118" t="s">
        <v>0</v>
      </c>
      <c r="CQ118" t="s">
        <v>0</v>
      </c>
      <c r="CR118" t="s">
        <v>0</v>
      </c>
      <c r="CS118" t="s">
        <v>0</v>
      </c>
      <c r="CT118" t="s">
        <v>0</v>
      </c>
      <c r="CU118" t="s">
        <v>0</v>
      </c>
      <c r="CV118" t="s">
        <v>0</v>
      </c>
      <c r="CW118" t="s">
        <v>0</v>
      </c>
      <c r="CX118" t="s">
        <v>0</v>
      </c>
      <c r="CY118" t="s">
        <v>0</v>
      </c>
      <c r="CZ118" t="s">
        <v>0</v>
      </c>
      <c r="DA118" t="s">
        <v>0</v>
      </c>
      <c r="DB118" t="s">
        <v>0</v>
      </c>
      <c r="DC118" t="s">
        <v>0</v>
      </c>
      <c r="DD118" t="s">
        <v>0</v>
      </c>
      <c r="DE118" t="s">
        <v>0</v>
      </c>
      <c r="DF118" t="s">
        <v>0</v>
      </c>
      <c r="DG118" t="s">
        <v>0</v>
      </c>
      <c r="DH118" t="s">
        <v>0</v>
      </c>
      <c r="DI118" t="s">
        <v>0</v>
      </c>
      <c r="DJ118" t="s">
        <v>0</v>
      </c>
    </row>
    <row r="119" spans="4:114" x14ac:dyDescent="0.25"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7" t="s">
        <v>0</v>
      </c>
      <c r="BA119" s="7" t="s">
        <v>0</v>
      </c>
      <c r="BB119" s="7" t="s">
        <v>0</v>
      </c>
      <c r="BC119" s="7" t="s">
        <v>0</v>
      </c>
      <c r="BD119" s="7" t="s">
        <v>0</v>
      </c>
      <c r="BE119" s="7" t="s">
        <v>0</v>
      </c>
      <c r="BF119" s="7" t="s">
        <v>0</v>
      </c>
      <c r="BG119" s="7" t="s">
        <v>0</v>
      </c>
      <c r="BH119" s="7" t="s">
        <v>0</v>
      </c>
      <c r="BI119" s="7" t="s">
        <v>0</v>
      </c>
      <c r="BJ119" s="7" t="s">
        <v>0</v>
      </c>
      <c r="BK119" s="7" t="s">
        <v>0</v>
      </c>
      <c r="BL119" s="7" t="s">
        <v>0</v>
      </c>
      <c r="BM119" s="7" t="s">
        <v>0</v>
      </c>
      <c r="BN119" s="7" t="s">
        <v>0</v>
      </c>
      <c r="BO119" s="7" t="s">
        <v>0</v>
      </c>
      <c r="BP119" s="7" t="s">
        <v>0</v>
      </c>
      <c r="BQ119" s="7" t="s">
        <v>0</v>
      </c>
      <c r="BR119" s="7" t="s">
        <v>0</v>
      </c>
      <c r="BS119" s="7" t="s">
        <v>0</v>
      </c>
      <c r="BT119" s="7" t="s">
        <v>0</v>
      </c>
      <c r="BU119" s="7" t="s">
        <v>0</v>
      </c>
      <c r="BV119" s="7" t="s">
        <v>0</v>
      </c>
      <c r="BW119" s="7" t="s">
        <v>0</v>
      </c>
      <c r="BX119" s="7" t="s">
        <v>0</v>
      </c>
      <c r="BY119" s="7" t="s">
        <v>0</v>
      </c>
      <c r="BZ119" s="7" t="s">
        <v>0</v>
      </c>
      <c r="CA119" s="7" t="s">
        <v>0</v>
      </c>
      <c r="CB119" s="7" t="s">
        <v>0</v>
      </c>
      <c r="CC119" s="7" t="s">
        <v>0</v>
      </c>
      <c r="CD119" s="7" t="s">
        <v>0</v>
      </c>
      <c r="CE119" s="7" t="s">
        <v>0</v>
      </c>
      <c r="CF119" s="7" t="s">
        <v>0</v>
      </c>
      <c r="CG119" s="7" t="s">
        <v>0</v>
      </c>
      <c r="CH119" s="7" t="s">
        <v>0</v>
      </c>
      <c r="CI119" s="7" t="s">
        <v>0</v>
      </c>
      <c r="CJ119" t="s">
        <v>0</v>
      </c>
      <c r="CK119" t="s">
        <v>0</v>
      </c>
      <c r="CL119" t="s">
        <v>0</v>
      </c>
      <c r="CM119" t="s">
        <v>0</v>
      </c>
      <c r="CN119" t="s">
        <v>0</v>
      </c>
      <c r="CO119" t="s">
        <v>0</v>
      </c>
      <c r="CP119" t="s">
        <v>0</v>
      </c>
      <c r="CQ119" t="s">
        <v>0</v>
      </c>
      <c r="CR119" t="s">
        <v>0</v>
      </c>
      <c r="CS119" t="s">
        <v>0</v>
      </c>
      <c r="CT119" t="s">
        <v>0</v>
      </c>
      <c r="CU119" t="s">
        <v>0</v>
      </c>
      <c r="CV119" t="s">
        <v>0</v>
      </c>
      <c r="CW119" t="s">
        <v>0</v>
      </c>
      <c r="CX119" t="s">
        <v>0</v>
      </c>
      <c r="CY119" t="s">
        <v>0</v>
      </c>
      <c r="CZ119" t="s">
        <v>0</v>
      </c>
      <c r="DA119" t="s">
        <v>0</v>
      </c>
      <c r="DB119" t="s">
        <v>0</v>
      </c>
      <c r="DC119" t="s">
        <v>0</v>
      </c>
      <c r="DD119" t="s">
        <v>0</v>
      </c>
      <c r="DE119" t="s">
        <v>0</v>
      </c>
      <c r="DF119" t="s">
        <v>0</v>
      </c>
      <c r="DG119" t="s">
        <v>0</v>
      </c>
      <c r="DH119" t="s">
        <v>0</v>
      </c>
      <c r="DI119" t="s">
        <v>0</v>
      </c>
      <c r="DJ119" t="s">
        <v>0</v>
      </c>
    </row>
    <row r="120" spans="4:114" x14ac:dyDescent="0.25"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7" t="s">
        <v>0</v>
      </c>
      <c r="BA120" s="7" t="s">
        <v>0</v>
      </c>
      <c r="BB120" s="7" t="s">
        <v>0</v>
      </c>
      <c r="BC120" s="7" t="s">
        <v>0</v>
      </c>
      <c r="BD120" s="7" t="s">
        <v>0</v>
      </c>
      <c r="BE120" s="7" t="s">
        <v>0</v>
      </c>
      <c r="BF120" s="7" t="s">
        <v>0</v>
      </c>
      <c r="BG120" s="7" t="s">
        <v>0</v>
      </c>
      <c r="BH120" s="7" t="s">
        <v>0</v>
      </c>
      <c r="BI120" s="7" t="s">
        <v>0</v>
      </c>
      <c r="BJ120" s="7" t="s">
        <v>0</v>
      </c>
      <c r="BK120" s="7" t="s">
        <v>0</v>
      </c>
      <c r="BL120" s="7" t="s">
        <v>0</v>
      </c>
      <c r="BM120" s="7" t="s">
        <v>0</v>
      </c>
      <c r="BN120" s="7" t="s">
        <v>0</v>
      </c>
      <c r="BO120" s="7" t="s">
        <v>0</v>
      </c>
      <c r="BP120" s="7" t="s">
        <v>0</v>
      </c>
      <c r="BQ120" s="7" t="s">
        <v>0</v>
      </c>
      <c r="BR120" s="7" t="s">
        <v>0</v>
      </c>
      <c r="BS120" s="7" t="s">
        <v>0</v>
      </c>
      <c r="BT120" s="7" t="s">
        <v>0</v>
      </c>
      <c r="BU120" s="7" t="s">
        <v>0</v>
      </c>
      <c r="BV120" s="7" t="s">
        <v>0</v>
      </c>
      <c r="BW120" s="7" t="s">
        <v>0</v>
      </c>
      <c r="BX120" s="7" t="s">
        <v>0</v>
      </c>
      <c r="BY120" s="7" t="s">
        <v>0</v>
      </c>
      <c r="BZ120" s="7" t="s">
        <v>0</v>
      </c>
      <c r="CA120" s="7" t="s">
        <v>0</v>
      </c>
      <c r="CB120" s="7" t="s">
        <v>0</v>
      </c>
      <c r="CC120" s="7" t="s">
        <v>0</v>
      </c>
      <c r="CD120" s="7" t="s">
        <v>0</v>
      </c>
      <c r="CE120" s="7" t="s">
        <v>0</v>
      </c>
      <c r="CF120" s="7" t="s">
        <v>0</v>
      </c>
      <c r="CG120" s="7" t="s">
        <v>0</v>
      </c>
      <c r="CH120" s="7" t="s">
        <v>0</v>
      </c>
      <c r="CI120" s="7" t="s">
        <v>0</v>
      </c>
      <c r="CJ120" t="s">
        <v>0</v>
      </c>
      <c r="CK120" t="s">
        <v>0</v>
      </c>
      <c r="CL120" t="s">
        <v>0</v>
      </c>
      <c r="CM120" t="s">
        <v>0</v>
      </c>
      <c r="CN120" t="s">
        <v>0</v>
      </c>
      <c r="CO120" t="s">
        <v>0</v>
      </c>
      <c r="CP120" t="s">
        <v>0</v>
      </c>
      <c r="CQ120" t="s">
        <v>0</v>
      </c>
      <c r="CR120" t="s">
        <v>0</v>
      </c>
      <c r="CS120" t="s">
        <v>0</v>
      </c>
      <c r="CT120" t="s">
        <v>0</v>
      </c>
      <c r="CU120" t="s">
        <v>0</v>
      </c>
      <c r="CV120" t="s">
        <v>0</v>
      </c>
      <c r="CW120" t="s">
        <v>0</v>
      </c>
      <c r="CX120" t="s">
        <v>0</v>
      </c>
      <c r="CY120" t="s">
        <v>0</v>
      </c>
      <c r="CZ120" t="s">
        <v>0</v>
      </c>
      <c r="DA120" t="s">
        <v>0</v>
      </c>
      <c r="DB120" t="s">
        <v>0</v>
      </c>
      <c r="DC120" t="s">
        <v>0</v>
      </c>
      <c r="DD120" t="s">
        <v>0</v>
      </c>
      <c r="DE120" t="s">
        <v>0</v>
      </c>
      <c r="DF120" t="s">
        <v>0</v>
      </c>
      <c r="DG120" t="s">
        <v>0</v>
      </c>
      <c r="DH120" t="s">
        <v>0</v>
      </c>
      <c r="DI120" t="s">
        <v>0</v>
      </c>
      <c r="DJ120" t="s">
        <v>0</v>
      </c>
    </row>
    <row r="121" spans="4:114" x14ac:dyDescent="0.25"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7" t="s">
        <v>0</v>
      </c>
      <c r="BA121" s="7" t="s">
        <v>0</v>
      </c>
      <c r="BB121" s="7" t="s">
        <v>0</v>
      </c>
      <c r="BC121" s="7" t="s">
        <v>0</v>
      </c>
      <c r="BD121" s="7" t="s">
        <v>0</v>
      </c>
      <c r="BE121" s="7" t="s">
        <v>0</v>
      </c>
      <c r="BF121" s="7" t="s">
        <v>0</v>
      </c>
      <c r="BG121" s="7" t="s">
        <v>0</v>
      </c>
      <c r="BH121" s="7" t="s">
        <v>0</v>
      </c>
      <c r="BI121" s="7" t="s">
        <v>0</v>
      </c>
      <c r="BJ121" s="7" t="s">
        <v>0</v>
      </c>
      <c r="BK121" s="7" t="s">
        <v>0</v>
      </c>
      <c r="BL121" s="7" t="s">
        <v>0</v>
      </c>
      <c r="BM121" s="7" t="s">
        <v>0</v>
      </c>
      <c r="BN121" s="7" t="s">
        <v>0</v>
      </c>
      <c r="BO121" s="7" t="s">
        <v>0</v>
      </c>
      <c r="BP121" s="7" t="s">
        <v>0</v>
      </c>
      <c r="BQ121" s="7" t="s">
        <v>0</v>
      </c>
      <c r="BR121" s="7" t="s">
        <v>0</v>
      </c>
      <c r="BS121" s="7" t="s">
        <v>0</v>
      </c>
      <c r="BT121" s="7" t="s">
        <v>0</v>
      </c>
      <c r="BU121" s="7" t="s">
        <v>0</v>
      </c>
      <c r="BV121" s="7" t="s">
        <v>0</v>
      </c>
      <c r="BW121" s="7" t="s">
        <v>0</v>
      </c>
      <c r="BX121" s="7" t="s">
        <v>0</v>
      </c>
      <c r="BY121" s="7" t="s">
        <v>0</v>
      </c>
      <c r="BZ121" s="7" t="s">
        <v>0</v>
      </c>
      <c r="CA121" s="7" t="s">
        <v>0</v>
      </c>
      <c r="CB121" s="7" t="s">
        <v>0</v>
      </c>
      <c r="CC121" s="7" t="s">
        <v>0</v>
      </c>
      <c r="CD121" s="7" t="s">
        <v>0</v>
      </c>
      <c r="CE121" s="7" t="s">
        <v>0</v>
      </c>
      <c r="CF121" s="7" t="s">
        <v>0</v>
      </c>
      <c r="CG121" s="7" t="s">
        <v>0</v>
      </c>
      <c r="CH121" s="7" t="s">
        <v>0</v>
      </c>
      <c r="CI121" s="7" t="s">
        <v>0</v>
      </c>
      <c r="CJ121" t="s">
        <v>0</v>
      </c>
      <c r="CK121" t="s">
        <v>0</v>
      </c>
      <c r="CL121" t="s">
        <v>0</v>
      </c>
      <c r="CM121" t="s">
        <v>0</v>
      </c>
      <c r="CN121" t="s">
        <v>0</v>
      </c>
      <c r="CO121" t="s">
        <v>0</v>
      </c>
      <c r="CP121" t="s">
        <v>0</v>
      </c>
      <c r="CQ121" t="s">
        <v>0</v>
      </c>
      <c r="CR121" t="s">
        <v>0</v>
      </c>
      <c r="CS121" t="s">
        <v>0</v>
      </c>
      <c r="CT121" t="s">
        <v>0</v>
      </c>
      <c r="CU121" t="s">
        <v>0</v>
      </c>
      <c r="CV121" t="s">
        <v>0</v>
      </c>
      <c r="CW121" t="s">
        <v>0</v>
      </c>
      <c r="CX121" t="s">
        <v>0</v>
      </c>
      <c r="CY121" t="s">
        <v>0</v>
      </c>
      <c r="CZ121" t="s">
        <v>0</v>
      </c>
      <c r="DA121" t="s">
        <v>0</v>
      </c>
      <c r="DB121" t="s">
        <v>0</v>
      </c>
      <c r="DC121" t="s">
        <v>0</v>
      </c>
      <c r="DD121" t="s">
        <v>0</v>
      </c>
      <c r="DE121" t="s">
        <v>0</v>
      </c>
      <c r="DF121" t="s">
        <v>0</v>
      </c>
      <c r="DG121" t="s">
        <v>0</v>
      </c>
      <c r="DH121" t="s">
        <v>0</v>
      </c>
      <c r="DI121" t="s">
        <v>0</v>
      </c>
      <c r="DJ121" t="s">
        <v>0</v>
      </c>
    </row>
    <row r="122" spans="4:114" x14ac:dyDescent="0.25"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0</v>
      </c>
      <c r="AV122" s="9">
        <v>0</v>
      </c>
      <c r="AW122" s="9">
        <v>0</v>
      </c>
      <c r="AX122" s="9">
        <v>0</v>
      </c>
      <c r="AY122" s="9">
        <v>0</v>
      </c>
      <c r="AZ122" s="7" t="s">
        <v>0</v>
      </c>
      <c r="BA122" s="7" t="s">
        <v>0</v>
      </c>
      <c r="BB122" s="7" t="s">
        <v>0</v>
      </c>
      <c r="BC122" s="7" t="s">
        <v>0</v>
      </c>
      <c r="BD122" s="7" t="s">
        <v>0</v>
      </c>
      <c r="BE122" s="7" t="s">
        <v>0</v>
      </c>
      <c r="BF122" s="7" t="s">
        <v>0</v>
      </c>
      <c r="BG122" s="7" t="s">
        <v>0</v>
      </c>
      <c r="BH122" s="7" t="s">
        <v>0</v>
      </c>
      <c r="BI122" s="7" t="s">
        <v>0</v>
      </c>
      <c r="BJ122" s="7" t="s">
        <v>0</v>
      </c>
      <c r="BK122" s="7" t="s">
        <v>0</v>
      </c>
      <c r="BL122" s="7" t="s">
        <v>0</v>
      </c>
      <c r="BM122" s="7" t="s">
        <v>0</v>
      </c>
      <c r="BN122" s="7" t="s">
        <v>0</v>
      </c>
      <c r="BO122" s="7" t="s">
        <v>0</v>
      </c>
      <c r="BP122" s="7" t="s">
        <v>0</v>
      </c>
      <c r="BQ122" s="7" t="s">
        <v>0</v>
      </c>
      <c r="BR122" s="7" t="s">
        <v>0</v>
      </c>
      <c r="BS122" s="7" t="s">
        <v>0</v>
      </c>
      <c r="BT122" s="7" t="s">
        <v>0</v>
      </c>
      <c r="BU122" s="7" t="s">
        <v>0</v>
      </c>
      <c r="BV122" s="7" t="s">
        <v>0</v>
      </c>
      <c r="BW122" s="7" t="s">
        <v>0</v>
      </c>
      <c r="BX122" s="7" t="s">
        <v>0</v>
      </c>
      <c r="BY122" s="7" t="s">
        <v>0</v>
      </c>
      <c r="BZ122" s="7" t="s">
        <v>0</v>
      </c>
      <c r="CA122" s="7" t="s">
        <v>0</v>
      </c>
      <c r="CB122" s="7" t="s">
        <v>0</v>
      </c>
      <c r="CC122" s="7" t="s">
        <v>0</v>
      </c>
      <c r="CD122" s="7" t="s">
        <v>0</v>
      </c>
      <c r="CE122" s="7" t="s">
        <v>0</v>
      </c>
      <c r="CF122" s="7" t="s">
        <v>0</v>
      </c>
      <c r="CG122" s="7" t="s">
        <v>0</v>
      </c>
      <c r="CH122" s="7" t="s">
        <v>0</v>
      </c>
      <c r="CI122" s="7" t="s">
        <v>0</v>
      </c>
      <c r="CJ122" t="s">
        <v>0</v>
      </c>
      <c r="CK122" t="s">
        <v>0</v>
      </c>
      <c r="CL122" t="s">
        <v>0</v>
      </c>
      <c r="CM122" t="s">
        <v>0</v>
      </c>
      <c r="CN122" t="s">
        <v>0</v>
      </c>
      <c r="CO122" t="s">
        <v>0</v>
      </c>
      <c r="CP122" t="s">
        <v>0</v>
      </c>
      <c r="CQ122" t="s">
        <v>0</v>
      </c>
      <c r="CR122" t="s">
        <v>0</v>
      </c>
      <c r="CS122" t="s">
        <v>0</v>
      </c>
      <c r="CT122" t="s">
        <v>0</v>
      </c>
      <c r="CU122" t="s">
        <v>0</v>
      </c>
      <c r="CV122" t="s">
        <v>0</v>
      </c>
      <c r="CW122" t="s">
        <v>0</v>
      </c>
      <c r="CX122" t="s">
        <v>0</v>
      </c>
      <c r="CY122" t="s">
        <v>0</v>
      </c>
      <c r="CZ122" t="s">
        <v>0</v>
      </c>
      <c r="DA122" t="s">
        <v>0</v>
      </c>
      <c r="DB122" t="s">
        <v>0</v>
      </c>
      <c r="DC122" t="s">
        <v>0</v>
      </c>
      <c r="DD122" t="s">
        <v>0</v>
      </c>
      <c r="DE122" t="s">
        <v>0</v>
      </c>
      <c r="DF122" t="s">
        <v>0</v>
      </c>
      <c r="DG122" t="s">
        <v>0</v>
      </c>
      <c r="DH122" t="s">
        <v>0</v>
      </c>
      <c r="DI122" t="s">
        <v>0</v>
      </c>
      <c r="DJ122" t="s">
        <v>0</v>
      </c>
    </row>
    <row r="123" spans="4:114" x14ac:dyDescent="0.25"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9">
        <v>0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9">
        <v>0</v>
      </c>
      <c r="AV123" s="9">
        <v>0</v>
      </c>
      <c r="AW123" s="9">
        <v>0</v>
      </c>
      <c r="AX123" s="9">
        <v>0</v>
      </c>
      <c r="AY123" s="9">
        <v>0</v>
      </c>
      <c r="AZ123" s="7" t="s">
        <v>0</v>
      </c>
      <c r="BA123" s="7" t="s">
        <v>0</v>
      </c>
      <c r="BB123" s="7" t="s">
        <v>0</v>
      </c>
      <c r="BC123" s="7" t="s">
        <v>0</v>
      </c>
      <c r="BD123" s="7" t="s">
        <v>0</v>
      </c>
      <c r="BE123" s="7" t="s">
        <v>0</v>
      </c>
      <c r="BF123" s="7" t="s">
        <v>0</v>
      </c>
      <c r="BG123" s="7" t="s">
        <v>0</v>
      </c>
      <c r="BH123" s="7" t="s">
        <v>0</v>
      </c>
      <c r="BI123" s="7" t="s">
        <v>0</v>
      </c>
      <c r="BJ123" s="7" t="s">
        <v>0</v>
      </c>
      <c r="BK123" s="7" t="s">
        <v>0</v>
      </c>
      <c r="BL123" s="7" t="s">
        <v>0</v>
      </c>
      <c r="BM123" s="7" t="s">
        <v>0</v>
      </c>
      <c r="BN123" s="7" t="s">
        <v>0</v>
      </c>
      <c r="BO123" s="7" t="s">
        <v>0</v>
      </c>
      <c r="BP123" s="7" t="s">
        <v>0</v>
      </c>
      <c r="BQ123" s="7" t="s">
        <v>0</v>
      </c>
      <c r="BR123" s="7" t="s">
        <v>0</v>
      </c>
      <c r="BS123" s="7" t="s">
        <v>0</v>
      </c>
      <c r="BT123" s="7" t="s">
        <v>0</v>
      </c>
      <c r="BU123" s="7" t="s">
        <v>0</v>
      </c>
      <c r="BV123" s="7" t="s">
        <v>0</v>
      </c>
      <c r="BW123" s="7" t="s">
        <v>0</v>
      </c>
      <c r="BX123" s="7" t="s">
        <v>0</v>
      </c>
      <c r="BY123" s="7" t="s">
        <v>0</v>
      </c>
      <c r="BZ123" s="7" t="s">
        <v>0</v>
      </c>
      <c r="CA123" s="7" t="s">
        <v>0</v>
      </c>
      <c r="CB123" s="7" t="s">
        <v>0</v>
      </c>
      <c r="CC123" s="7" t="s">
        <v>0</v>
      </c>
      <c r="CD123" s="7" t="s">
        <v>0</v>
      </c>
      <c r="CE123" s="7" t="s">
        <v>0</v>
      </c>
      <c r="CF123" s="7" t="s">
        <v>0</v>
      </c>
      <c r="CG123" s="7" t="s">
        <v>0</v>
      </c>
      <c r="CH123" s="7" t="s">
        <v>0</v>
      </c>
      <c r="CI123" s="7" t="s">
        <v>0</v>
      </c>
      <c r="CJ123" t="s">
        <v>0</v>
      </c>
      <c r="CK123" t="s">
        <v>0</v>
      </c>
      <c r="CL123" t="s">
        <v>0</v>
      </c>
      <c r="CM123" t="s">
        <v>0</v>
      </c>
      <c r="CN123" t="s">
        <v>0</v>
      </c>
      <c r="CO123" t="s">
        <v>0</v>
      </c>
      <c r="CP123" t="s">
        <v>0</v>
      </c>
      <c r="CQ123" t="s">
        <v>0</v>
      </c>
      <c r="CR123" t="s">
        <v>0</v>
      </c>
      <c r="CS123" t="s">
        <v>0</v>
      </c>
      <c r="CT123" t="s">
        <v>0</v>
      </c>
      <c r="CU123" t="s">
        <v>0</v>
      </c>
      <c r="CV123" t="s">
        <v>0</v>
      </c>
      <c r="CW123" t="s">
        <v>0</v>
      </c>
      <c r="CX123" t="s">
        <v>0</v>
      </c>
      <c r="CY123" t="s">
        <v>0</v>
      </c>
      <c r="CZ123" t="s">
        <v>0</v>
      </c>
      <c r="DA123" t="s">
        <v>0</v>
      </c>
      <c r="DB123" t="s">
        <v>0</v>
      </c>
      <c r="DC123" t="s">
        <v>0</v>
      </c>
      <c r="DD123" t="s">
        <v>0</v>
      </c>
      <c r="DE123" t="s">
        <v>0</v>
      </c>
      <c r="DF123" t="s">
        <v>0</v>
      </c>
      <c r="DG123" t="s">
        <v>0</v>
      </c>
      <c r="DH123" t="s">
        <v>0</v>
      </c>
      <c r="DI123" t="s">
        <v>0</v>
      </c>
      <c r="DJ123" t="s">
        <v>0</v>
      </c>
    </row>
    <row r="124" spans="4:114" x14ac:dyDescent="0.25"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9">
        <v>0</v>
      </c>
      <c r="AO124" s="9">
        <v>0</v>
      </c>
      <c r="AP124" s="9">
        <v>0</v>
      </c>
      <c r="AQ124" s="9">
        <v>0</v>
      </c>
      <c r="AR124" s="9">
        <v>0</v>
      </c>
      <c r="AS124" s="9">
        <v>0</v>
      </c>
      <c r="AT124" s="9">
        <v>0</v>
      </c>
      <c r="AU124" s="9">
        <v>0</v>
      </c>
      <c r="AV124" s="9">
        <v>0</v>
      </c>
      <c r="AW124" s="9">
        <v>0</v>
      </c>
      <c r="AX124" s="9">
        <v>0</v>
      </c>
      <c r="AY124" s="9">
        <v>0</v>
      </c>
      <c r="AZ124" s="7" t="s">
        <v>0</v>
      </c>
      <c r="BA124" s="7" t="s">
        <v>0</v>
      </c>
      <c r="BB124" s="7" t="s">
        <v>0</v>
      </c>
      <c r="BC124" s="7" t="s">
        <v>0</v>
      </c>
      <c r="BD124" s="7" t="s">
        <v>0</v>
      </c>
      <c r="BE124" s="7" t="s">
        <v>0</v>
      </c>
      <c r="BF124" s="7" t="s">
        <v>0</v>
      </c>
      <c r="BG124" s="7" t="s">
        <v>0</v>
      </c>
      <c r="BH124" s="7" t="s">
        <v>0</v>
      </c>
      <c r="BI124" s="7" t="s">
        <v>0</v>
      </c>
      <c r="BJ124" s="7" t="s">
        <v>0</v>
      </c>
      <c r="BK124" s="7" t="s">
        <v>0</v>
      </c>
      <c r="BL124" s="7" t="s">
        <v>0</v>
      </c>
      <c r="BM124" s="7" t="s">
        <v>0</v>
      </c>
      <c r="BN124" s="7" t="s">
        <v>0</v>
      </c>
      <c r="BO124" s="7" t="s">
        <v>0</v>
      </c>
      <c r="BP124" s="7" t="s">
        <v>0</v>
      </c>
      <c r="BQ124" s="7" t="s">
        <v>0</v>
      </c>
      <c r="BR124" s="7" t="s">
        <v>0</v>
      </c>
      <c r="BS124" s="7" t="s">
        <v>0</v>
      </c>
      <c r="BT124" s="7" t="s">
        <v>0</v>
      </c>
      <c r="BU124" s="7" t="s">
        <v>0</v>
      </c>
      <c r="BV124" s="7" t="s">
        <v>0</v>
      </c>
      <c r="BW124" s="7" t="s">
        <v>0</v>
      </c>
      <c r="BX124" s="7" t="s">
        <v>0</v>
      </c>
      <c r="BY124" s="7" t="s">
        <v>0</v>
      </c>
      <c r="BZ124" s="7" t="s">
        <v>0</v>
      </c>
      <c r="CA124" s="7" t="s">
        <v>0</v>
      </c>
      <c r="CB124" s="7" t="s">
        <v>0</v>
      </c>
      <c r="CC124" s="7" t="s">
        <v>0</v>
      </c>
      <c r="CD124" s="7" t="s">
        <v>0</v>
      </c>
      <c r="CE124" s="7" t="s">
        <v>0</v>
      </c>
      <c r="CF124" s="7" t="s">
        <v>0</v>
      </c>
      <c r="CG124" s="7" t="s">
        <v>0</v>
      </c>
      <c r="CH124" s="7" t="s">
        <v>0</v>
      </c>
      <c r="CI124" s="7" t="s">
        <v>0</v>
      </c>
      <c r="CJ124" t="s">
        <v>0</v>
      </c>
      <c r="CK124" t="s">
        <v>0</v>
      </c>
      <c r="CL124" t="s">
        <v>0</v>
      </c>
      <c r="CM124" t="s">
        <v>0</v>
      </c>
      <c r="CN124" t="s">
        <v>0</v>
      </c>
      <c r="CO124" t="s">
        <v>0</v>
      </c>
      <c r="CP124" t="s">
        <v>0</v>
      </c>
      <c r="CQ124" t="s">
        <v>0</v>
      </c>
      <c r="CR124" t="s">
        <v>0</v>
      </c>
      <c r="CS124" t="s">
        <v>0</v>
      </c>
      <c r="CT124" t="s">
        <v>0</v>
      </c>
      <c r="CU124" t="s">
        <v>0</v>
      </c>
      <c r="CV124" t="s">
        <v>0</v>
      </c>
      <c r="CW124" t="s">
        <v>0</v>
      </c>
      <c r="CX124" t="s">
        <v>0</v>
      </c>
      <c r="CY124" t="s">
        <v>0</v>
      </c>
      <c r="CZ124" t="s">
        <v>0</v>
      </c>
      <c r="DA124" t="s">
        <v>0</v>
      </c>
      <c r="DB124" t="s">
        <v>0</v>
      </c>
      <c r="DC124" t="s">
        <v>0</v>
      </c>
      <c r="DD124" t="s">
        <v>0</v>
      </c>
      <c r="DE124" t="s">
        <v>0</v>
      </c>
      <c r="DF124" t="s">
        <v>0</v>
      </c>
      <c r="DG124" t="s">
        <v>0</v>
      </c>
      <c r="DH124" t="s">
        <v>0</v>
      </c>
      <c r="DI124" t="s">
        <v>0</v>
      </c>
      <c r="DJ124" t="s">
        <v>0</v>
      </c>
    </row>
    <row r="125" spans="4:114" x14ac:dyDescent="0.25"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0</v>
      </c>
      <c r="AV125" s="9">
        <v>0</v>
      </c>
      <c r="AW125" s="9">
        <v>0</v>
      </c>
      <c r="AX125" s="9">
        <v>0</v>
      </c>
      <c r="AY125" s="9">
        <v>0</v>
      </c>
      <c r="AZ125" s="7" t="s">
        <v>0</v>
      </c>
      <c r="BA125" s="7" t="s">
        <v>0</v>
      </c>
      <c r="BB125" s="7" t="s">
        <v>0</v>
      </c>
      <c r="BC125" s="7" t="s">
        <v>0</v>
      </c>
      <c r="BD125" s="7" t="s">
        <v>0</v>
      </c>
      <c r="BE125" s="7" t="s">
        <v>0</v>
      </c>
      <c r="BF125" s="7" t="s">
        <v>0</v>
      </c>
      <c r="BG125" s="7" t="s">
        <v>0</v>
      </c>
      <c r="BH125" s="7" t="s">
        <v>0</v>
      </c>
      <c r="BI125" s="7" t="s">
        <v>0</v>
      </c>
      <c r="BJ125" s="7" t="s">
        <v>0</v>
      </c>
      <c r="BK125" s="7" t="s">
        <v>0</v>
      </c>
      <c r="BL125" s="7" t="s">
        <v>0</v>
      </c>
      <c r="BM125" s="7" t="s">
        <v>0</v>
      </c>
      <c r="BN125" s="7" t="s">
        <v>0</v>
      </c>
      <c r="BO125" s="7" t="s">
        <v>0</v>
      </c>
      <c r="BP125" s="7" t="s">
        <v>0</v>
      </c>
      <c r="BQ125" s="7" t="s">
        <v>0</v>
      </c>
      <c r="BR125" s="7" t="s">
        <v>0</v>
      </c>
      <c r="BS125" s="7" t="s">
        <v>0</v>
      </c>
      <c r="BT125" s="7" t="s">
        <v>0</v>
      </c>
      <c r="BU125" s="7" t="s">
        <v>0</v>
      </c>
      <c r="BV125" s="7" t="s">
        <v>0</v>
      </c>
      <c r="BW125" s="7" t="s">
        <v>0</v>
      </c>
      <c r="BX125" s="7" t="s">
        <v>0</v>
      </c>
      <c r="BY125" s="7" t="s">
        <v>0</v>
      </c>
      <c r="BZ125" s="7" t="s">
        <v>0</v>
      </c>
      <c r="CA125" s="7" t="s">
        <v>0</v>
      </c>
      <c r="CB125" s="7" t="s">
        <v>0</v>
      </c>
      <c r="CC125" s="7" t="s">
        <v>0</v>
      </c>
      <c r="CD125" s="7" t="s">
        <v>0</v>
      </c>
      <c r="CE125" s="7" t="s">
        <v>0</v>
      </c>
      <c r="CF125" s="7" t="s">
        <v>0</v>
      </c>
      <c r="CG125" s="7" t="s">
        <v>0</v>
      </c>
      <c r="CH125" s="7" t="s">
        <v>0</v>
      </c>
      <c r="CI125" s="7" t="s">
        <v>0</v>
      </c>
      <c r="CJ125" t="s">
        <v>0</v>
      </c>
      <c r="CK125" t="s">
        <v>0</v>
      </c>
      <c r="CL125" t="s">
        <v>0</v>
      </c>
      <c r="CM125" t="s">
        <v>0</v>
      </c>
      <c r="CN125" t="s">
        <v>0</v>
      </c>
      <c r="CO125" t="s">
        <v>0</v>
      </c>
      <c r="CP125" t="s">
        <v>0</v>
      </c>
      <c r="CQ125" t="s">
        <v>0</v>
      </c>
      <c r="CR125" t="s">
        <v>0</v>
      </c>
      <c r="CS125" t="s">
        <v>0</v>
      </c>
      <c r="CT125" t="s">
        <v>0</v>
      </c>
      <c r="CU125" t="s">
        <v>0</v>
      </c>
      <c r="CV125" t="s">
        <v>0</v>
      </c>
      <c r="CW125" t="s">
        <v>0</v>
      </c>
      <c r="CX125" t="s">
        <v>0</v>
      </c>
      <c r="CY125" t="s">
        <v>0</v>
      </c>
      <c r="CZ125" t="s">
        <v>0</v>
      </c>
      <c r="DA125" t="s">
        <v>0</v>
      </c>
      <c r="DB125" t="s">
        <v>0</v>
      </c>
      <c r="DC125" t="s">
        <v>0</v>
      </c>
      <c r="DD125" t="s">
        <v>0</v>
      </c>
      <c r="DE125" t="s">
        <v>0</v>
      </c>
      <c r="DF125" t="s">
        <v>0</v>
      </c>
      <c r="DG125" t="s">
        <v>0</v>
      </c>
      <c r="DH125" t="s">
        <v>0</v>
      </c>
      <c r="DI125" t="s">
        <v>0</v>
      </c>
      <c r="DJ125" t="s">
        <v>0</v>
      </c>
    </row>
    <row r="126" spans="4:114" x14ac:dyDescent="0.25"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9">
        <v>0</v>
      </c>
      <c r="AV126" s="9">
        <v>0</v>
      </c>
      <c r="AW126" s="9">
        <v>0</v>
      </c>
      <c r="AX126" s="9">
        <v>0</v>
      </c>
      <c r="AY126" s="9">
        <v>0</v>
      </c>
      <c r="AZ126" s="7" t="s">
        <v>0</v>
      </c>
      <c r="BA126" s="7" t="s">
        <v>0</v>
      </c>
      <c r="BB126" s="7" t="s">
        <v>0</v>
      </c>
      <c r="BC126" s="7" t="s">
        <v>0</v>
      </c>
      <c r="BD126" s="7" t="s">
        <v>0</v>
      </c>
      <c r="BE126" s="7" t="s">
        <v>0</v>
      </c>
      <c r="BF126" s="7" t="s">
        <v>0</v>
      </c>
      <c r="BG126" s="7" t="s">
        <v>0</v>
      </c>
      <c r="BH126" s="7" t="s">
        <v>0</v>
      </c>
      <c r="BI126" s="7" t="s">
        <v>0</v>
      </c>
      <c r="BJ126" s="7" t="s">
        <v>0</v>
      </c>
      <c r="BK126" s="7" t="s">
        <v>0</v>
      </c>
      <c r="BL126" s="7" t="s">
        <v>0</v>
      </c>
      <c r="BM126" s="7" t="s">
        <v>0</v>
      </c>
      <c r="BN126" s="7" t="s">
        <v>0</v>
      </c>
      <c r="BO126" s="7" t="s">
        <v>0</v>
      </c>
      <c r="BP126" s="7" t="s">
        <v>0</v>
      </c>
      <c r="BQ126" s="7" t="s">
        <v>0</v>
      </c>
      <c r="BR126" s="7" t="s">
        <v>0</v>
      </c>
      <c r="BS126" s="7" t="s">
        <v>0</v>
      </c>
      <c r="BT126" s="7" t="s">
        <v>0</v>
      </c>
      <c r="BU126" s="7" t="s">
        <v>0</v>
      </c>
      <c r="BV126" s="7" t="s">
        <v>0</v>
      </c>
      <c r="BW126" s="7" t="s">
        <v>0</v>
      </c>
      <c r="BX126" s="7" t="s">
        <v>0</v>
      </c>
      <c r="BY126" s="7" t="s">
        <v>0</v>
      </c>
      <c r="BZ126" s="7" t="s">
        <v>0</v>
      </c>
      <c r="CA126" s="7" t="s">
        <v>0</v>
      </c>
      <c r="CB126" s="7" t="s">
        <v>0</v>
      </c>
      <c r="CC126" s="7" t="s">
        <v>0</v>
      </c>
      <c r="CD126" s="7" t="s">
        <v>0</v>
      </c>
      <c r="CE126" s="7" t="s">
        <v>0</v>
      </c>
      <c r="CF126" s="7" t="s">
        <v>0</v>
      </c>
      <c r="CG126" s="7" t="s">
        <v>0</v>
      </c>
      <c r="CH126" s="7" t="s">
        <v>0</v>
      </c>
      <c r="CI126" s="7" t="s">
        <v>0</v>
      </c>
      <c r="CJ126" t="s">
        <v>0</v>
      </c>
      <c r="CK126" t="s">
        <v>0</v>
      </c>
      <c r="CL126" t="s">
        <v>0</v>
      </c>
      <c r="CM126" t="s">
        <v>0</v>
      </c>
      <c r="CN126" t="s">
        <v>0</v>
      </c>
      <c r="CO126" t="s">
        <v>0</v>
      </c>
      <c r="CP126" t="s">
        <v>0</v>
      </c>
      <c r="CQ126" t="s">
        <v>0</v>
      </c>
      <c r="CR126" t="s">
        <v>0</v>
      </c>
      <c r="CS126" t="s">
        <v>0</v>
      </c>
      <c r="CT126" t="s">
        <v>0</v>
      </c>
      <c r="CU126" t="s">
        <v>0</v>
      </c>
      <c r="CV126" t="s">
        <v>0</v>
      </c>
      <c r="CW126" t="s">
        <v>0</v>
      </c>
      <c r="CX126" t="s">
        <v>0</v>
      </c>
      <c r="CY126" t="s">
        <v>0</v>
      </c>
      <c r="CZ126" t="s">
        <v>0</v>
      </c>
      <c r="DA126" t="s">
        <v>0</v>
      </c>
      <c r="DB126" t="s">
        <v>0</v>
      </c>
      <c r="DC126" t="s">
        <v>0</v>
      </c>
      <c r="DD126" t="s">
        <v>0</v>
      </c>
      <c r="DE126" t="s">
        <v>0</v>
      </c>
      <c r="DF126" t="s">
        <v>0</v>
      </c>
      <c r="DG126" t="s">
        <v>0</v>
      </c>
      <c r="DH126" t="s">
        <v>0</v>
      </c>
      <c r="DI126" t="s">
        <v>0</v>
      </c>
      <c r="DJ126" t="s">
        <v>0</v>
      </c>
    </row>
    <row r="127" spans="4:114" x14ac:dyDescent="0.25"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9">
        <v>0</v>
      </c>
      <c r="AO127" s="9">
        <v>0</v>
      </c>
      <c r="AP127" s="9">
        <v>0</v>
      </c>
      <c r="AQ127" s="9">
        <v>0</v>
      </c>
      <c r="AR127" s="9">
        <v>0</v>
      </c>
      <c r="AS127" s="9">
        <v>0</v>
      </c>
      <c r="AT127" s="9">
        <v>0</v>
      </c>
      <c r="AU127" s="9">
        <v>0</v>
      </c>
      <c r="AV127" s="9">
        <v>0</v>
      </c>
      <c r="AW127" s="9">
        <v>0</v>
      </c>
      <c r="AX127" s="9">
        <v>0</v>
      </c>
      <c r="AY127" s="9">
        <v>0</v>
      </c>
      <c r="AZ127" s="7" t="s">
        <v>0</v>
      </c>
      <c r="BA127" s="7" t="s">
        <v>0</v>
      </c>
      <c r="BB127" s="7" t="s">
        <v>0</v>
      </c>
      <c r="BC127" s="7" t="s">
        <v>0</v>
      </c>
      <c r="BD127" s="7" t="s">
        <v>0</v>
      </c>
      <c r="BE127" s="7" t="s">
        <v>0</v>
      </c>
      <c r="BF127" s="7" t="s">
        <v>0</v>
      </c>
      <c r="BG127" s="7" t="s">
        <v>0</v>
      </c>
      <c r="BH127" s="7" t="s">
        <v>0</v>
      </c>
      <c r="BI127" s="7" t="s">
        <v>0</v>
      </c>
      <c r="BJ127" s="7" t="s">
        <v>0</v>
      </c>
      <c r="BK127" s="7" t="s">
        <v>0</v>
      </c>
      <c r="BL127" s="7" t="s">
        <v>0</v>
      </c>
      <c r="BM127" s="7" t="s">
        <v>0</v>
      </c>
      <c r="BN127" s="7" t="s">
        <v>0</v>
      </c>
      <c r="BO127" s="7" t="s">
        <v>0</v>
      </c>
      <c r="BP127" s="7" t="s">
        <v>0</v>
      </c>
      <c r="BQ127" s="7" t="s">
        <v>0</v>
      </c>
      <c r="BR127" s="7" t="s">
        <v>0</v>
      </c>
      <c r="BS127" s="7" t="s">
        <v>0</v>
      </c>
      <c r="BT127" s="7" t="s">
        <v>0</v>
      </c>
      <c r="BU127" s="7" t="s">
        <v>0</v>
      </c>
      <c r="BV127" s="7" t="s">
        <v>0</v>
      </c>
      <c r="BW127" s="7" t="s">
        <v>0</v>
      </c>
      <c r="BX127" s="7" t="s">
        <v>0</v>
      </c>
      <c r="BY127" s="7" t="s">
        <v>0</v>
      </c>
      <c r="BZ127" s="7" t="s">
        <v>0</v>
      </c>
      <c r="CA127" s="7" t="s">
        <v>0</v>
      </c>
      <c r="CB127" s="7" t="s">
        <v>0</v>
      </c>
      <c r="CC127" s="7" t="s">
        <v>0</v>
      </c>
      <c r="CD127" s="7" t="s">
        <v>0</v>
      </c>
      <c r="CE127" s="7" t="s">
        <v>0</v>
      </c>
      <c r="CF127" s="7" t="s">
        <v>0</v>
      </c>
      <c r="CG127" s="7" t="s">
        <v>0</v>
      </c>
      <c r="CH127" s="7" t="s">
        <v>0</v>
      </c>
      <c r="CI127" s="7" t="s">
        <v>0</v>
      </c>
      <c r="CJ127" t="s">
        <v>0</v>
      </c>
      <c r="CK127" t="s">
        <v>0</v>
      </c>
      <c r="CL127" t="s">
        <v>0</v>
      </c>
      <c r="CM127" t="s">
        <v>0</v>
      </c>
      <c r="CN127" t="s">
        <v>0</v>
      </c>
      <c r="CO127" t="s">
        <v>0</v>
      </c>
      <c r="CP127" t="s">
        <v>0</v>
      </c>
      <c r="CQ127" t="s">
        <v>0</v>
      </c>
      <c r="CR127" t="s">
        <v>0</v>
      </c>
      <c r="CS127" t="s">
        <v>0</v>
      </c>
      <c r="CT127" t="s">
        <v>0</v>
      </c>
      <c r="CU127" t="s">
        <v>0</v>
      </c>
      <c r="CV127" t="s">
        <v>0</v>
      </c>
      <c r="CW127" t="s">
        <v>0</v>
      </c>
      <c r="CX127" t="s">
        <v>0</v>
      </c>
      <c r="CY127" t="s">
        <v>0</v>
      </c>
      <c r="CZ127" t="s">
        <v>0</v>
      </c>
      <c r="DA127" t="s">
        <v>0</v>
      </c>
      <c r="DB127" t="s">
        <v>0</v>
      </c>
      <c r="DC127" t="s">
        <v>0</v>
      </c>
      <c r="DD127" t="s">
        <v>0</v>
      </c>
      <c r="DE127" t="s">
        <v>0</v>
      </c>
      <c r="DF127" t="s">
        <v>0</v>
      </c>
      <c r="DG127" t="s">
        <v>0</v>
      </c>
      <c r="DH127" t="s">
        <v>0</v>
      </c>
      <c r="DI127" t="s">
        <v>0</v>
      </c>
      <c r="DJ127" t="s">
        <v>0</v>
      </c>
    </row>
    <row r="128" spans="4:114" x14ac:dyDescent="0.25"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0</v>
      </c>
      <c r="AU128" s="9">
        <v>0</v>
      </c>
      <c r="AV128" s="9">
        <v>0</v>
      </c>
      <c r="AW128" s="9">
        <v>0</v>
      </c>
      <c r="AX128" s="9">
        <v>0</v>
      </c>
      <c r="AY128" s="9">
        <v>0</v>
      </c>
      <c r="AZ128" s="7" t="s">
        <v>0</v>
      </c>
      <c r="BA128" s="7" t="s">
        <v>0</v>
      </c>
      <c r="BB128" s="7" t="s">
        <v>0</v>
      </c>
      <c r="BC128" s="7" t="s">
        <v>0</v>
      </c>
      <c r="BD128" s="7" t="s">
        <v>0</v>
      </c>
      <c r="BE128" s="7" t="s">
        <v>0</v>
      </c>
      <c r="BF128" s="7" t="s">
        <v>0</v>
      </c>
      <c r="BG128" s="7" t="s">
        <v>0</v>
      </c>
      <c r="BH128" s="7" t="s">
        <v>0</v>
      </c>
      <c r="BI128" s="7" t="s">
        <v>0</v>
      </c>
      <c r="BJ128" s="7" t="s">
        <v>0</v>
      </c>
      <c r="BK128" s="7" t="s">
        <v>0</v>
      </c>
      <c r="BL128" s="7" t="s">
        <v>0</v>
      </c>
      <c r="BM128" s="7" t="s">
        <v>0</v>
      </c>
      <c r="BN128" s="7" t="s">
        <v>0</v>
      </c>
      <c r="BO128" s="7" t="s">
        <v>0</v>
      </c>
      <c r="BP128" s="7" t="s">
        <v>0</v>
      </c>
      <c r="BQ128" s="7" t="s">
        <v>0</v>
      </c>
      <c r="BR128" s="7" t="s">
        <v>0</v>
      </c>
      <c r="BS128" s="7" t="s">
        <v>0</v>
      </c>
      <c r="BT128" s="7" t="s">
        <v>0</v>
      </c>
      <c r="BU128" s="7" t="s">
        <v>0</v>
      </c>
      <c r="BV128" s="7" t="s">
        <v>0</v>
      </c>
      <c r="BW128" s="7" t="s">
        <v>0</v>
      </c>
      <c r="BX128" s="7" t="s">
        <v>0</v>
      </c>
      <c r="BY128" s="7" t="s">
        <v>0</v>
      </c>
      <c r="BZ128" s="7" t="s">
        <v>0</v>
      </c>
      <c r="CA128" s="7" t="s">
        <v>0</v>
      </c>
      <c r="CB128" s="7" t="s">
        <v>0</v>
      </c>
      <c r="CC128" s="7" t="s">
        <v>0</v>
      </c>
      <c r="CD128" s="7" t="s">
        <v>0</v>
      </c>
      <c r="CE128" s="7" t="s">
        <v>0</v>
      </c>
      <c r="CF128" s="7" t="s">
        <v>0</v>
      </c>
      <c r="CG128" s="7" t="s">
        <v>0</v>
      </c>
      <c r="CH128" s="7" t="s">
        <v>0</v>
      </c>
      <c r="CI128" s="7" t="s">
        <v>0</v>
      </c>
      <c r="CJ128" t="s">
        <v>0</v>
      </c>
      <c r="CK128" t="s">
        <v>0</v>
      </c>
      <c r="CL128" t="s">
        <v>0</v>
      </c>
      <c r="CM128" t="s">
        <v>0</v>
      </c>
      <c r="CN128" t="s">
        <v>0</v>
      </c>
      <c r="CO128" t="s">
        <v>0</v>
      </c>
      <c r="CP128" t="s">
        <v>0</v>
      </c>
      <c r="CQ128" t="s">
        <v>0</v>
      </c>
      <c r="CR128" t="s">
        <v>0</v>
      </c>
      <c r="CS128" t="s">
        <v>0</v>
      </c>
      <c r="CT128" t="s">
        <v>0</v>
      </c>
      <c r="CU128" t="s">
        <v>0</v>
      </c>
      <c r="CV128" t="s">
        <v>0</v>
      </c>
      <c r="CW128" t="s">
        <v>0</v>
      </c>
      <c r="CX128" t="s">
        <v>0</v>
      </c>
      <c r="CY128" t="s">
        <v>0</v>
      </c>
      <c r="CZ128" t="s">
        <v>0</v>
      </c>
      <c r="DA128" t="s">
        <v>0</v>
      </c>
      <c r="DB128" t="s">
        <v>0</v>
      </c>
      <c r="DC128" t="s">
        <v>0</v>
      </c>
      <c r="DD128" t="s">
        <v>0</v>
      </c>
      <c r="DE128" t="s">
        <v>0</v>
      </c>
      <c r="DF128" t="s">
        <v>0</v>
      </c>
      <c r="DG128" t="s">
        <v>0</v>
      </c>
      <c r="DH128" t="s">
        <v>0</v>
      </c>
      <c r="DI128" t="s">
        <v>0</v>
      </c>
      <c r="DJ128" t="s">
        <v>0</v>
      </c>
    </row>
    <row r="129" spans="4:114" x14ac:dyDescent="0.25"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9">
        <v>0</v>
      </c>
      <c r="AO129" s="9">
        <v>0</v>
      </c>
      <c r="AP129" s="9">
        <v>0</v>
      </c>
      <c r="AQ129" s="9">
        <v>0</v>
      </c>
      <c r="AR129" s="9">
        <v>0</v>
      </c>
      <c r="AS129" s="9">
        <v>0</v>
      </c>
      <c r="AT129" s="9">
        <v>0</v>
      </c>
      <c r="AU129" s="9">
        <v>0</v>
      </c>
      <c r="AV129" s="9">
        <v>0</v>
      </c>
      <c r="AW129" s="9">
        <v>0</v>
      </c>
      <c r="AX129" s="9">
        <v>0</v>
      </c>
      <c r="AY129" s="9">
        <v>0</v>
      </c>
      <c r="AZ129" s="7" t="s">
        <v>0</v>
      </c>
      <c r="BA129" s="7" t="s">
        <v>0</v>
      </c>
      <c r="BB129" s="7" t="s">
        <v>0</v>
      </c>
      <c r="BC129" s="7" t="s">
        <v>0</v>
      </c>
      <c r="BD129" s="7" t="s">
        <v>0</v>
      </c>
      <c r="BE129" s="7" t="s">
        <v>0</v>
      </c>
      <c r="BF129" s="7" t="s">
        <v>0</v>
      </c>
      <c r="BG129" s="7" t="s">
        <v>0</v>
      </c>
      <c r="BH129" s="7" t="s">
        <v>0</v>
      </c>
      <c r="BI129" s="7" t="s">
        <v>0</v>
      </c>
      <c r="BJ129" s="7" t="s">
        <v>0</v>
      </c>
      <c r="BK129" s="7" t="s">
        <v>0</v>
      </c>
      <c r="BL129" s="7" t="s">
        <v>0</v>
      </c>
      <c r="BM129" s="7" t="s">
        <v>0</v>
      </c>
      <c r="BN129" s="7" t="s">
        <v>0</v>
      </c>
      <c r="BO129" s="7" t="s">
        <v>0</v>
      </c>
      <c r="BP129" s="7" t="s">
        <v>0</v>
      </c>
      <c r="BQ129" s="7" t="s">
        <v>0</v>
      </c>
      <c r="BR129" s="7" t="s">
        <v>0</v>
      </c>
      <c r="BS129" s="7" t="s">
        <v>0</v>
      </c>
      <c r="BT129" s="7" t="s">
        <v>0</v>
      </c>
      <c r="BU129" s="7" t="s">
        <v>0</v>
      </c>
      <c r="BV129" s="7" t="s">
        <v>0</v>
      </c>
      <c r="BW129" s="7" t="s">
        <v>0</v>
      </c>
      <c r="BX129" s="7" t="s">
        <v>0</v>
      </c>
      <c r="BY129" s="7" t="s">
        <v>0</v>
      </c>
      <c r="BZ129" s="7" t="s">
        <v>0</v>
      </c>
      <c r="CA129" s="7" t="s">
        <v>0</v>
      </c>
      <c r="CB129" s="7" t="s">
        <v>0</v>
      </c>
      <c r="CC129" s="7" t="s">
        <v>0</v>
      </c>
      <c r="CD129" s="7" t="s">
        <v>0</v>
      </c>
      <c r="CE129" s="7" t="s">
        <v>0</v>
      </c>
      <c r="CF129" s="7" t="s">
        <v>0</v>
      </c>
      <c r="CG129" s="7" t="s">
        <v>0</v>
      </c>
      <c r="CH129" s="7" t="s">
        <v>0</v>
      </c>
      <c r="CI129" s="7" t="s">
        <v>0</v>
      </c>
      <c r="CJ129" t="s">
        <v>0</v>
      </c>
      <c r="CK129" t="s">
        <v>0</v>
      </c>
      <c r="CL129" t="s">
        <v>0</v>
      </c>
      <c r="CM129" t="s">
        <v>0</v>
      </c>
      <c r="CN129" t="s">
        <v>0</v>
      </c>
      <c r="CO129" t="s">
        <v>0</v>
      </c>
      <c r="CP129" t="s">
        <v>0</v>
      </c>
      <c r="CQ129" t="s">
        <v>0</v>
      </c>
      <c r="CR129" t="s">
        <v>0</v>
      </c>
      <c r="CS129" t="s">
        <v>0</v>
      </c>
      <c r="CT129" t="s">
        <v>0</v>
      </c>
      <c r="CU129" t="s">
        <v>0</v>
      </c>
      <c r="CV129" t="s">
        <v>0</v>
      </c>
      <c r="CW129" t="s">
        <v>0</v>
      </c>
      <c r="CX129" t="s">
        <v>0</v>
      </c>
      <c r="CY129" t="s">
        <v>0</v>
      </c>
      <c r="CZ129" t="s">
        <v>0</v>
      </c>
      <c r="DA129" t="s">
        <v>0</v>
      </c>
      <c r="DB129" t="s">
        <v>0</v>
      </c>
      <c r="DC129" t="s">
        <v>0</v>
      </c>
      <c r="DD129" t="s">
        <v>0</v>
      </c>
      <c r="DE129" t="s">
        <v>0</v>
      </c>
      <c r="DF129" t="s">
        <v>0</v>
      </c>
      <c r="DG129" t="s">
        <v>0</v>
      </c>
      <c r="DH129" t="s">
        <v>0</v>
      </c>
      <c r="DI129" t="s">
        <v>0</v>
      </c>
      <c r="DJ129" t="s">
        <v>0</v>
      </c>
    </row>
    <row r="130" spans="4:114" x14ac:dyDescent="0.25"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0</v>
      </c>
      <c r="AW130" s="9">
        <v>0</v>
      </c>
      <c r="AX130" s="9">
        <v>0</v>
      </c>
      <c r="AY130" s="9">
        <v>0</v>
      </c>
      <c r="AZ130" s="7" t="s">
        <v>0</v>
      </c>
      <c r="BA130" s="7" t="s">
        <v>0</v>
      </c>
      <c r="BB130" s="7" t="s">
        <v>0</v>
      </c>
      <c r="BC130" s="7" t="s">
        <v>0</v>
      </c>
      <c r="BD130" s="7" t="s">
        <v>0</v>
      </c>
      <c r="BE130" s="7" t="s">
        <v>0</v>
      </c>
      <c r="BF130" s="7" t="s">
        <v>0</v>
      </c>
      <c r="BG130" s="7" t="s">
        <v>0</v>
      </c>
      <c r="BH130" s="7" t="s">
        <v>0</v>
      </c>
      <c r="BI130" s="7" t="s">
        <v>0</v>
      </c>
      <c r="BJ130" s="7" t="s">
        <v>0</v>
      </c>
      <c r="BK130" s="7" t="s">
        <v>0</v>
      </c>
      <c r="BL130" s="7" t="s">
        <v>0</v>
      </c>
      <c r="BM130" s="7" t="s">
        <v>0</v>
      </c>
      <c r="BN130" s="7" t="s">
        <v>0</v>
      </c>
      <c r="BO130" s="7" t="s">
        <v>0</v>
      </c>
      <c r="BP130" s="7" t="s">
        <v>0</v>
      </c>
      <c r="BQ130" s="7" t="s">
        <v>0</v>
      </c>
      <c r="BR130" s="7" t="s">
        <v>0</v>
      </c>
      <c r="BS130" s="7" t="s">
        <v>0</v>
      </c>
      <c r="BT130" s="7" t="s">
        <v>0</v>
      </c>
      <c r="BU130" s="7" t="s">
        <v>0</v>
      </c>
      <c r="BV130" s="7" t="s">
        <v>0</v>
      </c>
      <c r="BW130" s="7" t="s">
        <v>0</v>
      </c>
      <c r="BX130" s="7" t="s">
        <v>0</v>
      </c>
      <c r="BY130" s="7" t="s">
        <v>0</v>
      </c>
      <c r="BZ130" s="7" t="s">
        <v>0</v>
      </c>
      <c r="CA130" s="7" t="s">
        <v>0</v>
      </c>
      <c r="CB130" s="7" t="s">
        <v>0</v>
      </c>
      <c r="CC130" s="7" t="s">
        <v>0</v>
      </c>
      <c r="CD130" s="7" t="s">
        <v>0</v>
      </c>
      <c r="CE130" s="7" t="s">
        <v>0</v>
      </c>
      <c r="CF130" s="7" t="s">
        <v>0</v>
      </c>
      <c r="CG130" s="7" t="s">
        <v>0</v>
      </c>
      <c r="CH130" s="7" t="s">
        <v>0</v>
      </c>
      <c r="CI130" s="7" t="s">
        <v>0</v>
      </c>
      <c r="CJ130" t="s">
        <v>0</v>
      </c>
      <c r="CK130" t="s">
        <v>0</v>
      </c>
      <c r="CL130" t="s">
        <v>0</v>
      </c>
      <c r="CM130" t="s">
        <v>0</v>
      </c>
      <c r="CN130" t="s">
        <v>0</v>
      </c>
      <c r="CO130" t="s">
        <v>0</v>
      </c>
      <c r="CP130" t="s">
        <v>0</v>
      </c>
      <c r="CQ130" t="s">
        <v>0</v>
      </c>
      <c r="CR130" t="s">
        <v>0</v>
      </c>
      <c r="CS130" t="s">
        <v>0</v>
      </c>
      <c r="CT130" t="s">
        <v>0</v>
      </c>
      <c r="CU130" t="s">
        <v>0</v>
      </c>
      <c r="CV130" t="s">
        <v>0</v>
      </c>
      <c r="CW130" t="s">
        <v>0</v>
      </c>
      <c r="CX130" t="s">
        <v>0</v>
      </c>
      <c r="CY130" t="s">
        <v>0</v>
      </c>
      <c r="CZ130" t="s">
        <v>0</v>
      </c>
      <c r="DA130" t="s">
        <v>0</v>
      </c>
      <c r="DB130" t="s">
        <v>0</v>
      </c>
      <c r="DC130" t="s">
        <v>0</v>
      </c>
      <c r="DD130" t="s">
        <v>0</v>
      </c>
      <c r="DE130" t="s">
        <v>0</v>
      </c>
      <c r="DF130" t="s">
        <v>0</v>
      </c>
      <c r="DG130" t="s">
        <v>0</v>
      </c>
      <c r="DH130" t="s">
        <v>0</v>
      </c>
      <c r="DI130" t="s">
        <v>0</v>
      </c>
      <c r="DJ130" t="s">
        <v>0</v>
      </c>
    </row>
    <row r="131" spans="4:114" x14ac:dyDescent="0.25"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9">
        <v>0</v>
      </c>
      <c r="AY131" s="9">
        <v>0</v>
      </c>
      <c r="AZ131" s="7" t="s">
        <v>0</v>
      </c>
      <c r="BA131" s="7" t="s">
        <v>0</v>
      </c>
      <c r="BB131" s="7" t="s">
        <v>0</v>
      </c>
      <c r="BC131" s="7" t="s">
        <v>0</v>
      </c>
      <c r="BD131" s="7" t="s">
        <v>0</v>
      </c>
      <c r="BE131" s="7" t="s">
        <v>0</v>
      </c>
      <c r="BF131" s="7" t="s">
        <v>0</v>
      </c>
      <c r="BG131" s="7" t="s">
        <v>0</v>
      </c>
      <c r="BH131" s="7" t="s">
        <v>0</v>
      </c>
      <c r="BI131" s="7" t="s">
        <v>0</v>
      </c>
      <c r="BJ131" s="7" t="s">
        <v>0</v>
      </c>
      <c r="BK131" s="7" t="s">
        <v>0</v>
      </c>
      <c r="BL131" s="7" t="s">
        <v>0</v>
      </c>
      <c r="BM131" s="7" t="s">
        <v>0</v>
      </c>
      <c r="BN131" s="7" t="s">
        <v>0</v>
      </c>
      <c r="BO131" s="7" t="s">
        <v>0</v>
      </c>
      <c r="BP131" s="7" t="s">
        <v>0</v>
      </c>
      <c r="BQ131" s="7" t="s">
        <v>0</v>
      </c>
      <c r="BR131" s="7" t="s">
        <v>0</v>
      </c>
      <c r="BS131" s="7" t="s">
        <v>0</v>
      </c>
      <c r="BT131" s="7" t="s">
        <v>0</v>
      </c>
      <c r="BU131" s="7" t="s">
        <v>0</v>
      </c>
      <c r="BV131" s="7" t="s">
        <v>0</v>
      </c>
      <c r="BW131" s="7" t="s">
        <v>0</v>
      </c>
      <c r="BX131" s="7" t="s">
        <v>0</v>
      </c>
      <c r="BY131" s="7" t="s">
        <v>0</v>
      </c>
      <c r="BZ131" s="7" t="s">
        <v>0</v>
      </c>
      <c r="CA131" s="7" t="s">
        <v>0</v>
      </c>
      <c r="CB131" s="7" t="s">
        <v>0</v>
      </c>
      <c r="CC131" s="7" t="s">
        <v>0</v>
      </c>
      <c r="CD131" s="7" t="s">
        <v>0</v>
      </c>
      <c r="CE131" s="7" t="s">
        <v>0</v>
      </c>
      <c r="CF131" s="7" t="s">
        <v>0</v>
      </c>
      <c r="CG131" s="7" t="s">
        <v>0</v>
      </c>
      <c r="CH131" s="7" t="s">
        <v>0</v>
      </c>
      <c r="CI131" s="7" t="s">
        <v>0</v>
      </c>
      <c r="CJ131" t="s">
        <v>0</v>
      </c>
      <c r="CK131" t="s">
        <v>0</v>
      </c>
      <c r="CL131" t="s">
        <v>0</v>
      </c>
      <c r="CM131" t="s">
        <v>0</v>
      </c>
      <c r="CN131" t="s">
        <v>0</v>
      </c>
      <c r="CO131" t="s">
        <v>0</v>
      </c>
      <c r="CP131" t="s">
        <v>0</v>
      </c>
      <c r="CQ131" t="s">
        <v>0</v>
      </c>
      <c r="CR131" t="s">
        <v>0</v>
      </c>
      <c r="CS131" t="s">
        <v>0</v>
      </c>
      <c r="CT131" t="s">
        <v>0</v>
      </c>
      <c r="CU131" t="s">
        <v>0</v>
      </c>
      <c r="CV131" t="s">
        <v>0</v>
      </c>
      <c r="CW131" t="s">
        <v>0</v>
      </c>
      <c r="CX131" t="s">
        <v>0</v>
      </c>
      <c r="CY131" t="s">
        <v>0</v>
      </c>
      <c r="CZ131" t="s">
        <v>0</v>
      </c>
      <c r="DA131" t="s">
        <v>0</v>
      </c>
      <c r="DB131" t="s">
        <v>0</v>
      </c>
      <c r="DC131" t="s">
        <v>0</v>
      </c>
      <c r="DD131" t="s">
        <v>0</v>
      </c>
      <c r="DE131" t="s">
        <v>0</v>
      </c>
      <c r="DF131" t="s">
        <v>0</v>
      </c>
      <c r="DG131" t="s">
        <v>0</v>
      </c>
      <c r="DH131" t="s">
        <v>0</v>
      </c>
      <c r="DI131" t="s">
        <v>0</v>
      </c>
      <c r="DJ131" t="s">
        <v>0</v>
      </c>
    </row>
    <row r="132" spans="4:114" x14ac:dyDescent="0.25"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  <c r="AV132" s="9">
        <v>0</v>
      </c>
      <c r="AW132" s="9">
        <v>0</v>
      </c>
      <c r="AX132" s="9">
        <v>0</v>
      </c>
      <c r="AY132" s="9">
        <v>0</v>
      </c>
      <c r="AZ132" s="7" t="s">
        <v>0</v>
      </c>
      <c r="BA132" s="7" t="s">
        <v>0</v>
      </c>
      <c r="BB132" s="7" t="s">
        <v>0</v>
      </c>
      <c r="BC132" s="7" t="s">
        <v>0</v>
      </c>
      <c r="BD132" s="7" t="s">
        <v>0</v>
      </c>
      <c r="BE132" s="7" t="s">
        <v>0</v>
      </c>
      <c r="BF132" s="7" t="s">
        <v>0</v>
      </c>
      <c r="BG132" s="7" t="s">
        <v>0</v>
      </c>
      <c r="BH132" s="7" t="s">
        <v>0</v>
      </c>
      <c r="BI132" s="7" t="s">
        <v>0</v>
      </c>
      <c r="BJ132" s="7" t="s">
        <v>0</v>
      </c>
      <c r="BK132" s="7" t="s">
        <v>0</v>
      </c>
      <c r="BL132" s="7" t="s">
        <v>0</v>
      </c>
      <c r="BM132" s="7" t="s">
        <v>0</v>
      </c>
      <c r="BN132" s="7" t="s">
        <v>0</v>
      </c>
      <c r="BO132" s="7" t="s">
        <v>0</v>
      </c>
      <c r="BP132" s="7" t="s">
        <v>0</v>
      </c>
      <c r="BQ132" s="7" t="s">
        <v>0</v>
      </c>
      <c r="BR132" s="7" t="s">
        <v>0</v>
      </c>
      <c r="BS132" s="7" t="s">
        <v>0</v>
      </c>
      <c r="BT132" s="7" t="s">
        <v>0</v>
      </c>
      <c r="BU132" s="7" t="s">
        <v>0</v>
      </c>
      <c r="BV132" s="7" t="s">
        <v>0</v>
      </c>
      <c r="BW132" s="7" t="s">
        <v>0</v>
      </c>
      <c r="BX132" s="7" t="s">
        <v>0</v>
      </c>
      <c r="BY132" s="7" t="s">
        <v>0</v>
      </c>
      <c r="BZ132" s="7" t="s">
        <v>0</v>
      </c>
      <c r="CA132" s="7" t="s">
        <v>0</v>
      </c>
      <c r="CB132" s="7" t="s">
        <v>0</v>
      </c>
      <c r="CC132" s="7" t="s">
        <v>0</v>
      </c>
      <c r="CD132" s="7" t="s">
        <v>0</v>
      </c>
      <c r="CE132" s="7" t="s">
        <v>0</v>
      </c>
      <c r="CF132" s="7" t="s">
        <v>0</v>
      </c>
      <c r="CG132" s="7" t="s">
        <v>0</v>
      </c>
      <c r="CH132" s="7" t="s">
        <v>0</v>
      </c>
      <c r="CI132" s="7" t="s">
        <v>0</v>
      </c>
      <c r="CJ132" t="s">
        <v>0</v>
      </c>
      <c r="CK132" t="s">
        <v>0</v>
      </c>
      <c r="CL132" t="s">
        <v>0</v>
      </c>
      <c r="CM132" t="s">
        <v>0</v>
      </c>
      <c r="CN132" t="s">
        <v>0</v>
      </c>
      <c r="CO132" t="s">
        <v>0</v>
      </c>
      <c r="CP132" t="s">
        <v>0</v>
      </c>
      <c r="CQ132" t="s">
        <v>0</v>
      </c>
      <c r="CR132" t="s">
        <v>0</v>
      </c>
      <c r="CS132" t="s">
        <v>0</v>
      </c>
      <c r="CT132" t="s">
        <v>0</v>
      </c>
      <c r="CU132" t="s">
        <v>0</v>
      </c>
      <c r="CV132" t="s">
        <v>0</v>
      </c>
      <c r="CW132" t="s">
        <v>0</v>
      </c>
      <c r="CX132" t="s">
        <v>0</v>
      </c>
      <c r="CY132" t="s">
        <v>0</v>
      </c>
      <c r="CZ132" t="s">
        <v>0</v>
      </c>
      <c r="DA132" t="s">
        <v>0</v>
      </c>
      <c r="DB132" t="s">
        <v>0</v>
      </c>
      <c r="DC132" t="s">
        <v>0</v>
      </c>
      <c r="DD132" t="s">
        <v>0</v>
      </c>
      <c r="DE132" t="s">
        <v>0</v>
      </c>
      <c r="DF132" t="s">
        <v>0</v>
      </c>
      <c r="DG132" t="s">
        <v>0</v>
      </c>
      <c r="DH132" t="s">
        <v>0</v>
      </c>
      <c r="DI132" t="s">
        <v>0</v>
      </c>
      <c r="DJ132" t="s">
        <v>0</v>
      </c>
    </row>
    <row r="133" spans="4:114" x14ac:dyDescent="0.25"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9">
        <v>0</v>
      </c>
      <c r="AY133" s="9">
        <v>0</v>
      </c>
      <c r="AZ133" s="7" t="s">
        <v>0</v>
      </c>
      <c r="BA133" s="7" t="s">
        <v>0</v>
      </c>
      <c r="BB133" s="7" t="s">
        <v>0</v>
      </c>
      <c r="BC133" s="7" t="s">
        <v>0</v>
      </c>
      <c r="BD133" s="7" t="s">
        <v>0</v>
      </c>
      <c r="BE133" s="7" t="s">
        <v>0</v>
      </c>
      <c r="BF133" s="7" t="s">
        <v>0</v>
      </c>
      <c r="BG133" s="7" t="s">
        <v>0</v>
      </c>
      <c r="BH133" s="7" t="s">
        <v>0</v>
      </c>
      <c r="BI133" s="7" t="s">
        <v>0</v>
      </c>
      <c r="BJ133" s="7" t="s">
        <v>0</v>
      </c>
      <c r="BK133" s="7" t="s">
        <v>0</v>
      </c>
      <c r="BL133" s="7" t="s">
        <v>0</v>
      </c>
      <c r="BM133" s="7" t="s">
        <v>0</v>
      </c>
      <c r="BN133" s="7" t="s">
        <v>0</v>
      </c>
      <c r="BO133" s="7" t="s">
        <v>0</v>
      </c>
      <c r="BP133" s="7" t="s">
        <v>0</v>
      </c>
      <c r="BQ133" s="7" t="s">
        <v>0</v>
      </c>
      <c r="BR133" s="7" t="s">
        <v>0</v>
      </c>
      <c r="BS133" s="7" t="s">
        <v>0</v>
      </c>
      <c r="BT133" s="7" t="s">
        <v>0</v>
      </c>
      <c r="BU133" s="7" t="s">
        <v>0</v>
      </c>
      <c r="BV133" s="7" t="s">
        <v>0</v>
      </c>
      <c r="BW133" s="7" t="s">
        <v>0</v>
      </c>
      <c r="BX133" s="7" t="s">
        <v>0</v>
      </c>
      <c r="BY133" s="7" t="s">
        <v>0</v>
      </c>
      <c r="BZ133" s="7" t="s">
        <v>0</v>
      </c>
      <c r="CA133" s="7" t="s">
        <v>0</v>
      </c>
      <c r="CB133" s="7" t="s">
        <v>0</v>
      </c>
      <c r="CC133" s="7" t="s">
        <v>0</v>
      </c>
      <c r="CD133" s="7" t="s">
        <v>0</v>
      </c>
      <c r="CE133" s="7" t="s">
        <v>0</v>
      </c>
      <c r="CF133" s="7" t="s">
        <v>0</v>
      </c>
      <c r="CG133" s="7" t="s">
        <v>0</v>
      </c>
      <c r="CH133" s="7" t="s">
        <v>0</v>
      </c>
      <c r="CI133" s="7" t="s">
        <v>0</v>
      </c>
      <c r="CJ133" t="s">
        <v>0</v>
      </c>
      <c r="CK133" t="s">
        <v>0</v>
      </c>
      <c r="CL133" t="s">
        <v>0</v>
      </c>
      <c r="CM133" t="s">
        <v>0</v>
      </c>
      <c r="CN133" t="s">
        <v>0</v>
      </c>
      <c r="CO133" t="s">
        <v>0</v>
      </c>
      <c r="CP133" t="s">
        <v>0</v>
      </c>
      <c r="CQ133" t="s">
        <v>0</v>
      </c>
      <c r="CR133" t="s">
        <v>0</v>
      </c>
      <c r="CS133" t="s">
        <v>0</v>
      </c>
      <c r="CT133" t="s">
        <v>0</v>
      </c>
      <c r="CU133" t="s">
        <v>0</v>
      </c>
      <c r="CV133" t="s">
        <v>0</v>
      </c>
      <c r="CW133" t="s">
        <v>0</v>
      </c>
      <c r="CX133" t="s">
        <v>0</v>
      </c>
      <c r="CY133" t="s">
        <v>0</v>
      </c>
      <c r="CZ133" t="s">
        <v>0</v>
      </c>
      <c r="DA133" t="s">
        <v>0</v>
      </c>
      <c r="DB133" t="s">
        <v>0</v>
      </c>
      <c r="DC133" t="s">
        <v>0</v>
      </c>
      <c r="DD133" t="s">
        <v>0</v>
      </c>
      <c r="DE133" t="s">
        <v>0</v>
      </c>
      <c r="DF133" t="s">
        <v>0</v>
      </c>
      <c r="DG133" t="s">
        <v>0</v>
      </c>
      <c r="DH133" t="s">
        <v>0</v>
      </c>
      <c r="DI133" t="s">
        <v>0</v>
      </c>
      <c r="DJ133" t="s">
        <v>0</v>
      </c>
    </row>
    <row r="134" spans="4:114" x14ac:dyDescent="0.25"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0</v>
      </c>
      <c r="AZ134" s="7" t="s">
        <v>0</v>
      </c>
      <c r="BA134" s="7" t="s">
        <v>0</v>
      </c>
      <c r="BB134" s="7" t="s">
        <v>0</v>
      </c>
      <c r="BC134" s="7" t="s">
        <v>0</v>
      </c>
      <c r="BD134" s="7" t="s">
        <v>0</v>
      </c>
      <c r="BE134" s="7" t="s">
        <v>0</v>
      </c>
      <c r="BF134" s="7" t="s">
        <v>0</v>
      </c>
      <c r="BG134" s="7" t="s">
        <v>0</v>
      </c>
      <c r="BH134" s="7" t="s">
        <v>0</v>
      </c>
      <c r="BI134" s="7" t="s">
        <v>0</v>
      </c>
      <c r="BJ134" s="7" t="s">
        <v>0</v>
      </c>
      <c r="BK134" s="7" t="s">
        <v>0</v>
      </c>
      <c r="BL134" s="7" t="s">
        <v>0</v>
      </c>
      <c r="BM134" s="7" t="s">
        <v>0</v>
      </c>
      <c r="BN134" s="7" t="s">
        <v>0</v>
      </c>
      <c r="BO134" s="7" t="s">
        <v>0</v>
      </c>
      <c r="BP134" s="7" t="s">
        <v>0</v>
      </c>
      <c r="BQ134" s="7" t="s">
        <v>0</v>
      </c>
      <c r="BR134" s="7" t="s">
        <v>0</v>
      </c>
      <c r="BS134" s="7" t="s">
        <v>0</v>
      </c>
      <c r="BT134" s="7" t="s">
        <v>0</v>
      </c>
      <c r="BU134" s="7" t="s">
        <v>0</v>
      </c>
      <c r="BV134" s="7" t="s">
        <v>0</v>
      </c>
      <c r="BW134" s="7" t="s">
        <v>0</v>
      </c>
      <c r="BX134" s="7" t="s">
        <v>0</v>
      </c>
      <c r="BY134" s="7" t="s">
        <v>0</v>
      </c>
      <c r="BZ134" s="7" t="s">
        <v>0</v>
      </c>
      <c r="CA134" s="7" t="s">
        <v>0</v>
      </c>
      <c r="CB134" s="7" t="s">
        <v>0</v>
      </c>
      <c r="CC134" s="7" t="s">
        <v>0</v>
      </c>
      <c r="CD134" s="7" t="s">
        <v>0</v>
      </c>
      <c r="CE134" s="7" t="s">
        <v>0</v>
      </c>
      <c r="CF134" s="7" t="s">
        <v>0</v>
      </c>
      <c r="CG134" s="7" t="s">
        <v>0</v>
      </c>
      <c r="CH134" s="7" t="s">
        <v>0</v>
      </c>
      <c r="CI134" s="7" t="s">
        <v>0</v>
      </c>
      <c r="CJ134" t="s">
        <v>0</v>
      </c>
      <c r="CK134" t="s">
        <v>0</v>
      </c>
      <c r="CL134" t="s">
        <v>0</v>
      </c>
      <c r="CM134" t="s">
        <v>0</v>
      </c>
      <c r="CN134" t="s">
        <v>0</v>
      </c>
      <c r="CO134" t="s">
        <v>0</v>
      </c>
      <c r="CP134" t="s">
        <v>0</v>
      </c>
      <c r="CQ134" t="s">
        <v>0</v>
      </c>
      <c r="CR134" t="s">
        <v>0</v>
      </c>
      <c r="CS134" t="s">
        <v>0</v>
      </c>
      <c r="CT134" t="s">
        <v>0</v>
      </c>
      <c r="CU134" t="s">
        <v>0</v>
      </c>
      <c r="CV134" t="s">
        <v>0</v>
      </c>
      <c r="CW134" t="s">
        <v>0</v>
      </c>
      <c r="CX134" t="s">
        <v>0</v>
      </c>
      <c r="CY134" t="s">
        <v>0</v>
      </c>
      <c r="CZ134" t="s">
        <v>0</v>
      </c>
      <c r="DA134" t="s">
        <v>0</v>
      </c>
      <c r="DB134" t="s">
        <v>0</v>
      </c>
      <c r="DC134" t="s">
        <v>0</v>
      </c>
      <c r="DD134" t="s">
        <v>0</v>
      </c>
      <c r="DE134" t="s">
        <v>0</v>
      </c>
      <c r="DF134" t="s">
        <v>0</v>
      </c>
      <c r="DG134" t="s">
        <v>0</v>
      </c>
      <c r="DH134" t="s">
        <v>0</v>
      </c>
      <c r="DI134" t="s">
        <v>0</v>
      </c>
      <c r="DJ134" t="s">
        <v>0</v>
      </c>
    </row>
    <row r="135" spans="4:114" x14ac:dyDescent="0.25"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7" t="s">
        <v>0</v>
      </c>
      <c r="BA135" s="7" t="s">
        <v>0</v>
      </c>
      <c r="BB135" s="7" t="s">
        <v>0</v>
      </c>
      <c r="BC135" s="7" t="s">
        <v>0</v>
      </c>
      <c r="BD135" s="7" t="s">
        <v>0</v>
      </c>
      <c r="BE135" s="7" t="s">
        <v>0</v>
      </c>
      <c r="BF135" s="7" t="s">
        <v>0</v>
      </c>
      <c r="BG135" s="7" t="s">
        <v>0</v>
      </c>
      <c r="BH135" s="7" t="s">
        <v>0</v>
      </c>
      <c r="BI135" s="7" t="s">
        <v>0</v>
      </c>
      <c r="BJ135" s="7" t="s">
        <v>0</v>
      </c>
      <c r="BK135" s="7" t="s">
        <v>0</v>
      </c>
      <c r="BL135" s="7" t="s">
        <v>0</v>
      </c>
      <c r="BM135" s="7" t="s">
        <v>0</v>
      </c>
      <c r="BN135" s="7" t="s">
        <v>0</v>
      </c>
      <c r="BO135" s="7" t="s">
        <v>0</v>
      </c>
      <c r="BP135" s="7" t="s">
        <v>0</v>
      </c>
      <c r="BQ135" s="7" t="s">
        <v>0</v>
      </c>
      <c r="BR135" s="7" t="s">
        <v>0</v>
      </c>
      <c r="BS135" s="7" t="s">
        <v>0</v>
      </c>
      <c r="BT135" s="7" t="s">
        <v>0</v>
      </c>
      <c r="BU135" s="7" t="s">
        <v>0</v>
      </c>
      <c r="BV135" s="7" t="s">
        <v>0</v>
      </c>
      <c r="BW135" s="7" t="s">
        <v>0</v>
      </c>
      <c r="BX135" s="7" t="s">
        <v>0</v>
      </c>
      <c r="BY135" s="7" t="s">
        <v>0</v>
      </c>
      <c r="BZ135" s="7" t="s">
        <v>0</v>
      </c>
      <c r="CA135" s="7" t="s">
        <v>0</v>
      </c>
      <c r="CB135" s="7" t="s">
        <v>0</v>
      </c>
      <c r="CC135" s="7" t="s">
        <v>0</v>
      </c>
      <c r="CD135" s="7" t="s">
        <v>0</v>
      </c>
      <c r="CE135" s="7" t="s">
        <v>0</v>
      </c>
      <c r="CF135" s="7" t="s">
        <v>0</v>
      </c>
      <c r="CG135" s="7" t="s">
        <v>0</v>
      </c>
      <c r="CH135" s="7" t="s">
        <v>0</v>
      </c>
      <c r="CI135" s="7" t="s">
        <v>0</v>
      </c>
      <c r="CJ135" t="s">
        <v>0</v>
      </c>
      <c r="CK135" t="s">
        <v>0</v>
      </c>
      <c r="CL135" t="s">
        <v>0</v>
      </c>
      <c r="CM135" t="s">
        <v>0</v>
      </c>
      <c r="CN135" t="s">
        <v>0</v>
      </c>
      <c r="CO135" t="s">
        <v>0</v>
      </c>
      <c r="CP135" t="s">
        <v>0</v>
      </c>
      <c r="CQ135" t="s">
        <v>0</v>
      </c>
      <c r="CR135" t="s">
        <v>0</v>
      </c>
      <c r="CS135" t="s">
        <v>0</v>
      </c>
      <c r="CT135" t="s">
        <v>0</v>
      </c>
      <c r="CU135" t="s">
        <v>0</v>
      </c>
      <c r="CV135" t="s">
        <v>0</v>
      </c>
      <c r="CW135" t="s">
        <v>0</v>
      </c>
      <c r="CX135" t="s">
        <v>0</v>
      </c>
      <c r="CY135" t="s">
        <v>0</v>
      </c>
      <c r="CZ135" t="s">
        <v>0</v>
      </c>
      <c r="DA135" t="s">
        <v>0</v>
      </c>
      <c r="DB135" t="s">
        <v>0</v>
      </c>
      <c r="DC135" t="s">
        <v>0</v>
      </c>
      <c r="DD135" t="s">
        <v>0</v>
      </c>
      <c r="DE135" t="s">
        <v>0</v>
      </c>
      <c r="DF135" t="s">
        <v>0</v>
      </c>
      <c r="DG135" t="s">
        <v>0</v>
      </c>
      <c r="DH135" t="s">
        <v>0</v>
      </c>
      <c r="DI135" t="s">
        <v>0</v>
      </c>
      <c r="DJ135" t="s">
        <v>0</v>
      </c>
    </row>
    <row r="136" spans="4:114" x14ac:dyDescent="0.25"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0</v>
      </c>
      <c r="AZ136" s="7" t="s">
        <v>0</v>
      </c>
      <c r="BA136" s="7" t="s">
        <v>0</v>
      </c>
      <c r="BB136" s="7" t="s">
        <v>0</v>
      </c>
      <c r="BC136" s="7" t="s">
        <v>0</v>
      </c>
      <c r="BD136" s="7" t="s">
        <v>0</v>
      </c>
      <c r="BE136" s="7" t="s">
        <v>0</v>
      </c>
      <c r="BF136" s="7" t="s">
        <v>0</v>
      </c>
      <c r="BG136" s="7" t="s">
        <v>0</v>
      </c>
      <c r="BH136" s="7" t="s">
        <v>0</v>
      </c>
      <c r="BI136" s="7" t="s">
        <v>0</v>
      </c>
      <c r="BJ136" s="7" t="s">
        <v>0</v>
      </c>
      <c r="BK136" s="7" t="s">
        <v>0</v>
      </c>
      <c r="BL136" s="7" t="s">
        <v>0</v>
      </c>
      <c r="BM136" s="7" t="s">
        <v>0</v>
      </c>
      <c r="BN136" s="7" t="s">
        <v>0</v>
      </c>
      <c r="BO136" s="7" t="s">
        <v>0</v>
      </c>
      <c r="BP136" s="7" t="s">
        <v>0</v>
      </c>
      <c r="BQ136" s="7" t="s">
        <v>0</v>
      </c>
      <c r="BR136" s="7" t="s">
        <v>0</v>
      </c>
      <c r="BS136" s="7" t="s">
        <v>0</v>
      </c>
      <c r="BT136" s="7" t="s">
        <v>0</v>
      </c>
      <c r="BU136" s="7" t="s">
        <v>0</v>
      </c>
      <c r="BV136" s="7" t="s">
        <v>0</v>
      </c>
      <c r="BW136" s="7" t="s">
        <v>0</v>
      </c>
      <c r="BX136" s="7" t="s">
        <v>0</v>
      </c>
      <c r="BY136" s="7" t="s">
        <v>0</v>
      </c>
      <c r="BZ136" s="7" t="s">
        <v>0</v>
      </c>
      <c r="CA136" s="7" t="s">
        <v>0</v>
      </c>
      <c r="CB136" s="7" t="s">
        <v>0</v>
      </c>
      <c r="CC136" s="7" t="s">
        <v>0</v>
      </c>
      <c r="CD136" s="7" t="s">
        <v>0</v>
      </c>
      <c r="CE136" s="7" t="s">
        <v>0</v>
      </c>
      <c r="CF136" s="7" t="s">
        <v>0</v>
      </c>
      <c r="CG136" s="7" t="s">
        <v>0</v>
      </c>
      <c r="CH136" s="7" t="s">
        <v>0</v>
      </c>
      <c r="CI136" s="7" t="s">
        <v>0</v>
      </c>
      <c r="CJ136" t="s">
        <v>0</v>
      </c>
      <c r="CK136" t="s">
        <v>0</v>
      </c>
      <c r="CL136" t="s">
        <v>0</v>
      </c>
      <c r="CM136" t="s">
        <v>0</v>
      </c>
      <c r="CN136" t="s">
        <v>0</v>
      </c>
      <c r="CO136" t="s">
        <v>0</v>
      </c>
      <c r="CP136" t="s">
        <v>0</v>
      </c>
      <c r="CQ136" t="s">
        <v>0</v>
      </c>
      <c r="CR136" t="s">
        <v>0</v>
      </c>
      <c r="CS136" t="s">
        <v>0</v>
      </c>
      <c r="CT136" t="s">
        <v>0</v>
      </c>
      <c r="CU136" t="s">
        <v>0</v>
      </c>
      <c r="CV136" t="s">
        <v>0</v>
      </c>
      <c r="CW136" t="s">
        <v>0</v>
      </c>
      <c r="CX136" t="s">
        <v>0</v>
      </c>
      <c r="CY136" t="s">
        <v>0</v>
      </c>
      <c r="CZ136" t="s">
        <v>0</v>
      </c>
      <c r="DA136" t="s">
        <v>0</v>
      </c>
      <c r="DB136" t="s">
        <v>0</v>
      </c>
      <c r="DC136" t="s">
        <v>0</v>
      </c>
      <c r="DD136" t="s">
        <v>0</v>
      </c>
      <c r="DE136" t="s">
        <v>0</v>
      </c>
      <c r="DF136" t="s">
        <v>0</v>
      </c>
      <c r="DG136" t="s">
        <v>0</v>
      </c>
      <c r="DH136" t="s">
        <v>0</v>
      </c>
      <c r="DI136" t="s">
        <v>0</v>
      </c>
      <c r="DJ136" t="s">
        <v>0</v>
      </c>
    </row>
    <row r="137" spans="4:114" x14ac:dyDescent="0.25"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7" t="s">
        <v>0</v>
      </c>
      <c r="BA137" s="7" t="s">
        <v>0</v>
      </c>
      <c r="BB137" s="7" t="s">
        <v>0</v>
      </c>
      <c r="BC137" s="7" t="s">
        <v>0</v>
      </c>
      <c r="BD137" s="7" t="s">
        <v>0</v>
      </c>
      <c r="BE137" s="7" t="s">
        <v>0</v>
      </c>
      <c r="BF137" s="7" t="s">
        <v>0</v>
      </c>
      <c r="BG137" s="7" t="s">
        <v>0</v>
      </c>
      <c r="BH137" s="7" t="s">
        <v>0</v>
      </c>
      <c r="BI137" s="7" t="s">
        <v>0</v>
      </c>
      <c r="BJ137" s="7" t="s">
        <v>0</v>
      </c>
      <c r="BK137" s="7" t="s">
        <v>0</v>
      </c>
      <c r="BL137" s="7" t="s">
        <v>0</v>
      </c>
      <c r="BM137" s="7" t="s">
        <v>0</v>
      </c>
      <c r="BN137" s="7" t="s">
        <v>0</v>
      </c>
      <c r="BO137" s="7" t="s">
        <v>0</v>
      </c>
      <c r="BP137" s="7" t="s">
        <v>0</v>
      </c>
      <c r="BQ137" s="7" t="s">
        <v>0</v>
      </c>
      <c r="BR137" s="7" t="s">
        <v>0</v>
      </c>
      <c r="BS137" s="7" t="s">
        <v>0</v>
      </c>
      <c r="BT137" s="7" t="s">
        <v>0</v>
      </c>
      <c r="BU137" s="7" t="s">
        <v>0</v>
      </c>
      <c r="BV137" s="7" t="s">
        <v>0</v>
      </c>
      <c r="BW137" s="7" t="s">
        <v>0</v>
      </c>
      <c r="BX137" s="7" t="s">
        <v>0</v>
      </c>
      <c r="BY137" s="7" t="s">
        <v>0</v>
      </c>
      <c r="BZ137" s="7" t="s">
        <v>0</v>
      </c>
      <c r="CA137" s="7" t="s">
        <v>0</v>
      </c>
      <c r="CB137" s="7" t="s">
        <v>0</v>
      </c>
      <c r="CC137" s="7" t="s">
        <v>0</v>
      </c>
      <c r="CD137" s="7" t="s">
        <v>0</v>
      </c>
      <c r="CE137" s="7" t="s">
        <v>0</v>
      </c>
      <c r="CF137" s="7" t="s">
        <v>0</v>
      </c>
      <c r="CG137" s="7" t="s">
        <v>0</v>
      </c>
      <c r="CH137" s="7" t="s">
        <v>0</v>
      </c>
      <c r="CI137" s="7" t="s">
        <v>0</v>
      </c>
      <c r="CJ137" t="s">
        <v>0</v>
      </c>
      <c r="CK137" t="s">
        <v>0</v>
      </c>
      <c r="CL137" t="s">
        <v>0</v>
      </c>
      <c r="CM137" t="s">
        <v>0</v>
      </c>
      <c r="CN137" t="s">
        <v>0</v>
      </c>
      <c r="CO137" t="s">
        <v>0</v>
      </c>
      <c r="CP137" t="s">
        <v>0</v>
      </c>
      <c r="CQ137" t="s">
        <v>0</v>
      </c>
      <c r="CR137" t="s">
        <v>0</v>
      </c>
      <c r="CS137" t="s">
        <v>0</v>
      </c>
      <c r="CT137" t="s">
        <v>0</v>
      </c>
      <c r="CU137" t="s">
        <v>0</v>
      </c>
      <c r="CV137" t="s">
        <v>0</v>
      </c>
      <c r="CW137" t="s">
        <v>0</v>
      </c>
      <c r="CX137" t="s">
        <v>0</v>
      </c>
      <c r="CY137" t="s">
        <v>0</v>
      </c>
      <c r="CZ137" t="s">
        <v>0</v>
      </c>
      <c r="DA137" t="s">
        <v>0</v>
      </c>
      <c r="DB137" t="s">
        <v>0</v>
      </c>
      <c r="DC137" t="s">
        <v>0</v>
      </c>
      <c r="DD137" t="s">
        <v>0</v>
      </c>
      <c r="DE137" t="s">
        <v>0</v>
      </c>
      <c r="DF137" t="s">
        <v>0</v>
      </c>
      <c r="DG137" t="s">
        <v>0</v>
      </c>
      <c r="DH137" t="s">
        <v>0</v>
      </c>
      <c r="DI137" t="s">
        <v>0</v>
      </c>
      <c r="DJ137" t="s">
        <v>0</v>
      </c>
    </row>
    <row r="138" spans="4:114" x14ac:dyDescent="0.25"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7" t="s">
        <v>0</v>
      </c>
      <c r="BA138" s="7" t="s">
        <v>0</v>
      </c>
      <c r="BB138" s="7" t="s">
        <v>0</v>
      </c>
      <c r="BC138" s="7" t="s">
        <v>0</v>
      </c>
      <c r="BD138" s="7" t="s">
        <v>0</v>
      </c>
      <c r="BE138" s="7" t="s">
        <v>0</v>
      </c>
      <c r="BF138" s="7" t="s">
        <v>0</v>
      </c>
      <c r="BG138" s="7" t="s">
        <v>0</v>
      </c>
      <c r="BH138" s="7" t="s">
        <v>0</v>
      </c>
      <c r="BI138" s="7" t="s">
        <v>0</v>
      </c>
      <c r="BJ138" s="7" t="s">
        <v>0</v>
      </c>
      <c r="BK138" s="7" t="s">
        <v>0</v>
      </c>
      <c r="BL138" s="7" t="s">
        <v>0</v>
      </c>
      <c r="BM138" s="7" t="s">
        <v>0</v>
      </c>
      <c r="BN138" s="7" t="s">
        <v>0</v>
      </c>
      <c r="BO138" s="7" t="s">
        <v>0</v>
      </c>
      <c r="BP138" s="7" t="s">
        <v>0</v>
      </c>
      <c r="BQ138" s="7" t="s">
        <v>0</v>
      </c>
      <c r="BR138" s="7" t="s">
        <v>0</v>
      </c>
      <c r="BS138" s="7" t="s">
        <v>0</v>
      </c>
      <c r="BT138" s="7" t="s">
        <v>0</v>
      </c>
      <c r="BU138" s="7" t="s">
        <v>0</v>
      </c>
      <c r="BV138" s="7" t="s">
        <v>0</v>
      </c>
      <c r="BW138" s="7" t="s">
        <v>0</v>
      </c>
      <c r="BX138" s="7" t="s">
        <v>0</v>
      </c>
      <c r="BY138" s="7" t="s">
        <v>0</v>
      </c>
      <c r="BZ138" s="7" t="s">
        <v>0</v>
      </c>
      <c r="CA138" s="7" t="s">
        <v>0</v>
      </c>
      <c r="CB138" s="7" t="s">
        <v>0</v>
      </c>
      <c r="CC138" s="7" t="s">
        <v>0</v>
      </c>
      <c r="CD138" s="7" t="s">
        <v>0</v>
      </c>
      <c r="CE138" s="7" t="s">
        <v>0</v>
      </c>
      <c r="CF138" s="7" t="s">
        <v>0</v>
      </c>
      <c r="CG138" s="7" t="s">
        <v>0</v>
      </c>
      <c r="CH138" s="7" t="s">
        <v>0</v>
      </c>
      <c r="CI138" s="7" t="s">
        <v>0</v>
      </c>
      <c r="CJ138" t="s">
        <v>0</v>
      </c>
      <c r="CK138" t="s">
        <v>0</v>
      </c>
      <c r="CL138" t="s">
        <v>0</v>
      </c>
      <c r="CM138" t="s">
        <v>0</v>
      </c>
      <c r="CN138" t="s">
        <v>0</v>
      </c>
      <c r="CO138" t="s">
        <v>0</v>
      </c>
      <c r="CP138" t="s">
        <v>0</v>
      </c>
      <c r="CQ138" t="s">
        <v>0</v>
      </c>
      <c r="CR138" t="s">
        <v>0</v>
      </c>
      <c r="CS138" t="s">
        <v>0</v>
      </c>
      <c r="CT138" t="s">
        <v>0</v>
      </c>
      <c r="CU138" t="s">
        <v>0</v>
      </c>
      <c r="CV138" t="s">
        <v>0</v>
      </c>
      <c r="CW138" t="s">
        <v>0</v>
      </c>
      <c r="CX138" t="s">
        <v>0</v>
      </c>
      <c r="CY138" t="s">
        <v>0</v>
      </c>
      <c r="CZ138" t="s">
        <v>0</v>
      </c>
      <c r="DA138" t="s">
        <v>0</v>
      </c>
      <c r="DB138" t="s">
        <v>0</v>
      </c>
      <c r="DC138" t="s">
        <v>0</v>
      </c>
      <c r="DD138" t="s">
        <v>0</v>
      </c>
      <c r="DE138" t="s">
        <v>0</v>
      </c>
      <c r="DF138" t="s">
        <v>0</v>
      </c>
      <c r="DG138" t="s">
        <v>0</v>
      </c>
      <c r="DH138" t="s">
        <v>0</v>
      </c>
      <c r="DI138" t="s">
        <v>0</v>
      </c>
      <c r="DJ138" t="s">
        <v>0</v>
      </c>
    </row>
    <row r="139" spans="4:114" x14ac:dyDescent="0.25"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7" t="s">
        <v>0</v>
      </c>
      <c r="BA139" s="7" t="s">
        <v>0</v>
      </c>
      <c r="BB139" s="7" t="s">
        <v>0</v>
      </c>
      <c r="BC139" s="7" t="s">
        <v>0</v>
      </c>
      <c r="BD139" s="7" t="s">
        <v>0</v>
      </c>
      <c r="BE139" s="7" t="s">
        <v>0</v>
      </c>
      <c r="BF139" s="7" t="s">
        <v>0</v>
      </c>
      <c r="BG139" s="7" t="s">
        <v>0</v>
      </c>
      <c r="BH139" s="7" t="s">
        <v>0</v>
      </c>
      <c r="BI139" s="7" t="s">
        <v>0</v>
      </c>
      <c r="BJ139" s="7" t="s">
        <v>0</v>
      </c>
      <c r="BK139" s="7" t="s">
        <v>0</v>
      </c>
      <c r="BL139" s="7" t="s">
        <v>0</v>
      </c>
      <c r="BM139" s="7" t="s">
        <v>0</v>
      </c>
      <c r="BN139" s="7" t="s">
        <v>0</v>
      </c>
      <c r="BO139" s="7" t="s">
        <v>0</v>
      </c>
      <c r="BP139" s="7" t="s">
        <v>0</v>
      </c>
      <c r="BQ139" s="7" t="s">
        <v>0</v>
      </c>
      <c r="BR139" s="7" t="s">
        <v>0</v>
      </c>
      <c r="BS139" s="7" t="s">
        <v>0</v>
      </c>
      <c r="BT139" s="7" t="s">
        <v>0</v>
      </c>
      <c r="BU139" s="7" t="s">
        <v>0</v>
      </c>
      <c r="BV139" s="7" t="s">
        <v>0</v>
      </c>
      <c r="BW139" s="7" t="s">
        <v>0</v>
      </c>
      <c r="BX139" s="7" t="s">
        <v>0</v>
      </c>
      <c r="BY139" s="7" t="s">
        <v>0</v>
      </c>
      <c r="BZ139" s="7" t="s">
        <v>0</v>
      </c>
      <c r="CA139" s="7" t="s">
        <v>0</v>
      </c>
      <c r="CB139" s="7" t="s">
        <v>0</v>
      </c>
      <c r="CC139" s="7" t="s">
        <v>0</v>
      </c>
      <c r="CD139" s="7" t="s">
        <v>0</v>
      </c>
      <c r="CE139" s="7" t="s">
        <v>0</v>
      </c>
      <c r="CF139" s="7" t="s">
        <v>0</v>
      </c>
      <c r="CG139" s="7" t="s">
        <v>0</v>
      </c>
      <c r="CH139" s="7" t="s">
        <v>0</v>
      </c>
      <c r="CI139" s="7" t="s">
        <v>0</v>
      </c>
      <c r="CJ139" t="s">
        <v>0</v>
      </c>
      <c r="CK139" t="s">
        <v>0</v>
      </c>
      <c r="CL139" t="s">
        <v>0</v>
      </c>
      <c r="CM139" t="s">
        <v>0</v>
      </c>
      <c r="CN139" t="s">
        <v>0</v>
      </c>
      <c r="CO139" t="s">
        <v>0</v>
      </c>
      <c r="CP139" t="s">
        <v>0</v>
      </c>
      <c r="CQ139" t="s">
        <v>0</v>
      </c>
      <c r="CR139" t="s">
        <v>0</v>
      </c>
      <c r="CS139" t="s">
        <v>0</v>
      </c>
      <c r="CT139" t="s">
        <v>0</v>
      </c>
      <c r="CU139" t="s">
        <v>0</v>
      </c>
      <c r="CV139" t="s">
        <v>0</v>
      </c>
      <c r="CW139" t="s">
        <v>0</v>
      </c>
      <c r="CX139" t="s">
        <v>0</v>
      </c>
      <c r="CY139" t="s">
        <v>0</v>
      </c>
      <c r="CZ139" t="s">
        <v>0</v>
      </c>
      <c r="DA139" t="s">
        <v>0</v>
      </c>
      <c r="DB139" t="s">
        <v>0</v>
      </c>
      <c r="DC139" t="s">
        <v>0</v>
      </c>
      <c r="DD139" t="s">
        <v>0</v>
      </c>
      <c r="DE139" t="s">
        <v>0</v>
      </c>
      <c r="DF139" t="s">
        <v>0</v>
      </c>
      <c r="DG139" t="s">
        <v>0</v>
      </c>
      <c r="DH139" t="s">
        <v>0</v>
      </c>
      <c r="DI139" t="s">
        <v>0</v>
      </c>
      <c r="DJ139" t="s">
        <v>0</v>
      </c>
    </row>
    <row r="140" spans="4:114" x14ac:dyDescent="0.25"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8">
        <v>0</v>
      </c>
      <c r="AU140" s="8">
        <v>0</v>
      </c>
      <c r="AV140" s="8">
        <v>0</v>
      </c>
      <c r="AW140" s="8">
        <v>0</v>
      </c>
      <c r="AX140" s="8">
        <v>0</v>
      </c>
      <c r="AY140" s="8">
        <v>0</v>
      </c>
      <c r="AZ140" t="s">
        <v>0</v>
      </c>
      <c r="BA140" t="s">
        <v>0</v>
      </c>
      <c r="BB140" t="s">
        <v>0</v>
      </c>
      <c r="BC140" t="s">
        <v>0</v>
      </c>
      <c r="BD140" t="s">
        <v>0</v>
      </c>
      <c r="BE140" t="s">
        <v>0</v>
      </c>
      <c r="BF140" t="s">
        <v>0</v>
      </c>
      <c r="BG140" t="s">
        <v>0</v>
      </c>
      <c r="BH140" t="s">
        <v>0</v>
      </c>
      <c r="BI140" t="s">
        <v>0</v>
      </c>
      <c r="BJ140" t="s">
        <v>0</v>
      </c>
      <c r="BK140" t="s">
        <v>0</v>
      </c>
      <c r="BL140" t="s">
        <v>0</v>
      </c>
      <c r="BM140" t="s">
        <v>0</v>
      </c>
      <c r="BN140" t="s">
        <v>0</v>
      </c>
      <c r="BO140" t="s">
        <v>0</v>
      </c>
      <c r="BP140" t="s">
        <v>0</v>
      </c>
      <c r="BQ140" t="s">
        <v>0</v>
      </c>
      <c r="BR140" t="s">
        <v>0</v>
      </c>
      <c r="BS140" t="s">
        <v>0</v>
      </c>
      <c r="BT140" t="s">
        <v>0</v>
      </c>
      <c r="BU140" t="s">
        <v>0</v>
      </c>
      <c r="BV140" t="s">
        <v>0</v>
      </c>
      <c r="BW140" t="s">
        <v>0</v>
      </c>
      <c r="BX140" t="s">
        <v>0</v>
      </c>
      <c r="BY140" t="s">
        <v>0</v>
      </c>
      <c r="BZ140" t="s">
        <v>0</v>
      </c>
      <c r="CA140" t="s">
        <v>0</v>
      </c>
      <c r="CB140" t="s">
        <v>0</v>
      </c>
      <c r="CC140" t="s">
        <v>0</v>
      </c>
      <c r="CD140" t="s">
        <v>0</v>
      </c>
      <c r="CE140" t="s">
        <v>0</v>
      </c>
      <c r="CF140" t="s">
        <v>0</v>
      </c>
      <c r="CG140" t="s">
        <v>0</v>
      </c>
      <c r="CH140" t="s">
        <v>0</v>
      </c>
      <c r="CI140" t="s">
        <v>0</v>
      </c>
      <c r="CJ140" t="s">
        <v>0</v>
      </c>
      <c r="CK140" t="s">
        <v>0</v>
      </c>
      <c r="CL140" t="s">
        <v>0</v>
      </c>
      <c r="CM140" t="s">
        <v>0</v>
      </c>
      <c r="CN140" t="s">
        <v>0</v>
      </c>
      <c r="CO140" t="s">
        <v>0</v>
      </c>
      <c r="CP140" t="s">
        <v>0</v>
      </c>
      <c r="CQ140" t="s">
        <v>0</v>
      </c>
      <c r="CR140" t="s">
        <v>0</v>
      </c>
      <c r="CS140" t="s">
        <v>0</v>
      </c>
      <c r="CT140" t="s">
        <v>0</v>
      </c>
      <c r="CU140" t="s">
        <v>0</v>
      </c>
      <c r="CV140" t="s">
        <v>0</v>
      </c>
      <c r="CW140" t="s">
        <v>0</v>
      </c>
      <c r="CX140" t="s">
        <v>0</v>
      </c>
      <c r="CY140" t="s">
        <v>0</v>
      </c>
      <c r="CZ140" t="s">
        <v>0</v>
      </c>
      <c r="DA140" t="s">
        <v>0</v>
      </c>
      <c r="DB140" t="s">
        <v>0</v>
      </c>
      <c r="DC140" t="s">
        <v>0</v>
      </c>
      <c r="DD140" t="s">
        <v>0</v>
      </c>
      <c r="DE140" t="s">
        <v>0</v>
      </c>
      <c r="DF140" t="s">
        <v>0</v>
      </c>
      <c r="DG140" t="s">
        <v>0</v>
      </c>
      <c r="DH140" t="s">
        <v>0</v>
      </c>
      <c r="DI140" t="s">
        <v>0</v>
      </c>
      <c r="DJ140" t="s">
        <v>0</v>
      </c>
    </row>
    <row r="141" spans="4:114" x14ac:dyDescent="0.25"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8">
        <v>0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8">
        <v>0</v>
      </c>
      <c r="AX141" s="8">
        <v>0</v>
      </c>
      <c r="AY141" s="8">
        <v>0</v>
      </c>
      <c r="AZ141" t="s">
        <v>0</v>
      </c>
      <c r="BA141" t="s">
        <v>0</v>
      </c>
      <c r="BB141" t="s">
        <v>0</v>
      </c>
      <c r="BC141" t="s">
        <v>0</v>
      </c>
      <c r="BD141" t="s">
        <v>0</v>
      </c>
      <c r="BE141" t="s">
        <v>0</v>
      </c>
      <c r="BF141" t="s">
        <v>0</v>
      </c>
      <c r="BG141" t="s">
        <v>0</v>
      </c>
      <c r="BH141" t="s">
        <v>0</v>
      </c>
      <c r="BI141" t="s">
        <v>0</v>
      </c>
      <c r="BJ141" t="s">
        <v>0</v>
      </c>
      <c r="BK141" t="s">
        <v>0</v>
      </c>
      <c r="BL141" t="s">
        <v>0</v>
      </c>
      <c r="BM141" t="s">
        <v>0</v>
      </c>
      <c r="BN141" t="s">
        <v>0</v>
      </c>
      <c r="BO141" t="s">
        <v>0</v>
      </c>
      <c r="BP141" t="s">
        <v>0</v>
      </c>
      <c r="BQ141" t="s">
        <v>0</v>
      </c>
      <c r="BR141" t="s">
        <v>0</v>
      </c>
      <c r="BS141" t="s">
        <v>0</v>
      </c>
      <c r="BT141" t="s">
        <v>0</v>
      </c>
      <c r="BU141" t="s">
        <v>0</v>
      </c>
      <c r="BV141" t="s">
        <v>0</v>
      </c>
      <c r="BW141" t="s">
        <v>0</v>
      </c>
      <c r="BX141" t="s">
        <v>0</v>
      </c>
      <c r="BY141" t="s">
        <v>0</v>
      </c>
      <c r="BZ141" t="s">
        <v>0</v>
      </c>
      <c r="CA141" t="s">
        <v>0</v>
      </c>
      <c r="CB141" t="s">
        <v>0</v>
      </c>
      <c r="CC141" t="s">
        <v>0</v>
      </c>
      <c r="CD141" t="s">
        <v>0</v>
      </c>
      <c r="CE141" t="s">
        <v>0</v>
      </c>
      <c r="CF141" t="s">
        <v>0</v>
      </c>
      <c r="CG141" t="s">
        <v>0</v>
      </c>
      <c r="CH141" t="s">
        <v>0</v>
      </c>
      <c r="CI141" t="s">
        <v>0</v>
      </c>
      <c r="CJ141" t="s">
        <v>0</v>
      </c>
      <c r="CK141" t="s">
        <v>0</v>
      </c>
      <c r="CL141" t="s">
        <v>0</v>
      </c>
      <c r="CM141" t="s">
        <v>0</v>
      </c>
      <c r="CN141" t="s">
        <v>0</v>
      </c>
      <c r="CO141" t="s">
        <v>0</v>
      </c>
      <c r="CP141" t="s">
        <v>0</v>
      </c>
      <c r="CQ141" t="s">
        <v>0</v>
      </c>
      <c r="CR141" t="s">
        <v>0</v>
      </c>
      <c r="CS141" t="s">
        <v>0</v>
      </c>
      <c r="CT141" t="s">
        <v>0</v>
      </c>
      <c r="CU141" t="s">
        <v>0</v>
      </c>
      <c r="CV141" t="s">
        <v>0</v>
      </c>
      <c r="CW141" t="s">
        <v>0</v>
      </c>
      <c r="CX141" t="s">
        <v>0</v>
      </c>
      <c r="CY141" t="s">
        <v>0</v>
      </c>
      <c r="CZ141" t="s">
        <v>0</v>
      </c>
      <c r="DA141" t="s">
        <v>0</v>
      </c>
      <c r="DB141" t="s">
        <v>0</v>
      </c>
      <c r="DC141" t="s">
        <v>0</v>
      </c>
      <c r="DD141" t="s">
        <v>0</v>
      </c>
      <c r="DE141" t="s">
        <v>0</v>
      </c>
      <c r="DF141" t="s">
        <v>0</v>
      </c>
      <c r="DG141" t="s">
        <v>0</v>
      </c>
      <c r="DH141" t="s">
        <v>0</v>
      </c>
      <c r="DI141" t="s">
        <v>0</v>
      </c>
      <c r="DJ141" t="s">
        <v>0</v>
      </c>
    </row>
    <row r="142" spans="4:114" x14ac:dyDescent="0.25"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t="s">
        <v>0</v>
      </c>
      <c r="BA142" t="s">
        <v>0</v>
      </c>
      <c r="BB142" t="s">
        <v>0</v>
      </c>
      <c r="BC142" t="s">
        <v>0</v>
      </c>
      <c r="BD142" t="s">
        <v>0</v>
      </c>
      <c r="BE142" t="s">
        <v>0</v>
      </c>
      <c r="BF142" t="s">
        <v>0</v>
      </c>
      <c r="BG142" t="s">
        <v>0</v>
      </c>
      <c r="BH142" t="s">
        <v>0</v>
      </c>
      <c r="BI142" t="s">
        <v>0</v>
      </c>
      <c r="BJ142" t="s">
        <v>0</v>
      </c>
      <c r="BK142" t="s">
        <v>0</v>
      </c>
      <c r="BL142" t="s">
        <v>0</v>
      </c>
      <c r="BM142" t="s">
        <v>0</v>
      </c>
      <c r="BN142" t="s">
        <v>0</v>
      </c>
      <c r="BO142" t="s">
        <v>0</v>
      </c>
      <c r="BP142" t="s">
        <v>0</v>
      </c>
      <c r="BQ142" t="s">
        <v>0</v>
      </c>
      <c r="BR142" t="s">
        <v>0</v>
      </c>
      <c r="BS142" t="s">
        <v>0</v>
      </c>
      <c r="BT142" t="s">
        <v>0</v>
      </c>
      <c r="BU142" t="s">
        <v>0</v>
      </c>
      <c r="BV142" t="s">
        <v>0</v>
      </c>
      <c r="BW142" t="s">
        <v>0</v>
      </c>
      <c r="BX142" t="s">
        <v>0</v>
      </c>
      <c r="BY142" t="s">
        <v>0</v>
      </c>
      <c r="BZ142" t="s">
        <v>0</v>
      </c>
      <c r="CA142" t="s">
        <v>0</v>
      </c>
      <c r="CB142" t="s">
        <v>0</v>
      </c>
      <c r="CC142" t="s">
        <v>0</v>
      </c>
      <c r="CD142" t="s">
        <v>0</v>
      </c>
      <c r="CE142" t="s">
        <v>0</v>
      </c>
      <c r="CF142" t="s">
        <v>0</v>
      </c>
      <c r="CG142" t="s">
        <v>0</v>
      </c>
      <c r="CH142" t="s">
        <v>0</v>
      </c>
      <c r="CI142" t="s">
        <v>0</v>
      </c>
      <c r="CJ142" t="s">
        <v>0</v>
      </c>
      <c r="CK142" t="s">
        <v>0</v>
      </c>
      <c r="CL142" t="s">
        <v>0</v>
      </c>
      <c r="CM142" t="s">
        <v>0</v>
      </c>
      <c r="CN142" t="s">
        <v>0</v>
      </c>
      <c r="CO142" t="s">
        <v>0</v>
      </c>
      <c r="CP142" t="s">
        <v>0</v>
      </c>
      <c r="CQ142" t="s">
        <v>0</v>
      </c>
      <c r="CR142" t="s">
        <v>0</v>
      </c>
      <c r="CS142" t="s">
        <v>0</v>
      </c>
      <c r="CT142" t="s">
        <v>0</v>
      </c>
      <c r="CU142" t="s">
        <v>0</v>
      </c>
      <c r="CV142" t="s">
        <v>0</v>
      </c>
      <c r="CW142" t="s">
        <v>0</v>
      </c>
      <c r="CX142" t="s">
        <v>0</v>
      </c>
      <c r="CY142" t="s">
        <v>0</v>
      </c>
      <c r="CZ142" t="s">
        <v>0</v>
      </c>
      <c r="DA142" t="s">
        <v>0</v>
      </c>
      <c r="DB142" t="s">
        <v>0</v>
      </c>
      <c r="DC142" t="s">
        <v>0</v>
      </c>
      <c r="DD142" t="s">
        <v>0</v>
      </c>
      <c r="DE142" t="s">
        <v>0</v>
      </c>
      <c r="DF142" t="s">
        <v>0</v>
      </c>
      <c r="DG142" t="s">
        <v>0</v>
      </c>
      <c r="DH142" t="s">
        <v>0</v>
      </c>
      <c r="DI142" t="s">
        <v>0</v>
      </c>
      <c r="DJ142" t="s">
        <v>0</v>
      </c>
    </row>
    <row r="143" spans="4:114" x14ac:dyDescent="0.25"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t="s">
        <v>0</v>
      </c>
      <c r="BA143" t="s">
        <v>0</v>
      </c>
      <c r="BB143" t="s">
        <v>0</v>
      </c>
      <c r="BC143" t="s">
        <v>0</v>
      </c>
      <c r="BD143" t="s">
        <v>0</v>
      </c>
      <c r="BE143" t="s">
        <v>0</v>
      </c>
      <c r="BF143" t="s">
        <v>0</v>
      </c>
      <c r="BG143" t="s">
        <v>0</v>
      </c>
      <c r="BH143" t="s">
        <v>0</v>
      </c>
      <c r="BI143" t="s">
        <v>0</v>
      </c>
      <c r="BJ143" t="s">
        <v>0</v>
      </c>
      <c r="BK143" t="s">
        <v>0</v>
      </c>
      <c r="BL143" t="s">
        <v>0</v>
      </c>
      <c r="BM143" t="s">
        <v>0</v>
      </c>
      <c r="BN143" t="s">
        <v>0</v>
      </c>
      <c r="BO143" t="s">
        <v>0</v>
      </c>
      <c r="BP143" t="s">
        <v>0</v>
      </c>
      <c r="BQ143" t="s">
        <v>0</v>
      </c>
      <c r="BR143" t="s">
        <v>0</v>
      </c>
      <c r="BS143" t="s">
        <v>0</v>
      </c>
      <c r="BT143" t="s">
        <v>0</v>
      </c>
      <c r="BU143" t="s">
        <v>0</v>
      </c>
      <c r="BV143" t="s">
        <v>0</v>
      </c>
      <c r="BW143" t="s">
        <v>0</v>
      </c>
      <c r="BX143" t="s">
        <v>0</v>
      </c>
      <c r="BY143" t="s">
        <v>0</v>
      </c>
      <c r="BZ143" t="s">
        <v>0</v>
      </c>
      <c r="CA143" t="s">
        <v>0</v>
      </c>
      <c r="CB143" t="s">
        <v>0</v>
      </c>
      <c r="CC143" t="s">
        <v>0</v>
      </c>
      <c r="CD143" t="s">
        <v>0</v>
      </c>
      <c r="CE143" t="s">
        <v>0</v>
      </c>
      <c r="CF143" t="s">
        <v>0</v>
      </c>
      <c r="CG143" t="s">
        <v>0</v>
      </c>
      <c r="CH143" t="s">
        <v>0</v>
      </c>
      <c r="CI143" t="s">
        <v>0</v>
      </c>
      <c r="CJ143" t="s">
        <v>0</v>
      </c>
      <c r="CK143" t="s">
        <v>0</v>
      </c>
      <c r="CL143" t="s">
        <v>0</v>
      </c>
      <c r="CM143" t="s">
        <v>0</v>
      </c>
      <c r="CN143" t="s">
        <v>0</v>
      </c>
      <c r="CO143" t="s">
        <v>0</v>
      </c>
      <c r="CP143" t="s">
        <v>0</v>
      </c>
      <c r="CQ143" t="s">
        <v>0</v>
      </c>
      <c r="CR143" t="s">
        <v>0</v>
      </c>
      <c r="CS143" t="s">
        <v>0</v>
      </c>
      <c r="CT143" t="s">
        <v>0</v>
      </c>
      <c r="CU143" t="s">
        <v>0</v>
      </c>
      <c r="CV143" t="s">
        <v>0</v>
      </c>
      <c r="CW143" t="s">
        <v>0</v>
      </c>
      <c r="CX143" t="s">
        <v>0</v>
      </c>
      <c r="CY143" t="s">
        <v>0</v>
      </c>
      <c r="CZ143" t="s">
        <v>0</v>
      </c>
      <c r="DA143" t="s">
        <v>0</v>
      </c>
      <c r="DB143" t="s">
        <v>0</v>
      </c>
      <c r="DC143" t="s">
        <v>0</v>
      </c>
      <c r="DD143" t="s">
        <v>0</v>
      </c>
      <c r="DE143" t="s">
        <v>0</v>
      </c>
      <c r="DF143" t="s">
        <v>0</v>
      </c>
      <c r="DG143" t="s">
        <v>0</v>
      </c>
      <c r="DH143" t="s">
        <v>0</v>
      </c>
      <c r="DI143" t="s">
        <v>0</v>
      </c>
      <c r="DJ143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V145"/>
  <sheetViews>
    <sheetView workbookViewId="0">
      <pane xSplit="3" ySplit="3" topLeftCell="AX4" activePane="bottomRight" state="frozen"/>
      <selection pane="topRight" activeCell="J1" sqref="J1"/>
      <selection pane="bottomLeft" activeCell="A4" sqref="A4"/>
      <selection pane="bottomRight" activeCell="D25" sqref="D25:AY25"/>
    </sheetView>
  </sheetViews>
  <sheetFormatPr defaultRowHeight="15" x14ac:dyDescent="0.25"/>
  <cols>
    <col min="1" max="1" width="17.5703125" customWidth="1"/>
    <col min="2" max="2" width="20.28515625" bestFit="1" customWidth="1"/>
    <col min="3" max="3" width="10.140625" customWidth="1"/>
    <col min="4" max="15" width="16.85546875" bestFit="1" customWidth="1"/>
    <col min="16" max="51" width="15.8554687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53" width="12" bestFit="1" customWidth="1"/>
    <col min="254" max="260" width="9.28515625" bestFit="1" customWidth="1"/>
  </cols>
  <sheetData>
    <row r="2" spans="1:204" x14ac:dyDescent="0.25"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</row>
    <row r="3" spans="1:204" x14ac:dyDescent="0.25">
      <c r="A3" t="s">
        <v>558</v>
      </c>
      <c r="B3" t="s">
        <v>17</v>
      </c>
      <c r="C3" t="s">
        <v>1</v>
      </c>
      <c r="D3" s="27" t="s">
        <v>30</v>
      </c>
      <c r="E3" s="27" t="s">
        <v>31</v>
      </c>
      <c r="F3" s="27" t="s">
        <v>32</v>
      </c>
      <c r="G3" s="27" t="s">
        <v>33</v>
      </c>
      <c r="H3" s="27" t="s">
        <v>34</v>
      </c>
      <c r="I3" s="27" t="s">
        <v>35</v>
      </c>
      <c r="J3" s="27" t="s">
        <v>36</v>
      </c>
      <c r="K3" s="27" t="s">
        <v>37</v>
      </c>
      <c r="L3" s="27" t="s">
        <v>38</v>
      </c>
      <c r="M3" s="27" t="s">
        <v>39</v>
      </c>
      <c r="N3" s="27" t="s">
        <v>40</v>
      </c>
      <c r="O3" s="27" t="s">
        <v>41</v>
      </c>
      <c r="P3" s="27" t="s">
        <v>321</v>
      </c>
      <c r="Q3" s="27" t="s">
        <v>322</v>
      </c>
      <c r="R3" s="27" t="s">
        <v>323</v>
      </c>
      <c r="S3" s="27" t="s">
        <v>324</v>
      </c>
      <c r="T3" s="27" t="s">
        <v>325</v>
      </c>
      <c r="U3" s="27" t="s">
        <v>326</v>
      </c>
      <c r="V3" s="27" t="s">
        <v>327</v>
      </c>
      <c r="W3" s="27" t="s">
        <v>328</v>
      </c>
      <c r="X3" s="27" t="s">
        <v>329</v>
      </c>
      <c r="Y3" s="27" t="s">
        <v>330</v>
      </c>
      <c r="Z3" s="27" t="s">
        <v>331</v>
      </c>
      <c r="AA3" s="27" t="s">
        <v>332</v>
      </c>
      <c r="AB3" s="27" t="s">
        <v>333</v>
      </c>
      <c r="AC3" s="27" t="s">
        <v>334</v>
      </c>
      <c r="AD3" s="27" t="s">
        <v>335</v>
      </c>
      <c r="AE3" s="27" t="s">
        <v>336</v>
      </c>
      <c r="AF3" s="27" t="s">
        <v>337</v>
      </c>
      <c r="AG3" s="27" t="s">
        <v>338</v>
      </c>
      <c r="AH3" s="27" t="s">
        <v>339</v>
      </c>
      <c r="AI3" s="27" t="s">
        <v>340</v>
      </c>
      <c r="AJ3" s="27" t="s">
        <v>341</v>
      </c>
      <c r="AK3" s="27" t="s">
        <v>342</v>
      </c>
      <c r="AL3" s="27" t="s">
        <v>343</v>
      </c>
      <c r="AM3" s="27" t="s">
        <v>344</v>
      </c>
      <c r="AN3" s="27" t="s">
        <v>345</v>
      </c>
      <c r="AO3" s="27" t="s">
        <v>346</v>
      </c>
      <c r="AP3" s="27" t="s">
        <v>347</v>
      </c>
      <c r="AQ3" s="27" t="s">
        <v>348</v>
      </c>
      <c r="AR3" s="27" t="s">
        <v>349</v>
      </c>
      <c r="AS3" s="27" t="s">
        <v>350</v>
      </c>
      <c r="AT3" s="27" t="s">
        <v>351</v>
      </c>
      <c r="AU3" s="27" t="s">
        <v>352</v>
      </c>
      <c r="AV3" s="27" t="s">
        <v>353</v>
      </c>
      <c r="AW3" s="27" t="s">
        <v>354</v>
      </c>
      <c r="AX3" s="27" t="s">
        <v>355</v>
      </c>
      <c r="AY3" s="28" t="s">
        <v>356</v>
      </c>
      <c r="AZ3" s="1" t="s">
        <v>320</v>
      </c>
      <c r="BA3" s="1" t="s">
        <v>357</v>
      </c>
      <c r="BB3" s="1" t="s">
        <v>358</v>
      </c>
      <c r="BC3" s="1" t="s">
        <v>359</v>
      </c>
      <c r="BD3" s="1" t="s">
        <v>360</v>
      </c>
      <c r="BE3" s="1" t="s">
        <v>361</v>
      </c>
      <c r="BF3" s="1" t="s">
        <v>362</v>
      </c>
      <c r="BG3" s="1" t="s">
        <v>363</v>
      </c>
      <c r="BH3" s="1" t="s">
        <v>364</v>
      </c>
      <c r="BI3" s="1" t="s">
        <v>365</v>
      </c>
      <c r="BJ3" s="1" t="s">
        <v>366</v>
      </c>
      <c r="BK3" s="1" t="s">
        <v>367</v>
      </c>
      <c r="BL3" s="1" t="s">
        <v>368</v>
      </c>
      <c r="BM3" s="1" t="s">
        <v>369</v>
      </c>
      <c r="BN3" s="1" t="s">
        <v>370</v>
      </c>
      <c r="BO3" s="1" t="s">
        <v>371</v>
      </c>
      <c r="BP3" s="1" t="s">
        <v>376</v>
      </c>
      <c r="BQ3" s="1" t="s">
        <v>377</v>
      </c>
      <c r="BR3" s="1" t="s">
        <v>378</v>
      </c>
      <c r="BS3" s="1" t="s">
        <v>379</v>
      </c>
      <c r="BT3" s="1" t="s">
        <v>380</v>
      </c>
      <c r="BU3" s="1" t="s">
        <v>381</v>
      </c>
      <c r="BV3" s="1" t="s">
        <v>382</v>
      </c>
      <c r="BW3" s="1" t="s">
        <v>383</v>
      </c>
      <c r="BX3" s="1" t="s">
        <v>384</v>
      </c>
      <c r="BY3" s="1" t="s">
        <v>385</v>
      </c>
      <c r="BZ3" s="1" t="s">
        <v>386</v>
      </c>
      <c r="CA3" s="1" t="s">
        <v>387</v>
      </c>
      <c r="CB3" s="1" t="s">
        <v>388</v>
      </c>
      <c r="CC3" s="1" t="s">
        <v>389</v>
      </c>
      <c r="CD3" s="1" t="s">
        <v>390</v>
      </c>
      <c r="CE3" s="1" t="s">
        <v>391</v>
      </c>
      <c r="CF3" s="1" t="s">
        <v>392</v>
      </c>
      <c r="CG3" s="1" t="s">
        <v>393</v>
      </c>
      <c r="CH3" s="1" t="s">
        <v>394</v>
      </c>
      <c r="CI3" s="1" t="s">
        <v>395</v>
      </c>
      <c r="CJ3" s="1" t="s">
        <v>396</v>
      </c>
      <c r="CK3" s="1" t="s">
        <v>397</v>
      </c>
      <c r="CL3" s="1" t="s">
        <v>398</v>
      </c>
      <c r="CM3" s="1" t="s">
        <v>399</v>
      </c>
      <c r="CN3" s="1" t="s">
        <v>400</v>
      </c>
      <c r="CO3" s="1" t="s">
        <v>401</v>
      </c>
      <c r="CP3" s="1" t="s">
        <v>402</v>
      </c>
      <c r="CQ3" s="1" t="s">
        <v>403</v>
      </c>
      <c r="CR3" s="1" t="s">
        <v>404</v>
      </c>
      <c r="CS3" s="1" t="s">
        <v>405</v>
      </c>
      <c r="CT3" s="1" t="s">
        <v>406</v>
      </c>
      <c r="CU3" s="1" t="s">
        <v>407</v>
      </c>
      <c r="CV3" s="1" t="s">
        <v>408</v>
      </c>
      <c r="CW3" s="1" t="s">
        <v>409</v>
      </c>
      <c r="CX3" s="1" t="s">
        <v>410</v>
      </c>
      <c r="CY3" s="1" t="s">
        <v>411</v>
      </c>
      <c r="CZ3" s="1" t="s">
        <v>412</v>
      </c>
      <c r="DA3" s="1" t="s">
        <v>413</v>
      </c>
      <c r="DB3" s="1" t="s">
        <v>414</v>
      </c>
      <c r="DC3" s="1" t="s">
        <v>415</v>
      </c>
      <c r="DD3" s="1" t="s">
        <v>416</v>
      </c>
      <c r="DE3" s="1" t="s">
        <v>417</v>
      </c>
      <c r="DF3" s="1" t="s">
        <v>418</v>
      </c>
      <c r="DG3" s="1" t="s">
        <v>419</v>
      </c>
      <c r="DH3" s="1" t="s">
        <v>420</v>
      </c>
      <c r="DI3" s="1" t="s">
        <v>421</v>
      </c>
      <c r="DJ3" s="1" t="s">
        <v>422</v>
      </c>
      <c r="DK3" s="1" t="s">
        <v>423</v>
      </c>
      <c r="DL3" s="1" t="s">
        <v>424</v>
      </c>
      <c r="DM3" s="1" t="s">
        <v>425</v>
      </c>
      <c r="DN3" s="1" t="s">
        <v>426</v>
      </c>
      <c r="DO3" s="1" t="s">
        <v>427</v>
      </c>
      <c r="DP3" s="1" t="s">
        <v>428</v>
      </c>
      <c r="DQ3" s="1" t="s">
        <v>429</v>
      </c>
      <c r="DR3" s="1" t="s">
        <v>430</v>
      </c>
      <c r="DS3" s="1" t="s">
        <v>431</v>
      </c>
      <c r="DT3" s="1" t="s">
        <v>432</v>
      </c>
      <c r="DU3" s="1" t="s">
        <v>433</v>
      </c>
      <c r="DV3" s="1" t="s">
        <v>434</v>
      </c>
      <c r="DW3" s="1" t="s">
        <v>435</v>
      </c>
      <c r="DX3" s="1" t="s">
        <v>436</v>
      </c>
      <c r="DY3" s="1" t="s">
        <v>437</v>
      </c>
      <c r="DZ3" s="1" t="s">
        <v>438</v>
      </c>
      <c r="EA3" s="1" t="s">
        <v>439</v>
      </c>
      <c r="EB3" s="1" t="s">
        <v>440</v>
      </c>
      <c r="EC3" s="1" t="s">
        <v>441</v>
      </c>
      <c r="ED3" s="1" t="s">
        <v>442</v>
      </c>
      <c r="EE3" s="1" t="s">
        <v>443</v>
      </c>
      <c r="EF3" s="1" t="s">
        <v>444</v>
      </c>
      <c r="EG3" s="1" t="s">
        <v>445</v>
      </c>
      <c r="EH3" s="1" t="s">
        <v>446</v>
      </c>
      <c r="EI3" s="1" t="s">
        <v>447</v>
      </c>
      <c r="EJ3" s="1" t="s">
        <v>448</v>
      </c>
      <c r="EK3" s="1" t="s">
        <v>449</v>
      </c>
      <c r="EL3" s="1" t="s">
        <v>450</v>
      </c>
      <c r="EM3" s="1" t="s">
        <v>451</v>
      </c>
      <c r="EN3" s="1" t="s">
        <v>452</v>
      </c>
      <c r="EO3" s="1" t="s">
        <v>453</v>
      </c>
      <c r="EP3" s="1" t="s">
        <v>454</v>
      </c>
      <c r="EQ3" s="1" t="s">
        <v>455</v>
      </c>
      <c r="ER3" s="1" t="s">
        <v>456</v>
      </c>
      <c r="ES3" s="1" t="s">
        <v>457</v>
      </c>
      <c r="ET3" s="1" t="s">
        <v>458</v>
      </c>
      <c r="EU3" s="1" t="s">
        <v>459</v>
      </c>
      <c r="EV3" s="1" t="s">
        <v>460</v>
      </c>
      <c r="EW3" s="1" t="s">
        <v>461</v>
      </c>
      <c r="EX3" s="1" t="s">
        <v>462</v>
      </c>
      <c r="EY3" s="1" t="s">
        <v>463</v>
      </c>
      <c r="EZ3" s="1" t="s">
        <v>464</v>
      </c>
      <c r="FA3" s="1" t="s">
        <v>465</v>
      </c>
      <c r="FB3" s="1" t="s">
        <v>469</v>
      </c>
      <c r="FC3" s="1" t="s">
        <v>470</v>
      </c>
      <c r="FD3" s="1" t="s">
        <v>471</v>
      </c>
      <c r="FE3" s="1" t="s">
        <v>472</v>
      </c>
      <c r="FF3" s="1" t="s">
        <v>473</v>
      </c>
      <c r="FG3" s="1" t="s">
        <v>474</v>
      </c>
      <c r="FH3" s="1" t="s">
        <v>475</v>
      </c>
      <c r="FI3" s="1" t="s">
        <v>476</v>
      </c>
      <c r="FJ3" s="1" t="s">
        <v>477</v>
      </c>
      <c r="FK3" s="1" t="s">
        <v>478</v>
      </c>
      <c r="FL3" s="1" t="s">
        <v>479</v>
      </c>
      <c r="FM3" s="1" t="s">
        <v>480</v>
      </c>
      <c r="FN3" s="1" t="s">
        <v>481</v>
      </c>
      <c r="FO3" s="1" t="s">
        <v>482</v>
      </c>
      <c r="FP3" s="1" t="s">
        <v>483</v>
      </c>
      <c r="FQ3" s="1" t="s">
        <v>484</v>
      </c>
      <c r="FR3" s="1" t="s">
        <v>485</v>
      </c>
      <c r="FS3" s="1" t="s">
        <v>486</v>
      </c>
      <c r="FT3" s="1" t="s">
        <v>487</v>
      </c>
      <c r="FU3" s="1" t="s">
        <v>488</v>
      </c>
      <c r="FV3" s="1" t="s">
        <v>489</v>
      </c>
      <c r="FW3" s="1" t="s">
        <v>490</v>
      </c>
      <c r="FX3" s="1" t="s">
        <v>491</v>
      </c>
      <c r="FY3" s="1" t="s">
        <v>492</v>
      </c>
      <c r="FZ3" s="1" t="s">
        <v>493</v>
      </c>
      <c r="GA3" s="1" t="s">
        <v>494</v>
      </c>
      <c r="GB3" s="1" t="s">
        <v>495</v>
      </c>
      <c r="GC3" s="1" t="s">
        <v>496</v>
      </c>
      <c r="GD3" s="1" t="s">
        <v>497</v>
      </c>
      <c r="GE3" s="1" t="s">
        <v>498</v>
      </c>
      <c r="GF3" s="1" t="s">
        <v>499</v>
      </c>
      <c r="GG3" s="1" t="s">
        <v>500</v>
      </c>
      <c r="GH3" s="1" t="s">
        <v>501</v>
      </c>
      <c r="GI3" s="1" t="s">
        <v>502</v>
      </c>
      <c r="GJ3" s="1" t="s">
        <v>503</v>
      </c>
      <c r="GK3" s="1" t="s">
        <v>504</v>
      </c>
      <c r="GL3" s="1" t="s">
        <v>505</v>
      </c>
      <c r="GM3" s="1" t="s">
        <v>506</v>
      </c>
      <c r="GN3" s="1" t="s">
        <v>507</v>
      </c>
      <c r="GO3" s="1" t="s">
        <v>508</v>
      </c>
      <c r="GP3" s="1" t="s">
        <v>509</v>
      </c>
      <c r="GQ3" s="1" t="s">
        <v>510</v>
      </c>
      <c r="GR3" s="1" t="s">
        <v>511</v>
      </c>
      <c r="GS3" s="1" t="s">
        <v>512</v>
      </c>
      <c r="GT3" s="1" t="s">
        <v>513</v>
      </c>
      <c r="GU3" s="1" t="s">
        <v>514</v>
      </c>
      <c r="GV3" s="1" t="s">
        <v>515</v>
      </c>
    </row>
    <row r="4" spans="1:204" x14ac:dyDescent="0.25">
      <c r="A4" t="s">
        <v>559</v>
      </c>
      <c r="B4" t="s">
        <v>0</v>
      </c>
      <c r="C4" t="s">
        <v>0</v>
      </c>
      <c r="D4" s="24">
        <v>3003179642.6600003</v>
      </c>
      <c r="E4" s="24">
        <v>3329252707.23</v>
      </c>
      <c r="F4" s="24">
        <v>3219612039.3999996</v>
      </c>
      <c r="G4" s="24">
        <v>3285641348.3100004</v>
      </c>
      <c r="H4" s="24">
        <v>3374078383.4700003</v>
      </c>
      <c r="I4" s="24">
        <v>3306006485.8000002</v>
      </c>
      <c r="J4" s="24">
        <v>3212371760.4199996</v>
      </c>
      <c r="K4" s="24">
        <v>3320909550.0699997</v>
      </c>
      <c r="L4" s="24">
        <v>3328471801.6700001</v>
      </c>
      <c r="M4" s="24">
        <v>3382722180.98</v>
      </c>
      <c r="N4" s="24">
        <v>3300072780.7600002</v>
      </c>
      <c r="O4" s="24">
        <v>3577815077.0700002</v>
      </c>
      <c r="P4" s="27">
        <v>3196332792.9400001</v>
      </c>
      <c r="Q4" s="27">
        <v>3400884432.6999998</v>
      </c>
      <c r="R4" s="27">
        <v>3241133840.6199999</v>
      </c>
      <c r="S4" s="27">
        <v>3399909076.9299998</v>
      </c>
      <c r="T4" s="27">
        <v>3423919718.3099999</v>
      </c>
      <c r="U4" s="27">
        <v>3517719797.75</v>
      </c>
      <c r="V4" s="27">
        <v>3352125316.1999998</v>
      </c>
      <c r="W4" s="27">
        <v>3423377424.5900002</v>
      </c>
      <c r="X4" s="27">
        <v>3432223434.5500002</v>
      </c>
      <c r="Y4" s="27">
        <v>3484181087.1500001</v>
      </c>
      <c r="Z4" s="27">
        <v>3388894471.1999998</v>
      </c>
      <c r="AA4" s="27">
        <v>3692394714.4200001</v>
      </c>
      <c r="AB4" s="27">
        <v>3349311371.8300004</v>
      </c>
      <c r="AC4" s="27">
        <v>3569629288.0699997</v>
      </c>
      <c r="AD4" s="27">
        <v>3391616141.2399998</v>
      </c>
      <c r="AE4" s="27">
        <v>3493447870.75</v>
      </c>
      <c r="AF4" s="27">
        <v>3510549646.7200003</v>
      </c>
      <c r="AG4" s="27">
        <v>3604624447.7400002</v>
      </c>
      <c r="AH4" s="27">
        <v>3482451442.5999999</v>
      </c>
      <c r="AI4" s="27">
        <v>3571269410.1599998</v>
      </c>
      <c r="AJ4" s="27">
        <v>3586872269.0599999</v>
      </c>
      <c r="AK4" s="27">
        <v>3642738212.3899999</v>
      </c>
      <c r="AL4" s="27">
        <v>3541680977.5999999</v>
      </c>
      <c r="AM4" s="27">
        <v>3840712606.5899997</v>
      </c>
      <c r="AN4" s="27">
        <v>3446583110.5599999</v>
      </c>
      <c r="AO4" s="27">
        <v>3675221528.3999996</v>
      </c>
      <c r="AP4" s="27">
        <v>3568946597.1799998</v>
      </c>
      <c r="AQ4" s="27">
        <v>3672719336.02</v>
      </c>
      <c r="AR4" s="27">
        <v>3684204464.3299999</v>
      </c>
      <c r="AS4" s="27">
        <v>3781579027.5900002</v>
      </c>
      <c r="AT4" s="27">
        <v>3652363758.6900001</v>
      </c>
      <c r="AU4" s="27">
        <v>3742060036.9100003</v>
      </c>
      <c r="AV4" s="27">
        <v>3759357932.75</v>
      </c>
      <c r="AW4" s="27">
        <v>3817340927.27</v>
      </c>
      <c r="AX4" s="27">
        <v>3711091011.6599998</v>
      </c>
      <c r="AY4" s="27">
        <v>4011424419.5599999</v>
      </c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</row>
    <row r="5" spans="1:204" x14ac:dyDescent="0.25">
      <c r="A5" t="s">
        <v>560</v>
      </c>
      <c r="B5" t="s">
        <v>0</v>
      </c>
      <c r="C5" t="s">
        <v>0</v>
      </c>
      <c r="D5" s="80">
        <v>1712833197.4300001</v>
      </c>
      <c r="E5" s="80">
        <v>1632797094.8299999</v>
      </c>
      <c r="F5" s="80">
        <v>1653803674.0899999</v>
      </c>
      <c r="G5" s="80">
        <v>1775388786.77</v>
      </c>
      <c r="H5" s="80">
        <v>1752357145.72</v>
      </c>
      <c r="I5" s="80">
        <v>1863740340.9300001</v>
      </c>
      <c r="J5" s="80">
        <v>1835621216.8099999</v>
      </c>
      <c r="K5" s="80">
        <v>1908561495.3699999</v>
      </c>
      <c r="L5" s="80">
        <v>2005840503.8800001</v>
      </c>
      <c r="M5" s="80">
        <v>2050930305.95</v>
      </c>
      <c r="N5" s="80">
        <v>1963894873.6700001</v>
      </c>
      <c r="O5" s="80">
        <v>2068331726.8099999</v>
      </c>
      <c r="P5" s="24">
        <v>1832189209.48</v>
      </c>
      <c r="Q5" s="24">
        <v>1711465347.02</v>
      </c>
      <c r="R5" s="24">
        <v>1717067556.95</v>
      </c>
      <c r="S5" s="24">
        <v>1909927577.29</v>
      </c>
      <c r="T5" s="24">
        <v>1897436989.4400001</v>
      </c>
      <c r="U5" s="24">
        <v>1994660423.8699999</v>
      </c>
      <c r="V5" s="24">
        <v>1974607066.1900001</v>
      </c>
      <c r="W5" s="24">
        <v>2046699727.24</v>
      </c>
      <c r="X5" s="24">
        <v>2120603788.54</v>
      </c>
      <c r="Y5" s="24">
        <v>2110445829.28</v>
      </c>
      <c r="Z5" s="24">
        <v>2004048947.1600001</v>
      </c>
      <c r="AA5" s="24">
        <v>2108187886.8</v>
      </c>
      <c r="AB5" s="24">
        <v>1928544774.0599999</v>
      </c>
      <c r="AC5" s="24">
        <v>1799618877.77</v>
      </c>
      <c r="AD5" s="24">
        <v>1812045896.51</v>
      </c>
      <c r="AE5" s="24">
        <v>2056267136.49</v>
      </c>
      <c r="AF5" s="24">
        <v>2044121839.04</v>
      </c>
      <c r="AG5" s="24">
        <v>2146981429.8299999</v>
      </c>
      <c r="AH5" s="24">
        <v>2092407597.6800001</v>
      </c>
      <c r="AI5" s="24">
        <v>2154550501.6300001</v>
      </c>
      <c r="AJ5" s="24">
        <v>2232690752.7199998</v>
      </c>
      <c r="AK5" s="24">
        <v>2221949740.1199999</v>
      </c>
      <c r="AL5" s="24">
        <v>2109856491.1600001</v>
      </c>
      <c r="AM5" s="24">
        <v>2212339032.3600001</v>
      </c>
      <c r="AN5" s="24">
        <v>2080438150.22</v>
      </c>
      <c r="AO5" s="24">
        <v>1944889962.24</v>
      </c>
      <c r="AP5" s="24">
        <v>1951437974.4300001</v>
      </c>
      <c r="AQ5" s="24">
        <v>2163616383.8099999</v>
      </c>
      <c r="AR5" s="24">
        <v>2150397612.3600001</v>
      </c>
      <c r="AS5" s="24">
        <v>2258184481.96</v>
      </c>
      <c r="AT5" s="24">
        <v>2200629132.8800001</v>
      </c>
      <c r="AU5" s="24">
        <v>2265885161.3200002</v>
      </c>
      <c r="AV5" s="24">
        <v>2347865848.0300002</v>
      </c>
      <c r="AW5" s="24">
        <v>2336128442.8800001</v>
      </c>
      <c r="AX5" s="24">
        <v>2217648595.5599999</v>
      </c>
      <c r="AY5" s="24">
        <v>2318067463.6900001</v>
      </c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</row>
    <row r="6" spans="1:204" x14ac:dyDescent="0.25">
      <c r="A6" t="s">
        <v>0</v>
      </c>
      <c r="B6" t="s">
        <v>59</v>
      </c>
      <c r="C6" t="s">
        <v>0</v>
      </c>
      <c r="D6" s="80">
        <v>1161393891.5599999</v>
      </c>
      <c r="E6" s="80">
        <v>1090768726.3599999</v>
      </c>
      <c r="F6" s="80">
        <v>1033119400.26</v>
      </c>
      <c r="G6" s="80">
        <v>1193505311.3</v>
      </c>
      <c r="H6" s="80">
        <v>1133849886.78</v>
      </c>
      <c r="I6" s="80">
        <v>1268912986.5899999</v>
      </c>
      <c r="J6" s="80">
        <v>1249643165.22</v>
      </c>
      <c r="K6" s="80">
        <v>1298288604</v>
      </c>
      <c r="L6" s="80">
        <v>1377962399.48</v>
      </c>
      <c r="M6" s="80">
        <v>1346605085.51</v>
      </c>
      <c r="N6" s="80">
        <v>1365676327.52</v>
      </c>
      <c r="O6" s="80">
        <v>1350871455.05</v>
      </c>
      <c r="P6" s="80">
        <v>1246963622.6700001</v>
      </c>
      <c r="Q6" s="80">
        <v>1135826249.0799999</v>
      </c>
      <c r="R6" s="80">
        <v>1074012083.8599999</v>
      </c>
      <c r="S6" s="80">
        <v>1288840387.47</v>
      </c>
      <c r="T6" s="80">
        <v>1242447816.1199999</v>
      </c>
      <c r="U6" s="80">
        <v>1362722002.5899999</v>
      </c>
      <c r="V6" s="80">
        <v>1349118791.71</v>
      </c>
      <c r="W6" s="80">
        <v>1413455073.8900001</v>
      </c>
      <c r="X6" s="80">
        <v>1481336090.1300001</v>
      </c>
      <c r="Y6" s="80">
        <v>1418793456.9100001</v>
      </c>
      <c r="Z6" s="80">
        <v>1437786997.6500001</v>
      </c>
      <c r="AA6" s="80">
        <v>1421091278.78</v>
      </c>
      <c r="AB6" s="80">
        <v>1310595975.79</v>
      </c>
      <c r="AC6" s="80">
        <v>1193812914.1199999</v>
      </c>
      <c r="AD6" s="80">
        <v>1135270277.6600001</v>
      </c>
      <c r="AE6" s="80">
        <v>1404711749.1400001</v>
      </c>
      <c r="AF6" s="80">
        <v>1356446353.4100001</v>
      </c>
      <c r="AG6" s="80">
        <v>1483779716.01</v>
      </c>
      <c r="AH6" s="80">
        <v>1436603828.1700001</v>
      </c>
      <c r="AI6" s="80">
        <v>1490264584.78</v>
      </c>
      <c r="AJ6" s="80">
        <v>1562074282.9400001</v>
      </c>
      <c r="AK6" s="80">
        <v>1496400101.4200001</v>
      </c>
      <c r="AL6" s="80">
        <v>1516682882.1600001</v>
      </c>
      <c r="AM6" s="80">
        <v>1499331944.6199999</v>
      </c>
      <c r="AN6" s="80">
        <v>1433506815.5799999</v>
      </c>
      <c r="AO6" s="80">
        <v>1310553502.6300001</v>
      </c>
      <c r="AP6" s="80">
        <v>1242341785.79</v>
      </c>
      <c r="AQ6" s="80">
        <v>1481266281.9000001</v>
      </c>
      <c r="AR6" s="80">
        <v>1430181007.21</v>
      </c>
      <c r="AS6" s="80">
        <v>1564148427.8800001</v>
      </c>
      <c r="AT6" s="80">
        <v>1514213599.04</v>
      </c>
      <c r="AU6" s="80">
        <v>1570519561.3699999</v>
      </c>
      <c r="AV6" s="80">
        <v>1645925446.04</v>
      </c>
      <c r="AW6" s="80">
        <v>1576518600.1300001</v>
      </c>
      <c r="AX6" s="80">
        <v>1597643981.6199999</v>
      </c>
      <c r="AY6" s="80">
        <v>1579140704.6900001</v>
      </c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</row>
    <row r="7" spans="1:204" x14ac:dyDescent="0.25">
      <c r="A7" t="s">
        <v>0</v>
      </c>
      <c r="B7" t="s">
        <v>53</v>
      </c>
      <c r="C7" t="s">
        <v>0</v>
      </c>
      <c r="D7" s="80">
        <v>88138919.760000005</v>
      </c>
      <c r="E7" s="80">
        <v>70562789.109999999</v>
      </c>
      <c r="F7" s="80">
        <v>77343247.230000004</v>
      </c>
      <c r="G7" s="80">
        <v>88124936.019999996</v>
      </c>
      <c r="H7" s="80">
        <v>86374517.510000005</v>
      </c>
      <c r="I7" s="80">
        <v>83949625.849999994</v>
      </c>
      <c r="J7" s="80">
        <v>82054677.379999906</v>
      </c>
      <c r="K7" s="80">
        <v>87338050.620000005</v>
      </c>
      <c r="L7" s="80">
        <v>94337386.439999998</v>
      </c>
      <c r="M7" s="80">
        <v>160566131.71000001</v>
      </c>
      <c r="N7" s="80">
        <v>53567309.649999999</v>
      </c>
      <c r="O7" s="80">
        <v>44545213.240000002</v>
      </c>
      <c r="P7" s="80">
        <v>92847923.950000003</v>
      </c>
      <c r="Q7" s="80">
        <v>74140416.180000007</v>
      </c>
      <c r="R7" s="80">
        <v>81270281.629999995</v>
      </c>
      <c r="S7" s="80">
        <v>93549484.030000001</v>
      </c>
      <c r="T7" s="80">
        <v>91627429.739999995</v>
      </c>
      <c r="U7" s="80">
        <v>88994848.599999994</v>
      </c>
      <c r="V7" s="80">
        <v>86925844.5200001</v>
      </c>
      <c r="W7" s="80">
        <v>92438103.450000003</v>
      </c>
      <c r="X7" s="80">
        <v>99752087.859999999</v>
      </c>
      <c r="Y7" s="80">
        <v>169491412.74000001</v>
      </c>
      <c r="Z7" s="80">
        <v>56655396.049999997</v>
      </c>
      <c r="AA7" s="80">
        <v>47115713.969999999</v>
      </c>
      <c r="AB7" s="80">
        <v>97742598.260000005</v>
      </c>
      <c r="AC7" s="80">
        <v>78061811.390000001</v>
      </c>
      <c r="AD7" s="80">
        <v>85583345.109999999</v>
      </c>
      <c r="AE7" s="80">
        <v>98530972.980000004</v>
      </c>
      <c r="AF7" s="80">
        <v>96522797.419999897</v>
      </c>
      <c r="AG7" s="80">
        <v>93765315.670000002</v>
      </c>
      <c r="AH7" s="80">
        <v>91600788.760000005</v>
      </c>
      <c r="AI7" s="80">
        <v>97425899.090000004</v>
      </c>
      <c r="AJ7" s="80">
        <v>105152204.09999999</v>
      </c>
      <c r="AK7" s="80">
        <v>178697003.38999999</v>
      </c>
      <c r="AL7" s="80">
        <v>59742415.400000103</v>
      </c>
      <c r="AM7" s="80">
        <v>49691294.479999997</v>
      </c>
      <c r="AN7" s="80">
        <v>103072097.73999999</v>
      </c>
      <c r="AO7" s="80">
        <v>82306500.75</v>
      </c>
      <c r="AP7" s="80">
        <v>90223833.550000101</v>
      </c>
      <c r="AQ7" s="80">
        <v>103858303.34</v>
      </c>
      <c r="AR7" s="80">
        <v>101726816.78</v>
      </c>
      <c r="AS7" s="80">
        <v>98806350.420000002</v>
      </c>
      <c r="AT7" s="80">
        <v>96511456.530000001</v>
      </c>
      <c r="AU7" s="80">
        <v>102633912.48</v>
      </c>
      <c r="AV7" s="80">
        <v>110757123.75</v>
      </c>
      <c r="AW7" s="80">
        <v>188194592.44999999</v>
      </c>
      <c r="AX7" s="80">
        <v>62908632.609999999</v>
      </c>
      <c r="AY7" s="80">
        <v>52317181.240000002</v>
      </c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</row>
    <row r="8" spans="1:204" x14ac:dyDescent="0.25">
      <c r="A8" t="s">
        <v>0</v>
      </c>
      <c r="B8" t="s">
        <v>56</v>
      </c>
      <c r="C8" t="s">
        <v>0</v>
      </c>
      <c r="D8" s="80">
        <v>54471443.310000002</v>
      </c>
      <c r="E8" s="80">
        <v>65230615.32</v>
      </c>
      <c r="F8" s="80">
        <v>94471237</v>
      </c>
      <c r="G8" s="80">
        <v>44821757.280000001</v>
      </c>
      <c r="H8" s="80">
        <v>46797710.25</v>
      </c>
      <c r="I8" s="80">
        <v>48823935.920000002</v>
      </c>
      <c r="J8" s="80">
        <v>49122607.600000001</v>
      </c>
      <c r="K8" s="80">
        <v>48298573.5</v>
      </c>
      <c r="L8" s="80">
        <v>49802831.450000003</v>
      </c>
      <c r="M8" s="80">
        <v>52067878.07</v>
      </c>
      <c r="N8" s="80">
        <v>42268987.060000002</v>
      </c>
      <c r="O8" s="80">
        <v>36792918.310000002</v>
      </c>
      <c r="P8" s="80">
        <v>56482785.659999996</v>
      </c>
      <c r="Q8" s="80">
        <v>67849886.950000003</v>
      </c>
      <c r="R8" s="80">
        <v>98784356.290000007</v>
      </c>
      <c r="S8" s="80">
        <v>53615728.460000001</v>
      </c>
      <c r="T8" s="80">
        <v>55665721.789999999</v>
      </c>
      <c r="U8" s="80">
        <v>57765668.299999997</v>
      </c>
      <c r="V8" s="80">
        <v>58037117.490000002</v>
      </c>
      <c r="W8" s="80">
        <v>57122717.810000002</v>
      </c>
      <c r="X8" s="80">
        <v>58665743.920000002</v>
      </c>
      <c r="Y8" s="80">
        <v>61008269.859999999</v>
      </c>
      <c r="Z8" s="80">
        <v>50639510.189999998</v>
      </c>
      <c r="AA8" s="80">
        <v>44836291.700000003</v>
      </c>
      <c r="AB8" s="80">
        <v>60855313.020000003</v>
      </c>
      <c r="AC8" s="80">
        <v>72834015.680000007</v>
      </c>
      <c r="AD8" s="80">
        <v>105422800.43000001</v>
      </c>
      <c r="AE8" s="80">
        <v>57866116.689999998</v>
      </c>
      <c r="AF8" s="80">
        <v>60035323.130000003</v>
      </c>
      <c r="AG8" s="80">
        <v>62257875.859999999</v>
      </c>
      <c r="AH8" s="80">
        <v>62554312.43</v>
      </c>
      <c r="AI8" s="80">
        <v>61600996.399999999</v>
      </c>
      <c r="AJ8" s="80">
        <v>63237821.090000004</v>
      </c>
      <c r="AK8" s="80">
        <v>65718104.93</v>
      </c>
      <c r="AL8" s="80">
        <v>54795282.82</v>
      </c>
      <c r="AM8" s="80">
        <v>48683936.630000003</v>
      </c>
      <c r="AN8" s="80">
        <v>64172746.909999996</v>
      </c>
      <c r="AO8" s="80">
        <v>76793410.310000002</v>
      </c>
      <c r="AP8" s="80">
        <v>111137799.44</v>
      </c>
      <c r="AQ8" s="80">
        <v>60994279.219999999</v>
      </c>
      <c r="AR8" s="80">
        <v>63271643.149999999</v>
      </c>
      <c r="AS8" s="80">
        <v>65604560.439999998</v>
      </c>
      <c r="AT8" s="80">
        <v>65907438.140000001</v>
      </c>
      <c r="AU8" s="80">
        <v>64893669.579999998</v>
      </c>
      <c r="AV8" s="80">
        <v>66608382.719999999</v>
      </c>
      <c r="AW8" s="80">
        <v>69210883.469999999</v>
      </c>
      <c r="AX8" s="80">
        <v>57699211.649999999</v>
      </c>
      <c r="AY8" s="80">
        <v>51256590.549999997</v>
      </c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</row>
    <row r="9" spans="1:204" x14ac:dyDescent="0.25">
      <c r="A9" t="s">
        <v>0</v>
      </c>
      <c r="B9" t="s">
        <v>561</v>
      </c>
      <c r="C9" t="s">
        <v>0</v>
      </c>
      <c r="D9" s="80">
        <v>180894517.90000001</v>
      </c>
      <c r="E9" s="80">
        <v>182629247.13</v>
      </c>
      <c r="F9" s="80">
        <v>183466342.02000001</v>
      </c>
      <c r="G9" s="80">
        <v>183812498.75</v>
      </c>
      <c r="H9" s="80">
        <v>184645676.34999999</v>
      </c>
      <c r="I9" s="80">
        <v>189173130.38</v>
      </c>
      <c r="J9" s="80">
        <v>187760582.61000001</v>
      </c>
      <c r="K9" s="80">
        <v>186989267.49000001</v>
      </c>
      <c r="L9" s="80">
        <v>192345050.52000001</v>
      </c>
      <c r="M9" s="80">
        <v>193046222.25</v>
      </c>
      <c r="N9" s="80">
        <v>196440067.53999999</v>
      </c>
      <c r="O9" s="80">
        <v>335331264.97000003</v>
      </c>
      <c r="P9" s="80">
        <v>189413536.12</v>
      </c>
      <c r="Q9" s="80">
        <v>187552375.58000001</v>
      </c>
      <c r="R9" s="80">
        <v>188552772.47</v>
      </c>
      <c r="S9" s="80">
        <v>188383635.12</v>
      </c>
      <c r="T9" s="80">
        <v>193775710.50999999</v>
      </c>
      <c r="U9" s="80">
        <v>197896814.77000001</v>
      </c>
      <c r="V9" s="80">
        <v>195524280.41999999</v>
      </c>
      <c r="W9" s="80">
        <v>194681606.91999999</v>
      </c>
      <c r="X9" s="80">
        <v>194863979.88</v>
      </c>
      <c r="Y9" s="80">
        <v>194961886.88999999</v>
      </c>
      <c r="Z9" s="80">
        <v>197500904</v>
      </c>
      <c r="AA9" s="80">
        <v>333845409.41000003</v>
      </c>
      <c r="AB9" s="80">
        <v>200367546.86000001</v>
      </c>
      <c r="AC9" s="80">
        <v>198250650.66999999</v>
      </c>
      <c r="AD9" s="80">
        <v>199258877.72999999</v>
      </c>
      <c r="AE9" s="80">
        <v>198977573.19999999</v>
      </c>
      <c r="AF9" s="80">
        <v>202944064.69999999</v>
      </c>
      <c r="AG9" s="80">
        <v>207052269.50999999</v>
      </c>
      <c r="AH9" s="80">
        <v>203762325.11000001</v>
      </c>
      <c r="AI9" s="80">
        <v>202933253.77000001</v>
      </c>
      <c r="AJ9" s="80">
        <v>203016541.53999999</v>
      </c>
      <c r="AK9" s="80">
        <v>203011413.16</v>
      </c>
      <c r="AL9" s="80">
        <v>205549281.47</v>
      </c>
      <c r="AM9" s="80">
        <v>342025356.42000002</v>
      </c>
      <c r="AN9" s="80">
        <v>209856585.49000001</v>
      </c>
      <c r="AO9" s="80">
        <v>207722075.36000001</v>
      </c>
      <c r="AP9" s="80">
        <v>208730471.05000001</v>
      </c>
      <c r="AQ9" s="80">
        <v>208435585.56999999</v>
      </c>
      <c r="AR9" s="80">
        <v>212328356.47</v>
      </c>
      <c r="AS9" s="80">
        <v>216421209.59</v>
      </c>
      <c r="AT9" s="80">
        <v>213123442.33000001</v>
      </c>
      <c r="AU9" s="80">
        <v>212307797.56999999</v>
      </c>
      <c r="AV9" s="80">
        <v>212385708.52000001</v>
      </c>
      <c r="AW9" s="80">
        <v>212374719.47</v>
      </c>
      <c r="AX9" s="80">
        <v>214915634.87</v>
      </c>
      <c r="AY9" s="80">
        <v>351536662.69999999</v>
      </c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</row>
    <row r="10" spans="1:204" x14ac:dyDescent="0.25">
      <c r="A10" t="s">
        <v>0</v>
      </c>
      <c r="B10" t="s">
        <v>562</v>
      </c>
      <c r="C10" t="s">
        <v>0</v>
      </c>
      <c r="D10" s="80">
        <v>227934424.90000001</v>
      </c>
      <c r="E10" s="80">
        <v>223605716.91</v>
      </c>
      <c r="F10" s="80">
        <v>265403447.58000001</v>
      </c>
      <c r="G10" s="80">
        <v>265124283.41999999</v>
      </c>
      <c r="H10" s="80">
        <v>300689354.82999998</v>
      </c>
      <c r="I10" s="80">
        <v>272880662.19</v>
      </c>
      <c r="J10" s="80">
        <v>267040184</v>
      </c>
      <c r="K10" s="80">
        <v>287646999.75999999</v>
      </c>
      <c r="L10" s="80">
        <v>291392835.99000001</v>
      </c>
      <c r="M10" s="80">
        <v>298644988.41000003</v>
      </c>
      <c r="N10" s="80">
        <v>305942181.89999998</v>
      </c>
      <c r="O10" s="80">
        <v>300790875.24000001</v>
      </c>
      <c r="P10" s="80">
        <v>246481341.08000001</v>
      </c>
      <c r="Q10" s="80">
        <v>246096419.22999999</v>
      </c>
      <c r="R10" s="80">
        <v>274448062.69999999</v>
      </c>
      <c r="S10" s="80">
        <v>285538342.20999998</v>
      </c>
      <c r="T10" s="80">
        <v>313920311.27999997</v>
      </c>
      <c r="U10" s="80">
        <v>287281089.61000001</v>
      </c>
      <c r="V10" s="80">
        <v>285001032.05000001</v>
      </c>
      <c r="W10" s="80">
        <v>289002225.17000002</v>
      </c>
      <c r="X10" s="80">
        <v>285985886.75</v>
      </c>
      <c r="Y10" s="80">
        <v>266190802.88</v>
      </c>
      <c r="Z10" s="80">
        <v>261466139.27000001</v>
      </c>
      <c r="AA10" s="80">
        <v>261299192.94</v>
      </c>
      <c r="AB10" s="80">
        <v>258983340.13</v>
      </c>
      <c r="AC10" s="80">
        <v>256659485.91</v>
      </c>
      <c r="AD10" s="80">
        <v>286510595.57999998</v>
      </c>
      <c r="AE10" s="80">
        <v>296180724.48000002</v>
      </c>
      <c r="AF10" s="80">
        <v>328173300.38</v>
      </c>
      <c r="AG10" s="80">
        <v>300126252.77999997</v>
      </c>
      <c r="AH10" s="80">
        <v>297886343.20999998</v>
      </c>
      <c r="AI10" s="80">
        <v>302325767.58999997</v>
      </c>
      <c r="AJ10" s="80">
        <v>299209903.05000001</v>
      </c>
      <c r="AK10" s="80">
        <v>278123117.22000003</v>
      </c>
      <c r="AL10" s="80">
        <v>273086629.31</v>
      </c>
      <c r="AM10" s="80">
        <v>272606500.20999998</v>
      </c>
      <c r="AN10" s="80">
        <v>269829904.5</v>
      </c>
      <c r="AO10" s="80">
        <v>267514473.19</v>
      </c>
      <c r="AP10" s="80">
        <v>299004084.60000002</v>
      </c>
      <c r="AQ10" s="80">
        <v>309061933.77999997</v>
      </c>
      <c r="AR10" s="80">
        <v>342889788.75</v>
      </c>
      <c r="AS10" s="80">
        <v>313203933.63</v>
      </c>
      <c r="AT10" s="80">
        <v>310873196.83999997</v>
      </c>
      <c r="AU10" s="80">
        <v>315530220.31999999</v>
      </c>
      <c r="AV10" s="80">
        <v>312189187</v>
      </c>
      <c r="AW10" s="80">
        <v>289829647.36000001</v>
      </c>
      <c r="AX10" s="80">
        <v>284481134.81</v>
      </c>
      <c r="AY10" s="80">
        <v>283816324.50999999</v>
      </c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</row>
    <row r="11" spans="1:204" x14ac:dyDescent="0.25">
      <c r="A11" t="s">
        <v>563</v>
      </c>
      <c r="B11" t="s">
        <v>0</v>
      </c>
      <c r="C11" t="s">
        <v>0</v>
      </c>
      <c r="D11" s="80">
        <v>123289902.55</v>
      </c>
      <c r="E11" s="80">
        <v>128390568.06</v>
      </c>
      <c r="F11" s="80">
        <v>126682594.73</v>
      </c>
      <c r="G11" s="80">
        <v>128077985.36</v>
      </c>
      <c r="H11" s="80">
        <v>131096764.25</v>
      </c>
      <c r="I11" s="80">
        <v>128304068.06999999</v>
      </c>
      <c r="J11" s="80">
        <v>134081371.84999999</v>
      </c>
      <c r="K11" s="80">
        <v>130755804.73999999</v>
      </c>
      <c r="L11" s="80">
        <v>136220454.21000001</v>
      </c>
      <c r="M11" s="80">
        <v>134666082.31</v>
      </c>
      <c r="N11" s="80">
        <v>147463352.58000001</v>
      </c>
      <c r="O11" s="80">
        <v>235367123.37</v>
      </c>
      <c r="P11" s="80">
        <v>142036117.00999999</v>
      </c>
      <c r="Q11" s="80">
        <v>142516046.22</v>
      </c>
      <c r="R11" s="80">
        <v>142775397.31999999</v>
      </c>
      <c r="S11" s="80">
        <v>144389624.30000001</v>
      </c>
      <c r="T11" s="80">
        <v>152075060.31</v>
      </c>
      <c r="U11" s="80">
        <v>149145253.59</v>
      </c>
      <c r="V11" s="80">
        <v>153892702.71000001</v>
      </c>
      <c r="W11" s="80">
        <v>150362499.5</v>
      </c>
      <c r="X11" s="80">
        <v>151120872.11000001</v>
      </c>
      <c r="Y11" s="80">
        <v>148850175.40000001</v>
      </c>
      <c r="Z11" s="80">
        <v>149353888.80000001</v>
      </c>
      <c r="AA11" s="80">
        <v>247845279.72</v>
      </c>
      <c r="AB11" s="80">
        <v>153128931.47</v>
      </c>
      <c r="AC11" s="80">
        <v>153662742.91</v>
      </c>
      <c r="AD11" s="80">
        <v>153935682.88999999</v>
      </c>
      <c r="AE11" s="80">
        <v>155605915.24000001</v>
      </c>
      <c r="AF11" s="80">
        <v>162102388.00999999</v>
      </c>
      <c r="AG11" s="80">
        <v>159015352.49000001</v>
      </c>
      <c r="AH11" s="80">
        <v>164185877.58000001</v>
      </c>
      <c r="AI11" s="80">
        <v>160461812.19999999</v>
      </c>
      <c r="AJ11" s="80">
        <v>161234463.52000001</v>
      </c>
      <c r="AK11" s="80">
        <v>158800020.25</v>
      </c>
      <c r="AL11" s="80">
        <v>159332509.13</v>
      </c>
      <c r="AM11" s="80">
        <v>257874550.44999999</v>
      </c>
      <c r="AN11" s="80">
        <v>167150016.37</v>
      </c>
      <c r="AO11" s="80">
        <v>167683452.80000001</v>
      </c>
      <c r="AP11" s="80">
        <v>167971216.53</v>
      </c>
      <c r="AQ11" s="80">
        <v>169722588.28999999</v>
      </c>
      <c r="AR11" s="80">
        <v>176307547.96000001</v>
      </c>
      <c r="AS11" s="80">
        <v>173051771.15000001</v>
      </c>
      <c r="AT11" s="80">
        <v>177412175.06999999</v>
      </c>
      <c r="AU11" s="80">
        <v>173485884.40000001</v>
      </c>
      <c r="AV11" s="80">
        <v>174289702.71000001</v>
      </c>
      <c r="AW11" s="80">
        <v>171714130.74000001</v>
      </c>
      <c r="AX11" s="80">
        <v>172274708.30000001</v>
      </c>
      <c r="AY11" s="80">
        <v>270868938.32999998</v>
      </c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</row>
    <row r="12" spans="1:204" x14ac:dyDescent="0.25">
      <c r="A12" t="s">
        <v>0</v>
      </c>
      <c r="B12" t="s">
        <v>564</v>
      </c>
      <c r="C12" t="s">
        <v>0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0</v>
      </c>
      <c r="K12" s="80">
        <v>0</v>
      </c>
      <c r="L12" s="80">
        <v>0</v>
      </c>
      <c r="M12" s="80">
        <v>0</v>
      </c>
      <c r="N12" s="80">
        <v>0</v>
      </c>
      <c r="O12" s="80">
        <v>0</v>
      </c>
      <c r="P12" s="80">
        <v>0</v>
      </c>
      <c r="Q12" s="80">
        <v>0</v>
      </c>
      <c r="R12" s="80">
        <v>0</v>
      </c>
      <c r="S12" s="80">
        <v>0</v>
      </c>
      <c r="T12" s="80">
        <v>0</v>
      </c>
      <c r="U12" s="80">
        <v>0</v>
      </c>
      <c r="V12" s="80">
        <v>0</v>
      </c>
      <c r="W12" s="80">
        <v>0</v>
      </c>
      <c r="X12" s="80">
        <v>0</v>
      </c>
      <c r="Y12" s="80">
        <v>0</v>
      </c>
      <c r="Z12" s="80">
        <v>0</v>
      </c>
      <c r="AA12" s="80">
        <v>0</v>
      </c>
      <c r="AB12" s="80">
        <v>0</v>
      </c>
      <c r="AC12" s="80">
        <v>0</v>
      </c>
      <c r="AD12" s="80">
        <v>0</v>
      </c>
      <c r="AE12" s="80">
        <v>0</v>
      </c>
      <c r="AF12" s="80">
        <v>0</v>
      </c>
      <c r="AG12" s="80">
        <v>0</v>
      </c>
      <c r="AH12" s="80">
        <v>0</v>
      </c>
      <c r="AI12" s="80">
        <v>0</v>
      </c>
      <c r="AJ12" s="80">
        <v>0</v>
      </c>
      <c r="AK12" s="80">
        <v>0</v>
      </c>
      <c r="AL12" s="80">
        <v>0</v>
      </c>
      <c r="AM12" s="80">
        <v>0</v>
      </c>
      <c r="AN12" s="80">
        <v>0</v>
      </c>
      <c r="AO12" s="80">
        <v>0</v>
      </c>
      <c r="AP12" s="80">
        <v>0</v>
      </c>
      <c r="AQ12" s="80">
        <v>0</v>
      </c>
      <c r="AR12" s="80">
        <v>0</v>
      </c>
      <c r="AS12" s="80">
        <v>0</v>
      </c>
      <c r="AT12" s="80">
        <v>0</v>
      </c>
      <c r="AU12" s="80">
        <v>0</v>
      </c>
      <c r="AV12" s="80">
        <v>0</v>
      </c>
      <c r="AW12" s="80">
        <v>0</v>
      </c>
      <c r="AX12" s="80">
        <v>0</v>
      </c>
      <c r="AY12" s="80">
        <v>0</v>
      </c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</row>
    <row r="13" spans="1:204" x14ac:dyDescent="0.25">
      <c r="A13" t="s">
        <v>0</v>
      </c>
      <c r="B13" t="s">
        <v>565</v>
      </c>
      <c r="C13" t="s">
        <v>0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v>0</v>
      </c>
      <c r="P13" s="80">
        <v>0</v>
      </c>
      <c r="Q13" s="80">
        <v>0</v>
      </c>
      <c r="R13" s="80">
        <v>0</v>
      </c>
      <c r="S13" s="80">
        <v>0</v>
      </c>
      <c r="T13" s="80">
        <v>0</v>
      </c>
      <c r="U13" s="80">
        <v>0</v>
      </c>
      <c r="V13" s="80">
        <v>0</v>
      </c>
      <c r="W13" s="80">
        <v>0</v>
      </c>
      <c r="X13" s="80">
        <v>0</v>
      </c>
      <c r="Y13" s="80">
        <v>0</v>
      </c>
      <c r="Z13" s="80">
        <v>0</v>
      </c>
      <c r="AA13" s="80">
        <v>0</v>
      </c>
      <c r="AB13" s="80">
        <v>0</v>
      </c>
      <c r="AC13" s="80">
        <v>0</v>
      </c>
      <c r="AD13" s="80">
        <v>0</v>
      </c>
      <c r="AE13" s="80">
        <v>0</v>
      </c>
      <c r="AF13" s="80">
        <v>0</v>
      </c>
      <c r="AG13" s="80">
        <v>0</v>
      </c>
      <c r="AH13" s="80">
        <v>0</v>
      </c>
      <c r="AI13" s="80">
        <v>0</v>
      </c>
      <c r="AJ13" s="80">
        <v>0</v>
      </c>
      <c r="AK13" s="80">
        <v>0</v>
      </c>
      <c r="AL13" s="80">
        <v>0</v>
      </c>
      <c r="AM13" s="80">
        <v>0</v>
      </c>
      <c r="AN13" s="80">
        <v>0</v>
      </c>
      <c r="AO13" s="80">
        <v>0</v>
      </c>
      <c r="AP13" s="80">
        <v>0</v>
      </c>
      <c r="AQ13" s="80">
        <v>0</v>
      </c>
      <c r="AR13" s="80">
        <v>0</v>
      </c>
      <c r="AS13" s="80">
        <v>0</v>
      </c>
      <c r="AT13" s="80">
        <v>0</v>
      </c>
      <c r="AU13" s="80">
        <v>0</v>
      </c>
      <c r="AV13" s="80">
        <v>0</v>
      </c>
      <c r="AW13" s="80">
        <v>0</v>
      </c>
      <c r="AX13" s="80">
        <v>0</v>
      </c>
      <c r="AY13" s="80">
        <v>0</v>
      </c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</row>
    <row r="14" spans="1:204" x14ac:dyDescent="0.25">
      <c r="A14" t="s">
        <v>0</v>
      </c>
      <c r="B14" t="s">
        <v>566</v>
      </c>
      <c r="C14" t="s">
        <v>0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</v>
      </c>
      <c r="P14" s="80">
        <v>0</v>
      </c>
      <c r="Q14" s="80">
        <v>0</v>
      </c>
      <c r="R14" s="80">
        <v>0</v>
      </c>
      <c r="S14" s="80">
        <v>0</v>
      </c>
      <c r="T14" s="80">
        <v>0</v>
      </c>
      <c r="U14" s="80">
        <v>0</v>
      </c>
      <c r="V14" s="80">
        <v>0</v>
      </c>
      <c r="W14" s="80">
        <v>0</v>
      </c>
      <c r="X14" s="80">
        <v>0</v>
      </c>
      <c r="Y14" s="80">
        <v>0</v>
      </c>
      <c r="Z14" s="80">
        <v>0</v>
      </c>
      <c r="AA14" s="80">
        <v>0</v>
      </c>
      <c r="AB14" s="80">
        <v>0</v>
      </c>
      <c r="AC14" s="80">
        <v>0</v>
      </c>
      <c r="AD14" s="80">
        <v>0</v>
      </c>
      <c r="AE14" s="80">
        <v>0</v>
      </c>
      <c r="AF14" s="80">
        <v>0</v>
      </c>
      <c r="AG14" s="80">
        <v>0</v>
      </c>
      <c r="AH14" s="80">
        <v>0</v>
      </c>
      <c r="AI14" s="80">
        <v>0</v>
      </c>
      <c r="AJ14" s="80">
        <v>0</v>
      </c>
      <c r="AK14" s="80">
        <v>0</v>
      </c>
      <c r="AL14" s="80">
        <v>0</v>
      </c>
      <c r="AM14" s="80">
        <v>0</v>
      </c>
      <c r="AN14" s="80">
        <v>0</v>
      </c>
      <c r="AO14" s="80">
        <v>0</v>
      </c>
      <c r="AP14" s="80">
        <v>0</v>
      </c>
      <c r="AQ14" s="80">
        <v>0</v>
      </c>
      <c r="AR14" s="80">
        <v>0</v>
      </c>
      <c r="AS14" s="80">
        <v>0</v>
      </c>
      <c r="AT14" s="80">
        <v>0</v>
      </c>
      <c r="AU14" s="80">
        <v>0</v>
      </c>
      <c r="AV14" s="80">
        <v>0</v>
      </c>
      <c r="AW14" s="80">
        <v>0</v>
      </c>
      <c r="AX14" s="80">
        <v>0</v>
      </c>
      <c r="AY14" s="80">
        <v>0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</row>
    <row r="15" spans="1:204" x14ac:dyDescent="0.25">
      <c r="A15" t="s">
        <v>0</v>
      </c>
      <c r="B15" t="s">
        <v>567</v>
      </c>
      <c r="C15" t="s">
        <v>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0</v>
      </c>
      <c r="K15" s="80">
        <v>0</v>
      </c>
      <c r="L15" s="80">
        <v>0</v>
      </c>
      <c r="M15" s="80">
        <v>0</v>
      </c>
      <c r="N15" s="80">
        <v>11418258.029999999</v>
      </c>
      <c r="O15" s="80">
        <v>0</v>
      </c>
      <c r="P15" s="80">
        <v>0</v>
      </c>
      <c r="Q15" s="80">
        <v>0</v>
      </c>
      <c r="R15" s="80">
        <v>0</v>
      </c>
      <c r="S15" s="80">
        <v>0</v>
      </c>
      <c r="T15" s="80">
        <v>0</v>
      </c>
      <c r="U15" s="80">
        <v>0</v>
      </c>
      <c r="V15" s="80">
        <v>0</v>
      </c>
      <c r="W15" s="80">
        <v>0</v>
      </c>
      <c r="X15" s="80">
        <v>0</v>
      </c>
      <c r="Y15" s="80">
        <v>0</v>
      </c>
      <c r="Z15" s="80">
        <v>0</v>
      </c>
      <c r="AA15" s="80">
        <v>0</v>
      </c>
      <c r="AB15" s="80">
        <v>0</v>
      </c>
      <c r="AC15" s="80">
        <v>0</v>
      </c>
      <c r="AD15" s="80">
        <v>0</v>
      </c>
      <c r="AE15" s="80">
        <v>0</v>
      </c>
      <c r="AF15" s="80">
        <v>0</v>
      </c>
      <c r="AG15" s="80">
        <v>0</v>
      </c>
      <c r="AH15" s="80">
        <v>0</v>
      </c>
      <c r="AI15" s="80">
        <v>0</v>
      </c>
      <c r="AJ15" s="80">
        <v>0</v>
      </c>
      <c r="AK15" s="80">
        <v>0</v>
      </c>
      <c r="AL15" s="80">
        <v>0</v>
      </c>
      <c r="AM15" s="80">
        <v>0</v>
      </c>
      <c r="AN15" s="80">
        <v>0</v>
      </c>
      <c r="AO15" s="80">
        <v>0</v>
      </c>
      <c r="AP15" s="80">
        <v>0</v>
      </c>
      <c r="AQ15" s="80">
        <v>0</v>
      </c>
      <c r="AR15" s="80">
        <v>0</v>
      </c>
      <c r="AS15" s="80">
        <v>0</v>
      </c>
      <c r="AT15" s="80">
        <v>0</v>
      </c>
      <c r="AU15" s="80">
        <v>0</v>
      </c>
      <c r="AV15" s="80">
        <v>0</v>
      </c>
      <c r="AW15" s="80">
        <v>0</v>
      </c>
      <c r="AX15" s="80">
        <v>0</v>
      </c>
      <c r="AY15" s="80">
        <v>0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</row>
    <row r="16" spans="1:204" x14ac:dyDescent="0.25">
      <c r="A16" t="s">
        <v>0</v>
      </c>
      <c r="B16" t="s">
        <v>568</v>
      </c>
      <c r="C16" t="s">
        <v>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80">
        <v>0</v>
      </c>
      <c r="J16" s="80">
        <v>0</v>
      </c>
      <c r="K16" s="80">
        <v>0</v>
      </c>
      <c r="L16" s="80">
        <v>0</v>
      </c>
      <c r="M16" s="80">
        <v>0</v>
      </c>
      <c r="N16" s="80">
        <v>0</v>
      </c>
      <c r="O16" s="80">
        <v>0</v>
      </c>
      <c r="P16" s="80">
        <v>0</v>
      </c>
      <c r="Q16" s="80">
        <v>0</v>
      </c>
      <c r="R16" s="80">
        <v>0</v>
      </c>
      <c r="S16" s="80">
        <v>0</v>
      </c>
      <c r="T16" s="80">
        <v>0</v>
      </c>
      <c r="U16" s="80">
        <v>0</v>
      </c>
      <c r="V16" s="80">
        <v>0</v>
      </c>
      <c r="W16" s="80">
        <v>0</v>
      </c>
      <c r="X16" s="80">
        <v>0</v>
      </c>
      <c r="Y16" s="80">
        <v>0</v>
      </c>
      <c r="Z16" s="80">
        <v>0</v>
      </c>
      <c r="AA16" s="80">
        <v>0</v>
      </c>
      <c r="AB16" s="80">
        <v>0</v>
      </c>
      <c r="AC16" s="80">
        <v>0</v>
      </c>
      <c r="AD16" s="80">
        <v>0</v>
      </c>
      <c r="AE16" s="80">
        <v>0</v>
      </c>
      <c r="AF16" s="80">
        <v>0</v>
      </c>
      <c r="AG16" s="80">
        <v>0</v>
      </c>
      <c r="AH16" s="80">
        <v>0</v>
      </c>
      <c r="AI16" s="80">
        <v>0</v>
      </c>
      <c r="AJ16" s="80">
        <v>0</v>
      </c>
      <c r="AK16" s="80">
        <v>0</v>
      </c>
      <c r="AL16" s="80">
        <v>0</v>
      </c>
      <c r="AM16" s="80">
        <v>0</v>
      </c>
      <c r="AN16" s="80">
        <v>0</v>
      </c>
      <c r="AO16" s="80">
        <v>0</v>
      </c>
      <c r="AP16" s="80">
        <v>0</v>
      </c>
      <c r="AQ16" s="80">
        <v>0</v>
      </c>
      <c r="AR16" s="80">
        <v>0</v>
      </c>
      <c r="AS16" s="80">
        <v>0</v>
      </c>
      <c r="AT16" s="80">
        <v>0</v>
      </c>
      <c r="AU16" s="80">
        <v>0</v>
      </c>
      <c r="AV16" s="80">
        <v>0</v>
      </c>
      <c r="AW16" s="80">
        <v>0</v>
      </c>
      <c r="AX16" s="80">
        <v>0</v>
      </c>
      <c r="AY16" s="80">
        <v>0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</row>
    <row r="17" spans="1:204" x14ac:dyDescent="0.25">
      <c r="A17" t="s">
        <v>0</v>
      </c>
      <c r="B17" t="s">
        <v>569</v>
      </c>
      <c r="C17" t="s">
        <v>0</v>
      </c>
      <c r="D17" s="80">
        <v>0</v>
      </c>
      <c r="E17" s="80">
        <v>0</v>
      </c>
      <c r="F17" s="80">
        <v>0</v>
      </c>
      <c r="G17" s="80">
        <v>0</v>
      </c>
      <c r="H17" s="80">
        <v>115621.42</v>
      </c>
      <c r="I17" s="80">
        <v>0</v>
      </c>
      <c r="J17" s="80">
        <v>0</v>
      </c>
      <c r="K17" s="80">
        <v>0</v>
      </c>
      <c r="L17" s="80">
        <v>0</v>
      </c>
      <c r="M17" s="80">
        <v>0</v>
      </c>
      <c r="N17" s="80">
        <v>0</v>
      </c>
      <c r="O17" s="80">
        <v>0</v>
      </c>
      <c r="P17" s="80">
        <v>0</v>
      </c>
      <c r="Q17" s="80">
        <v>0</v>
      </c>
      <c r="R17" s="80">
        <v>0</v>
      </c>
      <c r="S17" s="80">
        <v>0</v>
      </c>
      <c r="T17" s="80">
        <v>122672.61</v>
      </c>
      <c r="U17" s="80">
        <v>0</v>
      </c>
      <c r="V17" s="80">
        <v>0</v>
      </c>
      <c r="W17" s="80">
        <v>0</v>
      </c>
      <c r="X17" s="80">
        <v>0</v>
      </c>
      <c r="Y17" s="80">
        <v>0</v>
      </c>
      <c r="Z17" s="80">
        <v>0</v>
      </c>
      <c r="AA17" s="80">
        <v>0</v>
      </c>
      <c r="AB17" s="80">
        <v>0</v>
      </c>
      <c r="AC17" s="80">
        <v>0</v>
      </c>
      <c r="AD17" s="80">
        <v>0</v>
      </c>
      <c r="AE17" s="80">
        <v>0</v>
      </c>
      <c r="AF17" s="80">
        <v>129333.11</v>
      </c>
      <c r="AG17" s="80">
        <v>0</v>
      </c>
      <c r="AH17" s="80">
        <v>0</v>
      </c>
      <c r="AI17" s="80">
        <v>0</v>
      </c>
      <c r="AJ17" s="80">
        <v>0</v>
      </c>
      <c r="AK17" s="80">
        <v>0</v>
      </c>
      <c r="AL17" s="80">
        <v>0</v>
      </c>
      <c r="AM17" s="80">
        <v>0</v>
      </c>
      <c r="AN17" s="80">
        <v>0</v>
      </c>
      <c r="AO17" s="80">
        <v>0</v>
      </c>
      <c r="AP17" s="80">
        <v>0</v>
      </c>
      <c r="AQ17" s="80">
        <v>0</v>
      </c>
      <c r="AR17" s="80">
        <v>136378.73000000001</v>
      </c>
      <c r="AS17" s="80">
        <v>0</v>
      </c>
      <c r="AT17" s="80">
        <v>0</v>
      </c>
      <c r="AU17" s="80">
        <v>0</v>
      </c>
      <c r="AV17" s="80">
        <v>0</v>
      </c>
      <c r="AW17" s="80">
        <v>0</v>
      </c>
      <c r="AX17" s="80">
        <v>0</v>
      </c>
      <c r="AY17" s="80">
        <v>0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</row>
    <row r="18" spans="1:204" x14ac:dyDescent="0.25">
      <c r="A18" t="s">
        <v>0</v>
      </c>
      <c r="B18" t="s">
        <v>570</v>
      </c>
      <c r="C18" t="s">
        <v>0</v>
      </c>
      <c r="D18" s="80">
        <v>28111111.170000002</v>
      </c>
      <c r="E18" s="80">
        <v>29213644.609999999</v>
      </c>
      <c r="F18" s="80">
        <v>28711727.829999998</v>
      </c>
      <c r="G18" s="80">
        <v>28728603.02</v>
      </c>
      <c r="H18" s="80">
        <v>28728603.02</v>
      </c>
      <c r="I18" s="80">
        <v>28728603.02</v>
      </c>
      <c r="J18" s="80">
        <v>28977443.690000001</v>
      </c>
      <c r="K18" s="80">
        <v>28978230.670000002</v>
      </c>
      <c r="L18" s="80">
        <v>30125850.780000001</v>
      </c>
      <c r="M18" s="80">
        <v>30125201.25</v>
      </c>
      <c r="N18" s="80">
        <v>30334100.93</v>
      </c>
      <c r="O18" s="80">
        <v>53137137.600000001</v>
      </c>
      <c r="P18" s="80">
        <v>31820142.469999999</v>
      </c>
      <c r="Q18" s="80">
        <v>31820142.469999999</v>
      </c>
      <c r="R18" s="80">
        <v>31820142.469999999</v>
      </c>
      <c r="S18" s="80">
        <v>31820142.469999999</v>
      </c>
      <c r="T18" s="80">
        <v>32929669.52</v>
      </c>
      <c r="U18" s="80">
        <v>32929669.52</v>
      </c>
      <c r="V18" s="80">
        <v>33028732.670000002</v>
      </c>
      <c r="W18" s="80">
        <v>33029565</v>
      </c>
      <c r="X18" s="80">
        <v>33029418.940000001</v>
      </c>
      <c r="Y18" s="80">
        <v>33028732.670000002</v>
      </c>
      <c r="Z18" s="80">
        <v>33029275.010000002</v>
      </c>
      <c r="AA18" s="80">
        <v>55917953.450000003</v>
      </c>
      <c r="AB18" s="80">
        <v>34408102.380000003</v>
      </c>
      <c r="AC18" s="80">
        <v>34408102.380000003</v>
      </c>
      <c r="AD18" s="80">
        <v>34408102.380000003</v>
      </c>
      <c r="AE18" s="80">
        <v>34408102.380000003</v>
      </c>
      <c r="AF18" s="80">
        <v>35219067.490000002</v>
      </c>
      <c r="AG18" s="80">
        <v>35219067.490000002</v>
      </c>
      <c r="AH18" s="80">
        <v>35219067.490000002</v>
      </c>
      <c r="AI18" s="80">
        <v>35219947.539999999</v>
      </c>
      <c r="AJ18" s="80">
        <v>35219793.600000001</v>
      </c>
      <c r="AK18" s="80">
        <v>35219067.490000002</v>
      </c>
      <c r="AL18" s="80">
        <v>35219640.990000002</v>
      </c>
      <c r="AM18" s="80">
        <v>58291153.219999999</v>
      </c>
      <c r="AN18" s="80">
        <v>38242132.219999999</v>
      </c>
      <c r="AO18" s="80">
        <v>38242132.219999999</v>
      </c>
      <c r="AP18" s="80">
        <v>38242132.219999999</v>
      </c>
      <c r="AQ18" s="80">
        <v>38242132.219999999</v>
      </c>
      <c r="AR18" s="80">
        <v>39061021.700000003</v>
      </c>
      <c r="AS18" s="80">
        <v>39061021.700000003</v>
      </c>
      <c r="AT18" s="80">
        <v>39061021.700000003</v>
      </c>
      <c r="AU18" s="80">
        <v>39061949.18</v>
      </c>
      <c r="AV18" s="80">
        <v>39061786.759999998</v>
      </c>
      <c r="AW18" s="80">
        <v>39061021.700000003</v>
      </c>
      <c r="AX18" s="80">
        <v>39061625.640000001</v>
      </c>
      <c r="AY18" s="80">
        <v>62713523.229999997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</row>
    <row r="19" spans="1:204" x14ac:dyDescent="0.25">
      <c r="A19" t="s">
        <v>0</v>
      </c>
      <c r="B19" t="s">
        <v>571</v>
      </c>
      <c r="C19" t="s">
        <v>0</v>
      </c>
      <c r="D19" s="80">
        <v>38358.81</v>
      </c>
      <c r="E19" s="80">
        <v>61099.519999999997</v>
      </c>
      <c r="F19" s="80">
        <v>52662.36</v>
      </c>
      <c r="G19" s="80">
        <v>148565.32999999999</v>
      </c>
      <c r="H19" s="80">
        <v>1272609.8799999999</v>
      </c>
      <c r="I19" s="80">
        <v>372828.36</v>
      </c>
      <c r="J19" s="80">
        <v>994758.06</v>
      </c>
      <c r="K19" s="80">
        <v>385016.67</v>
      </c>
      <c r="L19" s="80">
        <v>386416.12</v>
      </c>
      <c r="M19" s="80">
        <v>175451.98</v>
      </c>
      <c r="N19" s="80">
        <v>114706.64</v>
      </c>
      <c r="O19" s="80">
        <v>181776.33</v>
      </c>
      <c r="P19" s="80">
        <v>40792.730000000003</v>
      </c>
      <c r="Q19" s="80">
        <v>64821.51</v>
      </c>
      <c r="R19" s="80">
        <v>55778.6</v>
      </c>
      <c r="S19" s="80">
        <v>157814.29</v>
      </c>
      <c r="T19" s="80">
        <v>1350220.2</v>
      </c>
      <c r="U19" s="80">
        <v>395052.87</v>
      </c>
      <c r="V19" s="80">
        <v>1053022.79</v>
      </c>
      <c r="W19" s="80">
        <v>407200.23</v>
      </c>
      <c r="X19" s="80">
        <v>408272.93</v>
      </c>
      <c r="Y19" s="80">
        <v>185208.82</v>
      </c>
      <c r="Z19" s="80">
        <v>121030.67</v>
      </c>
      <c r="AA19" s="80">
        <v>191333.08</v>
      </c>
      <c r="AB19" s="80">
        <v>43099.4</v>
      </c>
      <c r="AC19" s="80">
        <v>68369.05</v>
      </c>
      <c r="AD19" s="80">
        <v>58800.22</v>
      </c>
      <c r="AE19" s="80">
        <v>166321.26</v>
      </c>
      <c r="AF19" s="80">
        <v>1423530.28</v>
      </c>
      <c r="AG19" s="80">
        <v>416822.67</v>
      </c>
      <c r="AH19" s="80">
        <v>1111935.3899999999</v>
      </c>
      <c r="AI19" s="80">
        <v>430549.94</v>
      </c>
      <c r="AJ19" s="80">
        <v>431973.18</v>
      </c>
      <c r="AK19" s="80">
        <v>195893.72</v>
      </c>
      <c r="AL19" s="80">
        <v>127983.84</v>
      </c>
      <c r="AM19" s="80">
        <v>202008.04</v>
      </c>
      <c r="AN19" s="80">
        <v>45493.51</v>
      </c>
      <c r="AO19" s="80">
        <v>72150.58</v>
      </c>
      <c r="AP19" s="80">
        <v>62038.52</v>
      </c>
      <c r="AQ19" s="80">
        <v>175421.4</v>
      </c>
      <c r="AR19" s="80">
        <v>1501079.32</v>
      </c>
      <c r="AS19" s="80">
        <v>439430.69</v>
      </c>
      <c r="AT19" s="80">
        <v>1172120.51</v>
      </c>
      <c r="AU19" s="80">
        <v>453751.8</v>
      </c>
      <c r="AV19" s="80">
        <v>455149.15</v>
      </c>
      <c r="AW19" s="80">
        <v>206335.79</v>
      </c>
      <c r="AX19" s="80">
        <v>134775.60999999999</v>
      </c>
      <c r="AY19" s="80">
        <v>212680.15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</row>
    <row r="20" spans="1:204" x14ac:dyDescent="0.25">
      <c r="A20" t="s">
        <v>0</v>
      </c>
      <c r="B20" t="s">
        <v>572</v>
      </c>
      <c r="C20" t="s">
        <v>0</v>
      </c>
      <c r="D20" s="80">
        <v>2423617.2599999998</v>
      </c>
      <c r="E20" s="80">
        <v>2548341.48</v>
      </c>
      <c r="F20" s="80">
        <v>2485979.37</v>
      </c>
      <c r="G20" s="80">
        <v>2485979.37</v>
      </c>
      <c r="H20" s="80">
        <v>2485979.37</v>
      </c>
      <c r="I20" s="80">
        <v>2485979.37</v>
      </c>
      <c r="J20" s="80">
        <v>2485979.37</v>
      </c>
      <c r="K20" s="80">
        <v>2485979.37</v>
      </c>
      <c r="L20" s="80">
        <v>2574118.66</v>
      </c>
      <c r="M20" s="80">
        <v>2574118.66</v>
      </c>
      <c r="N20" s="80">
        <v>2589001.98</v>
      </c>
      <c r="O20" s="80">
        <v>4575650.17</v>
      </c>
      <c r="P20" s="80">
        <v>2836210.46</v>
      </c>
      <c r="Q20" s="80">
        <v>2836210.46</v>
      </c>
      <c r="R20" s="80">
        <v>2836210.46</v>
      </c>
      <c r="S20" s="80">
        <v>2836210.46</v>
      </c>
      <c r="T20" s="80">
        <v>2925586.65</v>
      </c>
      <c r="U20" s="80">
        <v>2925586.65</v>
      </c>
      <c r="V20" s="80">
        <v>2925586.65</v>
      </c>
      <c r="W20" s="80">
        <v>2925586.65</v>
      </c>
      <c r="X20" s="80">
        <v>2925586.65</v>
      </c>
      <c r="Y20" s="80">
        <v>2925586.65</v>
      </c>
      <c r="Z20" s="80">
        <v>2925586.65</v>
      </c>
      <c r="AA20" s="80">
        <v>5017731.87</v>
      </c>
      <c r="AB20" s="80">
        <v>3169451.74</v>
      </c>
      <c r="AC20" s="80">
        <v>3169451.74</v>
      </c>
      <c r="AD20" s="80">
        <v>3169451.74</v>
      </c>
      <c r="AE20" s="80">
        <v>3169451.74</v>
      </c>
      <c r="AF20" s="80">
        <v>3236692.93</v>
      </c>
      <c r="AG20" s="80">
        <v>3236692.93</v>
      </c>
      <c r="AH20" s="80">
        <v>3236692.93</v>
      </c>
      <c r="AI20" s="80">
        <v>3236692.93</v>
      </c>
      <c r="AJ20" s="80">
        <v>3236692.93</v>
      </c>
      <c r="AK20" s="80">
        <v>3236692.93</v>
      </c>
      <c r="AL20" s="80">
        <v>3236692.93</v>
      </c>
      <c r="AM20" s="80">
        <v>5412856.0199999996</v>
      </c>
      <c r="AN20" s="80">
        <v>3487261.72</v>
      </c>
      <c r="AO20" s="80">
        <v>3487261.72</v>
      </c>
      <c r="AP20" s="80">
        <v>3487261.72</v>
      </c>
      <c r="AQ20" s="80">
        <v>3487261.72</v>
      </c>
      <c r="AR20" s="80">
        <v>3554528.43</v>
      </c>
      <c r="AS20" s="80">
        <v>3554528.43</v>
      </c>
      <c r="AT20" s="80">
        <v>3554528.43</v>
      </c>
      <c r="AU20" s="80">
        <v>3554528.43</v>
      </c>
      <c r="AV20" s="80">
        <v>3554528.43</v>
      </c>
      <c r="AW20" s="80">
        <v>3554528.43</v>
      </c>
      <c r="AX20" s="80">
        <v>3554528.43</v>
      </c>
      <c r="AY20" s="80">
        <v>5774519.7999999998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</row>
    <row r="21" spans="1:204" x14ac:dyDescent="0.25">
      <c r="A21" t="s">
        <v>0</v>
      </c>
      <c r="B21" t="s">
        <v>573</v>
      </c>
      <c r="C21" t="s">
        <v>0</v>
      </c>
      <c r="D21" s="80">
        <v>18921.46</v>
      </c>
      <c r="E21" s="80">
        <v>28102.799999999999</v>
      </c>
      <c r="F21" s="80">
        <v>63252.5</v>
      </c>
      <c r="G21" s="80">
        <v>1126976.28</v>
      </c>
      <c r="H21" s="80">
        <v>1409142.59</v>
      </c>
      <c r="I21" s="80">
        <v>360826.14</v>
      </c>
      <c r="J21" s="80">
        <v>557645.14</v>
      </c>
      <c r="K21" s="80">
        <v>376222.26</v>
      </c>
      <c r="L21" s="80">
        <v>220791.32</v>
      </c>
      <c r="M21" s="80">
        <v>15694.28</v>
      </c>
      <c r="N21" s="80">
        <v>22885.65</v>
      </c>
      <c r="O21" s="80">
        <v>57318.25</v>
      </c>
      <c r="P21" s="80">
        <v>20122.060000000001</v>
      </c>
      <c r="Q21" s="80">
        <v>29814.73</v>
      </c>
      <c r="R21" s="80">
        <v>66995.41</v>
      </c>
      <c r="S21" s="80">
        <v>1197136.3899999999</v>
      </c>
      <c r="T21" s="80">
        <v>1495079.39</v>
      </c>
      <c r="U21" s="80">
        <v>382335.18</v>
      </c>
      <c r="V21" s="80">
        <v>590307.39</v>
      </c>
      <c r="W21" s="80">
        <v>397899.11</v>
      </c>
      <c r="X21" s="80">
        <v>233279.91</v>
      </c>
      <c r="Y21" s="80">
        <v>16567.03</v>
      </c>
      <c r="Z21" s="80">
        <v>24147.38</v>
      </c>
      <c r="AA21" s="80">
        <v>60331.71</v>
      </c>
      <c r="AB21" s="80">
        <v>21259.88</v>
      </c>
      <c r="AC21" s="80">
        <v>31446.43</v>
      </c>
      <c r="AD21" s="80">
        <v>70624.67</v>
      </c>
      <c r="AE21" s="80">
        <v>1261667.8799999999</v>
      </c>
      <c r="AF21" s="80">
        <v>1576254.58</v>
      </c>
      <c r="AG21" s="80">
        <v>403404.17</v>
      </c>
      <c r="AH21" s="80">
        <v>623332.84</v>
      </c>
      <c r="AI21" s="80">
        <v>420715.48</v>
      </c>
      <c r="AJ21" s="80">
        <v>246821.82</v>
      </c>
      <c r="AK21" s="80">
        <v>17522.8</v>
      </c>
      <c r="AL21" s="80">
        <v>25534.639999999999</v>
      </c>
      <c r="AM21" s="80">
        <v>63697.78</v>
      </c>
      <c r="AN21" s="80">
        <v>22440.83</v>
      </c>
      <c r="AO21" s="80">
        <v>33185.75</v>
      </c>
      <c r="AP21" s="80">
        <v>74514.16</v>
      </c>
      <c r="AQ21" s="80">
        <v>1330699.0900000001</v>
      </c>
      <c r="AR21" s="80">
        <v>1662123.51</v>
      </c>
      <c r="AS21" s="80">
        <v>425284.38</v>
      </c>
      <c r="AT21" s="80">
        <v>657071.63</v>
      </c>
      <c r="AU21" s="80">
        <v>443387.37</v>
      </c>
      <c r="AV21" s="80">
        <v>260064.15</v>
      </c>
      <c r="AW21" s="80">
        <v>18456.849999999999</v>
      </c>
      <c r="AX21" s="80">
        <v>26889.7</v>
      </c>
      <c r="AY21" s="80">
        <v>67062.94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</row>
    <row r="22" spans="1:204" x14ac:dyDescent="0.25">
      <c r="A22" t="s">
        <v>0</v>
      </c>
      <c r="B22" t="s">
        <v>574</v>
      </c>
      <c r="C22" t="s">
        <v>0</v>
      </c>
      <c r="D22" s="80">
        <v>0</v>
      </c>
      <c r="E22" s="80">
        <v>0</v>
      </c>
      <c r="F22" s="80">
        <v>0</v>
      </c>
      <c r="G22" s="80">
        <v>0</v>
      </c>
      <c r="H22" s="80">
        <v>0</v>
      </c>
      <c r="I22" s="80">
        <v>0</v>
      </c>
      <c r="J22" s="80">
        <v>0</v>
      </c>
      <c r="K22" s="80">
        <v>0</v>
      </c>
      <c r="L22" s="80">
        <v>0</v>
      </c>
      <c r="M22" s="80">
        <v>0</v>
      </c>
      <c r="N22" s="80">
        <v>0</v>
      </c>
      <c r="O22" s="80">
        <v>0</v>
      </c>
      <c r="P22" s="80">
        <v>0</v>
      </c>
      <c r="Q22" s="80">
        <v>0</v>
      </c>
      <c r="R22" s="80">
        <v>0</v>
      </c>
      <c r="S22" s="80">
        <v>0</v>
      </c>
      <c r="T22" s="80">
        <v>0</v>
      </c>
      <c r="U22" s="80">
        <v>0</v>
      </c>
      <c r="V22" s="80">
        <v>0</v>
      </c>
      <c r="W22" s="80">
        <v>0</v>
      </c>
      <c r="X22" s="80">
        <v>0</v>
      </c>
      <c r="Y22" s="80">
        <v>0</v>
      </c>
      <c r="Z22" s="80">
        <v>0</v>
      </c>
      <c r="AA22" s="80">
        <v>0</v>
      </c>
      <c r="AB22" s="80">
        <v>0</v>
      </c>
      <c r="AC22" s="80">
        <v>0</v>
      </c>
      <c r="AD22" s="80">
        <v>0</v>
      </c>
      <c r="AE22" s="80">
        <v>0</v>
      </c>
      <c r="AF22" s="80">
        <v>0</v>
      </c>
      <c r="AG22" s="80">
        <v>0</v>
      </c>
      <c r="AH22" s="80">
        <v>0</v>
      </c>
      <c r="AI22" s="80">
        <v>0</v>
      </c>
      <c r="AJ22" s="80">
        <v>0</v>
      </c>
      <c r="AK22" s="80">
        <v>0</v>
      </c>
      <c r="AL22" s="80">
        <v>0</v>
      </c>
      <c r="AM22" s="80">
        <v>0</v>
      </c>
      <c r="AN22" s="80">
        <v>0</v>
      </c>
      <c r="AO22" s="80">
        <v>0</v>
      </c>
      <c r="AP22" s="80">
        <v>0</v>
      </c>
      <c r="AQ22" s="80">
        <v>0</v>
      </c>
      <c r="AR22" s="80">
        <v>0</v>
      </c>
      <c r="AS22" s="80">
        <v>0</v>
      </c>
      <c r="AT22" s="80">
        <v>0</v>
      </c>
      <c r="AU22" s="80">
        <v>0</v>
      </c>
      <c r="AV22" s="80">
        <v>0</v>
      </c>
      <c r="AW22" s="80">
        <v>0</v>
      </c>
      <c r="AX22" s="80">
        <v>0</v>
      </c>
      <c r="AY22" s="80">
        <v>0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</row>
    <row r="23" spans="1:204" x14ac:dyDescent="0.25">
      <c r="A23" t="s">
        <v>575</v>
      </c>
      <c r="B23" t="s">
        <v>0</v>
      </c>
      <c r="C23" t="s">
        <v>0</v>
      </c>
      <c r="D23" s="80">
        <v>94254157.890000001</v>
      </c>
      <c r="E23" s="80">
        <v>90564484.730000004</v>
      </c>
      <c r="F23" s="80">
        <v>95326295.1300001</v>
      </c>
      <c r="G23" s="80">
        <v>88147126.040000007</v>
      </c>
      <c r="H23" s="80">
        <v>122303523.59999999</v>
      </c>
      <c r="I23" s="80">
        <v>137088237.5</v>
      </c>
      <c r="J23" s="80">
        <v>123928831.62</v>
      </c>
      <c r="K23" s="80">
        <v>147912890.56999999</v>
      </c>
      <c r="L23" s="80">
        <v>137746009.19999999</v>
      </c>
      <c r="M23" s="80">
        <v>136351065.41999999</v>
      </c>
      <c r="N23" s="80">
        <v>134886639.09</v>
      </c>
      <c r="O23" s="80">
        <v>151839948.58000001</v>
      </c>
      <c r="P23" s="80">
        <v>80338656.769999996</v>
      </c>
      <c r="Q23" s="80">
        <v>75548657.120000005</v>
      </c>
      <c r="R23" s="80">
        <v>79942951.430000007</v>
      </c>
      <c r="S23" s="80">
        <v>73819730.680000007</v>
      </c>
      <c r="T23" s="80">
        <v>103976082.95</v>
      </c>
      <c r="U23" s="80">
        <v>114484179.09</v>
      </c>
      <c r="V23" s="80">
        <v>108764447.56999999</v>
      </c>
      <c r="W23" s="80">
        <v>129697989.31</v>
      </c>
      <c r="X23" s="80">
        <v>120407857.48</v>
      </c>
      <c r="Y23" s="80">
        <v>118193818.09</v>
      </c>
      <c r="Z23" s="80">
        <v>118475701.81</v>
      </c>
      <c r="AA23" s="80">
        <v>132644632.37</v>
      </c>
      <c r="AB23" s="80">
        <v>68574503.180000007</v>
      </c>
      <c r="AC23" s="80">
        <v>62557447.469999999</v>
      </c>
      <c r="AD23" s="80">
        <v>66436918.210000001</v>
      </c>
      <c r="AE23" s="80">
        <v>61398976.079999998</v>
      </c>
      <c r="AF23" s="80">
        <v>86244307.920000002</v>
      </c>
      <c r="AG23" s="80">
        <v>96411871.340000004</v>
      </c>
      <c r="AH23" s="80">
        <v>90366415.129999995</v>
      </c>
      <c r="AI23" s="80">
        <v>107652938.09</v>
      </c>
      <c r="AJ23" s="80">
        <v>99914750.189999998</v>
      </c>
      <c r="AK23" s="80">
        <v>97975737.540000007</v>
      </c>
      <c r="AL23" s="80">
        <v>98093389.060000002</v>
      </c>
      <c r="AM23" s="80">
        <v>109481170.40000001</v>
      </c>
      <c r="AN23" s="80">
        <v>61626299.759999998</v>
      </c>
      <c r="AO23" s="80">
        <v>54654997.700000003</v>
      </c>
      <c r="AP23" s="80">
        <v>58255906.909999996</v>
      </c>
      <c r="AQ23" s="80">
        <v>53882342.280000001</v>
      </c>
      <c r="AR23" s="80">
        <v>75449412.700000003</v>
      </c>
      <c r="AS23" s="80">
        <v>85840418.170000002</v>
      </c>
      <c r="AT23" s="80">
        <v>79185499.329999998</v>
      </c>
      <c r="AU23" s="80">
        <v>94236303.180000007</v>
      </c>
      <c r="AV23" s="80">
        <v>87446296.129999995</v>
      </c>
      <c r="AW23" s="80">
        <v>85600330.420000002</v>
      </c>
      <c r="AX23" s="80">
        <v>85534706</v>
      </c>
      <c r="AY23" s="80">
        <v>95187156.560000107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</row>
    <row r="24" spans="1:204" x14ac:dyDescent="0.25">
      <c r="A24" t="s">
        <v>0</v>
      </c>
      <c r="B24" t="s">
        <v>576</v>
      </c>
      <c r="C24" t="s">
        <v>0</v>
      </c>
      <c r="D24" s="80">
        <v>81863402.629999995</v>
      </c>
      <c r="E24" s="80">
        <v>86396528.989999995</v>
      </c>
      <c r="F24" s="80">
        <v>90201441.910000101</v>
      </c>
      <c r="G24" s="80">
        <v>83237667.420000002</v>
      </c>
      <c r="H24" s="80">
        <v>117852487.14</v>
      </c>
      <c r="I24" s="80">
        <v>114907443.66</v>
      </c>
      <c r="J24" s="80">
        <v>118837419.70999999</v>
      </c>
      <c r="K24" s="80">
        <v>142308740.28999999</v>
      </c>
      <c r="L24" s="80">
        <v>132227974.16</v>
      </c>
      <c r="M24" s="80">
        <v>128424417.76000001</v>
      </c>
      <c r="N24" s="80">
        <v>130022255.31999999</v>
      </c>
      <c r="O24" s="80">
        <v>146615105.81</v>
      </c>
      <c r="P24" s="80">
        <v>68520779.319999993</v>
      </c>
      <c r="Q24" s="80">
        <v>72856109.540000007</v>
      </c>
      <c r="R24" s="80">
        <v>76692689.409999996</v>
      </c>
      <c r="S24" s="80">
        <v>70510678.980000004</v>
      </c>
      <c r="T24" s="80">
        <v>100609753.33</v>
      </c>
      <c r="U24" s="80">
        <v>101331691.70999999</v>
      </c>
      <c r="V24" s="80">
        <v>104315686.88</v>
      </c>
      <c r="W24" s="80">
        <v>124717900.53</v>
      </c>
      <c r="X24" s="80">
        <v>115725060.25</v>
      </c>
      <c r="Y24" s="80">
        <v>112475446.2</v>
      </c>
      <c r="Z24" s="80">
        <v>113880656.77</v>
      </c>
      <c r="AA24" s="80">
        <v>128518756.09999999</v>
      </c>
      <c r="AB24" s="80">
        <v>56125100.799999997</v>
      </c>
      <c r="AC24" s="80">
        <v>59784155.390000001</v>
      </c>
      <c r="AD24" s="80">
        <v>63136764.469999999</v>
      </c>
      <c r="AE24" s="80">
        <v>58007414.289999999</v>
      </c>
      <c r="AF24" s="80">
        <v>82781931.200000003</v>
      </c>
      <c r="AG24" s="80">
        <v>83371437.379999995</v>
      </c>
      <c r="AH24" s="80">
        <v>85743084.409999996</v>
      </c>
      <c r="AI24" s="80">
        <v>102463297.52</v>
      </c>
      <c r="AJ24" s="80">
        <v>95053435.060000002</v>
      </c>
      <c r="AK24" s="80">
        <v>92144018.069999993</v>
      </c>
      <c r="AL24" s="80">
        <v>93278790.700000003</v>
      </c>
      <c r="AM24" s="80">
        <v>105236555.66</v>
      </c>
      <c r="AN24" s="80">
        <v>48496170.43</v>
      </c>
      <c r="AO24" s="80">
        <v>51748062.850000001</v>
      </c>
      <c r="AP24" s="80">
        <v>54811379.700000003</v>
      </c>
      <c r="AQ24" s="80">
        <v>50333469.82</v>
      </c>
      <c r="AR24" s="80">
        <v>71823809.579999998</v>
      </c>
      <c r="AS24" s="80">
        <v>72335433.769999996</v>
      </c>
      <c r="AT24" s="80">
        <v>74333330.260000005</v>
      </c>
      <c r="AU24" s="80">
        <v>88788616.359999999</v>
      </c>
      <c r="AV24" s="80">
        <v>82350475.170000002</v>
      </c>
      <c r="AW24" s="80">
        <v>79518542.150000006</v>
      </c>
      <c r="AX24" s="80">
        <v>80477043.849999994</v>
      </c>
      <c r="AY24" s="80">
        <v>90749659.7700001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</row>
    <row r="25" spans="1:204" x14ac:dyDescent="0.25">
      <c r="A25" t="s">
        <v>0</v>
      </c>
      <c r="B25" t="s">
        <v>467</v>
      </c>
      <c r="C25" t="s">
        <v>0</v>
      </c>
      <c r="D25" s="80">
        <f>D23-D24</f>
        <v>12390755.260000005</v>
      </c>
      <c r="E25" s="80">
        <f t="shared" ref="E25:AY25" si="0">E23-E24</f>
        <v>4167955.7400000095</v>
      </c>
      <c r="F25" s="80">
        <f t="shared" si="0"/>
        <v>5124853.2199999988</v>
      </c>
      <c r="G25" s="80">
        <f t="shared" si="0"/>
        <v>4909458.6200000048</v>
      </c>
      <c r="H25" s="80">
        <f t="shared" si="0"/>
        <v>4451036.4599999934</v>
      </c>
      <c r="I25" s="80">
        <f t="shared" si="0"/>
        <v>22180793.840000004</v>
      </c>
      <c r="J25" s="80">
        <f t="shared" si="0"/>
        <v>5091411.9100000113</v>
      </c>
      <c r="K25" s="80">
        <f t="shared" si="0"/>
        <v>5604150.2800000012</v>
      </c>
      <c r="L25" s="80">
        <f t="shared" si="0"/>
        <v>5518035.0399999917</v>
      </c>
      <c r="M25" s="80">
        <f t="shared" si="0"/>
        <v>7926647.6599999815</v>
      </c>
      <c r="N25" s="80">
        <f t="shared" si="0"/>
        <v>4864383.7700000107</v>
      </c>
      <c r="O25" s="80">
        <f t="shared" si="0"/>
        <v>5224842.7700000107</v>
      </c>
      <c r="P25" s="80">
        <f t="shared" si="0"/>
        <v>11817877.450000003</v>
      </c>
      <c r="Q25" s="80">
        <f t="shared" si="0"/>
        <v>2692547.5799999982</v>
      </c>
      <c r="R25" s="80">
        <f t="shared" si="0"/>
        <v>3250262.0200000107</v>
      </c>
      <c r="S25" s="80">
        <f t="shared" si="0"/>
        <v>3309051.700000003</v>
      </c>
      <c r="T25" s="80">
        <f t="shared" si="0"/>
        <v>3366329.6200000048</v>
      </c>
      <c r="U25" s="80">
        <f t="shared" si="0"/>
        <v>13152487.38000001</v>
      </c>
      <c r="V25" s="80">
        <f t="shared" si="0"/>
        <v>4448760.6899999976</v>
      </c>
      <c r="W25" s="80">
        <f t="shared" si="0"/>
        <v>4980088.7800000012</v>
      </c>
      <c r="X25" s="80">
        <f t="shared" si="0"/>
        <v>4682797.2300000042</v>
      </c>
      <c r="Y25" s="80">
        <f t="shared" si="0"/>
        <v>5718371.8900000006</v>
      </c>
      <c r="Z25" s="80">
        <f t="shared" si="0"/>
        <v>4595045.0400000066</v>
      </c>
      <c r="AA25" s="80">
        <f t="shared" si="0"/>
        <v>4125876.2700000107</v>
      </c>
      <c r="AB25" s="80">
        <f t="shared" si="0"/>
        <v>12449402.38000001</v>
      </c>
      <c r="AC25" s="80">
        <f t="shared" si="0"/>
        <v>2773292.0799999982</v>
      </c>
      <c r="AD25" s="80">
        <f t="shared" si="0"/>
        <v>3300153.7400000021</v>
      </c>
      <c r="AE25" s="80">
        <f t="shared" si="0"/>
        <v>3391561.7899999991</v>
      </c>
      <c r="AF25" s="80">
        <f t="shared" si="0"/>
        <v>3462376.7199999988</v>
      </c>
      <c r="AG25" s="80">
        <f t="shared" si="0"/>
        <v>13040433.960000008</v>
      </c>
      <c r="AH25" s="80">
        <f t="shared" si="0"/>
        <v>4623330.7199999988</v>
      </c>
      <c r="AI25" s="80">
        <f t="shared" si="0"/>
        <v>5189640.5700000077</v>
      </c>
      <c r="AJ25" s="80">
        <f t="shared" si="0"/>
        <v>4861315.1299999952</v>
      </c>
      <c r="AK25" s="80">
        <f t="shared" si="0"/>
        <v>5831719.4700000137</v>
      </c>
      <c r="AL25" s="80">
        <f t="shared" si="0"/>
        <v>4814598.3599999994</v>
      </c>
      <c r="AM25" s="80">
        <f t="shared" si="0"/>
        <v>4244614.7400000095</v>
      </c>
      <c r="AN25" s="80">
        <f t="shared" si="0"/>
        <v>13130129.329999998</v>
      </c>
      <c r="AO25" s="80">
        <f t="shared" si="0"/>
        <v>2906934.8500000015</v>
      </c>
      <c r="AP25" s="80">
        <f t="shared" si="0"/>
        <v>3444527.2099999934</v>
      </c>
      <c r="AQ25" s="80">
        <f t="shared" si="0"/>
        <v>3548872.4600000009</v>
      </c>
      <c r="AR25" s="80">
        <f t="shared" si="0"/>
        <v>3625603.1200000048</v>
      </c>
      <c r="AS25" s="80">
        <f t="shared" si="0"/>
        <v>13504984.400000006</v>
      </c>
      <c r="AT25" s="80">
        <f t="shared" si="0"/>
        <v>4852169.0699999928</v>
      </c>
      <c r="AU25" s="80">
        <f t="shared" si="0"/>
        <v>5447686.8200000077</v>
      </c>
      <c r="AV25" s="80">
        <f t="shared" si="0"/>
        <v>5095820.9599999934</v>
      </c>
      <c r="AW25" s="80">
        <f t="shared" si="0"/>
        <v>6081788.2699999958</v>
      </c>
      <c r="AX25" s="80">
        <f t="shared" si="0"/>
        <v>5057662.150000006</v>
      </c>
      <c r="AY25" s="80">
        <f t="shared" si="0"/>
        <v>4437496.7900000066</v>
      </c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</row>
    <row r="26" spans="1:204" x14ac:dyDescent="0.25">
      <c r="A26" t="s">
        <v>577</v>
      </c>
      <c r="B26" t="s">
        <v>0</v>
      </c>
      <c r="C26" t="s">
        <v>0</v>
      </c>
      <c r="D26" s="80">
        <v>0</v>
      </c>
      <c r="E26" s="80">
        <v>0</v>
      </c>
      <c r="F26" s="80">
        <v>0</v>
      </c>
      <c r="G26" s="80">
        <v>0</v>
      </c>
      <c r="H26" s="80">
        <v>0</v>
      </c>
      <c r="I26" s="80">
        <v>0</v>
      </c>
      <c r="J26" s="80">
        <v>0</v>
      </c>
      <c r="K26" s="80">
        <v>0</v>
      </c>
      <c r="L26" s="80">
        <v>0</v>
      </c>
      <c r="M26" s="80">
        <v>0</v>
      </c>
      <c r="N26" s="80">
        <v>0</v>
      </c>
      <c r="O26" s="80">
        <v>0</v>
      </c>
      <c r="P26" s="80">
        <v>0</v>
      </c>
      <c r="Q26" s="80">
        <v>0</v>
      </c>
      <c r="R26" s="80">
        <v>0</v>
      </c>
      <c r="S26" s="80">
        <v>0</v>
      </c>
      <c r="T26" s="80">
        <v>0</v>
      </c>
      <c r="U26" s="80">
        <v>0</v>
      </c>
      <c r="V26" s="80">
        <v>0</v>
      </c>
      <c r="W26" s="80">
        <v>0</v>
      </c>
      <c r="X26" s="80">
        <v>0</v>
      </c>
      <c r="Y26" s="80">
        <v>0</v>
      </c>
      <c r="Z26" s="80">
        <v>0</v>
      </c>
      <c r="AA26" s="80">
        <v>0</v>
      </c>
      <c r="AB26" s="80">
        <v>0</v>
      </c>
      <c r="AC26" s="80">
        <v>0</v>
      </c>
      <c r="AD26" s="80">
        <v>0</v>
      </c>
      <c r="AE26" s="80">
        <v>0</v>
      </c>
      <c r="AF26" s="80">
        <v>0</v>
      </c>
      <c r="AG26" s="80">
        <v>0</v>
      </c>
      <c r="AH26" s="80">
        <v>0</v>
      </c>
      <c r="AI26" s="80">
        <v>0</v>
      </c>
      <c r="AJ26" s="80">
        <v>0</v>
      </c>
      <c r="AK26" s="80">
        <v>0</v>
      </c>
      <c r="AL26" s="80">
        <v>0</v>
      </c>
      <c r="AM26" s="80">
        <v>0</v>
      </c>
      <c r="AN26" s="80">
        <v>0</v>
      </c>
      <c r="AO26" s="80">
        <v>0</v>
      </c>
      <c r="AP26" s="80">
        <v>0</v>
      </c>
      <c r="AQ26" s="80">
        <v>0</v>
      </c>
      <c r="AR26" s="80">
        <v>0</v>
      </c>
      <c r="AS26" s="80">
        <v>0</v>
      </c>
      <c r="AT26" s="80">
        <v>0</v>
      </c>
      <c r="AU26" s="80">
        <v>0</v>
      </c>
      <c r="AV26" s="80">
        <v>0</v>
      </c>
      <c r="AW26" s="80">
        <v>0</v>
      </c>
      <c r="AX26" s="80">
        <v>0</v>
      </c>
      <c r="AY26" s="80">
        <v>0</v>
      </c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</row>
    <row r="27" spans="1:204" x14ac:dyDescent="0.25">
      <c r="A27" t="s">
        <v>578</v>
      </c>
      <c r="B27" t="s">
        <v>0</v>
      </c>
      <c r="C27" t="s">
        <v>0</v>
      </c>
      <c r="D27" s="80">
        <v>0</v>
      </c>
      <c r="E27" s="80">
        <v>19246.63</v>
      </c>
      <c r="F27" s="80">
        <v>13200.28</v>
      </c>
      <c r="G27" s="80">
        <v>53390.28</v>
      </c>
      <c r="H27" s="80">
        <v>9691.77</v>
      </c>
      <c r="I27" s="80">
        <v>0</v>
      </c>
      <c r="J27" s="80">
        <v>1028.5</v>
      </c>
      <c r="K27" s="80">
        <v>30429.99</v>
      </c>
      <c r="L27" s="80">
        <v>2326.16</v>
      </c>
      <c r="M27" s="80">
        <v>8686.39</v>
      </c>
      <c r="N27" s="80">
        <v>0</v>
      </c>
      <c r="O27" s="80">
        <v>0</v>
      </c>
      <c r="P27" s="80">
        <v>0</v>
      </c>
      <c r="Q27" s="80">
        <v>0</v>
      </c>
      <c r="R27" s="80">
        <v>0</v>
      </c>
      <c r="S27" s="80">
        <v>0</v>
      </c>
      <c r="T27" s="80">
        <v>0</v>
      </c>
      <c r="U27" s="80">
        <v>0</v>
      </c>
      <c r="V27" s="80">
        <v>0</v>
      </c>
      <c r="W27" s="80">
        <v>0</v>
      </c>
      <c r="X27" s="80">
        <v>0</v>
      </c>
      <c r="Y27" s="80">
        <v>0</v>
      </c>
      <c r="Z27" s="80">
        <v>0</v>
      </c>
      <c r="AA27" s="80">
        <v>0</v>
      </c>
      <c r="AB27" s="80">
        <v>0</v>
      </c>
      <c r="AC27" s="80">
        <v>0</v>
      </c>
      <c r="AD27" s="80">
        <v>0</v>
      </c>
      <c r="AE27" s="80">
        <v>0</v>
      </c>
      <c r="AF27" s="80">
        <v>0</v>
      </c>
      <c r="AG27" s="80">
        <v>0</v>
      </c>
      <c r="AH27" s="80">
        <v>0</v>
      </c>
      <c r="AI27" s="80">
        <v>0</v>
      </c>
      <c r="AJ27" s="80">
        <v>0</v>
      </c>
      <c r="AK27" s="80">
        <v>0</v>
      </c>
      <c r="AL27" s="80">
        <v>0</v>
      </c>
      <c r="AM27" s="80">
        <v>0</v>
      </c>
      <c r="AN27" s="80">
        <v>0</v>
      </c>
      <c r="AO27" s="80">
        <v>0</v>
      </c>
      <c r="AP27" s="80">
        <v>0</v>
      </c>
      <c r="AQ27" s="80">
        <v>0</v>
      </c>
      <c r="AR27" s="80">
        <v>0</v>
      </c>
      <c r="AS27" s="80">
        <v>0</v>
      </c>
      <c r="AT27" s="80">
        <v>0</v>
      </c>
      <c r="AU27" s="80">
        <v>0</v>
      </c>
      <c r="AV27" s="80">
        <v>0</v>
      </c>
      <c r="AW27" s="80">
        <v>0</v>
      </c>
      <c r="AX27" s="80">
        <v>0</v>
      </c>
      <c r="AY27" s="80">
        <v>0</v>
      </c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</row>
    <row r="28" spans="1:204" x14ac:dyDescent="0.25">
      <c r="A28" t="s">
        <v>579</v>
      </c>
      <c r="B28" t="s">
        <v>0</v>
      </c>
      <c r="C28" t="s">
        <v>0</v>
      </c>
      <c r="D28" s="80">
        <v>140676699.43000001</v>
      </c>
      <c r="E28" s="80">
        <v>228555600.06999999</v>
      </c>
      <c r="F28" s="80">
        <v>196177167.55000001</v>
      </c>
      <c r="G28" s="80">
        <v>194291909.47999999</v>
      </c>
      <c r="H28" s="80">
        <v>203244258.22999999</v>
      </c>
      <c r="I28" s="80">
        <v>21733298.940000001</v>
      </c>
      <c r="J28" s="80">
        <v>19954452.41</v>
      </c>
      <c r="K28" s="80">
        <v>26054702.309999999</v>
      </c>
      <c r="L28" s="80">
        <v>35437841.149999999</v>
      </c>
      <c r="M28" s="80">
        <v>32389780.469999999</v>
      </c>
      <c r="N28" s="80">
        <v>23935635.050000001</v>
      </c>
      <c r="O28" s="80">
        <v>20236902.489999998</v>
      </c>
      <c r="P28" s="80">
        <v>12879621.26</v>
      </c>
      <c r="Q28" s="80">
        <v>14531367.25</v>
      </c>
      <c r="R28" s="80">
        <v>19293359.649999999</v>
      </c>
      <c r="S28" s="80">
        <v>18756967.260000002</v>
      </c>
      <c r="T28" s="80">
        <v>25395894.890000001</v>
      </c>
      <c r="U28" s="80">
        <v>22751048.289999999</v>
      </c>
      <c r="V28" s="80">
        <v>18489472.350000001</v>
      </c>
      <c r="W28" s="80">
        <v>20068303.41</v>
      </c>
      <c r="X28" s="80">
        <v>31150741.309999999</v>
      </c>
      <c r="Y28" s="80">
        <v>24513728.870000001</v>
      </c>
      <c r="Z28" s="80">
        <v>15638501.369999999</v>
      </c>
      <c r="AA28" s="80">
        <v>13801115.25</v>
      </c>
      <c r="AB28" s="80">
        <v>13416699.52</v>
      </c>
      <c r="AC28" s="80">
        <v>15150809.810000001</v>
      </c>
      <c r="AD28" s="80">
        <v>20178100.899999999</v>
      </c>
      <c r="AE28" s="80">
        <v>19604742.98</v>
      </c>
      <c r="AF28" s="80">
        <v>26606827.390000001</v>
      </c>
      <c r="AG28" s="80">
        <v>23825742.469999999</v>
      </c>
      <c r="AH28" s="80">
        <v>19332378.989999998</v>
      </c>
      <c r="AI28" s="80">
        <v>20971570.52</v>
      </c>
      <c r="AJ28" s="80">
        <v>32740361.43</v>
      </c>
      <c r="AK28" s="80">
        <v>25723889.649999999</v>
      </c>
      <c r="AL28" s="80">
        <v>16345092.050000001</v>
      </c>
      <c r="AM28" s="80">
        <v>14399009.859999999</v>
      </c>
      <c r="AN28" s="80">
        <v>13955019.34</v>
      </c>
      <c r="AO28" s="80">
        <v>15782726.92</v>
      </c>
      <c r="AP28" s="80">
        <v>21097335.469999999</v>
      </c>
      <c r="AQ28" s="80">
        <v>20482661.309999999</v>
      </c>
      <c r="AR28" s="80">
        <v>27862535.710000001</v>
      </c>
      <c r="AS28" s="80">
        <v>24922457.510000002</v>
      </c>
      <c r="AT28" s="80">
        <v>20179263.98</v>
      </c>
      <c r="AU28" s="80">
        <v>21862245.620000001</v>
      </c>
      <c r="AV28" s="80">
        <v>34294963.840000004</v>
      </c>
      <c r="AW28" s="80">
        <v>26907329.489999998</v>
      </c>
      <c r="AX28" s="80">
        <v>17036421.09</v>
      </c>
      <c r="AY28" s="80">
        <v>14990797.25</v>
      </c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</row>
    <row r="29" spans="1:204" x14ac:dyDescent="0.25">
      <c r="A29" t="s">
        <v>0</v>
      </c>
      <c r="B29" t="s">
        <v>0</v>
      </c>
      <c r="C29" t="s">
        <v>0</v>
      </c>
      <c r="D29" s="80">
        <v>121908849.48999999</v>
      </c>
      <c r="E29" s="80">
        <v>189955530.09</v>
      </c>
      <c r="F29" s="80">
        <v>165594655.90000001</v>
      </c>
      <c r="G29" s="80">
        <v>164447334.21000001</v>
      </c>
      <c r="H29" s="80">
        <v>165390550.09999999</v>
      </c>
      <c r="I29" s="80">
        <v>0</v>
      </c>
      <c r="J29" s="80">
        <v>0</v>
      </c>
      <c r="K29" s="80">
        <v>0</v>
      </c>
      <c r="L29" s="80">
        <v>0</v>
      </c>
      <c r="M29" s="80">
        <v>0</v>
      </c>
      <c r="N29" s="80">
        <v>0</v>
      </c>
      <c r="O29" s="80">
        <v>0</v>
      </c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</row>
    <row r="30" spans="1:204" x14ac:dyDescent="0.25">
      <c r="A30" t="s">
        <v>0</v>
      </c>
      <c r="B30" t="s">
        <v>0</v>
      </c>
      <c r="C30" t="s">
        <v>0</v>
      </c>
      <c r="D30" s="80">
        <v>18767849.940000001</v>
      </c>
      <c r="E30" s="80">
        <v>38600069.979999997</v>
      </c>
      <c r="F30" s="80">
        <v>30582511.649999999</v>
      </c>
      <c r="G30" s="80">
        <v>29844575.27</v>
      </c>
      <c r="H30" s="80">
        <v>37853708.130000003</v>
      </c>
      <c r="I30" s="80">
        <v>21733298.940000001</v>
      </c>
      <c r="J30" s="80">
        <v>19954452.41</v>
      </c>
      <c r="K30" s="80">
        <v>26054702.309999999</v>
      </c>
      <c r="L30" s="80">
        <v>35437841.149999999</v>
      </c>
      <c r="M30" s="80">
        <v>32389780.469999999</v>
      </c>
      <c r="N30" s="80">
        <v>23935635.050000001</v>
      </c>
      <c r="O30" s="80">
        <v>20236902.489999998</v>
      </c>
      <c r="P30" s="80">
        <v>12879621.26</v>
      </c>
      <c r="Q30" s="80">
        <v>14531367.25</v>
      </c>
      <c r="R30" s="80">
        <v>19293359.649999999</v>
      </c>
      <c r="S30" s="80">
        <v>18756967.260000002</v>
      </c>
      <c r="T30" s="80">
        <v>25395894.890000001</v>
      </c>
      <c r="U30" s="80">
        <v>22751048.289999999</v>
      </c>
      <c r="V30" s="80">
        <v>18489472.350000001</v>
      </c>
      <c r="W30" s="80">
        <v>20068303.41</v>
      </c>
      <c r="X30" s="80">
        <v>31150741.309999999</v>
      </c>
      <c r="Y30" s="80">
        <v>24513728.870000001</v>
      </c>
      <c r="Z30" s="80">
        <v>15638501.369999999</v>
      </c>
      <c r="AA30" s="80">
        <v>13801115.25</v>
      </c>
      <c r="AB30" s="80">
        <v>13416699.52</v>
      </c>
      <c r="AC30" s="80">
        <v>15150809.810000001</v>
      </c>
      <c r="AD30" s="80">
        <v>20178100.899999999</v>
      </c>
      <c r="AE30" s="80">
        <v>19604742.98</v>
      </c>
      <c r="AF30" s="80">
        <v>26606827.390000001</v>
      </c>
      <c r="AG30" s="80">
        <v>23825742.469999999</v>
      </c>
      <c r="AH30" s="80">
        <v>19332378.989999998</v>
      </c>
      <c r="AI30" s="80">
        <v>20971570.52</v>
      </c>
      <c r="AJ30" s="80">
        <v>32740361.43</v>
      </c>
      <c r="AK30" s="80">
        <v>25723889.649999999</v>
      </c>
      <c r="AL30" s="80">
        <v>16345092.050000001</v>
      </c>
      <c r="AM30" s="80">
        <v>14399009.859999999</v>
      </c>
      <c r="AN30" s="80">
        <v>13955019.34</v>
      </c>
      <c r="AO30" s="80">
        <v>15782726.92</v>
      </c>
      <c r="AP30" s="80">
        <v>21097335.469999999</v>
      </c>
      <c r="AQ30" s="80">
        <v>20482661.309999999</v>
      </c>
      <c r="AR30" s="80">
        <v>27862535.710000001</v>
      </c>
      <c r="AS30" s="80">
        <v>24922457.510000002</v>
      </c>
      <c r="AT30" s="80">
        <v>20179263.98</v>
      </c>
      <c r="AU30" s="80">
        <v>21862245.620000001</v>
      </c>
      <c r="AV30" s="80">
        <v>34294963.840000004</v>
      </c>
      <c r="AW30" s="80">
        <v>26907329.489999998</v>
      </c>
      <c r="AX30" s="80">
        <v>17036421.09</v>
      </c>
      <c r="AY30" s="80">
        <v>14990797.25</v>
      </c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</row>
    <row r="31" spans="1:204" x14ac:dyDescent="0.25">
      <c r="A31" t="s">
        <v>580</v>
      </c>
      <c r="B31" t="s">
        <v>0</v>
      </c>
      <c r="C31" t="s">
        <v>0</v>
      </c>
      <c r="D31" s="80">
        <v>677889467.08000004</v>
      </c>
      <c r="E31" s="80">
        <v>801109855.54999995</v>
      </c>
      <c r="F31" s="80">
        <v>655223344.92999995</v>
      </c>
      <c r="G31" s="80">
        <v>734244599.34000003</v>
      </c>
      <c r="H31" s="80">
        <v>821963906.09000003</v>
      </c>
      <c r="I31" s="80">
        <v>806985848.89999998</v>
      </c>
      <c r="J31" s="80">
        <v>773672467.08000004</v>
      </c>
      <c r="K31" s="80">
        <v>821534212.52999997</v>
      </c>
      <c r="L31" s="80">
        <v>740692648.38999999</v>
      </c>
      <c r="M31" s="80">
        <v>748133350.78999996</v>
      </c>
      <c r="N31" s="80">
        <v>763479559.20000005</v>
      </c>
      <c r="O31" s="80">
        <v>780813303</v>
      </c>
      <c r="P31" s="80">
        <v>860973147.91999996</v>
      </c>
      <c r="Q31" s="80">
        <v>987484545.38</v>
      </c>
      <c r="R31" s="80">
        <v>762557221.57000005</v>
      </c>
      <c r="S31" s="80">
        <v>858637300.35000002</v>
      </c>
      <c r="T31" s="80">
        <v>878831390.62</v>
      </c>
      <c r="U31" s="80">
        <v>862200046.99000001</v>
      </c>
      <c r="V31" s="80">
        <v>746006263.20000005</v>
      </c>
      <c r="W31" s="80">
        <v>762067168.61000001</v>
      </c>
      <c r="X31" s="80">
        <v>713962663.42999995</v>
      </c>
      <c r="Y31" s="80">
        <v>784108045.37</v>
      </c>
      <c r="Z31" s="80">
        <v>804542999.13</v>
      </c>
      <c r="AA31" s="80">
        <v>833236785.96000004</v>
      </c>
      <c r="AB31" s="80">
        <v>903162842.91999996</v>
      </c>
      <c r="AC31" s="80">
        <v>1043455090.24</v>
      </c>
      <c r="AD31" s="80">
        <v>790687429.03999996</v>
      </c>
      <c r="AE31" s="80">
        <v>783855978.61000001</v>
      </c>
      <c r="AF31" s="80">
        <v>804665130.33000004</v>
      </c>
      <c r="AG31" s="80">
        <v>786115133.85000002</v>
      </c>
      <c r="AH31" s="80">
        <v>746542587.77999997</v>
      </c>
      <c r="AI31" s="80">
        <v>795782732.34000003</v>
      </c>
      <c r="AJ31" s="80">
        <v>748500341.79999995</v>
      </c>
      <c r="AK31" s="80">
        <v>822917777.28999996</v>
      </c>
      <c r="AL31" s="80">
        <v>844287498.75999999</v>
      </c>
      <c r="AM31" s="80">
        <v>869461391.66999996</v>
      </c>
      <c r="AN31" s="80">
        <v>825683555.07000005</v>
      </c>
      <c r="AO31" s="80">
        <v>969964081.73000002</v>
      </c>
      <c r="AP31" s="80">
        <v>792049134.75</v>
      </c>
      <c r="AQ31" s="80">
        <v>825496525.21000004</v>
      </c>
      <c r="AR31" s="80">
        <v>846217101.77999997</v>
      </c>
      <c r="AS31" s="80">
        <v>826736651.86000001</v>
      </c>
      <c r="AT31" s="80">
        <v>785790681.33000004</v>
      </c>
      <c r="AU31" s="80">
        <v>837504953.38999999</v>
      </c>
      <c r="AV31" s="80">
        <v>787471066.37</v>
      </c>
      <c r="AW31" s="80">
        <v>865364844.25999999</v>
      </c>
      <c r="AX31" s="80">
        <v>888196982.67999995</v>
      </c>
      <c r="AY31" s="80">
        <v>915261990.20000005</v>
      </c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</row>
    <row r="32" spans="1:204" x14ac:dyDescent="0.25">
      <c r="A32" t="s">
        <v>0</v>
      </c>
      <c r="B32" t="s">
        <v>528</v>
      </c>
      <c r="C32" t="s">
        <v>0</v>
      </c>
      <c r="D32" s="80">
        <v>330715579.19999999</v>
      </c>
      <c r="E32" s="80">
        <v>459640046.39999998</v>
      </c>
      <c r="F32" s="80">
        <v>276124684.80000001</v>
      </c>
      <c r="G32" s="80">
        <v>326260824</v>
      </c>
      <c r="H32" s="80">
        <v>357246374.39999998</v>
      </c>
      <c r="I32" s="80">
        <v>331765777.60000002</v>
      </c>
      <c r="J32" s="80">
        <v>301662641.60000002</v>
      </c>
      <c r="K32" s="80">
        <v>337611936</v>
      </c>
      <c r="L32" s="80">
        <v>292946633.60000002</v>
      </c>
      <c r="M32" s="80">
        <v>308469050.39999998</v>
      </c>
      <c r="N32" s="80">
        <v>374864815.19999999</v>
      </c>
      <c r="O32" s="80">
        <v>395275976</v>
      </c>
      <c r="P32" s="80">
        <v>347912789.31</v>
      </c>
      <c r="Q32" s="80">
        <v>483541328.81</v>
      </c>
      <c r="R32" s="80">
        <v>290483168.41000003</v>
      </c>
      <c r="S32" s="80">
        <v>343226386.85000002</v>
      </c>
      <c r="T32" s="80">
        <v>375823185.86000001</v>
      </c>
      <c r="U32" s="80">
        <v>349017598.02999997</v>
      </c>
      <c r="V32" s="80">
        <v>317349098.95999998</v>
      </c>
      <c r="W32" s="80">
        <v>355167756.67000002</v>
      </c>
      <c r="X32" s="80">
        <v>308179858.54000002</v>
      </c>
      <c r="Y32" s="80">
        <v>324509441.01999998</v>
      </c>
      <c r="Z32" s="80">
        <v>394357785.57999998</v>
      </c>
      <c r="AA32" s="80">
        <v>415830326.75</v>
      </c>
      <c r="AB32" s="80">
        <v>366700079.94</v>
      </c>
      <c r="AC32" s="80">
        <v>509652560.56999999</v>
      </c>
      <c r="AD32" s="80">
        <v>306169259.5</v>
      </c>
      <c r="AE32" s="80">
        <v>361760611.74000001</v>
      </c>
      <c r="AF32" s="80">
        <v>396117637.89999998</v>
      </c>
      <c r="AG32" s="80">
        <v>367864548.32999998</v>
      </c>
      <c r="AH32" s="80">
        <v>334485950.30000001</v>
      </c>
      <c r="AI32" s="80">
        <v>374346815.52999997</v>
      </c>
      <c r="AJ32" s="80">
        <v>324821570.89999998</v>
      </c>
      <c r="AK32" s="80">
        <v>342032950.82999998</v>
      </c>
      <c r="AL32" s="80">
        <v>415653106.00999999</v>
      </c>
      <c r="AM32" s="80">
        <v>438285164.38999999</v>
      </c>
      <c r="AN32" s="80">
        <v>385841824.11000001</v>
      </c>
      <c r="AO32" s="80">
        <v>536256424.22000003</v>
      </c>
      <c r="AP32" s="80">
        <v>322151294.85000002</v>
      </c>
      <c r="AQ32" s="80">
        <v>380644515.66000003</v>
      </c>
      <c r="AR32" s="80">
        <v>416794978.60000002</v>
      </c>
      <c r="AS32" s="80">
        <v>387067077.75</v>
      </c>
      <c r="AT32" s="80">
        <v>351946116.91000003</v>
      </c>
      <c r="AU32" s="80">
        <v>393887719.30000001</v>
      </c>
      <c r="AV32" s="80">
        <v>341777256.89999998</v>
      </c>
      <c r="AW32" s="80">
        <v>359887070.86000001</v>
      </c>
      <c r="AX32" s="80">
        <v>437350198.13999999</v>
      </c>
      <c r="AY32" s="80">
        <v>461163649.98000002</v>
      </c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</row>
    <row r="33" spans="1:204" x14ac:dyDescent="0.25">
      <c r="A33" t="s">
        <v>0</v>
      </c>
      <c r="B33" t="s">
        <v>581</v>
      </c>
      <c r="C33" t="s">
        <v>0</v>
      </c>
      <c r="D33" s="80">
        <v>8999434.7699999996</v>
      </c>
      <c r="E33" s="80">
        <v>8046951.2199999997</v>
      </c>
      <c r="F33" s="80">
        <v>9116367.3000000007</v>
      </c>
      <c r="G33" s="80">
        <v>9271609.9499999993</v>
      </c>
      <c r="H33" s="80">
        <v>4929138.24</v>
      </c>
      <c r="I33" s="80">
        <v>6954464.25</v>
      </c>
      <c r="J33" s="80">
        <v>7168361.5300000003</v>
      </c>
      <c r="K33" s="80">
        <v>5709813.0700000003</v>
      </c>
      <c r="L33" s="80">
        <v>7532493.1799999997</v>
      </c>
      <c r="M33" s="80">
        <v>7687551.7000000002</v>
      </c>
      <c r="N33" s="80">
        <v>5590017.1200000001</v>
      </c>
      <c r="O33" s="80">
        <v>7942255.4900000002</v>
      </c>
      <c r="P33" s="80">
        <v>9631360.4199999999</v>
      </c>
      <c r="Q33" s="80">
        <v>8605138.3499999996</v>
      </c>
      <c r="R33" s="80">
        <v>9726469.6099999994</v>
      </c>
      <c r="S33" s="80">
        <v>9873409.5199999996</v>
      </c>
      <c r="T33" s="80">
        <v>5239156.9800000004</v>
      </c>
      <c r="U33" s="80">
        <v>7382293.0499999998</v>
      </c>
      <c r="V33" s="80">
        <v>7598733.0499999998</v>
      </c>
      <c r="W33" s="80">
        <v>6043569.54</v>
      </c>
      <c r="X33" s="80">
        <v>7964044.54</v>
      </c>
      <c r="Y33" s="80">
        <v>8120694.0800000001</v>
      </c>
      <c r="Z33" s="80">
        <v>5898511.0199999996</v>
      </c>
      <c r="AA33" s="80">
        <v>8378056.4699999997</v>
      </c>
      <c r="AB33" s="80">
        <v>10194812.35</v>
      </c>
      <c r="AC33" s="80">
        <v>9098574.9399999995</v>
      </c>
      <c r="AD33" s="80">
        <v>10265780.710000001</v>
      </c>
      <c r="AE33" s="80">
        <v>10413599.66</v>
      </c>
      <c r="AF33" s="80">
        <v>5523046.1699999999</v>
      </c>
      <c r="AG33" s="80">
        <v>7785415.46</v>
      </c>
      <c r="AH33" s="80">
        <v>8020072.04</v>
      </c>
      <c r="AI33" s="80">
        <v>6384406.25</v>
      </c>
      <c r="AJ33" s="80">
        <v>8424109.1799999997</v>
      </c>
      <c r="AK33" s="80">
        <v>8595807.6699999999</v>
      </c>
      <c r="AL33" s="80">
        <v>6240501.1600000001</v>
      </c>
      <c r="AM33" s="80">
        <v>8859391.4600000009</v>
      </c>
      <c r="AN33" s="80">
        <v>10766411.720000001</v>
      </c>
      <c r="AO33" s="80">
        <v>9606794.6600000001</v>
      </c>
      <c r="AP33" s="80">
        <v>10837035.539999999</v>
      </c>
      <c r="AQ33" s="80">
        <v>10990887.84</v>
      </c>
      <c r="AR33" s="80">
        <v>5828059.21</v>
      </c>
      <c r="AS33" s="80">
        <v>8213730.6799999997</v>
      </c>
      <c r="AT33" s="80">
        <v>8459609.5399999991</v>
      </c>
      <c r="AU33" s="80">
        <v>6732958.6399999997</v>
      </c>
      <c r="AV33" s="80">
        <v>8882246.1199999992</v>
      </c>
      <c r="AW33" s="80">
        <v>9061474.8499999996</v>
      </c>
      <c r="AX33" s="80">
        <v>6577260.6399999997</v>
      </c>
      <c r="AY33" s="80">
        <v>9335613.4199999999</v>
      </c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</row>
    <row r="34" spans="1:204" x14ac:dyDescent="0.25">
      <c r="A34" t="s">
        <v>0</v>
      </c>
      <c r="B34" t="s">
        <v>582</v>
      </c>
      <c r="C34" t="s">
        <v>0</v>
      </c>
      <c r="D34" s="80">
        <v>255117869.31</v>
      </c>
      <c r="E34" s="80">
        <v>284187725.74000001</v>
      </c>
      <c r="F34" s="80">
        <v>253243468.94999999</v>
      </c>
      <c r="G34" s="80">
        <v>284053810.33999997</v>
      </c>
      <c r="H34" s="80">
        <v>287581167.19</v>
      </c>
      <c r="I34" s="80">
        <v>300247762.01999998</v>
      </c>
      <c r="J34" s="80">
        <v>288140435.68000001</v>
      </c>
      <c r="K34" s="80">
        <v>305969081.86000001</v>
      </c>
      <c r="L34" s="80">
        <v>303900118.20999998</v>
      </c>
      <c r="M34" s="80">
        <v>312195299.10000002</v>
      </c>
      <c r="N34" s="80">
        <v>310732442.04000002</v>
      </c>
      <c r="O34" s="80">
        <v>312387341.5</v>
      </c>
      <c r="P34" s="80">
        <v>301156020.38999999</v>
      </c>
      <c r="Q34" s="80">
        <v>319825759.64999998</v>
      </c>
      <c r="R34" s="80">
        <v>270054848.07999998</v>
      </c>
      <c r="S34" s="80">
        <v>306316370.32999998</v>
      </c>
      <c r="T34" s="80">
        <v>308622288.22000003</v>
      </c>
      <c r="U34" s="80">
        <v>319578801.75999999</v>
      </c>
      <c r="V34" s="80">
        <v>304093111.37</v>
      </c>
      <c r="W34" s="80">
        <v>322474757.73000002</v>
      </c>
      <c r="X34" s="80">
        <v>320304202.30000001</v>
      </c>
      <c r="Y34" s="80">
        <v>328737050.51999998</v>
      </c>
      <c r="Z34" s="80">
        <v>326595234.91000003</v>
      </c>
      <c r="AA34" s="80">
        <v>328038281.87</v>
      </c>
      <c r="AB34" s="80">
        <v>315948915.64999998</v>
      </c>
      <c r="AC34" s="80">
        <v>335535719.42000002</v>
      </c>
      <c r="AD34" s="80">
        <v>283320042.24000001</v>
      </c>
      <c r="AE34" s="80">
        <v>321362743.88999999</v>
      </c>
      <c r="AF34" s="80">
        <v>323781929.31999999</v>
      </c>
      <c r="AG34" s="80">
        <v>335276630.86000001</v>
      </c>
      <c r="AH34" s="80">
        <v>319030277.63</v>
      </c>
      <c r="AI34" s="80">
        <v>338314837.25999999</v>
      </c>
      <c r="AJ34" s="80">
        <v>336037663.33999997</v>
      </c>
      <c r="AK34" s="80">
        <v>344884736.19999999</v>
      </c>
      <c r="AL34" s="80">
        <v>342637713.81</v>
      </c>
      <c r="AM34" s="80">
        <v>344151643.76999998</v>
      </c>
      <c r="AN34" s="80">
        <v>332441449.05000001</v>
      </c>
      <c r="AO34" s="80">
        <v>353050683.98000002</v>
      </c>
      <c r="AP34" s="80">
        <v>298109348.44</v>
      </c>
      <c r="AQ34" s="80">
        <v>338137879.12</v>
      </c>
      <c r="AR34" s="80">
        <v>340683346.02999997</v>
      </c>
      <c r="AS34" s="80">
        <v>352778071</v>
      </c>
      <c r="AT34" s="80">
        <v>335683658.12</v>
      </c>
      <c r="AU34" s="80">
        <v>355974871.76999998</v>
      </c>
      <c r="AV34" s="80">
        <v>353578829.37</v>
      </c>
      <c r="AW34" s="80">
        <v>362887719.43000001</v>
      </c>
      <c r="AX34" s="80">
        <v>360523402.47000003</v>
      </c>
      <c r="AY34" s="80">
        <v>362116359.56999999</v>
      </c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</row>
    <row r="35" spans="1:204" x14ac:dyDescent="0.25">
      <c r="A35" t="s">
        <v>0</v>
      </c>
      <c r="B35" t="s">
        <v>583</v>
      </c>
      <c r="C35" t="s">
        <v>0</v>
      </c>
      <c r="D35" s="80">
        <v>83056583.799999997</v>
      </c>
      <c r="E35" s="80">
        <v>49235132.189999998</v>
      </c>
      <c r="F35" s="80">
        <v>116738823.88</v>
      </c>
      <c r="G35" s="80">
        <v>114658355.05</v>
      </c>
      <c r="H35" s="80">
        <v>172207226.25999999</v>
      </c>
      <c r="I35" s="80">
        <v>168017845.03</v>
      </c>
      <c r="J35" s="80">
        <v>176701028.27000001</v>
      </c>
      <c r="K35" s="80">
        <v>172243381.59999999</v>
      </c>
      <c r="L35" s="80">
        <v>136313403.40000001</v>
      </c>
      <c r="M35" s="80">
        <v>119781449.59</v>
      </c>
      <c r="N35" s="80">
        <v>72292284.840000004</v>
      </c>
      <c r="O35" s="80">
        <v>65207730.009999998</v>
      </c>
      <c r="P35" s="80">
        <v>202272977.80000001</v>
      </c>
      <c r="Q35" s="80">
        <v>175512318.56999999</v>
      </c>
      <c r="R35" s="80">
        <v>192292735.47</v>
      </c>
      <c r="S35" s="80">
        <v>199221133.65000001</v>
      </c>
      <c r="T35" s="80">
        <v>189146759.56</v>
      </c>
      <c r="U35" s="80">
        <v>186221354.15000001</v>
      </c>
      <c r="V35" s="80">
        <v>116965319.81999999</v>
      </c>
      <c r="W35" s="80">
        <v>78381084.670000002</v>
      </c>
      <c r="X35" s="80">
        <v>77514558.049999997</v>
      </c>
      <c r="Y35" s="80">
        <v>122740859.75</v>
      </c>
      <c r="Z35" s="80">
        <v>77691467.620000005</v>
      </c>
      <c r="AA35" s="80">
        <v>80990120.870000005</v>
      </c>
      <c r="AB35" s="80">
        <v>210319034.97999999</v>
      </c>
      <c r="AC35" s="80">
        <v>189168235.31</v>
      </c>
      <c r="AD35" s="80">
        <v>190932346.59</v>
      </c>
      <c r="AE35" s="80">
        <v>90319023.319999993</v>
      </c>
      <c r="AF35" s="80">
        <v>79242516.939999998</v>
      </c>
      <c r="AG35" s="80">
        <v>75188539.200000003</v>
      </c>
      <c r="AH35" s="80">
        <v>85006287.810000002</v>
      </c>
      <c r="AI35" s="80">
        <v>76736673.299999997</v>
      </c>
      <c r="AJ35" s="80">
        <v>79216998.379999995</v>
      </c>
      <c r="AK35" s="80">
        <v>127404282.59</v>
      </c>
      <c r="AL35" s="80">
        <v>79756177.780000001</v>
      </c>
      <c r="AM35" s="80">
        <v>78165192.049999997</v>
      </c>
      <c r="AN35" s="80">
        <v>96633870.189999998</v>
      </c>
      <c r="AO35" s="80">
        <v>71050178.870000005</v>
      </c>
      <c r="AP35" s="80">
        <v>160951455.91999999</v>
      </c>
      <c r="AQ35" s="80">
        <v>95723242.590000004</v>
      </c>
      <c r="AR35" s="80">
        <v>82910717.939999998</v>
      </c>
      <c r="AS35" s="80">
        <v>78677772.430000007</v>
      </c>
      <c r="AT35" s="80">
        <v>89701296.760000005</v>
      </c>
      <c r="AU35" s="80">
        <v>80909403.680000007</v>
      </c>
      <c r="AV35" s="80">
        <v>83232733.980000004</v>
      </c>
      <c r="AW35" s="80">
        <v>133528579.12</v>
      </c>
      <c r="AX35" s="80">
        <v>83746121.430000007</v>
      </c>
      <c r="AY35" s="80">
        <v>82646367.230000004</v>
      </c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</row>
    <row r="36" spans="1:204" x14ac:dyDescent="0.25">
      <c r="A36" t="s">
        <v>584</v>
      </c>
      <c r="B36" t="s">
        <v>0</v>
      </c>
      <c r="C36" t="s">
        <v>0</v>
      </c>
      <c r="D36" s="80">
        <v>254236218.28</v>
      </c>
      <c r="E36" s="80">
        <v>447815857.36000001</v>
      </c>
      <c r="F36" s="80">
        <v>492385762.69</v>
      </c>
      <c r="G36" s="80">
        <v>365437551.04000002</v>
      </c>
      <c r="H36" s="80">
        <v>343103093.81</v>
      </c>
      <c r="I36" s="80">
        <v>348154691.45999998</v>
      </c>
      <c r="J36" s="80">
        <v>325112392.14999998</v>
      </c>
      <c r="K36" s="80">
        <v>286060014.56</v>
      </c>
      <c r="L36" s="80">
        <v>272532018.68000001</v>
      </c>
      <c r="M36" s="80">
        <v>280242909.64999998</v>
      </c>
      <c r="N36" s="80">
        <v>266412721.16999999</v>
      </c>
      <c r="O36" s="80">
        <v>321226072.81999999</v>
      </c>
      <c r="P36" s="80">
        <v>267916040.5</v>
      </c>
      <c r="Q36" s="80">
        <v>469338469.70999998</v>
      </c>
      <c r="R36" s="80">
        <v>519497353.69999999</v>
      </c>
      <c r="S36" s="80">
        <v>394377877.05000001</v>
      </c>
      <c r="T36" s="80">
        <v>366204300.10000002</v>
      </c>
      <c r="U36" s="80">
        <v>374478845.92000002</v>
      </c>
      <c r="V36" s="80">
        <v>350365364.18000001</v>
      </c>
      <c r="W36" s="80">
        <v>314481736.51999998</v>
      </c>
      <c r="X36" s="80">
        <v>294977511.68000001</v>
      </c>
      <c r="Y36" s="80">
        <v>298069490.13999999</v>
      </c>
      <c r="Z36" s="80">
        <v>296834432.93000001</v>
      </c>
      <c r="AA36" s="80">
        <v>356679014.31999999</v>
      </c>
      <c r="AB36" s="80">
        <v>282483620.68000001</v>
      </c>
      <c r="AC36" s="80">
        <v>495184319.87</v>
      </c>
      <c r="AD36" s="80">
        <v>548332113.69000006</v>
      </c>
      <c r="AE36" s="80">
        <v>416715121.35000002</v>
      </c>
      <c r="AF36" s="80">
        <v>386809154.02999997</v>
      </c>
      <c r="AG36" s="80">
        <v>392274917.75999999</v>
      </c>
      <c r="AH36" s="80">
        <v>369616585.44</v>
      </c>
      <c r="AI36" s="80">
        <v>331849855.38</v>
      </c>
      <c r="AJ36" s="80">
        <v>311791599.39999998</v>
      </c>
      <c r="AK36" s="80">
        <v>315371047.54000002</v>
      </c>
      <c r="AL36" s="80">
        <v>313765997.44</v>
      </c>
      <c r="AM36" s="80">
        <v>377157451.85000002</v>
      </c>
      <c r="AN36" s="80">
        <v>297730069.80000001</v>
      </c>
      <c r="AO36" s="80">
        <v>522246307.00999999</v>
      </c>
      <c r="AP36" s="80">
        <v>578135029.09000003</v>
      </c>
      <c r="AQ36" s="80">
        <v>439518835.12</v>
      </c>
      <c r="AR36" s="80">
        <v>407970253.81999999</v>
      </c>
      <c r="AS36" s="80">
        <v>412843246.94</v>
      </c>
      <c r="AT36" s="80">
        <v>389167006.10000002</v>
      </c>
      <c r="AU36" s="80">
        <v>349085489</v>
      </c>
      <c r="AV36" s="80">
        <v>327990055.67000002</v>
      </c>
      <c r="AW36" s="80">
        <v>331625849.48000002</v>
      </c>
      <c r="AX36" s="80">
        <v>330399598.02999997</v>
      </c>
      <c r="AY36" s="80">
        <v>397048073.52999997</v>
      </c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</row>
    <row r="37" spans="1:204" x14ac:dyDescent="0.25">
      <c r="A37" t="s">
        <v>0</v>
      </c>
      <c r="B37" t="s">
        <v>100</v>
      </c>
      <c r="C37" t="s">
        <v>0</v>
      </c>
      <c r="D37" s="80">
        <v>61092674.909999996</v>
      </c>
      <c r="E37" s="80">
        <v>60767126.619999997</v>
      </c>
      <c r="F37" s="80">
        <v>58797736.780000001</v>
      </c>
      <c r="G37" s="80">
        <v>89088293.269999996</v>
      </c>
      <c r="H37" s="80">
        <v>86733484.930000007</v>
      </c>
      <c r="I37" s="80">
        <v>92107627.120000005</v>
      </c>
      <c r="J37" s="80">
        <v>83663325.489999995</v>
      </c>
      <c r="K37" s="80">
        <v>69080261.859999999</v>
      </c>
      <c r="L37" s="80">
        <v>72621501.719999999</v>
      </c>
      <c r="M37" s="80">
        <v>74426429.989999995</v>
      </c>
      <c r="N37" s="80">
        <v>76654339.379999995</v>
      </c>
      <c r="O37" s="80">
        <v>77899835.579999998</v>
      </c>
      <c r="P37" s="80">
        <v>64833753.18</v>
      </c>
      <c r="Q37" s="80">
        <v>64440833.219999999</v>
      </c>
      <c r="R37" s="80">
        <v>62306383.200000003</v>
      </c>
      <c r="S37" s="80">
        <v>94334622.870000005</v>
      </c>
      <c r="T37" s="80">
        <v>91772989.799999997</v>
      </c>
      <c r="U37" s="80">
        <v>97386854.75</v>
      </c>
      <c r="V37" s="80">
        <v>88392534.25</v>
      </c>
      <c r="W37" s="80">
        <v>72930502.680000007</v>
      </c>
      <c r="X37" s="80">
        <v>76611555.019999996</v>
      </c>
      <c r="Y37" s="80">
        <v>78456532.340000004</v>
      </c>
      <c r="Z37" s="80">
        <v>80744059.939999998</v>
      </c>
      <c r="AA37" s="80">
        <v>81993861.430000007</v>
      </c>
      <c r="AB37" s="80">
        <v>68252530.629999995</v>
      </c>
      <c r="AC37" s="80">
        <v>67850254.510000005</v>
      </c>
      <c r="AD37" s="80">
        <v>65613855.25</v>
      </c>
      <c r="AE37" s="80">
        <v>99358895.370000005</v>
      </c>
      <c r="AF37" s="80">
        <v>96676981.480000004</v>
      </c>
      <c r="AG37" s="80">
        <v>102607958.81</v>
      </c>
      <c r="AH37" s="80">
        <v>93146972.239999995</v>
      </c>
      <c r="AI37" s="80">
        <v>76866083.799999997</v>
      </c>
      <c r="AJ37" s="80">
        <v>80759227.989999995</v>
      </c>
      <c r="AK37" s="80">
        <v>82717855.310000002</v>
      </c>
      <c r="AL37" s="80">
        <v>85143785.829999998</v>
      </c>
      <c r="AM37" s="80">
        <v>86476055.870000005</v>
      </c>
      <c r="AN37" s="80">
        <v>71973212.489999995</v>
      </c>
      <c r="AO37" s="80">
        <v>71538722.5</v>
      </c>
      <c r="AP37" s="80">
        <v>69170800.379999995</v>
      </c>
      <c r="AQ37" s="80">
        <v>104730100.36</v>
      </c>
      <c r="AR37" s="80">
        <v>101888540.81</v>
      </c>
      <c r="AS37" s="80">
        <v>108123670.16</v>
      </c>
      <c r="AT37" s="80">
        <v>98139969.5</v>
      </c>
      <c r="AU37" s="80">
        <v>80974700.680000007</v>
      </c>
      <c r="AV37" s="80">
        <v>85063676.670000002</v>
      </c>
      <c r="AW37" s="80">
        <v>87114134.689999998</v>
      </c>
      <c r="AX37" s="80">
        <v>89656062.829999998</v>
      </c>
      <c r="AY37" s="80">
        <v>91045796.569999993</v>
      </c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</row>
    <row r="38" spans="1:204" x14ac:dyDescent="0.25">
      <c r="A38" t="s">
        <v>0</v>
      </c>
      <c r="B38" t="s">
        <v>103</v>
      </c>
      <c r="C38" t="s">
        <v>0</v>
      </c>
      <c r="D38" s="80">
        <v>48982826.219999999</v>
      </c>
      <c r="E38" s="80">
        <v>48721808.420000002</v>
      </c>
      <c r="F38" s="80">
        <v>47142792.93</v>
      </c>
      <c r="G38" s="80">
        <v>71429126.219999999</v>
      </c>
      <c r="H38" s="80">
        <v>69541090.25</v>
      </c>
      <c r="I38" s="80">
        <v>73849964.819999993</v>
      </c>
      <c r="J38" s="80">
        <v>67079500.759999998</v>
      </c>
      <c r="K38" s="80">
        <v>55387106.009999998</v>
      </c>
      <c r="L38" s="80">
        <v>58226397.909999996</v>
      </c>
      <c r="M38" s="80">
        <v>59673551.57</v>
      </c>
      <c r="N38" s="80">
        <v>61459842.609999999</v>
      </c>
      <c r="O38" s="80">
        <v>62458455.359999999</v>
      </c>
      <c r="P38" s="80">
        <v>51982344.359999999</v>
      </c>
      <c r="Q38" s="80">
        <v>51667309.380000003</v>
      </c>
      <c r="R38" s="80">
        <v>49955952.090000004</v>
      </c>
      <c r="S38" s="80">
        <v>75635523.329999998</v>
      </c>
      <c r="T38" s="80">
        <v>73581659.629999995</v>
      </c>
      <c r="U38" s="80">
        <v>78082738.879999995</v>
      </c>
      <c r="V38" s="80">
        <v>70871281.230000004</v>
      </c>
      <c r="W38" s="80">
        <v>58474148.399999999</v>
      </c>
      <c r="X38" s="80">
        <v>61425539.009999998</v>
      </c>
      <c r="Y38" s="80">
        <v>62904803.159999996</v>
      </c>
      <c r="Z38" s="80">
        <v>64738894.840000004</v>
      </c>
      <c r="AA38" s="80">
        <v>65740959.479999997</v>
      </c>
      <c r="AB38" s="80">
        <v>54723448.460000001</v>
      </c>
      <c r="AC38" s="80">
        <v>54400911.899999999</v>
      </c>
      <c r="AD38" s="80">
        <v>52607813.850000001</v>
      </c>
      <c r="AE38" s="80">
        <v>79663879.709999993</v>
      </c>
      <c r="AF38" s="80">
        <v>77513577.370000005</v>
      </c>
      <c r="AG38" s="80">
        <v>82268910.680000007</v>
      </c>
      <c r="AH38" s="80">
        <v>74683289.950000003</v>
      </c>
      <c r="AI38" s="80">
        <v>61629614.850000001</v>
      </c>
      <c r="AJ38" s="80">
        <v>64751056.259999998</v>
      </c>
      <c r="AK38" s="80">
        <v>66321442.590000004</v>
      </c>
      <c r="AL38" s="80">
        <v>68266502.829999998</v>
      </c>
      <c r="AM38" s="80">
        <v>69334689.030000001</v>
      </c>
      <c r="AN38" s="80">
        <v>57706613.189999998</v>
      </c>
      <c r="AO38" s="80">
        <v>57358248.229999997</v>
      </c>
      <c r="AP38" s="80">
        <v>55459697.899999999</v>
      </c>
      <c r="AQ38" s="80">
        <v>83970399.290000007</v>
      </c>
      <c r="AR38" s="80">
        <v>81692096.400000006</v>
      </c>
      <c r="AS38" s="80">
        <v>86691292.420000002</v>
      </c>
      <c r="AT38" s="80">
        <v>78686570.5</v>
      </c>
      <c r="AU38" s="80">
        <v>64923817.75</v>
      </c>
      <c r="AV38" s="80">
        <v>68202272.989999995</v>
      </c>
      <c r="AW38" s="80">
        <v>69846287.25</v>
      </c>
      <c r="AX38" s="80">
        <v>71884351.950000003</v>
      </c>
      <c r="AY38" s="80">
        <v>72998611.329999998</v>
      </c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</row>
    <row r="39" spans="1:204" x14ac:dyDescent="0.25">
      <c r="A39" t="s">
        <v>0</v>
      </c>
      <c r="B39" t="s">
        <v>468</v>
      </c>
      <c r="C39" t="s">
        <v>0</v>
      </c>
      <c r="D39" s="80">
        <v>56472515.799999997</v>
      </c>
      <c r="E39" s="80">
        <v>252317404.09999999</v>
      </c>
      <c r="F39" s="80">
        <v>286786278.32999998</v>
      </c>
      <c r="G39" s="80">
        <v>110605284.17</v>
      </c>
      <c r="H39" s="80">
        <v>85681756.189999998</v>
      </c>
      <c r="I39" s="80">
        <v>84572598.950000003</v>
      </c>
      <c r="J39" s="80">
        <v>76493313.549999997</v>
      </c>
      <c r="K39" s="80">
        <v>68509361.879999995</v>
      </c>
      <c r="L39" s="80">
        <v>51633667.409999996</v>
      </c>
      <c r="M39" s="80">
        <v>47260751.939999998</v>
      </c>
      <c r="N39" s="80">
        <v>38143807.420000002</v>
      </c>
      <c r="O39" s="80">
        <v>28082591.079999998</v>
      </c>
      <c r="P39" s="80">
        <v>60055587.299999997</v>
      </c>
      <c r="Q39" s="80">
        <v>267687606.69</v>
      </c>
      <c r="R39" s="80">
        <v>303759613.44</v>
      </c>
      <c r="S39" s="80">
        <v>117490851.7</v>
      </c>
      <c r="T39" s="80">
        <v>90906886.030000001</v>
      </c>
      <c r="U39" s="80">
        <v>89613839.430000007</v>
      </c>
      <c r="V39" s="80">
        <v>80973486.450000003</v>
      </c>
      <c r="W39" s="80">
        <v>72456500.150000006</v>
      </c>
      <c r="X39" s="80">
        <v>54554046.700000003</v>
      </c>
      <c r="Y39" s="80">
        <v>49888744.979999997</v>
      </c>
      <c r="Z39" s="80">
        <v>40246593.359999999</v>
      </c>
      <c r="AA39" s="80">
        <v>29558855.66</v>
      </c>
      <c r="AB39" s="80">
        <v>63451330.270000003</v>
      </c>
      <c r="AC39" s="80">
        <v>282337396.39999998</v>
      </c>
      <c r="AD39" s="80">
        <v>320217555.75999999</v>
      </c>
      <c r="AE39" s="80">
        <v>123824017.53</v>
      </c>
      <c r="AF39" s="80">
        <v>95842506.370000005</v>
      </c>
      <c r="AG39" s="80">
        <v>94551939.129999995</v>
      </c>
      <c r="AH39" s="80">
        <v>85503476.189999998</v>
      </c>
      <c r="AI39" s="80">
        <v>76611138.219999999</v>
      </c>
      <c r="AJ39" s="80">
        <v>57720737.450000003</v>
      </c>
      <c r="AK39" s="80">
        <v>52766706.299999997</v>
      </c>
      <c r="AL39" s="80">
        <v>42558573.950000003</v>
      </c>
      <c r="AM39" s="80">
        <v>31207852.120000001</v>
      </c>
      <c r="AN39" s="80">
        <v>66975785.619999997</v>
      </c>
      <c r="AO39" s="80">
        <v>297953474.13</v>
      </c>
      <c r="AP39" s="80">
        <v>337855638.01999998</v>
      </c>
      <c r="AQ39" s="80">
        <v>130598794.40000001</v>
      </c>
      <c r="AR39" s="80">
        <v>101063512.11</v>
      </c>
      <c r="AS39" s="80">
        <v>99680171.969999999</v>
      </c>
      <c r="AT39" s="80">
        <v>90131309.939999998</v>
      </c>
      <c r="AU39" s="80">
        <v>80739464.140000001</v>
      </c>
      <c r="AV39" s="80">
        <v>60817374.600000001</v>
      </c>
      <c r="AW39" s="80">
        <v>55579266.450000003</v>
      </c>
      <c r="AX39" s="80">
        <v>44816886.770000003</v>
      </c>
      <c r="AY39" s="80">
        <v>32856406.780000001</v>
      </c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</row>
    <row r="40" spans="1:204" x14ac:dyDescent="0.25">
      <c r="A40" t="s">
        <v>0</v>
      </c>
      <c r="B40" t="s">
        <v>104</v>
      </c>
      <c r="C40" t="s">
        <v>0</v>
      </c>
      <c r="D40" s="80">
        <v>87688201.349999994</v>
      </c>
      <c r="E40" s="80">
        <v>86009518.219999999</v>
      </c>
      <c r="F40" s="80">
        <v>99658954.650000006</v>
      </c>
      <c r="G40" s="80">
        <v>94314847.379999995</v>
      </c>
      <c r="H40" s="80">
        <v>101146762.44</v>
      </c>
      <c r="I40" s="80">
        <v>97624500.569999903</v>
      </c>
      <c r="J40" s="80">
        <v>97876252.349999905</v>
      </c>
      <c r="K40" s="80">
        <v>93083284.810000002</v>
      </c>
      <c r="L40" s="80">
        <v>90050451.639999896</v>
      </c>
      <c r="M40" s="80">
        <v>98882176.150000095</v>
      </c>
      <c r="N40" s="80">
        <v>90154731.760000005</v>
      </c>
      <c r="O40" s="80">
        <v>152785190.80000001</v>
      </c>
      <c r="P40" s="80">
        <v>91044355.660000101</v>
      </c>
      <c r="Q40" s="80">
        <v>85542720.419999897</v>
      </c>
      <c r="R40" s="80">
        <v>103475404.97</v>
      </c>
      <c r="S40" s="80">
        <v>106916879.15000001</v>
      </c>
      <c r="T40" s="80">
        <v>109942764.64</v>
      </c>
      <c r="U40" s="80">
        <v>109395412.86</v>
      </c>
      <c r="V40" s="80">
        <v>110128062.25</v>
      </c>
      <c r="W40" s="80">
        <v>110620585.29000001</v>
      </c>
      <c r="X40" s="80">
        <v>102386370.95</v>
      </c>
      <c r="Y40" s="80">
        <v>106819409.66</v>
      </c>
      <c r="Z40" s="80">
        <v>111104884.79000001</v>
      </c>
      <c r="AA40" s="80">
        <v>179385337.75</v>
      </c>
      <c r="AB40" s="80">
        <v>96056311.319999903</v>
      </c>
      <c r="AC40" s="80">
        <v>90595757.060000107</v>
      </c>
      <c r="AD40" s="80">
        <v>109892888.83</v>
      </c>
      <c r="AE40" s="80">
        <v>113868328.73999999</v>
      </c>
      <c r="AF40" s="80">
        <v>116776088.81</v>
      </c>
      <c r="AG40" s="80">
        <v>112846109.14</v>
      </c>
      <c r="AH40" s="80">
        <v>116282847.06</v>
      </c>
      <c r="AI40" s="80">
        <v>116743018.51000001</v>
      </c>
      <c r="AJ40" s="80">
        <v>108560577.7</v>
      </c>
      <c r="AK40" s="80">
        <v>113565043.34</v>
      </c>
      <c r="AL40" s="80">
        <v>117797134.83</v>
      </c>
      <c r="AM40" s="80">
        <v>190138854.83000001</v>
      </c>
      <c r="AN40" s="80">
        <v>101074458.5</v>
      </c>
      <c r="AO40" s="80">
        <v>95395862.150000006</v>
      </c>
      <c r="AP40" s="80">
        <v>115648892.79000001</v>
      </c>
      <c r="AQ40" s="80">
        <v>120219541.06999999</v>
      </c>
      <c r="AR40" s="80">
        <v>123326104.5</v>
      </c>
      <c r="AS40" s="80">
        <v>118348112.39</v>
      </c>
      <c r="AT40" s="80">
        <v>122209156.16</v>
      </c>
      <c r="AU40" s="80">
        <v>122447506.43000001</v>
      </c>
      <c r="AV40" s="80">
        <v>113906731.41</v>
      </c>
      <c r="AW40" s="80">
        <v>119086161.09</v>
      </c>
      <c r="AX40" s="80">
        <v>124042296.48</v>
      </c>
      <c r="AY40" s="80">
        <v>200147258.84999999</v>
      </c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</row>
    <row r="41" spans="1:204" x14ac:dyDescent="0.25">
      <c r="A41" t="s">
        <v>585</v>
      </c>
      <c r="B41" t="s">
        <v>0</v>
      </c>
      <c r="C41" t="s">
        <v>0</v>
      </c>
      <c r="D41" s="80">
        <v>3481430.42</v>
      </c>
      <c r="E41" s="80">
        <v>28008344.989999998</v>
      </c>
      <c r="F41" s="80">
        <v>22190982.309999999</v>
      </c>
      <c r="G41" s="80">
        <v>1378498.04</v>
      </c>
      <c r="H41" s="80">
        <v>2335431.46</v>
      </c>
      <c r="I41" s="80">
        <v>31199542.66</v>
      </c>
      <c r="J41" s="80">
        <v>3222926.63</v>
      </c>
      <c r="K41" s="80">
        <v>2277830.42</v>
      </c>
      <c r="L41" s="80">
        <v>1615285.34</v>
      </c>
      <c r="M41" s="80">
        <v>1261746.0900000001</v>
      </c>
      <c r="N41" s="80">
        <v>2792195.97</v>
      </c>
      <c r="O41" s="80">
        <v>59925598.259999998</v>
      </c>
      <c r="P41" s="80">
        <v>7482659.1399999997</v>
      </c>
      <c r="Q41" s="80">
        <v>29486333.07</v>
      </c>
      <c r="R41" s="80">
        <v>3668551.23</v>
      </c>
      <c r="S41" s="80">
        <v>4929605.95</v>
      </c>
      <c r="T41" s="80">
        <v>5320353.7300000004</v>
      </c>
      <c r="U41" s="80">
        <v>4269940.4800000004</v>
      </c>
      <c r="V41" s="80">
        <v>3044824.28</v>
      </c>
      <c r="W41" s="80">
        <v>3682947.26</v>
      </c>
      <c r="X41" s="80">
        <v>3438246.95</v>
      </c>
      <c r="Y41" s="80">
        <v>3217273.17</v>
      </c>
      <c r="Z41" s="80">
        <v>4612359.24</v>
      </c>
      <c r="AA41" s="80">
        <v>47266762.140000001</v>
      </c>
      <c r="AB41" s="80">
        <v>6091961.7599999998</v>
      </c>
      <c r="AC41" s="80">
        <v>29163260.699999999</v>
      </c>
      <c r="AD41" s="80">
        <v>2701421.21</v>
      </c>
      <c r="AE41" s="80">
        <v>2101867.6800000002</v>
      </c>
      <c r="AF41" s="80">
        <v>1782919.24</v>
      </c>
      <c r="AG41" s="80">
        <v>2713233.71</v>
      </c>
      <c r="AH41" s="80">
        <v>2104185.2799999998</v>
      </c>
      <c r="AI41" s="80">
        <v>2507850.1</v>
      </c>
      <c r="AJ41" s="80">
        <v>2377754.7599999998</v>
      </c>
      <c r="AK41" s="80">
        <v>2166317.9300000002</v>
      </c>
      <c r="AL41" s="80">
        <v>3773531.33</v>
      </c>
      <c r="AM41" s="80">
        <v>4412600.9400000004</v>
      </c>
      <c r="AN41" s="80">
        <v>9403702.1500000004</v>
      </c>
      <c r="AO41" s="80">
        <v>54660394.539999999</v>
      </c>
      <c r="AP41" s="80">
        <v>53890175.020000003</v>
      </c>
      <c r="AQ41" s="80">
        <v>9588279.8100000005</v>
      </c>
      <c r="AR41" s="80">
        <v>2722600.55</v>
      </c>
      <c r="AS41" s="80">
        <v>18506164.48</v>
      </c>
      <c r="AT41" s="80">
        <v>2294584.2799999998</v>
      </c>
      <c r="AU41" s="80">
        <v>2559117.4</v>
      </c>
      <c r="AV41" s="80">
        <v>2374068.7999999998</v>
      </c>
      <c r="AW41" s="80">
        <v>2496215.98</v>
      </c>
      <c r="AX41" s="80">
        <v>8105586.6799999997</v>
      </c>
      <c r="AY41" s="80">
        <v>34053005.880000003</v>
      </c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</row>
    <row r="42" spans="1:204" x14ac:dyDescent="0.25">
      <c r="A42" t="s">
        <v>586</v>
      </c>
      <c r="B42" t="s">
        <v>0</v>
      </c>
      <c r="C42" t="s">
        <v>0</v>
      </c>
      <c r="D42" s="80">
        <v>0</v>
      </c>
      <c r="E42" s="80">
        <v>0</v>
      </c>
      <c r="F42" s="80">
        <v>20000000</v>
      </c>
      <c r="G42" s="80">
        <v>0</v>
      </c>
      <c r="H42" s="80">
        <v>0</v>
      </c>
      <c r="I42" s="80">
        <v>23300000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20000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  <c r="X42" s="80">
        <v>0</v>
      </c>
      <c r="Y42" s="80">
        <v>0</v>
      </c>
      <c r="Z42" s="80">
        <v>0</v>
      </c>
      <c r="AA42" s="80">
        <v>30000</v>
      </c>
      <c r="AB42" s="80">
        <v>0</v>
      </c>
      <c r="AC42" s="80">
        <v>0</v>
      </c>
      <c r="AD42" s="80">
        <v>0</v>
      </c>
      <c r="AE42" s="80">
        <v>0</v>
      </c>
      <c r="AF42" s="80">
        <v>0</v>
      </c>
      <c r="AG42" s="80">
        <v>0</v>
      </c>
      <c r="AH42" s="80">
        <v>0</v>
      </c>
      <c r="AI42" s="80">
        <v>0</v>
      </c>
      <c r="AJ42" s="80">
        <v>0</v>
      </c>
      <c r="AK42" s="80">
        <v>0</v>
      </c>
      <c r="AL42" s="80">
        <v>0</v>
      </c>
      <c r="AM42" s="80">
        <v>30000</v>
      </c>
      <c r="AN42" s="80">
        <v>0</v>
      </c>
      <c r="AO42" s="80">
        <v>0</v>
      </c>
      <c r="AP42" s="80">
        <v>0</v>
      </c>
      <c r="AQ42" s="80">
        <v>0</v>
      </c>
      <c r="AR42" s="80">
        <v>0</v>
      </c>
      <c r="AS42" s="80">
        <v>0</v>
      </c>
      <c r="AT42" s="80">
        <v>0</v>
      </c>
      <c r="AU42" s="80">
        <v>0</v>
      </c>
      <c r="AV42" s="80">
        <v>0</v>
      </c>
      <c r="AW42" s="80">
        <v>0</v>
      </c>
      <c r="AX42" s="80">
        <v>0</v>
      </c>
      <c r="AY42" s="80">
        <v>30000</v>
      </c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</row>
    <row r="43" spans="1:204" x14ac:dyDescent="0.25">
      <c r="A43" t="s">
        <v>587</v>
      </c>
      <c r="B43" t="s">
        <v>0</v>
      </c>
      <c r="C43" t="s">
        <v>0</v>
      </c>
      <c r="D43" s="80">
        <v>71821.210000000006</v>
      </c>
      <c r="E43" s="80">
        <v>24146562.329999998</v>
      </c>
      <c r="F43" s="80">
        <v>103838.56</v>
      </c>
      <c r="G43" s="80">
        <v>60212.24</v>
      </c>
      <c r="H43" s="80">
        <v>70069.53</v>
      </c>
      <c r="I43" s="80">
        <v>394397.07</v>
      </c>
      <c r="J43" s="80">
        <v>1938927.99</v>
      </c>
      <c r="K43" s="80">
        <v>1249882.8600000001</v>
      </c>
      <c r="L43" s="80">
        <v>220168.09</v>
      </c>
      <c r="M43" s="80">
        <v>263277.52</v>
      </c>
      <c r="N43" s="80">
        <v>1798442.63</v>
      </c>
      <c r="O43" s="80">
        <v>1929428.21</v>
      </c>
      <c r="P43" s="80">
        <v>3600</v>
      </c>
      <c r="Q43" s="80">
        <v>25545054.989999998</v>
      </c>
      <c r="R43" s="80">
        <v>41694.42</v>
      </c>
      <c r="S43" s="80">
        <v>-2371.0300000000002</v>
      </c>
      <c r="T43" s="80">
        <v>8094.54</v>
      </c>
      <c r="U43" s="80">
        <v>351749.61</v>
      </c>
      <c r="V43" s="80">
        <v>16932.07</v>
      </c>
      <c r="W43" s="80">
        <v>541443.74</v>
      </c>
      <c r="X43" s="80">
        <v>31898.77</v>
      </c>
      <c r="Y43" s="80">
        <v>156062.43</v>
      </c>
      <c r="Z43" s="80">
        <v>1793716.52</v>
      </c>
      <c r="AA43" s="80">
        <v>1965171.9</v>
      </c>
      <c r="AB43" s="80">
        <v>3600</v>
      </c>
      <c r="AC43" s="80">
        <v>26942881.719999999</v>
      </c>
      <c r="AD43" s="80">
        <v>43758.06</v>
      </c>
      <c r="AE43" s="80">
        <v>-2692.9</v>
      </c>
      <c r="AF43" s="80">
        <v>8338.58</v>
      </c>
      <c r="AG43" s="80">
        <v>370934.76</v>
      </c>
      <c r="AH43" s="80">
        <v>17677.95</v>
      </c>
      <c r="AI43" s="80">
        <v>572284.82999999996</v>
      </c>
      <c r="AJ43" s="80">
        <v>33541.53</v>
      </c>
      <c r="AK43" s="80">
        <v>164858.14000000001</v>
      </c>
      <c r="AL43" s="80">
        <v>1896558.03</v>
      </c>
      <c r="AM43" s="80">
        <v>2074613.03</v>
      </c>
      <c r="AN43" s="80">
        <v>3600</v>
      </c>
      <c r="AO43" s="80">
        <v>28432909.649999999</v>
      </c>
      <c r="AP43" s="80">
        <v>45969.68</v>
      </c>
      <c r="AQ43" s="80">
        <v>-3037.21</v>
      </c>
      <c r="AR43" s="80">
        <v>8596.7199999999993</v>
      </c>
      <c r="AS43" s="80">
        <v>390858.61</v>
      </c>
      <c r="AT43" s="80">
        <v>18439.939999999999</v>
      </c>
      <c r="AU43" s="80">
        <v>602930.64</v>
      </c>
      <c r="AV43" s="80">
        <v>35147.93</v>
      </c>
      <c r="AW43" s="80">
        <v>173453.97</v>
      </c>
      <c r="AX43" s="80">
        <v>1997012.46</v>
      </c>
      <c r="AY43" s="80">
        <v>2184024.88</v>
      </c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</row>
    <row r="44" spans="1:204" x14ac:dyDescent="0.25">
      <c r="A44" t="s">
        <v>0</v>
      </c>
      <c r="B44" t="s">
        <v>588</v>
      </c>
      <c r="C44" t="s">
        <v>0</v>
      </c>
      <c r="D44" s="80">
        <v>0</v>
      </c>
      <c r="E44" s="80">
        <v>0</v>
      </c>
      <c r="F44" s="80">
        <v>0</v>
      </c>
      <c r="G44" s="80">
        <v>0</v>
      </c>
      <c r="H44" s="80">
        <v>0</v>
      </c>
      <c r="I44" s="80">
        <v>0</v>
      </c>
      <c r="J44" s="80">
        <v>0</v>
      </c>
      <c r="K44" s="80">
        <v>0</v>
      </c>
      <c r="L44" s="80">
        <v>0</v>
      </c>
      <c r="M44" s="80">
        <v>0</v>
      </c>
      <c r="N44" s="80">
        <v>0</v>
      </c>
      <c r="O44" s="80">
        <v>0</v>
      </c>
      <c r="P44" s="80">
        <v>0</v>
      </c>
      <c r="Q44" s="80">
        <v>0</v>
      </c>
      <c r="R44" s="80">
        <v>0</v>
      </c>
      <c r="S44" s="80">
        <v>0</v>
      </c>
      <c r="T44" s="80">
        <v>0</v>
      </c>
      <c r="U44" s="80">
        <v>0</v>
      </c>
      <c r="V44" s="80">
        <v>0</v>
      </c>
      <c r="W44" s="80">
        <v>0</v>
      </c>
      <c r="X44" s="80">
        <v>0</v>
      </c>
      <c r="Y44" s="80">
        <v>0</v>
      </c>
      <c r="Z44" s="80">
        <v>0</v>
      </c>
      <c r="AA44" s="80">
        <v>0</v>
      </c>
      <c r="AB44" s="80">
        <v>0</v>
      </c>
      <c r="AC44" s="80">
        <v>0</v>
      </c>
      <c r="AD44" s="80">
        <v>0</v>
      </c>
      <c r="AE44" s="80">
        <v>0</v>
      </c>
      <c r="AF44" s="80">
        <v>0</v>
      </c>
      <c r="AG44" s="80">
        <v>0</v>
      </c>
      <c r="AH44" s="80">
        <v>0</v>
      </c>
      <c r="AI44" s="80">
        <v>0</v>
      </c>
      <c r="AJ44" s="80">
        <v>0</v>
      </c>
      <c r="AK44" s="80">
        <v>0</v>
      </c>
      <c r="AL44" s="80">
        <v>0</v>
      </c>
      <c r="AM44" s="80">
        <v>0</v>
      </c>
      <c r="AN44" s="80">
        <v>0</v>
      </c>
      <c r="AO44" s="80">
        <v>0</v>
      </c>
      <c r="AP44" s="80">
        <v>0</v>
      </c>
      <c r="AQ44" s="80">
        <v>0</v>
      </c>
      <c r="AR44" s="80">
        <v>0</v>
      </c>
      <c r="AS44" s="80">
        <v>0</v>
      </c>
      <c r="AT44" s="80">
        <v>0</v>
      </c>
      <c r="AU44" s="80">
        <v>0</v>
      </c>
      <c r="AV44" s="80">
        <v>0</v>
      </c>
      <c r="AW44" s="80">
        <v>0</v>
      </c>
      <c r="AX44" s="80">
        <v>0</v>
      </c>
      <c r="AY44" s="80">
        <v>0</v>
      </c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</row>
    <row r="45" spans="1:204" x14ac:dyDescent="0.25">
      <c r="A45" t="s">
        <v>0</v>
      </c>
      <c r="B45" t="s">
        <v>589</v>
      </c>
      <c r="C45" t="s">
        <v>0</v>
      </c>
      <c r="D45" s="80">
        <v>71821.210000000006</v>
      </c>
      <c r="E45" s="80">
        <v>24146562.329999998</v>
      </c>
      <c r="F45" s="80">
        <v>103838.56</v>
      </c>
      <c r="G45" s="80">
        <v>60212.24</v>
      </c>
      <c r="H45" s="80">
        <v>70069.53</v>
      </c>
      <c r="I45" s="80">
        <v>394397.07</v>
      </c>
      <c r="J45" s="80">
        <v>1938927.99</v>
      </c>
      <c r="K45" s="80">
        <v>1249882.8600000001</v>
      </c>
      <c r="L45" s="80">
        <v>220168.09</v>
      </c>
      <c r="M45" s="80">
        <v>263277.52</v>
      </c>
      <c r="N45" s="80">
        <v>1798442.63</v>
      </c>
      <c r="O45" s="80">
        <v>1929428.21</v>
      </c>
      <c r="P45" s="80">
        <v>3600</v>
      </c>
      <c r="Q45" s="80">
        <v>25545054.989999998</v>
      </c>
      <c r="R45" s="80">
        <v>41694.42</v>
      </c>
      <c r="S45" s="80">
        <v>-2371.0300000000002</v>
      </c>
      <c r="T45" s="80">
        <v>8094.54</v>
      </c>
      <c r="U45" s="80">
        <v>351749.61</v>
      </c>
      <c r="V45" s="80">
        <v>16932.07</v>
      </c>
      <c r="W45" s="80">
        <v>541443.74</v>
      </c>
      <c r="X45" s="80">
        <v>31898.77</v>
      </c>
      <c r="Y45" s="80">
        <v>156062.43</v>
      </c>
      <c r="Z45" s="80">
        <v>1793716.52</v>
      </c>
      <c r="AA45" s="80">
        <v>1965171.9</v>
      </c>
      <c r="AB45" s="80">
        <v>3600</v>
      </c>
      <c r="AC45" s="80">
        <v>26942881.719999999</v>
      </c>
      <c r="AD45" s="80">
        <v>43758.06</v>
      </c>
      <c r="AE45" s="80">
        <v>-2692.9</v>
      </c>
      <c r="AF45" s="80">
        <v>8338.58</v>
      </c>
      <c r="AG45" s="80">
        <v>370934.76</v>
      </c>
      <c r="AH45" s="80">
        <v>17677.95</v>
      </c>
      <c r="AI45" s="80">
        <v>572284.82999999996</v>
      </c>
      <c r="AJ45" s="80">
        <v>33541.53</v>
      </c>
      <c r="AK45" s="80">
        <v>164858.14000000001</v>
      </c>
      <c r="AL45" s="80">
        <v>1896558.03</v>
      </c>
      <c r="AM45" s="80">
        <v>2074613.03</v>
      </c>
      <c r="AN45" s="80">
        <v>3600</v>
      </c>
      <c r="AO45" s="80">
        <v>28432909.649999999</v>
      </c>
      <c r="AP45" s="80">
        <v>45969.68</v>
      </c>
      <c r="AQ45" s="80">
        <v>-3037.21</v>
      </c>
      <c r="AR45" s="80">
        <v>8596.7199999999993</v>
      </c>
      <c r="AS45" s="80">
        <v>390858.61</v>
      </c>
      <c r="AT45" s="80">
        <v>18439.939999999999</v>
      </c>
      <c r="AU45" s="80">
        <v>602930.64</v>
      </c>
      <c r="AV45" s="80">
        <v>35147.93</v>
      </c>
      <c r="AW45" s="80">
        <v>173453.97</v>
      </c>
      <c r="AX45" s="80">
        <v>1997012.46</v>
      </c>
      <c r="AY45" s="80">
        <v>2184024.88</v>
      </c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</row>
    <row r="46" spans="1:204" x14ac:dyDescent="0.25">
      <c r="A46" t="s">
        <v>590</v>
      </c>
      <c r="B46" t="s">
        <v>0</v>
      </c>
      <c r="C46" t="s">
        <v>0</v>
      </c>
      <c r="D46" s="80">
        <v>1076818.6000000001</v>
      </c>
      <c r="E46" s="80">
        <v>1438446.89</v>
      </c>
      <c r="F46" s="80">
        <v>2013368.67</v>
      </c>
      <c r="G46" s="80">
        <v>1141855.8400000001</v>
      </c>
      <c r="H46" s="80">
        <v>897133.64</v>
      </c>
      <c r="I46" s="80">
        <v>1508295.64</v>
      </c>
      <c r="J46" s="80">
        <v>1247478.74</v>
      </c>
      <c r="K46" s="80">
        <v>1027947.56</v>
      </c>
      <c r="L46" s="80">
        <v>1395117.25</v>
      </c>
      <c r="M46" s="80">
        <v>998468.57</v>
      </c>
      <c r="N46" s="80">
        <v>993753.34</v>
      </c>
      <c r="O46" s="80">
        <v>1436491.98</v>
      </c>
      <c r="P46" s="80">
        <v>2947031.13</v>
      </c>
      <c r="Q46" s="80">
        <v>2318053.33</v>
      </c>
      <c r="R46" s="80">
        <v>1719918.79</v>
      </c>
      <c r="S46" s="80">
        <v>1288801.99</v>
      </c>
      <c r="T46" s="80">
        <v>1133922.8899999999</v>
      </c>
      <c r="U46" s="80">
        <v>879152.85</v>
      </c>
      <c r="V46" s="80">
        <v>667100.66</v>
      </c>
      <c r="W46" s="80">
        <v>805075.74</v>
      </c>
      <c r="X46" s="80">
        <v>991853.21</v>
      </c>
      <c r="Y46" s="80">
        <v>694216.87</v>
      </c>
      <c r="Z46" s="80">
        <v>576294.29</v>
      </c>
      <c r="AA46" s="80">
        <v>916804.32</v>
      </c>
      <c r="AB46" s="80">
        <v>1883636.51</v>
      </c>
      <c r="AC46" s="80">
        <v>1332905.82</v>
      </c>
      <c r="AD46" s="80">
        <v>1770189.99</v>
      </c>
      <c r="AE46" s="80">
        <v>1170359.94</v>
      </c>
      <c r="AF46" s="80">
        <v>887107.5</v>
      </c>
      <c r="AG46" s="80">
        <v>1454825.79</v>
      </c>
      <c r="AH46" s="80">
        <v>1199034.17</v>
      </c>
      <c r="AI46" s="80">
        <v>1048092.11</v>
      </c>
      <c r="AJ46" s="80">
        <v>1456740.07</v>
      </c>
      <c r="AK46" s="80">
        <v>1113986.6299999999</v>
      </c>
      <c r="AL46" s="80">
        <v>989500.14</v>
      </c>
      <c r="AM46" s="80">
        <v>1420514.75</v>
      </c>
      <c r="AN46" s="80">
        <v>1813148.84</v>
      </c>
      <c r="AO46" s="80">
        <v>1300226.44</v>
      </c>
      <c r="AP46" s="80">
        <v>1725511.76</v>
      </c>
      <c r="AQ46" s="80">
        <v>1168160.57</v>
      </c>
      <c r="AR46" s="80">
        <v>868459.98</v>
      </c>
      <c r="AS46" s="80">
        <v>1444315.24</v>
      </c>
      <c r="AT46" s="80">
        <v>1180960.23</v>
      </c>
      <c r="AU46" s="80">
        <v>1039653.28</v>
      </c>
      <c r="AV46" s="80">
        <v>1422387.39</v>
      </c>
      <c r="AW46" s="80">
        <v>1091535.8600000001</v>
      </c>
      <c r="AX46" s="80">
        <v>975748.03</v>
      </c>
      <c r="AY46" s="80">
        <v>1416187.44</v>
      </c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</row>
    <row r="47" spans="1:204" x14ac:dyDescent="0.25">
      <c r="A47" t="s">
        <v>591</v>
      </c>
      <c r="B47" t="s">
        <v>0</v>
      </c>
      <c r="C47" t="s">
        <v>0</v>
      </c>
      <c r="D47" s="80">
        <v>2327424.17</v>
      </c>
      <c r="E47" s="80">
        <v>2423335.77</v>
      </c>
      <c r="F47" s="80">
        <v>73775.08</v>
      </c>
      <c r="G47" s="80">
        <v>134690.95000000001</v>
      </c>
      <c r="H47" s="80">
        <v>1368228.29</v>
      </c>
      <c r="I47" s="80">
        <v>5996849.9500000002</v>
      </c>
      <c r="J47" s="80">
        <v>36519.9</v>
      </c>
      <c r="K47" s="80">
        <v>0</v>
      </c>
      <c r="L47" s="80">
        <v>0</v>
      </c>
      <c r="M47" s="80">
        <v>0</v>
      </c>
      <c r="N47" s="80">
        <v>0</v>
      </c>
      <c r="O47" s="80">
        <v>56539678.07</v>
      </c>
      <c r="P47" s="80">
        <v>4526321.0599999996</v>
      </c>
      <c r="Q47" s="80">
        <v>1623224.75</v>
      </c>
      <c r="R47" s="80">
        <v>1906938.02</v>
      </c>
      <c r="S47" s="80">
        <v>3598837.51</v>
      </c>
      <c r="T47" s="80">
        <v>4178336.3</v>
      </c>
      <c r="U47" s="80">
        <v>3039038.02</v>
      </c>
      <c r="V47" s="80">
        <v>2360791.5499999998</v>
      </c>
      <c r="W47" s="80">
        <v>2336427.7799999998</v>
      </c>
      <c r="X47" s="80">
        <v>2414494.9700000002</v>
      </c>
      <c r="Y47" s="80">
        <v>2366993.87</v>
      </c>
      <c r="Z47" s="80">
        <v>2242348.4300000002</v>
      </c>
      <c r="AA47" s="80">
        <v>44354785.920000002</v>
      </c>
      <c r="AB47" s="80">
        <v>4198695.59</v>
      </c>
      <c r="AC47" s="80">
        <v>887473.16</v>
      </c>
      <c r="AD47" s="80">
        <v>887473.16</v>
      </c>
      <c r="AE47" s="80">
        <v>887473.16</v>
      </c>
      <c r="AF47" s="80">
        <v>887473.16</v>
      </c>
      <c r="AG47" s="80">
        <v>887473.16</v>
      </c>
      <c r="AH47" s="80">
        <v>887473.16</v>
      </c>
      <c r="AI47" s="80">
        <v>887473.16</v>
      </c>
      <c r="AJ47" s="80">
        <v>887473.16</v>
      </c>
      <c r="AK47" s="80">
        <v>887473.16</v>
      </c>
      <c r="AL47" s="80">
        <v>887473.16</v>
      </c>
      <c r="AM47" s="80">
        <v>887473.16</v>
      </c>
      <c r="AN47" s="80">
        <v>7580588.71</v>
      </c>
      <c r="AO47" s="80">
        <v>24927258.449999999</v>
      </c>
      <c r="AP47" s="80">
        <v>52118693.579999998</v>
      </c>
      <c r="AQ47" s="80">
        <v>8373872.3099999996</v>
      </c>
      <c r="AR47" s="80">
        <v>1845543.85</v>
      </c>
      <c r="AS47" s="80">
        <v>16670990.630000001</v>
      </c>
      <c r="AT47" s="80">
        <v>1095184.1100000001</v>
      </c>
      <c r="AU47" s="80">
        <v>916533.48</v>
      </c>
      <c r="AV47" s="80">
        <v>916533.48</v>
      </c>
      <c r="AW47" s="80">
        <v>1231226.1499999999</v>
      </c>
      <c r="AX47" s="80">
        <v>5132826.1900000004</v>
      </c>
      <c r="AY47" s="80">
        <v>30422793.559999999</v>
      </c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</row>
    <row r="48" spans="1:204" x14ac:dyDescent="0.25">
      <c r="A48" t="s">
        <v>0</v>
      </c>
      <c r="B48" t="s">
        <v>592</v>
      </c>
      <c r="C48" t="s">
        <v>0</v>
      </c>
      <c r="D48" s="80">
        <v>66766.5</v>
      </c>
      <c r="E48" s="80">
        <v>465118.59</v>
      </c>
      <c r="F48" s="80">
        <v>73775.08</v>
      </c>
      <c r="G48" s="80">
        <v>134690.95000000001</v>
      </c>
      <c r="H48" s="80">
        <v>484250.39</v>
      </c>
      <c r="I48" s="80">
        <v>16765.150000000001</v>
      </c>
      <c r="J48" s="80">
        <v>36519.9</v>
      </c>
      <c r="K48" s="80">
        <v>0</v>
      </c>
      <c r="L48" s="80">
        <v>0</v>
      </c>
      <c r="M48" s="80">
        <v>0</v>
      </c>
      <c r="N48" s="80">
        <v>0</v>
      </c>
      <c r="O48" s="80">
        <v>56110144.75</v>
      </c>
      <c r="P48" s="80">
        <v>1263068.69</v>
      </c>
      <c r="Q48" s="80">
        <v>764071.94</v>
      </c>
      <c r="R48" s="80">
        <v>1047785.21</v>
      </c>
      <c r="S48" s="80">
        <v>2739684.7</v>
      </c>
      <c r="T48" s="80">
        <v>3319183.49</v>
      </c>
      <c r="U48" s="80">
        <v>2179885.21</v>
      </c>
      <c r="V48" s="80">
        <v>1501638.74</v>
      </c>
      <c r="W48" s="80">
        <v>1477274.97</v>
      </c>
      <c r="X48" s="80">
        <v>1555342.16</v>
      </c>
      <c r="Y48" s="80">
        <v>1507841.06</v>
      </c>
      <c r="Z48" s="80">
        <v>1383195.62</v>
      </c>
      <c r="AA48" s="80">
        <v>43495633.109999999</v>
      </c>
      <c r="AB48" s="80">
        <v>771180.25</v>
      </c>
      <c r="AC48" s="80">
        <v>0</v>
      </c>
      <c r="AD48" s="80">
        <v>0</v>
      </c>
      <c r="AE48" s="80">
        <v>0</v>
      </c>
      <c r="AF48" s="80">
        <v>0</v>
      </c>
      <c r="AG48" s="80">
        <v>0</v>
      </c>
      <c r="AH48" s="80">
        <v>0</v>
      </c>
      <c r="AI48" s="80">
        <v>0</v>
      </c>
      <c r="AJ48" s="80">
        <v>0</v>
      </c>
      <c r="AK48" s="80">
        <v>0</v>
      </c>
      <c r="AL48" s="80">
        <v>0</v>
      </c>
      <c r="AM48" s="80">
        <v>0</v>
      </c>
      <c r="AN48" s="80">
        <v>3982917.58</v>
      </c>
      <c r="AO48" s="80">
        <v>24010724.969999999</v>
      </c>
      <c r="AP48" s="80">
        <v>51202160.100000001</v>
      </c>
      <c r="AQ48" s="80">
        <v>7457338.8300000001</v>
      </c>
      <c r="AR48" s="80">
        <v>929010.37</v>
      </c>
      <c r="AS48" s="80">
        <v>15754457.15</v>
      </c>
      <c r="AT48" s="80">
        <v>178650.63</v>
      </c>
      <c r="AU48" s="80">
        <v>0</v>
      </c>
      <c r="AV48" s="80">
        <v>0</v>
      </c>
      <c r="AW48" s="80">
        <v>314692.67</v>
      </c>
      <c r="AX48" s="80">
        <v>4216292.71</v>
      </c>
      <c r="AY48" s="80">
        <v>29506260.079999998</v>
      </c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</row>
    <row r="49" spans="1:204" x14ac:dyDescent="0.25">
      <c r="A49" t="s">
        <v>0</v>
      </c>
      <c r="B49" t="s">
        <v>593</v>
      </c>
      <c r="C49" t="s">
        <v>0</v>
      </c>
      <c r="D49" s="80">
        <v>2260657.67</v>
      </c>
      <c r="E49" s="80">
        <v>1958217.18</v>
      </c>
      <c r="F49" s="80">
        <v>0</v>
      </c>
      <c r="G49" s="80">
        <v>0</v>
      </c>
      <c r="H49" s="80">
        <v>883977.9</v>
      </c>
      <c r="I49" s="80">
        <v>5980084.7999999998</v>
      </c>
      <c r="J49" s="80">
        <v>0</v>
      </c>
      <c r="K49" s="80">
        <v>0</v>
      </c>
      <c r="L49" s="80">
        <v>0</v>
      </c>
      <c r="M49" s="80">
        <v>0</v>
      </c>
      <c r="N49" s="80">
        <v>0</v>
      </c>
      <c r="O49" s="80">
        <v>429533.32</v>
      </c>
      <c r="P49" s="80">
        <v>3263252.37</v>
      </c>
      <c r="Q49" s="80">
        <v>859152.81</v>
      </c>
      <c r="R49" s="80">
        <v>859152.81</v>
      </c>
      <c r="S49" s="80">
        <v>859152.81</v>
      </c>
      <c r="T49" s="80">
        <v>859152.81</v>
      </c>
      <c r="U49" s="80">
        <v>859152.81</v>
      </c>
      <c r="V49" s="80">
        <v>859152.81</v>
      </c>
      <c r="W49" s="80">
        <v>859152.81</v>
      </c>
      <c r="X49" s="80">
        <v>859152.81</v>
      </c>
      <c r="Y49" s="80">
        <v>859152.81</v>
      </c>
      <c r="Z49" s="80">
        <v>859152.81</v>
      </c>
      <c r="AA49" s="80">
        <v>859152.81</v>
      </c>
      <c r="AB49" s="80">
        <v>3427515.34</v>
      </c>
      <c r="AC49" s="80">
        <v>887473.16</v>
      </c>
      <c r="AD49" s="80">
        <v>887473.16</v>
      </c>
      <c r="AE49" s="80">
        <v>887473.16</v>
      </c>
      <c r="AF49" s="80">
        <v>887473.16</v>
      </c>
      <c r="AG49" s="80">
        <v>887473.16</v>
      </c>
      <c r="AH49" s="80">
        <v>887473.16</v>
      </c>
      <c r="AI49" s="80">
        <v>887473.16</v>
      </c>
      <c r="AJ49" s="80">
        <v>887473.16</v>
      </c>
      <c r="AK49" s="80">
        <v>887473.16</v>
      </c>
      <c r="AL49" s="80">
        <v>887473.16</v>
      </c>
      <c r="AM49" s="80">
        <v>887473.16</v>
      </c>
      <c r="AN49" s="80">
        <v>3597671.13</v>
      </c>
      <c r="AO49" s="80">
        <v>916533.48</v>
      </c>
      <c r="AP49" s="80">
        <v>916533.48</v>
      </c>
      <c r="AQ49" s="80">
        <v>916533.48</v>
      </c>
      <c r="AR49" s="80">
        <v>916533.48</v>
      </c>
      <c r="AS49" s="80">
        <v>916533.48</v>
      </c>
      <c r="AT49" s="80">
        <v>916533.48</v>
      </c>
      <c r="AU49" s="80">
        <v>916533.48</v>
      </c>
      <c r="AV49" s="80">
        <v>916533.48</v>
      </c>
      <c r="AW49" s="80">
        <v>916533.48</v>
      </c>
      <c r="AX49" s="80">
        <v>916533.48</v>
      </c>
      <c r="AY49" s="80">
        <v>916533.48</v>
      </c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</row>
    <row r="50" spans="1:204" x14ac:dyDescent="0.25">
      <c r="A50" t="s">
        <v>594</v>
      </c>
      <c r="B50" t="s">
        <v>0</v>
      </c>
      <c r="C50" t="s">
        <v>0</v>
      </c>
      <c r="D50" s="80">
        <v>5366.44</v>
      </c>
      <c r="E50" s="80">
        <v>0</v>
      </c>
      <c r="F50" s="80">
        <v>0</v>
      </c>
      <c r="G50" s="80">
        <v>41739.01</v>
      </c>
      <c r="H50" s="80">
        <v>0</v>
      </c>
      <c r="I50" s="80">
        <v>0</v>
      </c>
      <c r="J50" s="80">
        <v>0</v>
      </c>
      <c r="K50" s="80">
        <v>0</v>
      </c>
      <c r="L50" s="80">
        <v>0</v>
      </c>
      <c r="M50" s="80">
        <v>0</v>
      </c>
      <c r="N50" s="80">
        <v>0</v>
      </c>
      <c r="O50" s="80">
        <v>0</v>
      </c>
      <c r="P50" s="80">
        <v>5706.95</v>
      </c>
      <c r="Q50" s="80">
        <v>0</v>
      </c>
      <c r="R50" s="80">
        <v>0</v>
      </c>
      <c r="S50" s="80">
        <v>44337.48</v>
      </c>
      <c r="T50" s="80">
        <v>0</v>
      </c>
      <c r="U50" s="80">
        <v>0</v>
      </c>
      <c r="V50" s="80">
        <v>0</v>
      </c>
      <c r="W50" s="80">
        <v>0</v>
      </c>
      <c r="X50" s="80">
        <v>0</v>
      </c>
      <c r="Y50" s="80">
        <v>0</v>
      </c>
      <c r="Z50" s="80">
        <v>0</v>
      </c>
      <c r="AA50" s="80">
        <v>0</v>
      </c>
      <c r="AB50" s="80">
        <v>6029.66</v>
      </c>
      <c r="AC50" s="80">
        <v>0</v>
      </c>
      <c r="AD50" s="80">
        <v>0</v>
      </c>
      <c r="AE50" s="80">
        <v>46727.48</v>
      </c>
      <c r="AF50" s="80">
        <v>0</v>
      </c>
      <c r="AG50" s="80">
        <v>0</v>
      </c>
      <c r="AH50" s="80">
        <v>0</v>
      </c>
      <c r="AI50" s="80">
        <v>0</v>
      </c>
      <c r="AJ50" s="80">
        <v>0</v>
      </c>
      <c r="AK50" s="80">
        <v>0</v>
      </c>
      <c r="AL50" s="80">
        <v>0</v>
      </c>
      <c r="AM50" s="80">
        <v>0</v>
      </c>
      <c r="AN50" s="80">
        <v>6364.6</v>
      </c>
      <c r="AO50" s="80">
        <v>0</v>
      </c>
      <c r="AP50" s="80">
        <v>0</v>
      </c>
      <c r="AQ50" s="80">
        <v>49284.14</v>
      </c>
      <c r="AR50" s="80">
        <v>0</v>
      </c>
      <c r="AS50" s="80">
        <v>0</v>
      </c>
      <c r="AT50" s="80">
        <v>0</v>
      </c>
      <c r="AU50" s="80">
        <v>0</v>
      </c>
      <c r="AV50" s="80">
        <v>0</v>
      </c>
      <c r="AW50" s="80">
        <v>0</v>
      </c>
      <c r="AX50" s="80">
        <v>0</v>
      </c>
      <c r="AY50" s="80">
        <v>0</v>
      </c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</row>
    <row r="51" spans="1:204" x14ac:dyDescent="0.25">
      <c r="A51" t="s">
        <v>0</v>
      </c>
      <c r="B51" t="s">
        <v>595</v>
      </c>
      <c r="C51" t="s">
        <v>0</v>
      </c>
      <c r="D51" s="80">
        <v>0</v>
      </c>
      <c r="E51" s="80">
        <v>0</v>
      </c>
      <c r="F51" s="80">
        <v>0</v>
      </c>
      <c r="G51" s="80">
        <v>0</v>
      </c>
      <c r="H51" s="80">
        <v>0</v>
      </c>
      <c r="I51" s="80">
        <v>0</v>
      </c>
      <c r="J51" s="80">
        <v>0</v>
      </c>
      <c r="K51" s="80">
        <v>0</v>
      </c>
      <c r="L51" s="80">
        <v>0</v>
      </c>
      <c r="M51" s="80">
        <v>0</v>
      </c>
      <c r="N51" s="80">
        <v>0</v>
      </c>
      <c r="O51" s="80">
        <v>0</v>
      </c>
      <c r="P51" s="80">
        <v>0</v>
      </c>
      <c r="Q51" s="80">
        <v>0</v>
      </c>
      <c r="R51" s="80">
        <v>0</v>
      </c>
      <c r="S51" s="80">
        <v>0</v>
      </c>
      <c r="T51" s="80">
        <v>0</v>
      </c>
      <c r="U51" s="80">
        <v>0</v>
      </c>
      <c r="V51" s="80">
        <v>0</v>
      </c>
      <c r="W51" s="80">
        <v>0</v>
      </c>
      <c r="X51" s="80">
        <v>0</v>
      </c>
      <c r="Y51" s="80">
        <v>0</v>
      </c>
      <c r="Z51" s="80">
        <v>0</v>
      </c>
      <c r="AA51" s="80">
        <v>0</v>
      </c>
      <c r="AB51" s="80">
        <v>0</v>
      </c>
      <c r="AC51" s="80">
        <v>0</v>
      </c>
      <c r="AD51" s="80">
        <v>0</v>
      </c>
      <c r="AE51" s="80">
        <v>0</v>
      </c>
      <c r="AF51" s="80">
        <v>0</v>
      </c>
      <c r="AG51" s="80">
        <v>0</v>
      </c>
      <c r="AH51" s="80">
        <v>0</v>
      </c>
      <c r="AI51" s="80">
        <v>0</v>
      </c>
      <c r="AJ51" s="80">
        <v>0</v>
      </c>
      <c r="AK51" s="80">
        <v>0</v>
      </c>
      <c r="AL51" s="80">
        <v>0</v>
      </c>
      <c r="AM51" s="80">
        <v>0</v>
      </c>
      <c r="AN51" s="80">
        <v>0</v>
      </c>
      <c r="AO51" s="80">
        <v>0</v>
      </c>
      <c r="AP51" s="80">
        <v>0</v>
      </c>
      <c r="AQ51" s="80">
        <v>0</v>
      </c>
      <c r="AR51" s="80">
        <v>0</v>
      </c>
      <c r="AS51" s="80">
        <v>0</v>
      </c>
      <c r="AT51" s="80">
        <v>0</v>
      </c>
      <c r="AU51" s="80">
        <v>0</v>
      </c>
      <c r="AV51" s="80">
        <v>0</v>
      </c>
      <c r="AW51" s="80">
        <v>0</v>
      </c>
      <c r="AX51" s="80">
        <v>0</v>
      </c>
      <c r="AY51" s="80">
        <v>0</v>
      </c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</row>
    <row r="52" spans="1:204" x14ac:dyDescent="0.25">
      <c r="A52" t="s">
        <v>0</v>
      </c>
      <c r="B52" t="s">
        <v>596</v>
      </c>
      <c r="C52" t="s">
        <v>0</v>
      </c>
      <c r="D52" s="80">
        <v>5366.44</v>
      </c>
      <c r="E52" s="80">
        <v>0</v>
      </c>
      <c r="F52" s="80">
        <v>0</v>
      </c>
      <c r="G52" s="80">
        <v>41739.01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5706.95</v>
      </c>
      <c r="Q52" s="80">
        <v>0</v>
      </c>
      <c r="R52" s="80">
        <v>0</v>
      </c>
      <c r="S52" s="80">
        <v>44337.48</v>
      </c>
      <c r="T52" s="80">
        <v>0</v>
      </c>
      <c r="U52" s="80">
        <v>0</v>
      </c>
      <c r="V52" s="80">
        <v>0</v>
      </c>
      <c r="W52" s="80">
        <v>0</v>
      </c>
      <c r="X52" s="80">
        <v>0</v>
      </c>
      <c r="Y52" s="80">
        <v>0</v>
      </c>
      <c r="Z52" s="80">
        <v>0</v>
      </c>
      <c r="AA52" s="80">
        <v>0</v>
      </c>
      <c r="AB52" s="80">
        <v>6029.66</v>
      </c>
      <c r="AC52" s="80">
        <v>0</v>
      </c>
      <c r="AD52" s="80">
        <v>0</v>
      </c>
      <c r="AE52" s="80">
        <v>46727.48</v>
      </c>
      <c r="AF52" s="80">
        <v>0</v>
      </c>
      <c r="AG52" s="80">
        <v>0</v>
      </c>
      <c r="AH52" s="80">
        <v>0</v>
      </c>
      <c r="AI52" s="80">
        <v>0</v>
      </c>
      <c r="AJ52" s="80">
        <v>0</v>
      </c>
      <c r="AK52" s="80">
        <v>0</v>
      </c>
      <c r="AL52" s="80">
        <v>0</v>
      </c>
      <c r="AM52" s="80">
        <v>0</v>
      </c>
      <c r="AN52" s="80">
        <v>6364.6</v>
      </c>
      <c r="AO52" s="80">
        <v>0</v>
      </c>
      <c r="AP52" s="80">
        <v>0</v>
      </c>
      <c r="AQ52" s="80">
        <v>49284.14</v>
      </c>
      <c r="AR52" s="80">
        <v>0</v>
      </c>
      <c r="AS52" s="80">
        <v>0</v>
      </c>
      <c r="AT52" s="80">
        <v>0</v>
      </c>
      <c r="AU52" s="80">
        <v>0</v>
      </c>
      <c r="AV52" s="80">
        <v>0</v>
      </c>
      <c r="AW52" s="80">
        <v>0</v>
      </c>
      <c r="AX52" s="80">
        <v>0</v>
      </c>
      <c r="AY52" s="80">
        <v>0</v>
      </c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</row>
    <row r="53" spans="1:204" x14ac:dyDescent="0.25">
      <c r="A53" t="s">
        <v>0</v>
      </c>
      <c r="B53" t="s">
        <v>0</v>
      </c>
      <c r="C53" t="s">
        <v>597</v>
      </c>
      <c r="D53" s="80">
        <v>5366.44</v>
      </c>
      <c r="E53" s="80">
        <v>0</v>
      </c>
      <c r="F53" s="80">
        <v>0</v>
      </c>
      <c r="G53" s="80">
        <v>41739.01</v>
      </c>
      <c r="H53" s="80">
        <v>0</v>
      </c>
      <c r="I53" s="80">
        <v>0</v>
      </c>
      <c r="J53" s="80">
        <v>0</v>
      </c>
      <c r="K53" s="80">
        <v>0</v>
      </c>
      <c r="L53" s="80">
        <v>0</v>
      </c>
      <c r="M53" s="80">
        <v>0</v>
      </c>
      <c r="N53" s="80">
        <v>0</v>
      </c>
      <c r="O53" s="80">
        <v>0</v>
      </c>
      <c r="P53" s="80">
        <v>5706.95</v>
      </c>
      <c r="Q53" s="80">
        <v>0</v>
      </c>
      <c r="R53" s="80">
        <v>0</v>
      </c>
      <c r="S53" s="80">
        <v>44337.48</v>
      </c>
      <c r="T53" s="80">
        <v>0</v>
      </c>
      <c r="U53" s="80">
        <v>0</v>
      </c>
      <c r="V53" s="80">
        <v>0</v>
      </c>
      <c r="W53" s="80">
        <v>0</v>
      </c>
      <c r="X53" s="80">
        <v>0</v>
      </c>
      <c r="Y53" s="80">
        <v>0</v>
      </c>
      <c r="Z53" s="80">
        <v>0</v>
      </c>
      <c r="AA53" s="80">
        <v>0</v>
      </c>
      <c r="AB53" s="80">
        <v>6029.66</v>
      </c>
      <c r="AC53" s="80">
        <v>0</v>
      </c>
      <c r="AD53" s="80">
        <v>0</v>
      </c>
      <c r="AE53" s="80">
        <v>46727.48</v>
      </c>
      <c r="AF53" s="80">
        <v>0</v>
      </c>
      <c r="AG53" s="80">
        <v>0</v>
      </c>
      <c r="AH53" s="80">
        <v>0</v>
      </c>
      <c r="AI53" s="80">
        <v>0</v>
      </c>
      <c r="AJ53" s="80">
        <v>0</v>
      </c>
      <c r="AK53" s="80">
        <v>0</v>
      </c>
      <c r="AL53" s="80">
        <v>0</v>
      </c>
      <c r="AM53" s="80">
        <v>0</v>
      </c>
      <c r="AN53" s="80">
        <v>6364.6</v>
      </c>
      <c r="AO53" s="80">
        <v>0</v>
      </c>
      <c r="AP53" s="80">
        <v>0</v>
      </c>
      <c r="AQ53" s="80">
        <v>49284.14</v>
      </c>
      <c r="AR53" s="80">
        <v>0</v>
      </c>
      <c r="AS53" s="80">
        <v>0</v>
      </c>
      <c r="AT53" s="80">
        <v>0</v>
      </c>
      <c r="AU53" s="80">
        <v>0</v>
      </c>
      <c r="AV53" s="80">
        <v>0</v>
      </c>
      <c r="AW53" s="80">
        <v>0</v>
      </c>
      <c r="AX53" s="80">
        <v>0</v>
      </c>
      <c r="AY53" s="80">
        <v>0</v>
      </c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</row>
    <row r="54" spans="1:204" x14ac:dyDescent="0.25">
      <c r="A54" t="s">
        <v>0</v>
      </c>
      <c r="B54" t="s">
        <v>0</v>
      </c>
      <c r="C54" t="s">
        <v>598</v>
      </c>
      <c r="D54" s="80">
        <v>0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>
        <v>0</v>
      </c>
      <c r="O54" s="80">
        <v>0</v>
      </c>
      <c r="P54" s="80">
        <v>0</v>
      </c>
      <c r="Q54" s="80">
        <v>0</v>
      </c>
      <c r="R54" s="80">
        <v>0</v>
      </c>
      <c r="S54" s="80">
        <v>0</v>
      </c>
      <c r="T54" s="80">
        <v>0</v>
      </c>
      <c r="U54" s="80">
        <v>0</v>
      </c>
      <c r="V54" s="80">
        <v>0</v>
      </c>
      <c r="W54" s="80">
        <v>0</v>
      </c>
      <c r="X54" s="80">
        <v>0</v>
      </c>
      <c r="Y54" s="80">
        <v>0</v>
      </c>
      <c r="Z54" s="80">
        <v>0</v>
      </c>
      <c r="AA54" s="80">
        <v>0</v>
      </c>
      <c r="AB54" s="80">
        <v>0</v>
      </c>
      <c r="AC54" s="80">
        <v>0</v>
      </c>
      <c r="AD54" s="80">
        <v>0</v>
      </c>
      <c r="AE54" s="80">
        <v>0</v>
      </c>
      <c r="AF54" s="80">
        <v>0</v>
      </c>
      <c r="AG54" s="80">
        <v>0</v>
      </c>
      <c r="AH54" s="80">
        <v>0</v>
      </c>
      <c r="AI54" s="80">
        <v>0</v>
      </c>
      <c r="AJ54" s="80">
        <v>0</v>
      </c>
      <c r="AK54" s="80">
        <v>0</v>
      </c>
      <c r="AL54" s="80">
        <v>0</v>
      </c>
      <c r="AM54" s="80">
        <v>0</v>
      </c>
      <c r="AN54" s="80">
        <v>0</v>
      </c>
      <c r="AO54" s="80">
        <v>0</v>
      </c>
      <c r="AP54" s="80">
        <v>0</v>
      </c>
      <c r="AQ54" s="80">
        <v>0</v>
      </c>
      <c r="AR54" s="80">
        <v>0</v>
      </c>
      <c r="AS54" s="80">
        <v>0</v>
      </c>
      <c r="AT54" s="80">
        <v>0</v>
      </c>
      <c r="AU54" s="80">
        <v>0</v>
      </c>
      <c r="AV54" s="80">
        <v>0</v>
      </c>
      <c r="AW54" s="80">
        <v>0</v>
      </c>
      <c r="AX54" s="80">
        <v>0</v>
      </c>
      <c r="AY54" s="80">
        <v>0</v>
      </c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</row>
    <row r="55" spans="1:204" x14ac:dyDescent="0.25">
      <c r="A55" t="s">
        <v>0</v>
      </c>
      <c r="B55" t="s">
        <v>0</v>
      </c>
      <c r="C55" t="s">
        <v>599</v>
      </c>
      <c r="D55" s="80">
        <v>0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0">
        <v>0</v>
      </c>
      <c r="O55" s="80">
        <v>0</v>
      </c>
      <c r="P55" s="80">
        <v>0</v>
      </c>
      <c r="Q55" s="80">
        <v>0</v>
      </c>
      <c r="R55" s="80">
        <v>0</v>
      </c>
      <c r="S55" s="80">
        <v>0</v>
      </c>
      <c r="T55" s="80">
        <v>0</v>
      </c>
      <c r="U55" s="80">
        <v>0</v>
      </c>
      <c r="V55" s="80">
        <v>0</v>
      </c>
      <c r="W55" s="80">
        <v>0</v>
      </c>
      <c r="X55" s="80">
        <v>0</v>
      </c>
      <c r="Y55" s="80">
        <v>0</v>
      </c>
      <c r="Z55" s="80">
        <v>0</v>
      </c>
      <c r="AA55" s="80">
        <v>0</v>
      </c>
      <c r="AB55" s="80">
        <v>0</v>
      </c>
      <c r="AC55" s="80">
        <v>0</v>
      </c>
      <c r="AD55" s="80">
        <v>0</v>
      </c>
      <c r="AE55" s="80">
        <v>0</v>
      </c>
      <c r="AF55" s="80">
        <v>0</v>
      </c>
      <c r="AG55" s="80">
        <v>0</v>
      </c>
      <c r="AH55" s="80">
        <v>0</v>
      </c>
      <c r="AI55" s="80">
        <v>0</v>
      </c>
      <c r="AJ55" s="80">
        <v>0</v>
      </c>
      <c r="AK55" s="80">
        <v>0</v>
      </c>
      <c r="AL55" s="80">
        <v>0</v>
      </c>
      <c r="AM55" s="80">
        <v>0</v>
      </c>
      <c r="AN55" s="80">
        <v>0</v>
      </c>
      <c r="AO55" s="80">
        <v>0</v>
      </c>
      <c r="AP55" s="80">
        <v>0</v>
      </c>
      <c r="AQ55" s="80">
        <v>0</v>
      </c>
      <c r="AR55" s="80">
        <v>0</v>
      </c>
      <c r="AS55" s="80">
        <v>0</v>
      </c>
      <c r="AT55" s="80">
        <v>0</v>
      </c>
      <c r="AU55" s="80">
        <v>0</v>
      </c>
      <c r="AV55" s="80">
        <v>0</v>
      </c>
      <c r="AW55" s="80">
        <v>0</v>
      </c>
      <c r="AX55" s="80">
        <v>0</v>
      </c>
      <c r="AY55" s="80">
        <v>0</v>
      </c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</row>
    <row r="56" spans="1:204" x14ac:dyDescent="0.25">
      <c r="A56" t="s">
        <v>0</v>
      </c>
      <c r="B56" t="s">
        <v>0</v>
      </c>
      <c r="C56" t="s">
        <v>600</v>
      </c>
      <c r="D56" s="80">
        <v>0</v>
      </c>
      <c r="E56" s="80">
        <v>0</v>
      </c>
      <c r="F56" s="80">
        <v>0</v>
      </c>
      <c r="G56" s="80">
        <v>0</v>
      </c>
      <c r="H56" s="80">
        <v>0</v>
      </c>
      <c r="I56" s="80">
        <v>0</v>
      </c>
      <c r="J56" s="80">
        <v>0</v>
      </c>
      <c r="K56" s="80">
        <v>0</v>
      </c>
      <c r="L56" s="80">
        <v>0</v>
      </c>
      <c r="M56" s="80">
        <v>0</v>
      </c>
      <c r="N56" s="80">
        <v>0</v>
      </c>
      <c r="O56" s="80">
        <v>0</v>
      </c>
      <c r="P56" s="80">
        <v>0</v>
      </c>
      <c r="Q56" s="80">
        <v>0</v>
      </c>
      <c r="R56" s="80">
        <v>0</v>
      </c>
      <c r="S56" s="80">
        <v>0</v>
      </c>
      <c r="T56" s="80">
        <v>0</v>
      </c>
      <c r="U56" s="80">
        <v>0</v>
      </c>
      <c r="V56" s="80">
        <v>0</v>
      </c>
      <c r="W56" s="80">
        <v>0</v>
      </c>
      <c r="X56" s="80">
        <v>0</v>
      </c>
      <c r="Y56" s="80">
        <v>0</v>
      </c>
      <c r="Z56" s="80">
        <v>0</v>
      </c>
      <c r="AA56" s="80">
        <v>0</v>
      </c>
      <c r="AB56" s="80">
        <v>0</v>
      </c>
      <c r="AC56" s="80">
        <v>0</v>
      </c>
      <c r="AD56" s="80">
        <v>0</v>
      </c>
      <c r="AE56" s="80">
        <v>0</v>
      </c>
      <c r="AF56" s="80">
        <v>0</v>
      </c>
      <c r="AG56" s="80">
        <v>0</v>
      </c>
      <c r="AH56" s="80">
        <v>0</v>
      </c>
      <c r="AI56" s="80">
        <v>0</v>
      </c>
      <c r="AJ56" s="80">
        <v>0</v>
      </c>
      <c r="AK56" s="80">
        <v>0</v>
      </c>
      <c r="AL56" s="80">
        <v>0</v>
      </c>
      <c r="AM56" s="80">
        <v>0</v>
      </c>
      <c r="AN56" s="80">
        <v>0</v>
      </c>
      <c r="AO56" s="80">
        <v>0</v>
      </c>
      <c r="AP56" s="80">
        <v>0</v>
      </c>
      <c r="AQ56" s="80">
        <v>0</v>
      </c>
      <c r="AR56" s="80">
        <v>0</v>
      </c>
      <c r="AS56" s="80">
        <v>0</v>
      </c>
      <c r="AT56" s="80">
        <v>0</v>
      </c>
      <c r="AU56" s="80">
        <v>0</v>
      </c>
      <c r="AV56" s="80">
        <v>0</v>
      </c>
      <c r="AW56" s="80">
        <v>0</v>
      </c>
      <c r="AX56" s="80">
        <v>0</v>
      </c>
      <c r="AY56" s="80">
        <v>0</v>
      </c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</row>
    <row r="57" spans="1:204" x14ac:dyDescent="0.25">
      <c r="A57" t="s">
        <v>0</v>
      </c>
      <c r="B57" t="s">
        <v>0</v>
      </c>
      <c r="C57" t="s">
        <v>601</v>
      </c>
      <c r="D57" s="80">
        <v>0</v>
      </c>
      <c r="E57" s="80">
        <v>0</v>
      </c>
      <c r="F57" s="80">
        <v>0</v>
      </c>
      <c r="G57" s="80">
        <v>0</v>
      </c>
      <c r="H57" s="80">
        <v>0</v>
      </c>
      <c r="I57" s="80">
        <v>0</v>
      </c>
      <c r="J57" s="80">
        <v>0</v>
      </c>
      <c r="K57" s="80">
        <v>0</v>
      </c>
      <c r="L57" s="80">
        <v>0</v>
      </c>
      <c r="M57" s="80">
        <v>0</v>
      </c>
      <c r="N57" s="80">
        <v>0</v>
      </c>
      <c r="O57" s="80">
        <v>0</v>
      </c>
      <c r="P57" s="80">
        <v>0</v>
      </c>
      <c r="Q57" s="80">
        <v>0</v>
      </c>
      <c r="R57" s="80">
        <v>0</v>
      </c>
      <c r="S57" s="80">
        <v>0</v>
      </c>
      <c r="T57" s="80">
        <v>0</v>
      </c>
      <c r="U57" s="80">
        <v>0</v>
      </c>
      <c r="V57" s="80">
        <v>0</v>
      </c>
      <c r="W57" s="80">
        <v>0</v>
      </c>
      <c r="X57" s="80">
        <v>0</v>
      </c>
      <c r="Y57" s="80">
        <v>0</v>
      </c>
      <c r="Z57" s="80">
        <v>0</v>
      </c>
      <c r="AA57" s="80">
        <v>0</v>
      </c>
      <c r="AB57" s="80">
        <v>0</v>
      </c>
      <c r="AC57" s="80">
        <v>0</v>
      </c>
      <c r="AD57" s="80">
        <v>0</v>
      </c>
      <c r="AE57" s="80">
        <v>0</v>
      </c>
      <c r="AF57" s="80">
        <v>0</v>
      </c>
      <c r="AG57" s="80">
        <v>0</v>
      </c>
      <c r="AH57" s="80">
        <v>0</v>
      </c>
      <c r="AI57" s="80">
        <v>0</v>
      </c>
      <c r="AJ57" s="80">
        <v>0</v>
      </c>
      <c r="AK57" s="80">
        <v>0</v>
      </c>
      <c r="AL57" s="80">
        <v>0</v>
      </c>
      <c r="AM57" s="80">
        <v>0</v>
      </c>
      <c r="AN57" s="80">
        <v>0</v>
      </c>
      <c r="AO57" s="80">
        <v>0</v>
      </c>
      <c r="AP57" s="80">
        <v>0</v>
      </c>
      <c r="AQ57" s="80">
        <v>0</v>
      </c>
      <c r="AR57" s="80">
        <v>0</v>
      </c>
      <c r="AS57" s="80">
        <v>0</v>
      </c>
      <c r="AT57" s="80">
        <v>0</v>
      </c>
      <c r="AU57" s="80">
        <v>0</v>
      </c>
      <c r="AV57" s="80">
        <v>0</v>
      </c>
      <c r="AW57" s="80">
        <v>0</v>
      </c>
      <c r="AX57" s="80">
        <v>0</v>
      </c>
      <c r="AY57" s="80">
        <v>0</v>
      </c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</row>
    <row r="58" spans="1:204" x14ac:dyDescent="0.25">
      <c r="A58" t="s">
        <v>602</v>
      </c>
      <c r="B58" t="s">
        <v>0</v>
      </c>
      <c r="C58" t="s">
        <v>0</v>
      </c>
      <c r="D58" s="80">
        <v>3114014280.8000002</v>
      </c>
      <c r="E58" s="80">
        <v>3483743890.4099998</v>
      </c>
      <c r="F58" s="80">
        <v>3359013751.2199998</v>
      </c>
      <c r="G58" s="80">
        <v>3404949654.3200002</v>
      </c>
      <c r="H58" s="80">
        <v>3493334795.8800001</v>
      </c>
      <c r="I58" s="80">
        <v>3454205614.9299998</v>
      </c>
      <c r="J58" s="80">
        <v>3333681473.3699999</v>
      </c>
      <c r="K58" s="80">
        <v>3442318163.77</v>
      </c>
      <c r="L58" s="80">
        <v>3454429232.6799998</v>
      </c>
      <c r="M58" s="80">
        <v>3508233272.3000002</v>
      </c>
      <c r="N58" s="80">
        <v>3429374649.9099998</v>
      </c>
      <c r="O58" s="80">
        <v>3847916062.9299998</v>
      </c>
      <c r="P58" s="80">
        <v>3328698102.0799999</v>
      </c>
      <c r="Q58" s="80">
        <v>3568654191.52</v>
      </c>
      <c r="R58" s="80">
        <v>3376518562.1999998</v>
      </c>
      <c r="S58" s="80">
        <v>3536731776.8899999</v>
      </c>
      <c r="T58" s="80">
        <v>3565291472.73</v>
      </c>
      <c r="U58" s="80">
        <v>3658115397.6999998</v>
      </c>
      <c r="V58" s="80">
        <v>3491239545.3000002</v>
      </c>
      <c r="W58" s="80">
        <v>3568844432.6199999</v>
      </c>
      <c r="X58" s="80">
        <v>3575747489.9499998</v>
      </c>
      <c r="Y58" s="80">
        <v>3625637828.5500002</v>
      </c>
      <c r="Z58" s="80">
        <v>3534285903.1100001</v>
      </c>
      <c r="AA58" s="80">
        <v>3962395849.48</v>
      </c>
      <c r="AB58" s="80">
        <v>3489357039.79</v>
      </c>
      <c r="AC58" s="80">
        <v>3746908674.3400002</v>
      </c>
      <c r="AD58" s="80">
        <v>3535503221.1900001</v>
      </c>
      <c r="AE58" s="80">
        <v>3636889315.2199998</v>
      </c>
      <c r="AF58" s="80">
        <v>3656695368.6199999</v>
      </c>
      <c r="AG58" s="80">
        <v>3751784287.8600001</v>
      </c>
      <c r="AH58" s="80">
        <v>3629993097.1100001</v>
      </c>
      <c r="AI58" s="80">
        <v>3725266425.3699999</v>
      </c>
      <c r="AJ58" s="80">
        <v>3738919549.6199999</v>
      </c>
      <c r="AK58" s="80">
        <v>3792585813.2399998</v>
      </c>
      <c r="AL58" s="80">
        <v>3695819256</v>
      </c>
      <c r="AM58" s="80">
        <v>4077527145.3499999</v>
      </c>
      <c r="AN58" s="80">
        <v>3603736125.96</v>
      </c>
      <c r="AO58" s="80">
        <v>3892547174.4699998</v>
      </c>
      <c r="AP58" s="80">
        <v>3778186515.2600002</v>
      </c>
      <c r="AQ58" s="80">
        <v>3837807280.4000001</v>
      </c>
      <c r="AR58" s="80">
        <v>3845387478.5500002</v>
      </c>
      <c r="AS58" s="80">
        <v>3958632270.7600002</v>
      </c>
      <c r="AT58" s="80">
        <v>3813159396.3000002</v>
      </c>
      <c r="AU58" s="80">
        <v>3909496342.6799998</v>
      </c>
      <c r="AV58" s="80">
        <v>3924679175.2399998</v>
      </c>
      <c r="AW58" s="80">
        <v>3980676034.9299998</v>
      </c>
      <c r="AX58" s="80">
        <v>3882859238.0799999</v>
      </c>
      <c r="AY58" s="80">
        <v>4291273606.0999999</v>
      </c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</row>
    <row r="59" spans="1:204" x14ac:dyDescent="0.25">
      <c r="A59" t="s">
        <v>603</v>
      </c>
      <c r="B59" t="s">
        <v>0</v>
      </c>
      <c r="C59" t="s">
        <v>0</v>
      </c>
      <c r="D59" s="80">
        <v>107353207.72</v>
      </c>
      <c r="E59" s="80">
        <v>126482838.19</v>
      </c>
      <c r="F59" s="80">
        <v>117210729.51000001</v>
      </c>
      <c r="G59" s="80">
        <v>117929807.97</v>
      </c>
      <c r="H59" s="80">
        <v>116920980.95</v>
      </c>
      <c r="I59" s="80">
        <v>116999586.47</v>
      </c>
      <c r="J59" s="80">
        <v>118086786.31999999</v>
      </c>
      <c r="K59" s="80">
        <v>119130783.28</v>
      </c>
      <c r="L59" s="80">
        <v>124342145.67</v>
      </c>
      <c r="M59" s="80">
        <v>124249345.23</v>
      </c>
      <c r="N59" s="80">
        <v>126509673.18000001</v>
      </c>
      <c r="O59" s="80">
        <v>210175387.59999999</v>
      </c>
      <c r="P59" s="80">
        <v>124882650</v>
      </c>
      <c r="Q59" s="80">
        <v>138283425.75</v>
      </c>
      <c r="R59" s="80">
        <v>131716170.34999999</v>
      </c>
      <c r="S59" s="80">
        <v>131893094.01000001</v>
      </c>
      <c r="T59" s="80">
        <v>136051400.69</v>
      </c>
      <c r="U59" s="80">
        <v>136125659.47</v>
      </c>
      <c r="V59" s="80">
        <v>136069404.81999999</v>
      </c>
      <c r="W59" s="80">
        <v>141784060.77000001</v>
      </c>
      <c r="X59" s="80">
        <v>140085808.44999999</v>
      </c>
      <c r="Y59" s="80">
        <v>138239468.22999999</v>
      </c>
      <c r="Z59" s="80">
        <v>140779072.66999999</v>
      </c>
      <c r="AA59" s="80">
        <v>222734372.91999999</v>
      </c>
      <c r="AB59" s="80">
        <v>133953706.2</v>
      </c>
      <c r="AC59" s="80">
        <v>148116125.56999999</v>
      </c>
      <c r="AD59" s="80">
        <v>141185658.74000001</v>
      </c>
      <c r="AE59" s="80">
        <v>141339576.78999999</v>
      </c>
      <c r="AF59" s="80">
        <v>144362802.66</v>
      </c>
      <c r="AG59" s="80">
        <v>144446606.41</v>
      </c>
      <c r="AH59" s="80">
        <v>145437469.22999999</v>
      </c>
      <c r="AI59" s="80">
        <v>151489165.11000001</v>
      </c>
      <c r="AJ59" s="80">
        <v>149669525.80000001</v>
      </c>
      <c r="AK59" s="80">
        <v>147681282.91999999</v>
      </c>
      <c r="AL59" s="80">
        <v>150364747.06999999</v>
      </c>
      <c r="AM59" s="80">
        <v>232401937.81999999</v>
      </c>
      <c r="AN59" s="80">
        <v>147749313.25</v>
      </c>
      <c r="AO59" s="80">
        <v>162665251.53</v>
      </c>
      <c r="AP59" s="80">
        <v>155349743.06</v>
      </c>
      <c r="AQ59" s="80">
        <v>155499664.56999999</v>
      </c>
      <c r="AR59" s="80">
        <v>158460413.66999999</v>
      </c>
      <c r="AS59" s="80">
        <v>158547078.69</v>
      </c>
      <c r="AT59" s="80">
        <v>158501053.33000001</v>
      </c>
      <c r="AU59" s="80">
        <v>164877188.37</v>
      </c>
      <c r="AV59" s="80">
        <v>162947173.69</v>
      </c>
      <c r="AW59" s="80">
        <v>160838891.68000001</v>
      </c>
      <c r="AX59" s="80">
        <v>163662639.74000001</v>
      </c>
      <c r="AY59" s="80">
        <v>245796180.66</v>
      </c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</row>
    <row r="60" spans="1:204" x14ac:dyDescent="0.25">
      <c r="A60" t="s">
        <v>0</v>
      </c>
      <c r="B60" t="s">
        <v>604</v>
      </c>
      <c r="C60" t="s">
        <v>0</v>
      </c>
      <c r="D60" s="80">
        <v>107353207.72</v>
      </c>
      <c r="E60" s="80">
        <v>126482838.19</v>
      </c>
      <c r="F60" s="80">
        <v>117210729.51000001</v>
      </c>
      <c r="G60" s="80">
        <v>117929807.97</v>
      </c>
      <c r="H60" s="80">
        <v>116920980.95</v>
      </c>
      <c r="I60" s="80">
        <v>116999586.47</v>
      </c>
      <c r="J60" s="80">
        <v>118086786.31999999</v>
      </c>
      <c r="K60" s="80">
        <v>119130783.28</v>
      </c>
      <c r="L60" s="80">
        <v>124342145.67</v>
      </c>
      <c r="M60" s="80">
        <v>124249345.23</v>
      </c>
      <c r="N60" s="80">
        <v>126509673.18000001</v>
      </c>
      <c r="O60" s="80">
        <v>210175387.59999999</v>
      </c>
      <c r="P60" s="80">
        <v>124882650</v>
      </c>
      <c r="Q60" s="80">
        <v>138283425.75</v>
      </c>
      <c r="R60" s="80">
        <v>131716170.34999999</v>
      </c>
      <c r="S60" s="80">
        <v>131893094.01000001</v>
      </c>
      <c r="T60" s="80">
        <v>136051400.69</v>
      </c>
      <c r="U60" s="80">
        <v>136125659.47</v>
      </c>
      <c r="V60" s="80">
        <v>136069404.81999999</v>
      </c>
      <c r="W60" s="80">
        <v>141784060.77000001</v>
      </c>
      <c r="X60" s="80">
        <v>140085808.44999999</v>
      </c>
      <c r="Y60" s="80">
        <v>138239468.22999999</v>
      </c>
      <c r="Z60" s="80">
        <v>140779072.66999999</v>
      </c>
      <c r="AA60" s="80">
        <v>222734372.91999999</v>
      </c>
      <c r="AB60" s="80">
        <v>133953706.2</v>
      </c>
      <c r="AC60" s="80">
        <v>148116125.56999999</v>
      </c>
      <c r="AD60" s="80">
        <v>141185658.74000001</v>
      </c>
      <c r="AE60" s="80">
        <v>141339576.78999999</v>
      </c>
      <c r="AF60" s="80">
        <v>144362802.66</v>
      </c>
      <c r="AG60" s="80">
        <v>144446606.41</v>
      </c>
      <c r="AH60" s="80">
        <v>145437469.22999999</v>
      </c>
      <c r="AI60" s="80">
        <v>151489165.11000001</v>
      </c>
      <c r="AJ60" s="80">
        <v>149669525.80000001</v>
      </c>
      <c r="AK60" s="80">
        <v>147681282.91999999</v>
      </c>
      <c r="AL60" s="80">
        <v>150364747.06999999</v>
      </c>
      <c r="AM60" s="80">
        <v>232401937.81999999</v>
      </c>
      <c r="AN60" s="80">
        <v>147749313.25</v>
      </c>
      <c r="AO60" s="80">
        <v>162665251.53</v>
      </c>
      <c r="AP60" s="80">
        <v>155349743.06</v>
      </c>
      <c r="AQ60" s="80">
        <v>155499664.56999999</v>
      </c>
      <c r="AR60" s="80">
        <v>158460413.66999999</v>
      </c>
      <c r="AS60" s="80">
        <v>158547078.69</v>
      </c>
      <c r="AT60" s="80">
        <v>158501053.33000001</v>
      </c>
      <c r="AU60" s="80">
        <v>164877188.37</v>
      </c>
      <c r="AV60" s="80">
        <v>162947173.69</v>
      </c>
      <c r="AW60" s="80">
        <v>160838891.68000001</v>
      </c>
      <c r="AX60" s="80">
        <v>163662639.74000001</v>
      </c>
      <c r="AY60" s="80">
        <v>245796180.66</v>
      </c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</row>
    <row r="61" spans="1:204" x14ac:dyDescent="0.25">
      <c r="A61" t="s">
        <v>0</v>
      </c>
      <c r="B61" t="s">
        <v>605</v>
      </c>
      <c r="C61" t="s">
        <v>0</v>
      </c>
      <c r="D61" s="80">
        <v>0</v>
      </c>
      <c r="E61" s="80">
        <v>0</v>
      </c>
      <c r="F61" s="80">
        <v>0</v>
      </c>
      <c r="G61" s="80">
        <v>0</v>
      </c>
      <c r="H61" s="80">
        <v>0</v>
      </c>
      <c r="I61" s="80">
        <v>0</v>
      </c>
      <c r="J61" s="80">
        <v>0</v>
      </c>
      <c r="K61" s="80">
        <v>0</v>
      </c>
      <c r="L61" s="80">
        <v>0</v>
      </c>
      <c r="M61" s="80">
        <v>0</v>
      </c>
      <c r="N61" s="80">
        <v>0</v>
      </c>
      <c r="O61" s="80">
        <v>0</v>
      </c>
      <c r="P61" s="80">
        <v>0</v>
      </c>
      <c r="Q61" s="80">
        <v>0</v>
      </c>
      <c r="R61" s="80">
        <v>0</v>
      </c>
      <c r="S61" s="80">
        <v>0</v>
      </c>
      <c r="T61" s="80">
        <v>0</v>
      </c>
      <c r="U61" s="80">
        <v>0</v>
      </c>
      <c r="V61" s="80">
        <v>0</v>
      </c>
      <c r="W61" s="80">
        <v>0</v>
      </c>
      <c r="X61" s="80">
        <v>0</v>
      </c>
      <c r="Y61" s="80">
        <v>0</v>
      </c>
      <c r="Z61" s="80">
        <v>0</v>
      </c>
      <c r="AA61" s="80">
        <v>0</v>
      </c>
      <c r="AB61" s="80">
        <v>0</v>
      </c>
      <c r="AC61" s="80">
        <v>0</v>
      </c>
      <c r="AD61" s="80">
        <v>0</v>
      </c>
      <c r="AE61" s="80">
        <v>0</v>
      </c>
      <c r="AF61" s="80">
        <v>0</v>
      </c>
      <c r="AG61" s="80">
        <v>0</v>
      </c>
      <c r="AH61" s="80">
        <v>0</v>
      </c>
      <c r="AI61" s="80">
        <v>0</v>
      </c>
      <c r="AJ61" s="80">
        <v>0</v>
      </c>
      <c r="AK61" s="80">
        <v>0</v>
      </c>
      <c r="AL61" s="80">
        <v>0</v>
      </c>
      <c r="AM61" s="80">
        <v>0</v>
      </c>
      <c r="AN61" s="80">
        <v>0</v>
      </c>
      <c r="AO61" s="80">
        <v>0</v>
      </c>
      <c r="AP61" s="80">
        <v>0</v>
      </c>
      <c r="AQ61" s="80">
        <v>0</v>
      </c>
      <c r="AR61" s="80">
        <v>0</v>
      </c>
      <c r="AS61" s="80">
        <v>0</v>
      </c>
      <c r="AT61" s="80">
        <v>0</v>
      </c>
      <c r="AU61" s="80">
        <v>0</v>
      </c>
      <c r="AV61" s="80">
        <v>0</v>
      </c>
      <c r="AW61" s="80">
        <v>0</v>
      </c>
      <c r="AX61" s="80">
        <v>0</v>
      </c>
      <c r="AY61" s="80">
        <v>0</v>
      </c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</row>
    <row r="62" spans="1:204" x14ac:dyDescent="0.25">
      <c r="A62" t="s">
        <v>606</v>
      </c>
      <c r="B62" t="s">
        <v>0</v>
      </c>
      <c r="C62" t="s">
        <v>0</v>
      </c>
      <c r="D62" s="80">
        <v>3114014280.8000002</v>
      </c>
      <c r="E62" s="80">
        <v>3483743890.4099998</v>
      </c>
      <c r="F62" s="80">
        <v>3359013751.2199998</v>
      </c>
      <c r="G62" s="80">
        <v>3404949654.3200002</v>
      </c>
      <c r="H62" s="80">
        <v>3493334795.8800001</v>
      </c>
      <c r="I62" s="80">
        <v>3454205614.9299998</v>
      </c>
      <c r="J62" s="80">
        <v>3333681473.3699999</v>
      </c>
      <c r="K62" s="80">
        <v>3442318163.77</v>
      </c>
      <c r="L62" s="80">
        <v>3454429232.6799998</v>
      </c>
      <c r="M62" s="80">
        <v>3508233272.3000002</v>
      </c>
      <c r="N62" s="80">
        <v>3429374649.9099998</v>
      </c>
      <c r="O62" s="80">
        <v>3847916062.9299998</v>
      </c>
      <c r="P62" s="80">
        <v>3328698102.0799999</v>
      </c>
      <c r="Q62" s="80">
        <v>3568654191.52</v>
      </c>
      <c r="R62" s="80">
        <v>3376518562.1999998</v>
      </c>
      <c r="S62" s="80">
        <v>3536731776.8899999</v>
      </c>
      <c r="T62" s="80">
        <v>3565291472.73</v>
      </c>
      <c r="U62" s="80">
        <v>3658115397.6999998</v>
      </c>
      <c r="V62" s="80">
        <v>3491239545.3000002</v>
      </c>
      <c r="W62" s="80">
        <v>3568844432.6199999</v>
      </c>
      <c r="X62" s="80">
        <v>3575747489.9499998</v>
      </c>
      <c r="Y62" s="80">
        <v>3625637828.5500002</v>
      </c>
      <c r="Z62" s="80">
        <v>3534285903.1100001</v>
      </c>
      <c r="AA62" s="80">
        <v>3962395849.48</v>
      </c>
      <c r="AB62" s="80">
        <v>3489357039.79</v>
      </c>
      <c r="AC62" s="80">
        <v>3746908674.3400002</v>
      </c>
      <c r="AD62" s="80">
        <v>3535503221.1900001</v>
      </c>
      <c r="AE62" s="80">
        <v>3636889315.2199998</v>
      </c>
      <c r="AF62" s="80">
        <v>3656695368.6199999</v>
      </c>
      <c r="AG62" s="80">
        <v>3751784287.8600001</v>
      </c>
      <c r="AH62" s="80">
        <v>3629993097.1100001</v>
      </c>
      <c r="AI62" s="80">
        <v>3725266425.3699999</v>
      </c>
      <c r="AJ62" s="80">
        <v>3738919549.6199999</v>
      </c>
      <c r="AK62" s="80">
        <v>3792585813.2399998</v>
      </c>
      <c r="AL62" s="80">
        <v>3695819256</v>
      </c>
      <c r="AM62" s="80">
        <v>4077527145.3499999</v>
      </c>
      <c r="AN62" s="80">
        <v>3603736125.96</v>
      </c>
      <c r="AO62" s="80">
        <v>3892547174.4699998</v>
      </c>
      <c r="AP62" s="80">
        <v>3778186515.2600002</v>
      </c>
      <c r="AQ62" s="80">
        <v>3837807280.4000001</v>
      </c>
      <c r="AR62" s="80">
        <v>3845387478.5500002</v>
      </c>
      <c r="AS62" s="80">
        <v>3958632270.7600002</v>
      </c>
      <c r="AT62" s="80">
        <v>3813159396.3000002</v>
      </c>
      <c r="AU62" s="80">
        <v>3909496342.6799998</v>
      </c>
      <c r="AV62" s="80">
        <v>3924679175.2399998</v>
      </c>
      <c r="AW62" s="80">
        <v>3980676034.9299998</v>
      </c>
      <c r="AX62" s="80">
        <v>3882859238.0799999</v>
      </c>
      <c r="AY62" s="80">
        <v>4291273606.0999999</v>
      </c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</row>
    <row r="63" spans="1:204" x14ac:dyDescent="0.25"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</row>
    <row r="64" spans="1:204" x14ac:dyDescent="0.25"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</row>
    <row r="65" spans="4:204" x14ac:dyDescent="0.25"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</row>
    <row r="66" spans="4:204" x14ac:dyDescent="0.25"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</row>
    <row r="67" spans="4:204" x14ac:dyDescent="0.25"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</row>
    <row r="68" spans="4:204" x14ac:dyDescent="0.25"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</row>
    <row r="69" spans="4:204" x14ac:dyDescent="0.25"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</row>
    <row r="70" spans="4:204" x14ac:dyDescent="0.25"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</row>
    <row r="71" spans="4:204" x14ac:dyDescent="0.25"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</row>
    <row r="72" spans="4:204" x14ac:dyDescent="0.25"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</row>
    <row r="73" spans="4:204" x14ac:dyDescent="0.25"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</row>
    <row r="74" spans="4:204" x14ac:dyDescent="0.25"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</row>
    <row r="75" spans="4:204" x14ac:dyDescent="0.25"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</row>
    <row r="76" spans="4:204" x14ac:dyDescent="0.25"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</row>
    <row r="77" spans="4:204" x14ac:dyDescent="0.25"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</row>
    <row r="78" spans="4:204" x14ac:dyDescent="0.25"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</row>
    <row r="79" spans="4:204" x14ac:dyDescent="0.25"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</row>
    <row r="80" spans="4:204" x14ac:dyDescent="0.25"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</row>
    <row r="81" spans="4:204" x14ac:dyDescent="0.25"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</row>
    <row r="82" spans="4:204" x14ac:dyDescent="0.25"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</row>
    <row r="83" spans="4:204" x14ac:dyDescent="0.25"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</row>
    <row r="84" spans="4:204" x14ac:dyDescent="0.25"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</row>
    <row r="85" spans="4:204" x14ac:dyDescent="0.25"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</row>
    <row r="86" spans="4:204" x14ac:dyDescent="0.25"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</row>
    <row r="87" spans="4:204" x14ac:dyDescent="0.25"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</row>
    <row r="88" spans="4:204" x14ac:dyDescent="0.25"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</row>
    <row r="89" spans="4:204" x14ac:dyDescent="0.25"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</row>
    <row r="90" spans="4:204" x14ac:dyDescent="0.25"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</row>
    <row r="91" spans="4:204" x14ac:dyDescent="0.25"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</row>
    <row r="92" spans="4:204" x14ac:dyDescent="0.25"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</row>
    <row r="93" spans="4:204" x14ac:dyDescent="0.25"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</row>
    <row r="94" spans="4:204" x14ac:dyDescent="0.25"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</row>
    <row r="95" spans="4:204" x14ac:dyDescent="0.25"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</row>
    <row r="96" spans="4:204" x14ac:dyDescent="0.25"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</row>
    <row r="97" spans="4:204" x14ac:dyDescent="0.25"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</row>
    <row r="98" spans="4:204" x14ac:dyDescent="0.25"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</row>
    <row r="99" spans="4:204" x14ac:dyDescent="0.25"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</row>
    <row r="100" spans="4:204" x14ac:dyDescent="0.25"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</row>
    <row r="101" spans="4:204" x14ac:dyDescent="0.25"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</row>
    <row r="102" spans="4:204" x14ac:dyDescent="0.25"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</row>
    <row r="103" spans="4:204" x14ac:dyDescent="0.25"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</row>
    <row r="104" spans="4:204" x14ac:dyDescent="0.25"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</row>
    <row r="105" spans="4:204" x14ac:dyDescent="0.25"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</row>
    <row r="106" spans="4:204" x14ac:dyDescent="0.25"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</row>
    <row r="107" spans="4:204" x14ac:dyDescent="0.25"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</row>
    <row r="108" spans="4:204" x14ac:dyDescent="0.25"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</row>
    <row r="109" spans="4:204" x14ac:dyDescent="0.25"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</row>
    <row r="110" spans="4:204" x14ac:dyDescent="0.25"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</row>
    <row r="111" spans="4:204" x14ac:dyDescent="0.25"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</row>
    <row r="112" spans="4:204" x14ac:dyDescent="0.25"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</row>
    <row r="113" spans="4:204" x14ac:dyDescent="0.25"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</row>
    <row r="114" spans="4:204" x14ac:dyDescent="0.25"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</row>
    <row r="115" spans="4:204" x14ac:dyDescent="0.25"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</row>
    <row r="116" spans="4:204" x14ac:dyDescent="0.25"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</row>
    <row r="117" spans="4:204" x14ac:dyDescent="0.25"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</row>
    <row r="118" spans="4:204" x14ac:dyDescent="0.25"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</row>
    <row r="119" spans="4:204" x14ac:dyDescent="0.25"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</row>
    <row r="120" spans="4:204" x14ac:dyDescent="0.25"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</row>
    <row r="121" spans="4:204" x14ac:dyDescent="0.25"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</row>
    <row r="122" spans="4:204" x14ac:dyDescent="0.25"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</row>
    <row r="123" spans="4:204" x14ac:dyDescent="0.25"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</row>
    <row r="124" spans="4:204" x14ac:dyDescent="0.25"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</row>
    <row r="125" spans="4:204" x14ac:dyDescent="0.25"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</row>
    <row r="126" spans="4:204" x14ac:dyDescent="0.25"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</row>
    <row r="127" spans="4:204" x14ac:dyDescent="0.25"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</row>
    <row r="128" spans="4:204" x14ac:dyDescent="0.25"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</row>
    <row r="129" spans="4:204" x14ac:dyDescent="0.25"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</row>
    <row r="130" spans="4:204" x14ac:dyDescent="0.25"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</row>
    <row r="131" spans="4:204" x14ac:dyDescent="0.25"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  <c r="GS131" s="7"/>
      <c r="GT131" s="7"/>
      <c r="GU131" s="7"/>
      <c r="GV131" s="7"/>
    </row>
    <row r="132" spans="4:204" x14ac:dyDescent="0.25"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  <c r="GS132" s="7"/>
      <c r="GT132" s="7"/>
      <c r="GU132" s="7"/>
      <c r="GV132" s="7"/>
    </row>
    <row r="133" spans="4:204" x14ac:dyDescent="0.25"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  <c r="GS133" s="7"/>
      <c r="GT133" s="7"/>
      <c r="GU133" s="7"/>
      <c r="GV133" s="7"/>
    </row>
    <row r="134" spans="4:204" x14ac:dyDescent="0.25"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</row>
    <row r="135" spans="4:204" x14ac:dyDescent="0.25"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</row>
    <row r="136" spans="4:204" x14ac:dyDescent="0.25"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</row>
    <row r="137" spans="4:204" x14ac:dyDescent="0.25"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</row>
    <row r="138" spans="4:204" x14ac:dyDescent="0.25"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  <c r="GS138" s="7"/>
      <c r="GT138" s="7"/>
      <c r="GU138" s="7"/>
      <c r="GV138" s="7"/>
    </row>
    <row r="139" spans="4:204" x14ac:dyDescent="0.25"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</row>
    <row r="140" spans="4:204" x14ac:dyDescent="0.25"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</row>
    <row r="141" spans="4:204" x14ac:dyDescent="0.25"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</row>
    <row r="142" spans="4:204" x14ac:dyDescent="0.25"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</row>
    <row r="143" spans="4:204" x14ac:dyDescent="0.25"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</row>
    <row r="144" spans="4:204" x14ac:dyDescent="0.25"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</row>
    <row r="145" spans="1:204" x14ac:dyDescent="0.25">
      <c r="A145" t="s">
        <v>0</v>
      </c>
      <c r="B145" t="s">
        <v>0</v>
      </c>
      <c r="C145" t="s">
        <v>0</v>
      </c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Q145" s="81"/>
      <c r="AR145" s="81"/>
      <c r="AS145" s="81"/>
      <c r="AT145" s="81"/>
      <c r="AU145" s="81"/>
      <c r="AV145" s="81"/>
      <c r="AW145" s="81"/>
      <c r="AX145" s="81"/>
      <c r="AY145" s="81"/>
      <c r="AZ145" t="s">
        <v>0</v>
      </c>
      <c r="BA145" t="s">
        <v>0</v>
      </c>
      <c r="BB145" t="s">
        <v>0</v>
      </c>
      <c r="BC145" t="s">
        <v>0</v>
      </c>
      <c r="BD145" t="s">
        <v>0</v>
      </c>
      <c r="BE145" t="s">
        <v>0</v>
      </c>
      <c r="BF145" t="s">
        <v>0</v>
      </c>
      <c r="BG145" t="s">
        <v>0</v>
      </c>
      <c r="BH145" t="s">
        <v>0</v>
      </c>
      <c r="BI145" t="s">
        <v>0</v>
      </c>
      <c r="BJ145" t="s">
        <v>0</v>
      </c>
      <c r="BK145" t="s">
        <v>0</v>
      </c>
      <c r="BL145" t="s">
        <v>0</v>
      </c>
      <c r="BM145" t="s">
        <v>0</v>
      </c>
      <c r="BN145" t="s">
        <v>0</v>
      </c>
      <c r="BO145" t="s">
        <v>0</v>
      </c>
      <c r="BP145" t="s">
        <v>0</v>
      </c>
      <c r="BQ145" t="s">
        <v>0</v>
      </c>
      <c r="BR145" t="s">
        <v>0</v>
      </c>
      <c r="BS145" t="s">
        <v>0</v>
      </c>
      <c r="BT145" t="s">
        <v>0</v>
      </c>
      <c r="BU145" t="s">
        <v>0</v>
      </c>
      <c r="BV145" t="s">
        <v>0</v>
      </c>
      <c r="BW145" t="s">
        <v>0</v>
      </c>
      <c r="BX145" t="s">
        <v>0</v>
      </c>
      <c r="BY145" t="s">
        <v>0</v>
      </c>
      <c r="BZ145" t="s">
        <v>0</v>
      </c>
      <c r="CA145" t="s">
        <v>0</v>
      </c>
      <c r="CB145" t="s">
        <v>0</v>
      </c>
      <c r="CC145" t="s">
        <v>0</v>
      </c>
      <c r="CD145" t="s">
        <v>0</v>
      </c>
      <c r="CE145" t="s">
        <v>0</v>
      </c>
      <c r="CF145" t="s">
        <v>0</v>
      </c>
      <c r="CG145" t="s">
        <v>0</v>
      </c>
      <c r="CH145" t="s">
        <v>0</v>
      </c>
      <c r="CI145" t="s">
        <v>0</v>
      </c>
      <c r="CJ145" t="s">
        <v>0</v>
      </c>
      <c r="CK145" t="s">
        <v>0</v>
      </c>
      <c r="CL145" t="s">
        <v>0</v>
      </c>
      <c r="CM145" t="s">
        <v>0</v>
      </c>
      <c r="CN145" t="s">
        <v>0</v>
      </c>
      <c r="CO145" t="s">
        <v>0</v>
      </c>
      <c r="CP145" t="s">
        <v>0</v>
      </c>
      <c r="CQ145" t="s">
        <v>0</v>
      </c>
      <c r="CR145" t="s">
        <v>0</v>
      </c>
      <c r="CS145" t="s">
        <v>0</v>
      </c>
      <c r="CT145" t="s">
        <v>0</v>
      </c>
      <c r="CU145" t="s">
        <v>0</v>
      </c>
      <c r="CV145" t="s">
        <v>0</v>
      </c>
      <c r="CW145" t="s">
        <v>0</v>
      </c>
      <c r="CX145" t="s">
        <v>0</v>
      </c>
      <c r="CY145" t="s">
        <v>0</v>
      </c>
      <c r="CZ145" t="s">
        <v>0</v>
      </c>
      <c r="DA145" t="s">
        <v>0</v>
      </c>
      <c r="DB145" t="s">
        <v>0</v>
      </c>
      <c r="DC145" t="s">
        <v>0</v>
      </c>
      <c r="DD145" t="s">
        <v>0</v>
      </c>
      <c r="DE145" t="s">
        <v>0</v>
      </c>
      <c r="DF145" t="s">
        <v>0</v>
      </c>
      <c r="DG145" t="s">
        <v>0</v>
      </c>
      <c r="DH145" t="s">
        <v>0</v>
      </c>
      <c r="DI145" t="s">
        <v>0</v>
      </c>
      <c r="DJ145" t="s">
        <v>0</v>
      </c>
      <c r="DK145" t="s">
        <v>0</v>
      </c>
      <c r="DL145" t="s">
        <v>0</v>
      </c>
      <c r="DM145" t="s">
        <v>0</v>
      </c>
      <c r="DN145" t="s">
        <v>0</v>
      </c>
      <c r="DO145" t="s">
        <v>0</v>
      </c>
      <c r="DP145" t="s">
        <v>0</v>
      </c>
      <c r="DQ145" t="s">
        <v>0</v>
      </c>
      <c r="DR145" t="s">
        <v>0</v>
      </c>
      <c r="DS145" t="s">
        <v>0</v>
      </c>
      <c r="DT145" t="s">
        <v>0</v>
      </c>
      <c r="DU145" t="s">
        <v>0</v>
      </c>
      <c r="DV145" t="s">
        <v>0</v>
      </c>
      <c r="DW145" t="s">
        <v>0</v>
      </c>
      <c r="DX145" t="s">
        <v>0</v>
      </c>
      <c r="DY145" t="s">
        <v>0</v>
      </c>
      <c r="DZ145" t="s">
        <v>0</v>
      </c>
      <c r="EA145" t="s">
        <v>0</v>
      </c>
      <c r="EB145" t="s">
        <v>0</v>
      </c>
      <c r="EC145" t="s">
        <v>0</v>
      </c>
      <c r="ED145" t="s">
        <v>0</v>
      </c>
      <c r="EE145" t="s">
        <v>0</v>
      </c>
      <c r="EF145" t="s">
        <v>0</v>
      </c>
      <c r="EG145" t="s">
        <v>0</v>
      </c>
      <c r="EH145" t="s">
        <v>0</v>
      </c>
      <c r="EI145" t="s">
        <v>0</v>
      </c>
      <c r="EJ145" t="s">
        <v>0</v>
      </c>
      <c r="EK145" t="s">
        <v>0</v>
      </c>
      <c r="EL145" t="s">
        <v>0</v>
      </c>
      <c r="EM145" t="s">
        <v>0</v>
      </c>
      <c r="EN145" t="s">
        <v>0</v>
      </c>
      <c r="EO145" t="s">
        <v>0</v>
      </c>
      <c r="EP145" t="s">
        <v>0</v>
      </c>
      <c r="EQ145" t="s">
        <v>0</v>
      </c>
      <c r="ER145" t="s">
        <v>0</v>
      </c>
      <c r="ES145" t="s">
        <v>0</v>
      </c>
      <c r="ET145" t="s">
        <v>0</v>
      </c>
      <c r="EU145" t="s">
        <v>0</v>
      </c>
      <c r="EV145" t="s">
        <v>0</v>
      </c>
      <c r="EW145" t="s">
        <v>0</v>
      </c>
      <c r="EX145" t="s">
        <v>0</v>
      </c>
      <c r="EY145" t="s">
        <v>0</v>
      </c>
      <c r="EZ145" t="s">
        <v>0</v>
      </c>
      <c r="FA145" t="s">
        <v>0</v>
      </c>
      <c r="FB145" t="s">
        <v>0</v>
      </c>
      <c r="FC145" t="s">
        <v>0</v>
      </c>
      <c r="FD145" t="s">
        <v>0</v>
      </c>
      <c r="FE145" t="s">
        <v>0</v>
      </c>
      <c r="FF145" t="s">
        <v>0</v>
      </c>
      <c r="FG145" t="s">
        <v>0</v>
      </c>
      <c r="FH145" t="s">
        <v>0</v>
      </c>
      <c r="FI145" t="s">
        <v>0</v>
      </c>
      <c r="FJ145" t="s">
        <v>0</v>
      </c>
      <c r="FK145" t="s">
        <v>0</v>
      </c>
      <c r="FL145" t="s">
        <v>0</v>
      </c>
      <c r="FM145" t="s">
        <v>0</v>
      </c>
      <c r="FN145" t="s">
        <v>0</v>
      </c>
      <c r="FO145" t="s">
        <v>0</v>
      </c>
      <c r="FP145" t="s">
        <v>0</v>
      </c>
      <c r="FQ145" t="s">
        <v>0</v>
      </c>
      <c r="FR145" t="s">
        <v>0</v>
      </c>
      <c r="FS145" t="s">
        <v>0</v>
      </c>
      <c r="FT145" t="s">
        <v>0</v>
      </c>
      <c r="FU145" t="s">
        <v>0</v>
      </c>
      <c r="FV145" t="s">
        <v>0</v>
      </c>
      <c r="FW145" t="s">
        <v>0</v>
      </c>
      <c r="FX145" t="s">
        <v>0</v>
      </c>
      <c r="FY145" t="s">
        <v>0</v>
      </c>
      <c r="FZ145" t="s">
        <v>0</v>
      </c>
      <c r="GA145" t="s">
        <v>0</v>
      </c>
      <c r="GB145" t="s">
        <v>0</v>
      </c>
      <c r="GC145" t="s">
        <v>0</v>
      </c>
      <c r="GD145" t="s">
        <v>0</v>
      </c>
      <c r="GE145" t="s">
        <v>0</v>
      </c>
      <c r="GF145" t="s">
        <v>0</v>
      </c>
      <c r="GG145" t="s">
        <v>0</v>
      </c>
      <c r="GH145" t="s">
        <v>0</v>
      </c>
      <c r="GI145" t="s">
        <v>0</v>
      </c>
      <c r="GJ145" t="s">
        <v>0</v>
      </c>
      <c r="GK145" t="s">
        <v>0</v>
      </c>
      <c r="GL145" t="s">
        <v>0</v>
      </c>
      <c r="GM145" t="s">
        <v>0</v>
      </c>
      <c r="GN145" t="s">
        <v>0</v>
      </c>
      <c r="GO145" t="s">
        <v>0</v>
      </c>
      <c r="GP145" t="s">
        <v>0</v>
      </c>
      <c r="GQ145" t="s">
        <v>0</v>
      </c>
      <c r="GR145" t="s">
        <v>0</v>
      </c>
      <c r="GS145" t="s">
        <v>0</v>
      </c>
      <c r="GT145" t="s">
        <v>0</v>
      </c>
      <c r="GU145" t="s">
        <v>0</v>
      </c>
      <c r="GV145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V145"/>
  <sheetViews>
    <sheetView workbookViewId="0">
      <pane xSplit="3" ySplit="3" topLeftCell="D4" activePane="bottomRight" state="frozen"/>
      <selection pane="topRight" activeCell="J1" sqref="J1"/>
      <selection pane="bottomLeft" activeCell="A4" sqref="A4"/>
      <selection pane="bottomRight" activeCell="A12" sqref="A12"/>
    </sheetView>
  </sheetViews>
  <sheetFormatPr defaultRowHeight="15" x14ac:dyDescent="0.25"/>
  <cols>
    <col min="1" max="1" width="20.140625" customWidth="1"/>
    <col min="2" max="2" width="20.28515625" bestFit="1" customWidth="1"/>
    <col min="3" max="3" width="6.28515625" customWidth="1"/>
    <col min="4" max="4" width="15.7109375" bestFit="1" customWidth="1"/>
    <col min="5" max="51" width="15.4257812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24" width="12" bestFit="1" customWidth="1"/>
    <col min="225" max="260" width="15.42578125" bestFit="1" customWidth="1"/>
    <col min="261" max="262" width="5.28515625" bestFit="1" customWidth="1"/>
    <col min="263" max="352" width="6.28515625" bestFit="1" customWidth="1"/>
    <col min="353" max="413" width="7.28515625" bestFit="1" customWidth="1"/>
  </cols>
  <sheetData>
    <row r="2" spans="1:204" x14ac:dyDescent="0.25"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</row>
    <row r="3" spans="1:204" x14ac:dyDescent="0.25">
      <c r="A3" t="s">
        <v>558</v>
      </c>
      <c r="B3" t="s">
        <v>17</v>
      </c>
      <c r="C3" t="s">
        <v>1</v>
      </c>
      <c r="D3" s="26" t="s">
        <v>30</v>
      </c>
      <c r="E3" s="26" t="s">
        <v>31</v>
      </c>
      <c r="F3" s="26" t="s">
        <v>32</v>
      </c>
      <c r="G3" s="26" t="s">
        <v>33</v>
      </c>
      <c r="H3" s="26" t="s">
        <v>34</v>
      </c>
      <c r="I3" s="26" t="s">
        <v>35</v>
      </c>
      <c r="J3" s="26" t="s">
        <v>36</v>
      </c>
      <c r="K3" s="26" t="s">
        <v>37</v>
      </c>
      <c r="L3" s="26" t="s">
        <v>38</v>
      </c>
      <c r="M3" s="26" t="s">
        <v>39</v>
      </c>
      <c r="N3" s="26" t="s">
        <v>40</v>
      </c>
      <c r="O3" s="26" t="s">
        <v>41</v>
      </c>
      <c r="P3" s="26" t="s">
        <v>321</v>
      </c>
      <c r="Q3" s="26" t="s">
        <v>322</v>
      </c>
      <c r="R3" s="26" t="s">
        <v>323</v>
      </c>
      <c r="S3" s="26" t="s">
        <v>324</v>
      </c>
      <c r="T3" s="26" t="s">
        <v>325</v>
      </c>
      <c r="U3" s="26" t="s">
        <v>326</v>
      </c>
      <c r="V3" s="26" t="s">
        <v>327</v>
      </c>
      <c r="W3" s="26" t="s">
        <v>328</v>
      </c>
      <c r="X3" s="26" t="s">
        <v>329</v>
      </c>
      <c r="Y3" s="26" t="s">
        <v>330</v>
      </c>
      <c r="Z3" s="26" t="s">
        <v>331</v>
      </c>
      <c r="AA3" s="26" t="s">
        <v>332</v>
      </c>
      <c r="AB3" s="26" t="s">
        <v>333</v>
      </c>
      <c r="AC3" s="26" t="s">
        <v>334</v>
      </c>
      <c r="AD3" s="26" t="s">
        <v>335</v>
      </c>
      <c r="AE3" s="26" t="s">
        <v>336</v>
      </c>
      <c r="AF3" s="26" t="s">
        <v>337</v>
      </c>
      <c r="AG3" s="26" t="s">
        <v>338</v>
      </c>
      <c r="AH3" s="26" t="s">
        <v>339</v>
      </c>
      <c r="AI3" s="26" t="s">
        <v>340</v>
      </c>
      <c r="AJ3" s="26" t="s">
        <v>341</v>
      </c>
      <c r="AK3" s="26" t="s">
        <v>342</v>
      </c>
      <c r="AL3" s="26" t="s">
        <v>343</v>
      </c>
      <c r="AM3" s="26" t="s">
        <v>344</v>
      </c>
      <c r="AN3" s="26" t="s">
        <v>345</v>
      </c>
      <c r="AO3" s="26" t="s">
        <v>346</v>
      </c>
      <c r="AP3" s="26" t="s">
        <v>347</v>
      </c>
      <c r="AQ3" s="26" t="s">
        <v>348</v>
      </c>
      <c r="AR3" s="26" t="s">
        <v>349</v>
      </c>
      <c r="AS3" s="26" t="s">
        <v>350</v>
      </c>
      <c r="AT3" s="26" t="s">
        <v>351</v>
      </c>
      <c r="AU3" s="26" t="s">
        <v>352</v>
      </c>
      <c r="AV3" s="26" t="s">
        <v>353</v>
      </c>
      <c r="AW3" s="26" t="s">
        <v>354</v>
      </c>
      <c r="AX3" s="26" t="s">
        <v>355</v>
      </c>
      <c r="AY3" s="26" t="s">
        <v>356</v>
      </c>
      <c r="AZ3" t="s">
        <v>320</v>
      </c>
      <c r="BA3" t="s">
        <v>357</v>
      </c>
      <c r="BB3" t="s">
        <v>358</v>
      </c>
      <c r="BC3" t="s">
        <v>359</v>
      </c>
      <c r="BD3" t="s">
        <v>360</v>
      </c>
      <c r="BE3" t="s">
        <v>361</v>
      </c>
      <c r="BF3" t="s">
        <v>362</v>
      </c>
      <c r="BG3" t="s">
        <v>363</v>
      </c>
      <c r="BH3" t="s">
        <v>364</v>
      </c>
      <c r="BI3" t="s">
        <v>365</v>
      </c>
      <c r="BJ3" t="s">
        <v>366</v>
      </c>
      <c r="BK3" t="s">
        <v>367</v>
      </c>
      <c r="BL3" t="s">
        <v>368</v>
      </c>
      <c r="BM3" t="s">
        <v>369</v>
      </c>
      <c r="BN3" t="s">
        <v>370</v>
      </c>
      <c r="BO3" t="s">
        <v>371</v>
      </c>
      <c r="BP3" t="s">
        <v>376</v>
      </c>
      <c r="BQ3" t="s">
        <v>377</v>
      </c>
      <c r="BR3" t="s">
        <v>378</v>
      </c>
      <c r="BS3" t="s">
        <v>379</v>
      </c>
      <c r="BT3" t="s">
        <v>380</v>
      </c>
      <c r="BU3" t="s">
        <v>381</v>
      </c>
      <c r="BV3" t="s">
        <v>382</v>
      </c>
      <c r="BW3" t="s">
        <v>383</v>
      </c>
      <c r="BX3" t="s">
        <v>384</v>
      </c>
      <c r="BY3" t="s">
        <v>385</v>
      </c>
      <c r="BZ3" t="s">
        <v>386</v>
      </c>
      <c r="CA3" t="s">
        <v>387</v>
      </c>
      <c r="CB3" t="s">
        <v>388</v>
      </c>
      <c r="CC3" t="s">
        <v>389</v>
      </c>
      <c r="CD3" t="s">
        <v>390</v>
      </c>
      <c r="CE3" t="s">
        <v>391</v>
      </c>
      <c r="CF3" t="s">
        <v>392</v>
      </c>
      <c r="CG3" t="s">
        <v>393</v>
      </c>
      <c r="CH3" t="s">
        <v>394</v>
      </c>
      <c r="CI3" t="s">
        <v>395</v>
      </c>
      <c r="CJ3" t="s">
        <v>396</v>
      </c>
      <c r="CK3" t="s">
        <v>397</v>
      </c>
      <c r="CL3" t="s">
        <v>398</v>
      </c>
      <c r="CM3" t="s">
        <v>399</v>
      </c>
      <c r="CN3" t="s">
        <v>400</v>
      </c>
      <c r="CO3" t="s">
        <v>401</v>
      </c>
      <c r="CP3" t="s">
        <v>402</v>
      </c>
      <c r="CQ3" t="s">
        <v>403</v>
      </c>
      <c r="CR3" t="s">
        <v>404</v>
      </c>
      <c r="CS3" t="s">
        <v>405</v>
      </c>
      <c r="CT3" t="s">
        <v>406</v>
      </c>
      <c r="CU3" t="s">
        <v>407</v>
      </c>
      <c r="CV3" t="s">
        <v>408</v>
      </c>
      <c r="CW3" t="s">
        <v>409</v>
      </c>
      <c r="CX3" t="s">
        <v>410</v>
      </c>
      <c r="CY3" t="s">
        <v>411</v>
      </c>
      <c r="CZ3" t="s">
        <v>412</v>
      </c>
      <c r="DA3" t="s">
        <v>413</v>
      </c>
      <c r="DB3" t="s">
        <v>414</v>
      </c>
      <c r="DC3" t="s">
        <v>415</v>
      </c>
      <c r="DD3" t="s">
        <v>416</v>
      </c>
      <c r="DE3" t="s">
        <v>417</v>
      </c>
      <c r="DF3" t="s">
        <v>418</v>
      </c>
      <c r="DG3" t="s">
        <v>419</v>
      </c>
      <c r="DH3" t="s">
        <v>420</v>
      </c>
      <c r="DI3" t="s">
        <v>421</v>
      </c>
      <c r="DJ3" t="s">
        <v>422</v>
      </c>
      <c r="DK3" t="s">
        <v>423</v>
      </c>
      <c r="DL3" t="s">
        <v>424</v>
      </c>
      <c r="DM3" t="s">
        <v>425</v>
      </c>
      <c r="DN3" t="s">
        <v>426</v>
      </c>
      <c r="DO3" t="s">
        <v>427</v>
      </c>
      <c r="DP3" t="s">
        <v>428</v>
      </c>
      <c r="DQ3" t="s">
        <v>429</v>
      </c>
      <c r="DR3" t="s">
        <v>430</v>
      </c>
      <c r="DS3" t="s">
        <v>431</v>
      </c>
      <c r="DT3" t="s">
        <v>432</v>
      </c>
      <c r="DU3" t="s">
        <v>433</v>
      </c>
      <c r="DV3" t="s">
        <v>434</v>
      </c>
      <c r="DW3" t="s">
        <v>435</v>
      </c>
      <c r="DX3" t="s">
        <v>436</v>
      </c>
      <c r="DY3" t="s">
        <v>437</v>
      </c>
      <c r="DZ3" t="s">
        <v>438</v>
      </c>
      <c r="EA3" t="s">
        <v>439</v>
      </c>
      <c r="EB3" t="s">
        <v>440</v>
      </c>
      <c r="EC3" t="s">
        <v>441</v>
      </c>
      <c r="ED3" t="s">
        <v>442</v>
      </c>
      <c r="EE3" t="s">
        <v>443</v>
      </c>
      <c r="EF3" t="s">
        <v>444</v>
      </c>
      <c r="EG3" t="s">
        <v>445</v>
      </c>
      <c r="EH3" t="s">
        <v>446</v>
      </c>
      <c r="EI3" t="s">
        <v>447</v>
      </c>
      <c r="EJ3" t="s">
        <v>448</v>
      </c>
      <c r="EK3" t="s">
        <v>449</v>
      </c>
      <c r="EL3" t="s">
        <v>450</v>
      </c>
      <c r="EM3" t="s">
        <v>451</v>
      </c>
      <c r="EN3" t="s">
        <v>452</v>
      </c>
      <c r="EO3" t="s">
        <v>453</v>
      </c>
      <c r="EP3" t="s">
        <v>454</v>
      </c>
      <c r="EQ3" t="s">
        <v>455</v>
      </c>
      <c r="ER3" t="s">
        <v>456</v>
      </c>
      <c r="ES3" t="s">
        <v>457</v>
      </c>
      <c r="ET3" t="s">
        <v>458</v>
      </c>
      <c r="EU3" t="s">
        <v>459</v>
      </c>
      <c r="EV3" t="s">
        <v>460</v>
      </c>
      <c r="EW3" t="s">
        <v>461</v>
      </c>
      <c r="EX3" t="s">
        <v>462</v>
      </c>
      <c r="EY3" t="s">
        <v>463</v>
      </c>
      <c r="EZ3" t="s">
        <v>464</v>
      </c>
      <c r="FA3" t="s">
        <v>465</v>
      </c>
      <c r="FB3" t="s">
        <v>469</v>
      </c>
      <c r="FC3" t="s">
        <v>470</v>
      </c>
      <c r="FD3" t="s">
        <v>471</v>
      </c>
      <c r="FE3" t="s">
        <v>472</v>
      </c>
      <c r="FF3" t="s">
        <v>473</v>
      </c>
      <c r="FG3" t="s">
        <v>474</v>
      </c>
      <c r="FH3" t="s">
        <v>475</v>
      </c>
      <c r="FI3" t="s">
        <v>476</v>
      </c>
      <c r="FJ3" t="s">
        <v>477</v>
      </c>
      <c r="FK3" t="s">
        <v>478</v>
      </c>
      <c r="FL3" t="s">
        <v>479</v>
      </c>
      <c r="FM3" t="s">
        <v>480</v>
      </c>
      <c r="FN3" t="s">
        <v>481</v>
      </c>
      <c r="FO3" t="s">
        <v>482</v>
      </c>
      <c r="FP3" t="s">
        <v>483</v>
      </c>
      <c r="FQ3" t="s">
        <v>484</v>
      </c>
      <c r="FR3" t="s">
        <v>485</v>
      </c>
      <c r="FS3" t="s">
        <v>486</v>
      </c>
      <c r="FT3" t="s">
        <v>487</v>
      </c>
      <c r="FU3" t="s">
        <v>488</v>
      </c>
      <c r="FV3" t="s">
        <v>489</v>
      </c>
      <c r="FW3" t="s">
        <v>490</v>
      </c>
      <c r="FX3" t="s">
        <v>491</v>
      </c>
      <c r="FY3" t="s">
        <v>492</v>
      </c>
      <c r="FZ3" t="s">
        <v>493</v>
      </c>
      <c r="GA3" t="s">
        <v>494</v>
      </c>
      <c r="GB3" t="s">
        <v>495</v>
      </c>
      <c r="GC3" t="s">
        <v>496</v>
      </c>
      <c r="GD3" t="s">
        <v>497</v>
      </c>
      <c r="GE3" t="s">
        <v>498</v>
      </c>
      <c r="GF3" t="s">
        <v>499</v>
      </c>
      <c r="GG3" t="s">
        <v>500</v>
      </c>
      <c r="GH3" t="s">
        <v>501</v>
      </c>
      <c r="GI3" t="s">
        <v>502</v>
      </c>
      <c r="GJ3" t="s">
        <v>503</v>
      </c>
      <c r="GK3" t="s">
        <v>504</v>
      </c>
      <c r="GL3" t="s">
        <v>505</v>
      </c>
      <c r="GM3" t="s">
        <v>506</v>
      </c>
      <c r="GN3" t="s">
        <v>507</v>
      </c>
      <c r="GO3" t="s">
        <v>508</v>
      </c>
      <c r="GP3" t="s">
        <v>509</v>
      </c>
      <c r="GQ3" t="s">
        <v>510</v>
      </c>
      <c r="GR3" t="s">
        <v>511</v>
      </c>
      <c r="GS3" t="s">
        <v>512</v>
      </c>
      <c r="GT3" t="s">
        <v>513</v>
      </c>
      <c r="GU3" t="s">
        <v>514</v>
      </c>
      <c r="GV3" s="1" t="s">
        <v>515</v>
      </c>
    </row>
    <row r="4" spans="1:204" x14ac:dyDescent="0.25">
      <c r="A4" t="s">
        <v>559</v>
      </c>
      <c r="B4" t="s">
        <v>0</v>
      </c>
      <c r="C4" t="s">
        <v>0</v>
      </c>
      <c r="D4" s="78">
        <v>3029899035.1999998</v>
      </c>
      <c r="E4" s="78">
        <v>3045762697.5799999</v>
      </c>
      <c r="F4" s="78">
        <v>3186474315.3199997</v>
      </c>
      <c r="G4" s="78">
        <v>3335890038.4000001</v>
      </c>
      <c r="H4" s="78">
        <v>3225310889.5799999</v>
      </c>
      <c r="I4" s="78">
        <v>3124212303.3000002</v>
      </c>
      <c r="J4" s="78">
        <v>3240120999.02</v>
      </c>
      <c r="K4" s="78">
        <v>3283414923.4499998</v>
      </c>
      <c r="L4" s="78">
        <v>3288399198.0899997</v>
      </c>
      <c r="M4" s="78">
        <v>3403538545.7999997</v>
      </c>
      <c r="N4" s="78">
        <v>3377349185.3700004</v>
      </c>
      <c r="O4" s="78">
        <v>3584344085.3299999</v>
      </c>
      <c r="P4" s="78">
        <v>3272542202.2600002</v>
      </c>
      <c r="Q4" s="78">
        <v>3341628989.1500001</v>
      </c>
      <c r="R4" s="78">
        <v>3271831633.5799999</v>
      </c>
      <c r="S4" s="78">
        <v>3384147603.8800001</v>
      </c>
      <c r="T4" s="78">
        <v>3446935146.5900002</v>
      </c>
      <c r="U4" s="78">
        <v>3333986964.3799996</v>
      </c>
      <c r="V4" s="78">
        <v>3330600142.8000002</v>
      </c>
      <c r="W4" s="78">
        <v>3428625098.9700003</v>
      </c>
      <c r="X4" s="78">
        <v>3328841722.9300003</v>
      </c>
      <c r="Y4" s="78">
        <v>3355323677.0300002</v>
      </c>
      <c r="Z4" s="78">
        <v>3484392175.4200001</v>
      </c>
      <c r="AA4" s="78">
        <v>3643860643.02</v>
      </c>
      <c r="AB4" s="78">
        <v>3417098913.1799998</v>
      </c>
      <c r="AC4" s="78">
        <v>3533500455.3600001</v>
      </c>
      <c r="AD4" s="78">
        <v>3465974315.29</v>
      </c>
      <c r="AE4" s="78">
        <v>3464079574.4900002</v>
      </c>
      <c r="AF4" s="78">
        <v>3534889823.96</v>
      </c>
      <c r="AG4" s="78">
        <v>3446146239.9200001</v>
      </c>
      <c r="AH4" s="78">
        <v>3398677151.6699996</v>
      </c>
      <c r="AI4" s="78">
        <v>3512754371.8200002</v>
      </c>
      <c r="AJ4" s="78">
        <v>3446393285.79</v>
      </c>
      <c r="AK4" s="78">
        <v>3541118788.9299998</v>
      </c>
      <c r="AL4" s="78">
        <v>3622671824.1700001</v>
      </c>
      <c r="AM4" s="78">
        <v>3804560548.9000001</v>
      </c>
      <c r="AN4" s="78">
        <v>3466239396.29</v>
      </c>
      <c r="AO4" s="78">
        <v>3593376228.7900004</v>
      </c>
      <c r="AP4" s="78">
        <v>3531572616.5699997</v>
      </c>
      <c r="AQ4" s="78">
        <v>3618320489.8300004</v>
      </c>
      <c r="AR4" s="78">
        <v>3708982146.9299998</v>
      </c>
      <c r="AS4" s="78">
        <v>3606418338.6999998</v>
      </c>
      <c r="AT4" s="78">
        <v>3556164427.6999998</v>
      </c>
      <c r="AU4" s="78">
        <v>3673215945.7199998</v>
      </c>
      <c r="AV4" s="78">
        <v>3597777712.6000004</v>
      </c>
      <c r="AW4" s="78">
        <v>3693275729.8399997</v>
      </c>
      <c r="AX4" s="78">
        <v>3788748160.2000003</v>
      </c>
      <c r="AY4" s="78">
        <v>3968031953.9900002</v>
      </c>
      <c r="GV4" s="1"/>
    </row>
    <row r="5" spans="1:204" x14ac:dyDescent="0.25">
      <c r="A5" t="s">
        <v>560</v>
      </c>
      <c r="B5" t="s">
        <v>0</v>
      </c>
      <c r="C5" t="s">
        <v>0</v>
      </c>
      <c r="D5" s="78">
        <v>1731445943.95</v>
      </c>
      <c r="E5" s="78">
        <v>1619515119.3599999</v>
      </c>
      <c r="F5" s="78">
        <v>1623715996.8900001</v>
      </c>
      <c r="G5" s="78">
        <v>1742976937.2</v>
      </c>
      <c r="H5" s="78">
        <v>1692888052.52</v>
      </c>
      <c r="I5" s="78">
        <v>1777798242.4100001</v>
      </c>
      <c r="J5" s="78">
        <v>1846712443.03</v>
      </c>
      <c r="K5" s="78">
        <v>1916240727.25</v>
      </c>
      <c r="L5" s="78">
        <v>1960752847.9200001</v>
      </c>
      <c r="M5" s="78">
        <v>2019938736.6199999</v>
      </c>
      <c r="N5" s="78">
        <v>1962575989.4100001</v>
      </c>
      <c r="O5" s="78">
        <v>2097036762.45</v>
      </c>
      <c r="P5" s="78">
        <v>1920583839.6300001</v>
      </c>
      <c r="Q5" s="78">
        <v>1812253580.4100001</v>
      </c>
      <c r="R5" s="78">
        <v>1846664305.77</v>
      </c>
      <c r="S5" s="78">
        <v>1848408666.03</v>
      </c>
      <c r="T5" s="78">
        <v>1865701994.28</v>
      </c>
      <c r="U5" s="78">
        <v>1914497845.9400001</v>
      </c>
      <c r="V5" s="78">
        <v>1942034326.77</v>
      </c>
      <c r="W5" s="78">
        <v>1997284874.45</v>
      </c>
      <c r="X5" s="78">
        <v>1984078219.75</v>
      </c>
      <c r="Y5" s="78">
        <v>2054863937.1199999</v>
      </c>
      <c r="Z5" s="78">
        <v>2088850353.1199999</v>
      </c>
      <c r="AA5" s="78">
        <v>2169393056.7399998</v>
      </c>
      <c r="AB5" s="78">
        <v>2008081706.51</v>
      </c>
      <c r="AC5" s="78">
        <v>1919558369.05</v>
      </c>
      <c r="AD5" s="78">
        <v>1969897393.6400001</v>
      </c>
      <c r="AE5" s="78">
        <v>1953981483.53</v>
      </c>
      <c r="AF5" s="78">
        <v>1969089945.6900001</v>
      </c>
      <c r="AG5" s="78">
        <v>2031239711.99</v>
      </c>
      <c r="AH5" s="78">
        <v>2041669356.45</v>
      </c>
      <c r="AI5" s="78">
        <v>2102645643.3199999</v>
      </c>
      <c r="AJ5" s="78">
        <v>2097980077.9000001</v>
      </c>
      <c r="AK5" s="78">
        <v>2133051441.4300001</v>
      </c>
      <c r="AL5" s="78">
        <v>2161073974.1500001</v>
      </c>
      <c r="AM5" s="78">
        <v>2238971805.5700002</v>
      </c>
      <c r="AN5" s="78">
        <v>2105107621.9000001</v>
      </c>
      <c r="AO5" s="78">
        <v>2016777886.8699999</v>
      </c>
      <c r="AP5" s="78">
        <v>2079667311.0599999</v>
      </c>
      <c r="AQ5" s="78">
        <v>2041571257.1400001</v>
      </c>
      <c r="AR5" s="78">
        <v>2072333864.9200001</v>
      </c>
      <c r="AS5" s="78">
        <v>2130430399.99</v>
      </c>
      <c r="AT5" s="78">
        <v>2141053286.99</v>
      </c>
      <c r="AU5" s="78">
        <v>2202039601.1999998</v>
      </c>
      <c r="AV5" s="78">
        <v>2191404134</v>
      </c>
      <c r="AW5" s="78">
        <v>2223741608.1900001</v>
      </c>
      <c r="AX5" s="78">
        <v>2261819319.0700002</v>
      </c>
      <c r="AY5" s="78">
        <v>2336255092.9499998</v>
      </c>
      <c r="GV5" s="1"/>
    </row>
    <row r="6" spans="1:204" x14ac:dyDescent="0.25">
      <c r="A6" t="s">
        <v>0</v>
      </c>
      <c r="B6" t="s">
        <v>59</v>
      </c>
      <c r="C6" t="s">
        <v>0</v>
      </c>
      <c r="D6" s="78">
        <v>1171007094.1400001</v>
      </c>
      <c r="E6" s="78">
        <v>1095751574.4200001</v>
      </c>
      <c r="F6" s="78">
        <v>1044957812.74</v>
      </c>
      <c r="G6" s="78">
        <v>1194331588.48</v>
      </c>
      <c r="H6" s="78">
        <v>1111157510.96</v>
      </c>
      <c r="I6" s="78">
        <v>1208340410.8699999</v>
      </c>
      <c r="J6" s="78">
        <v>1236057818.3399999</v>
      </c>
      <c r="K6" s="78">
        <v>1260545117.76</v>
      </c>
      <c r="L6" s="78">
        <v>1241995488.01</v>
      </c>
      <c r="M6" s="78">
        <v>1270832816.3900001</v>
      </c>
      <c r="N6" s="78">
        <v>1274033401.27</v>
      </c>
      <c r="O6" s="78">
        <v>1273021435.21</v>
      </c>
      <c r="P6" s="78">
        <v>1284068769.47</v>
      </c>
      <c r="Q6" s="78">
        <v>1215804961.6900001</v>
      </c>
      <c r="R6" s="78">
        <v>1218893206.28</v>
      </c>
      <c r="S6" s="78">
        <v>1258695135.46</v>
      </c>
      <c r="T6" s="78">
        <v>1235531257.02</v>
      </c>
      <c r="U6" s="78">
        <v>1278123079.4400001</v>
      </c>
      <c r="V6" s="78">
        <v>1307877942.04</v>
      </c>
      <c r="W6" s="78">
        <v>1316442738.76</v>
      </c>
      <c r="X6" s="78">
        <v>1303539385.02</v>
      </c>
      <c r="Y6" s="78">
        <v>1315442815.1600001</v>
      </c>
      <c r="Z6" s="78">
        <v>1331132121.72</v>
      </c>
      <c r="AA6" s="78">
        <v>1265682587.9400001</v>
      </c>
      <c r="AB6" s="78">
        <v>1332989437.5</v>
      </c>
      <c r="AC6" s="78">
        <v>1277455057.6099999</v>
      </c>
      <c r="AD6" s="78">
        <v>1281941494.3699999</v>
      </c>
      <c r="AE6" s="78">
        <v>1305506722.9400001</v>
      </c>
      <c r="AF6" s="78">
        <v>1291670558.96</v>
      </c>
      <c r="AG6" s="78">
        <v>1326643854.1099999</v>
      </c>
      <c r="AH6" s="78">
        <v>1340583693.0599999</v>
      </c>
      <c r="AI6" s="78">
        <v>1364368365.96</v>
      </c>
      <c r="AJ6" s="78">
        <v>1350573409.22</v>
      </c>
      <c r="AK6" s="78">
        <v>1359208702.8399999</v>
      </c>
      <c r="AL6" s="78">
        <v>1373623406.8199999</v>
      </c>
      <c r="AM6" s="78">
        <v>1304241280.3399999</v>
      </c>
      <c r="AN6" s="78">
        <v>1388615289.49</v>
      </c>
      <c r="AO6" s="78">
        <v>1332872015.1600001</v>
      </c>
      <c r="AP6" s="78">
        <v>1345081857.1099999</v>
      </c>
      <c r="AQ6" s="78">
        <v>1351853029.71</v>
      </c>
      <c r="AR6" s="78">
        <v>1352214611</v>
      </c>
      <c r="AS6" s="78">
        <v>1382135243.47</v>
      </c>
      <c r="AT6" s="78">
        <v>1396078352.2</v>
      </c>
      <c r="AU6" s="78">
        <v>1418975241.5899999</v>
      </c>
      <c r="AV6" s="78">
        <v>1398450064.3099999</v>
      </c>
      <c r="AW6" s="78">
        <v>1402942470.51</v>
      </c>
      <c r="AX6" s="78">
        <v>1427563588.6800001</v>
      </c>
      <c r="AY6" s="78">
        <v>1355267579.8399999</v>
      </c>
      <c r="GV6" s="1"/>
    </row>
    <row r="7" spans="1:204" x14ac:dyDescent="0.25">
      <c r="A7" t="s">
        <v>0</v>
      </c>
      <c r="B7" t="s">
        <v>53</v>
      </c>
      <c r="C7" t="s">
        <v>0</v>
      </c>
      <c r="D7" s="78">
        <v>91652896.659999996</v>
      </c>
      <c r="E7" s="78">
        <v>68603265.609999999</v>
      </c>
      <c r="F7" s="78">
        <v>74915919.269999996</v>
      </c>
      <c r="G7" s="78">
        <v>61473212.939999998</v>
      </c>
      <c r="H7" s="78">
        <v>68793982.719999999</v>
      </c>
      <c r="I7" s="78">
        <v>66553696.340000004</v>
      </c>
      <c r="J7" s="78">
        <v>77692126.989999995</v>
      </c>
      <c r="K7" s="78">
        <v>92576648.900000006</v>
      </c>
      <c r="L7" s="78">
        <v>153556107.22</v>
      </c>
      <c r="M7" s="78">
        <v>161077168.53999999</v>
      </c>
      <c r="N7" s="78">
        <v>108924011.2</v>
      </c>
      <c r="O7" s="78">
        <v>99379846.129999995</v>
      </c>
      <c r="P7" s="78">
        <v>102726661.29000001</v>
      </c>
      <c r="Q7" s="78">
        <v>86955534.329999998</v>
      </c>
      <c r="R7" s="78">
        <v>86301589.090000004</v>
      </c>
      <c r="S7" s="78">
        <v>85719809.329999998</v>
      </c>
      <c r="T7" s="78">
        <v>91202562.650000006</v>
      </c>
      <c r="U7" s="78">
        <v>85769238.980000004</v>
      </c>
      <c r="V7" s="78">
        <v>95318590.420000002</v>
      </c>
      <c r="W7" s="78">
        <v>108863978.34</v>
      </c>
      <c r="X7" s="78">
        <v>113986368.48999999</v>
      </c>
      <c r="Y7" s="78">
        <v>133801122.31999999</v>
      </c>
      <c r="Z7" s="78">
        <v>149497627.19</v>
      </c>
      <c r="AA7" s="78">
        <v>158265917.56999999</v>
      </c>
      <c r="AB7" s="78">
        <v>113073845.31</v>
      </c>
      <c r="AC7" s="78">
        <v>102978595.69</v>
      </c>
      <c r="AD7" s="78">
        <v>99648501.650000006</v>
      </c>
      <c r="AE7" s="78">
        <v>98913285.280000001</v>
      </c>
      <c r="AF7" s="78">
        <v>104501220.04000001</v>
      </c>
      <c r="AG7" s="78">
        <v>96477957.670000002</v>
      </c>
      <c r="AH7" s="78">
        <v>107763828.20999999</v>
      </c>
      <c r="AI7" s="78">
        <v>120014660.2</v>
      </c>
      <c r="AJ7" s="78">
        <v>125555198.73999999</v>
      </c>
      <c r="AK7" s="78">
        <v>145703111.86000001</v>
      </c>
      <c r="AL7" s="78">
        <v>160902063.36000001</v>
      </c>
      <c r="AM7" s="78">
        <v>168989238.46000001</v>
      </c>
      <c r="AN7" s="78">
        <v>124457996.5</v>
      </c>
      <c r="AO7" s="78">
        <v>113784514.64</v>
      </c>
      <c r="AP7" s="78">
        <v>112855632.81999999</v>
      </c>
      <c r="AQ7" s="78">
        <v>110456500.06</v>
      </c>
      <c r="AR7" s="78">
        <v>117166609.28</v>
      </c>
      <c r="AS7" s="78">
        <v>107237792.18000001</v>
      </c>
      <c r="AT7" s="78">
        <v>119531199.34</v>
      </c>
      <c r="AU7" s="78">
        <v>131623257.95999999</v>
      </c>
      <c r="AV7" s="78">
        <v>137430720.06999999</v>
      </c>
      <c r="AW7" s="78">
        <v>157820873.68000001</v>
      </c>
      <c r="AX7" s="78">
        <v>172651740.31999999</v>
      </c>
      <c r="AY7" s="78">
        <v>180019806.55000001</v>
      </c>
      <c r="GV7" s="1"/>
    </row>
    <row r="8" spans="1:204" x14ac:dyDescent="0.25">
      <c r="A8" t="s">
        <v>0</v>
      </c>
      <c r="B8" t="s">
        <v>56</v>
      </c>
      <c r="C8" t="s">
        <v>0</v>
      </c>
      <c r="D8" s="78">
        <v>54878823.880000003</v>
      </c>
      <c r="E8" s="78">
        <v>65067194.350000001</v>
      </c>
      <c r="F8" s="78">
        <v>93196647.239999995</v>
      </c>
      <c r="G8" s="78">
        <v>100741484.41</v>
      </c>
      <c r="H8" s="78">
        <v>99622994.629999995</v>
      </c>
      <c r="I8" s="78">
        <v>78702143.920000002</v>
      </c>
      <c r="J8" s="78">
        <v>102919376.70999999</v>
      </c>
      <c r="K8" s="78">
        <v>59869271.380000003</v>
      </c>
      <c r="L8" s="78">
        <v>61282103.609999999</v>
      </c>
      <c r="M8" s="78">
        <v>67955441.010000005</v>
      </c>
      <c r="N8" s="78">
        <v>60141826.920000002</v>
      </c>
      <c r="O8" s="78">
        <v>65799620.049999997</v>
      </c>
      <c r="P8" s="78">
        <v>70048303.430000007</v>
      </c>
      <c r="Q8" s="78">
        <v>66153092.530000001</v>
      </c>
      <c r="R8" s="78">
        <v>75070944.280000001</v>
      </c>
      <c r="S8" s="78">
        <v>70709427.239999995</v>
      </c>
      <c r="T8" s="78">
        <v>73151400.689999998</v>
      </c>
      <c r="U8" s="78">
        <v>78080444.209999993</v>
      </c>
      <c r="V8" s="78">
        <v>76400222.599999994</v>
      </c>
      <c r="W8" s="78">
        <v>76212949.659999996</v>
      </c>
      <c r="X8" s="78">
        <v>75191620.379999995</v>
      </c>
      <c r="Y8" s="78">
        <v>83092117.409999996</v>
      </c>
      <c r="Z8" s="78">
        <v>78705595.129999995</v>
      </c>
      <c r="AA8" s="78">
        <v>80054882.439999998</v>
      </c>
      <c r="AB8" s="78">
        <v>79159828.189999998</v>
      </c>
      <c r="AC8" s="78">
        <v>74345440.489999995</v>
      </c>
      <c r="AD8" s="78">
        <v>82913391.230000004</v>
      </c>
      <c r="AE8" s="78">
        <v>78684194.379999995</v>
      </c>
      <c r="AF8" s="78">
        <v>80601167.799999997</v>
      </c>
      <c r="AG8" s="78">
        <v>85889145.620000005</v>
      </c>
      <c r="AH8" s="78">
        <v>83909129.459999993</v>
      </c>
      <c r="AI8" s="78">
        <v>83746469.409999996</v>
      </c>
      <c r="AJ8" s="78">
        <v>83120761.739999995</v>
      </c>
      <c r="AK8" s="78">
        <v>91151890.090000004</v>
      </c>
      <c r="AL8" s="78">
        <v>85618467.780000001</v>
      </c>
      <c r="AM8" s="78">
        <v>88443541.019999996</v>
      </c>
      <c r="AN8" s="78">
        <v>85280202.780000001</v>
      </c>
      <c r="AO8" s="78">
        <v>80639408.909999996</v>
      </c>
      <c r="AP8" s="78">
        <v>89238090.129999995</v>
      </c>
      <c r="AQ8" s="78">
        <v>85465234.140000001</v>
      </c>
      <c r="AR8" s="78">
        <v>87091163.299999997</v>
      </c>
      <c r="AS8" s="78">
        <v>92366920.260000005</v>
      </c>
      <c r="AT8" s="78">
        <v>90091123.219999999</v>
      </c>
      <c r="AU8" s="78">
        <v>89961631.939999998</v>
      </c>
      <c r="AV8" s="78">
        <v>89902113.549999997</v>
      </c>
      <c r="AW8" s="78">
        <v>97882388.359999999</v>
      </c>
      <c r="AX8" s="78">
        <v>91838817.340000004</v>
      </c>
      <c r="AY8" s="78">
        <v>94718906.060000002</v>
      </c>
      <c r="GV8" s="1"/>
    </row>
    <row r="9" spans="1:204" x14ac:dyDescent="0.25">
      <c r="A9" t="s">
        <v>0</v>
      </c>
      <c r="B9" t="s">
        <v>561</v>
      </c>
      <c r="C9" t="s">
        <v>0</v>
      </c>
      <c r="D9" s="78">
        <v>185074153.31999999</v>
      </c>
      <c r="E9" s="78">
        <v>178840631.43000001</v>
      </c>
      <c r="F9" s="78">
        <v>181276771.24000001</v>
      </c>
      <c r="G9" s="78">
        <v>186072781.11000001</v>
      </c>
      <c r="H9" s="78">
        <v>187471465.28999999</v>
      </c>
      <c r="I9" s="78">
        <v>208958498.31999999</v>
      </c>
      <c r="J9" s="78">
        <v>207077476.25</v>
      </c>
      <c r="K9" s="78">
        <v>204235944.40000001</v>
      </c>
      <c r="L9" s="78">
        <v>204755974.36000001</v>
      </c>
      <c r="M9" s="78">
        <v>210556766.53</v>
      </c>
      <c r="N9" s="78">
        <v>212587474.03999999</v>
      </c>
      <c r="O9" s="78">
        <v>356791199.76999998</v>
      </c>
      <c r="P9" s="78">
        <v>203737708.84</v>
      </c>
      <c r="Q9" s="78">
        <v>200719855.16</v>
      </c>
      <c r="R9" s="78">
        <v>202064271.81</v>
      </c>
      <c r="S9" s="78">
        <v>200859654.56999999</v>
      </c>
      <c r="T9" s="78">
        <v>207570269.69999999</v>
      </c>
      <c r="U9" s="78">
        <v>215031205.84</v>
      </c>
      <c r="V9" s="78">
        <v>207648040.55000001</v>
      </c>
      <c r="W9" s="78">
        <v>207721878.88</v>
      </c>
      <c r="X9" s="78">
        <v>208693867.28</v>
      </c>
      <c r="Y9" s="78">
        <v>210112221.58000001</v>
      </c>
      <c r="Z9" s="78">
        <v>213430873.56999999</v>
      </c>
      <c r="AA9" s="78">
        <v>355785152.22000003</v>
      </c>
      <c r="AB9" s="78">
        <v>216058801.40000001</v>
      </c>
      <c r="AC9" s="78">
        <v>214699016.55000001</v>
      </c>
      <c r="AD9" s="78">
        <v>216000938.19</v>
      </c>
      <c r="AE9" s="78">
        <v>215728489.99000001</v>
      </c>
      <c r="AF9" s="78">
        <v>221172628.16</v>
      </c>
      <c r="AG9" s="78">
        <v>228599233.71000001</v>
      </c>
      <c r="AH9" s="78">
        <v>221469212.86000001</v>
      </c>
      <c r="AI9" s="78">
        <v>221306738.13</v>
      </c>
      <c r="AJ9" s="78">
        <v>221601724.12</v>
      </c>
      <c r="AK9" s="78">
        <v>222740912.46000001</v>
      </c>
      <c r="AL9" s="78">
        <v>225120085.99000001</v>
      </c>
      <c r="AM9" s="78">
        <v>367501237.55000001</v>
      </c>
      <c r="AN9" s="78">
        <v>228645690.30000001</v>
      </c>
      <c r="AO9" s="78">
        <v>227035709.22999999</v>
      </c>
      <c r="AP9" s="78">
        <v>228393178.08000001</v>
      </c>
      <c r="AQ9" s="78">
        <v>227739542.61000001</v>
      </c>
      <c r="AR9" s="78">
        <v>233262774.59999999</v>
      </c>
      <c r="AS9" s="78">
        <v>240613579.88999999</v>
      </c>
      <c r="AT9" s="78">
        <v>233266316.63</v>
      </c>
      <c r="AU9" s="78">
        <v>233161306.91</v>
      </c>
      <c r="AV9" s="78">
        <v>233612682.78999999</v>
      </c>
      <c r="AW9" s="78">
        <v>235191769.25</v>
      </c>
      <c r="AX9" s="78">
        <v>237530447.62</v>
      </c>
      <c r="AY9" s="78">
        <v>380061614.56</v>
      </c>
      <c r="GV9" s="1"/>
    </row>
    <row r="10" spans="1:204" x14ac:dyDescent="0.25">
      <c r="A10" t="s">
        <v>0</v>
      </c>
      <c r="B10" t="s">
        <v>562</v>
      </c>
      <c r="C10" t="s">
        <v>0</v>
      </c>
      <c r="D10" s="78">
        <v>228832975.94999999</v>
      </c>
      <c r="E10" s="78">
        <v>211252453.55000001</v>
      </c>
      <c r="F10" s="78">
        <v>229368846.40000001</v>
      </c>
      <c r="G10" s="78">
        <v>200357870.25999999</v>
      </c>
      <c r="H10" s="78">
        <v>225842098.91999999</v>
      </c>
      <c r="I10" s="78">
        <v>215243492.96000001</v>
      </c>
      <c r="J10" s="78">
        <v>222965644.74000001</v>
      </c>
      <c r="K10" s="78">
        <v>299013744.81</v>
      </c>
      <c r="L10" s="78">
        <v>299163174.72000003</v>
      </c>
      <c r="M10" s="78">
        <v>309516544.14999998</v>
      </c>
      <c r="N10" s="78">
        <v>306889275.98000002</v>
      </c>
      <c r="O10" s="78">
        <v>302044661.29000002</v>
      </c>
      <c r="P10" s="78">
        <v>260002396.59999999</v>
      </c>
      <c r="Q10" s="78">
        <v>242620136.69999999</v>
      </c>
      <c r="R10" s="78">
        <v>264334294.31</v>
      </c>
      <c r="S10" s="78">
        <v>232424639.43000001</v>
      </c>
      <c r="T10" s="78">
        <v>258246504.22</v>
      </c>
      <c r="U10" s="78">
        <v>257493877.47</v>
      </c>
      <c r="V10" s="78">
        <v>254789531.16</v>
      </c>
      <c r="W10" s="78">
        <v>288043328.81</v>
      </c>
      <c r="X10" s="78">
        <v>282666978.57999998</v>
      </c>
      <c r="Y10" s="78">
        <v>312415660.64999998</v>
      </c>
      <c r="Z10" s="78">
        <v>316084135.50999999</v>
      </c>
      <c r="AA10" s="78">
        <v>309604516.56999999</v>
      </c>
      <c r="AB10" s="78">
        <v>266799794.11000001</v>
      </c>
      <c r="AC10" s="78">
        <v>250080258.71000001</v>
      </c>
      <c r="AD10" s="78">
        <v>289393068.19999999</v>
      </c>
      <c r="AE10" s="78">
        <v>255148790.94</v>
      </c>
      <c r="AF10" s="78">
        <v>271144370.73000002</v>
      </c>
      <c r="AG10" s="78">
        <v>293629520.88</v>
      </c>
      <c r="AH10" s="78">
        <v>287943492.86000001</v>
      </c>
      <c r="AI10" s="78">
        <v>313209409.62</v>
      </c>
      <c r="AJ10" s="78">
        <v>317128984.07999998</v>
      </c>
      <c r="AK10" s="78">
        <v>314246824.18000001</v>
      </c>
      <c r="AL10" s="78">
        <v>315809950.19999999</v>
      </c>
      <c r="AM10" s="78">
        <v>309796508.19999999</v>
      </c>
      <c r="AN10" s="78">
        <v>278108442.82999998</v>
      </c>
      <c r="AO10" s="78">
        <v>262446238.93000001</v>
      </c>
      <c r="AP10" s="78">
        <v>304098552.92000002</v>
      </c>
      <c r="AQ10" s="78">
        <v>266056950.62</v>
      </c>
      <c r="AR10" s="78">
        <v>282598706.74000001</v>
      </c>
      <c r="AS10" s="78">
        <v>308076864.19</v>
      </c>
      <c r="AT10" s="78">
        <v>302086295.60000002</v>
      </c>
      <c r="AU10" s="78">
        <v>328318162.80000001</v>
      </c>
      <c r="AV10" s="78">
        <v>332008553.27999997</v>
      </c>
      <c r="AW10" s="78">
        <v>329904106.38999999</v>
      </c>
      <c r="AX10" s="78">
        <v>332234725.11000001</v>
      </c>
      <c r="AY10" s="78">
        <v>326187185.94</v>
      </c>
      <c r="GV10" s="1"/>
    </row>
    <row r="11" spans="1:204" x14ac:dyDescent="0.25">
      <c r="A11" t="s">
        <v>563</v>
      </c>
      <c r="B11" t="s">
        <v>0</v>
      </c>
      <c r="C11" t="s">
        <v>0</v>
      </c>
      <c r="D11" s="78">
        <v>123075224.52</v>
      </c>
      <c r="E11" s="78">
        <v>125397454.77</v>
      </c>
      <c r="F11" s="78">
        <v>125925872.56</v>
      </c>
      <c r="G11" s="78">
        <v>127654386.48999999</v>
      </c>
      <c r="H11" s="78">
        <v>135081708.80000001</v>
      </c>
      <c r="I11" s="78">
        <v>142610906.94999999</v>
      </c>
      <c r="J11" s="78">
        <v>138157534.18000001</v>
      </c>
      <c r="K11" s="78">
        <v>139306990.15000001</v>
      </c>
      <c r="L11" s="78">
        <v>139551114.21000001</v>
      </c>
      <c r="M11" s="78">
        <v>140859385.12</v>
      </c>
      <c r="N11" s="78">
        <v>152632493.83000001</v>
      </c>
      <c r="O11" s="78">
        <v>141677864.15000001</v>
      </c>
      <c r="P11" s="78">
        <v>147238802.78999999</v>
      </c>
      <c r="Q11" s="78">
        <v>149352530.44999999</v>
      </c>
      <c r="R11" s="78">
        <v>148840016.25999999</v>
      </c>
      <c r="S11" s="78">
        <v>149122041.15000001</v>
      </c>
      <c r="T11" s="78">
        <v>149435776.24000001</v>
      </c>
      <c r="U11" s="78">
        <v>146073322.91999999</v>
      </c>
      <c r="V11" s="78">
        <v>149360543.81</v>
      </c>
      <c r="W11" s="78">
        <v>145168517.69</v>
      </c>
      <c r="X11" s="78">
        <v>145098440.91999999</v>
      </c>
      <c r="Y11" s="78">
        <v>141953342.09</v>
      </c>
      <c r="Z11" s="78">
        <v>154048541.47999999</v>
      </c>
      <c r="AA11" s="78">
        <v>142177124.19999999</v>
      </c>
      <c r="AB11" s="78">
        <v>145158984.81</v>
      </c>
      <c r="AC11" s="78">
        <v>147541432.50999999</v>
      </c>
      <c r="AD11" s="78">
        <v>147141667.71000001</v>
      </c>
      <c r="AE11" s="78">
        <v>147583481.06</v>
      </c>
      <c r="AF11" s="78">
        <v>148061684.34999999</v>
      </c>
      <c r="AG11" s="78">
        <v>144642867.15000001</v>
      </c>
      <c r="AH11" s="78">
        <v>148274182.59999999</v>
      </c>
      <c r="AI11" s="78">
        <v>143979130.06</v>
      </c>
      <c r="AJ11" s="78">
        <v>144052076.87</v>
      </c>
      <c r="AK11" s="78">
        <v>140857560.99000001</v>
      </c>
      <c r="AL11" s="78">
        <v>153847006.22</v>
      </c>
      <c r="AM11" s="78">
        <v>141383762.37</v>
      </c>
      <c r="AN11" s="78">
        <v>141182095.61000001</v>
      </c>
      <c r="AO11" s="78">
        <v>143901827.09</v>
      </c>
      <c r="AP11" s="78">
        <v>143676596.49000001</v>
      </c>
      <c r="AQ11" s="78">
        <v>144341366.15000001</v>
      </c>
      <c r="AR11" s="78">
        <v>145046759.62</v>
      </c>
      <c r="AS11" s="78">
        <v>141632068.93000001</v>
      </c>
      <c r="AT11" s="78">
        <v>145677072.81999999</v>
      </c>
      <c r="AU11" s="78">
        <v>141327826.93000001</v>
      </c>
      <c r="AV11" s="78">
        <v>141604387.80000001</v>
      </c>
      <c r="AW11" s="78">
        <v>138420797.66999999</v>
      </c>
      <c r="AX11" s="78">
        <v>152375214.18000001</v>
      </c>
      <c r="AY11" s="78">
        <v>139376648.87</v>
      </c>
      <c r="GV11" s="1"/>
    </row>
    <row r="12" spans="1:204" x14ac:dyDescent="0.25">
      <c r="A12" t="s">
        <v>0</v>
      </c>
      <c r="B12" t="s">
        <v>564</v>
      </c>
      <c r="C12" t="s">
        <v>0</v>
      </c>
      <c r="D12" s="78">
        <v>0</v>
      </c>
      <c r="E12" s="78">
        <v>0</v>
      </c>
      <c r="F12" s="78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0</v>
      </c>
      <c r="M12" s="78">
        <v>0</v>
      </c>
      <c r="N12" s="78">
        <v>0</v>
      </c>
      <c r="O12" s="78">
        <v>0</v>
      </c>
      <c r="P12" s="78">
        <v>0</v>
      </c>
      <c r="Q12" s="78">
        <v>0</v>
      </c>
      <c r="R12" s="78">
        <v>0</v>
      </c>
      <c r="S12" s="78">
        <v>0</v>
      </c>
      <c r="T12" s="78">
        <v>0</v>
      </c>
      <c r="U12" s="78">
        <v>0</v>
      </c>
      <c r="V12" s="78">
        <v>0</v>
      </c>
      <c r="W12" s="78">
        <v>0</v>
      </c>
      <c r="X12" s="78">
        <v>0</v>
      </c>
      <c r="Y12" s="78">
        <v>0</v>
      </c>
      <c r="Z12" s="78">
        <v>0</v>
      </c>
      <c r="AA12" s="78">
        <v>0</v>
      </c>
      <c r="AB12" s="78">
        <v>0</v>
      </c>
      <c r="AC12" s="78">
        <v>0</v>
      </c>
      <c r="AD12" s="78">
        <v>0</v>
      </c>
      <c r="AE12" s="78">
        <v>0</v>
      </c>
      <c r="AF12" s="78">
        <v>0</v>
      </c>
      <c r="AG12" s="78">
        <v>0</v>
      </c>
      <c r="AH12" s="78">
        <v>0</v>
      </c>
      <c r="AI12" s="78">
        <v>0</v>
      </c>
      <c r="AJ12" s="78">
        <v>0</v>
      </c>
      <c r="AK12" s="78">
        <v>0</v>
      </c>
      <c r="AL12" s="78">
        <v>0</v>
      </c>
      <c r="AM12" s="78">
        <v>0</v>
      </c>
      <c r="AN12" s="78">
        <v>0</v>
      </c>
      <c r="AO12" s="78">
        <v>0</v>
      </c>
      <c r="AP12" s="78">
        <v>0</v>
      </c>
      <c r="AQ12" s="78">
        <v>0</v>
      </c>
      <c r="AR12" s="78">
        <v>0</v>
      </c>
      <c r="AS12" s="78">
        <v>0</v>
      </c>
      <c r="AT12" s="78">
        <v>0</v>
      </c>
      <c r="AU12" s="78">
        <v>0</v>
      </c>
      <c r="AV12" s="78">
        <v>0</v>
      </c>
      <c r="AW12" s="78">
        <v>0</v>
      </c>
      <c r="AX12" s="78">
        <v>0</v>
      </c>
      <c r="AY12" s="78">
        <v>0</v>
      </c>
      <c r="GV12" s="1"/>
    </row>
    <row r="13" spans="1:204" x14ac:dyDescent="0.25">
      <c r="A13" t="s">
        <v>0</v>
      </c>
      <c r="B13" t="s">
        <v>565</v>
      </c>
      <c r="C13" t="s">
        <v>0</v>
      </c>
      <c r="D13" s="78">
        <v>0</v>
      </c>
      <c r="E13" s="78">
        <v>0</v>
      </c>
      <c r="F13" s="78">
        <v>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  <c r="P13" s="78">
        <v>0</v>
      </c>
      <c r="Q13" s="78">
        <v>0</v>
      </c>
      <c r="R13" s="78">
        <v>0</v>
      </c>
      <c r="S13" s="78">
        <v>0</v>
      </c>
      <c r="T13" s="78">
        <v>0</v>
      </c>
      <c r="U13" s="78">
        <v>0</v>
      </c>
      <c r="V13" s="78">
        <v>0</v>
      </c>
      <c r="W13" s="78">
        <v>0</v>
      </c>
      <c r="X13" s="78">
        <v>0</v>
      </c>
      <c r="Y13" s="78">
        <v>0</v>
      </c>
      <c r="Z13" s="78">
        <v>0</v>
      </c>
      <c r="AA13" s="78">
        <v>0</v>
      </c>
      <c r="AB13" s="78">
        <v>0</v>
      </c>
      <c r="AC13" s="78">
        <v>0</v>
      </c>
      <c r="AD13" s="78">
        <v>0</v>
      </c>
      <c r="AE13" s="78">
        <v>0</v>
      </c>
      <c r="AF13" s="78">
        <v>0</v>
      </c>
      <c r="AG13" s="78">
        <v>0</v>
      </c>
      <c r="AH13" s="78">
        <v>0</v>
      </c>
      <c r="AI13" s="78">
        <v>0</v>
      </c>
      <c r="AJ13" s="78">
        <v>0</v>
      </c>
      <c r="AK13" s="78">
        <v>0</v>
      </c>
      <c r="AL13" s="78">
        <v>0</v>
      </c>
      <c r="AM13" s="78">
        <v>0</v>
      </c>
      <c r="AN13" s="78">
        <v>0</v>
      </c>
      <c r="AO13" s="78">
        <v>0</v>
      </c>
      <c r="AP13" s="78">
        <v>0</v>
      </c>
      <c r="AQ13" s="78">
        <v>0</v>
      </c>
      <c r="AR13" s="78">
        <v>0</v>
      </c>
      <c r="AS13" s="78">
        <v>0</v>
      </c>
      <c r="AT13" s="78">
        <v>0</v>
      </c>
      <c r="AU13" s="78">
        <v>0</v>
      </c>
      <c r="AV13" s="78">
        <v>0</v>
      </c>
      <c r="AW13" s="78">
        <v>0</v>
      </c>
      <c r="AX13" s="78">
        <v>0</v>
      </c>
      <c r="AY13" s="78">
        <v>0</v>
      </c>
      <c r="GV13" s="1"/>
    </row>
    <row r="14" spans="1:204" x14ac:dyDescent="0.25">
      <c r="A14" t="s">
        <v>0</v>
      </c>
      <c r="B14" t="s">
        <v>566</v>
      </c>
      <c r="C14" t="s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  <c r="U14" s="78">
        <v>0</v>
      </c>
      <c r="V14" s="78">
        <v>0</v>
      </c>
      <c r="W14" s="78">
        <v>0</v>
      </c>
      <c r="X14" s="78">
        <v>0</v>
      </c>
      <c r="Y14" s="78">
        <v>0</v>
      </c>
      <c r="Z14" s="78">
        <v>0</v>
      </c>
      <c r="AA14" s="78">
        <v>0</v>
      </c>
      <c r="AB14" s="78">
        <v>0</v>
      </c>
      <c r="AC14" s="78">
        <v>0</v>
      </c>
      <c r="AD14" s="78">
        <v>0</v>
      </c>
      <c r="AE14" s="78">
        <v>0</v>
      </c>
      <c r="AF14" s="78">
        <v>0</v>
      </c>
      <c r="AG14" s="78">
        <v>0</v>
      </c>
      <c r="AH14" s="78">
        <v>0</v>
      </c>
      <c r="AI14" s="78">
        <v>0</v>
      </c>
      <c r="AJ14" s="78">
        <v>0</v>
      </c>
      <c r="AK14" s="78">
        <v>0</v>
      </c>
      <c r="AL14" s="78">
        <v>0</v>
      </c>
      <c r="AM14" s="78">
        <v>0</v>
      </c>
      <c r="AN14" s="78">
        <v>0</v>
      </c>
      <c r="AO14" s="78">
        <v>0</v>
      </c>
      <c r="AP14" s="78">
        <v>0</v>
      </c>
      <c r="AQ14" s="78">
        <v>0</v>
      </c>
      <c r="AR14" s="78">
        <v>0</v>
      </c>
      <c r="AS14" s="78">
        <v>0</v>
      </c>
      <c r="AT14" s="78">
        <v>0</v>
      </c>
      <c r="AU14" s="78">
        <v>0</v>
      </c>
      <c r="AV14" s="78">
        <v>0</v>
      </c>
      <c r="AW14" s="78">
        <v>0</v>
      </c>
      <c r="AX14" s="78">
        <v>0</v>
      </c>
      <c r="AY14" s="78">
        <v>0</v>
      </c>
      <c r="GV14" s="1"/>
    </row>
    <row r="15" spans="1:204" x14ac:dyDescent="0.25">
      <c r="A15" t="s">
        <v>0</v>
      </c>
      <c r="B15" t="s">
        <v>567</v>
      </c>
      <c r="C15" t="s">
        <v>0</v>
      </c>
      <c r="D15" s="78">
        <v>0</v>
      </c>
      <c r="E15" s="78">
        <v>0</v>
      </c>
      <c r="F15" s="78">
        <v>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  <c r="N15" s="78">
        <v>11578897.800000001</v>
      </c>
      <c r="O15" s="78">
        <v>0</v>
      </c>
      <c r="P15" s="78">
        <v>0</v>
      </c>
      <c r="Q15" s="78">
        <v>0</v>
      </c>
      <c r="R15" s="78">
        <v>0</v>
      </c>
      <c r="S15" s="78">
        <v>0</v>
      </c>
      <c r="T15" s="78">
        <v>0</v>
      </c>
      <c r="U15" s="78">
        <v>0</v>
      </c>
      <c r="V15" s="78">
        <v>0</v>
      </c>
      <c r="W15" s="78">
        <v>0</v>
      </c>
      <c r="X15" s="78">
        <v>0</v>
      </c>
      <c r="Y15" s="78">
        <v>0</v>
      </c>
      <c r="Z15" s="78">
        <v>0</v>
      </c>
      <c r="AA15" s="78">
        <v>0</v>
      </c>
      <c r="AB15" s="78">
        <v>0</v>
      </c>
      <c r="AC15" s="78">
        <v>0</v>
      </c>
      <c r="AD15" s="78">
        <v>0</v>
      </c>
      <c r="AE15" s="78">
        <v>0</v>
      </c>
      <c r="AF15" s="78">
        <v>0</v>
      </c>
      <c r="AG15" s="78">
        <v>0</v>
      </c>
      <c r="AH15" s="78">
        <v>0</v>
      </c>
      <c r="AI15" s="78">
        <v>0</v>
      </c>
      <c r="AJ15" s="78">
        <v>0</v>
      </c>
      <c r="AK15" s="78">
        <v>0</v>
      </c>
      <c r="AL15" s="78">
        <v>0</v>
      </c>
      <c r="AM15" s="78">
        <v>0</v>
      </c>
      <c r="AN15" s="78">
        <v>0</v>
      </c>
      <c r="AO15" s="78">
        <v>0</v>
      </c>
      <c r="AP15" s="78">
        <v>0</v>
      </c>
      <c r="AQ15" s="78">
        <v>0</v>
      </c>
      <c r="AR15" s="78">
        <v>0</v>
      </c>
      <c r="AS15" s="78">
        <v>0</v>
      </c>
      <c r="AT15" s="78">
        <v>0</v>
      </c>
      <c r="AU15" s="78">
        <v>0</v>
      </c>
      <c r="AV15" s="78">
        <v>0</v>
      </c>
      <c r="AW15" s="78">
        <v>0</v>
      </c>
      <c r="AX15" s="78">
        <v>0</v>
      </c>
      <c r="AY15" s="78">
        <v>0</v>
      </c>
      <c r="GV15" s="1"/>
    </row>
    <row r="16" spans="1:204" x14ac:dyDescent="0.25">
      <c r="A16" t="s">
        <v>0</v>
      </c>
      <c r="B16" t="s">
        <v>568</v>
      </c>
      <c r="C16" t="s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  <c r="U16" s="78">
        <v>0</v>
      </c>
      <c r="V16" s="78">
        <v>0</v>
      </c>
      <c r="W16" s="78">
        <v>0</v>
      </c>
      <c r="X16" s="78">
        <v>0</v>
      </c>
      <c r="Y16" s="78">
        <v>0</v>
      </c>
      <c r="Z16" s="78">
        <v>0</v>
      </c>
      <c r="AA16" s="78">
        <v>0</v>
      </c>
      <c r="AB16" s="78">
        <v>0</v>
      </c>
      <c r="AC16" s="78">
        <v>0</v>
      </c>
      <c r="AD16" s="78">
        <v>0</v>
      </c>
      <c r="AE16" s="78">
        <v>0</v>
      </c>
      <c r="AF16" s="78">
        <v>0</v>
      </c>
      <c r="AG16" s="78">
        <v>0</v>
      </c>
      <c r="AH16" s="78">
        <v>0</v>
      </c>
      <c r="AI16" s="78">
        <v>0</v>
      </c>
      <c r="AJ16" s="78">
        <v>0</v>
      </c>
      <c r="AK16" s="78">
        <v>0</v>
      </c>
      <c r="AL16" s="78">
        <v>0</v>
      </c>
      <c r="AM16" s="78">
        <v>0</v>
      </c>
      <c r="AN16" s="78">
        <v>0</v>
      </c>
      <c r="AO16" s="78">
        <v>0</v>
      </c>
      <c r="AP16" s="78">
        <v>0</v>
      </c>
      <c r="AQ16" s="78">
        <v>0</v>
      </c>
      <c r="AR16" s="78">
        <v>0</v>
      </c>
      <c r="AS16" s="78">
        <v>0</v>
      </c>
      <c r="AT16" s="78">
        <v>0</v>
      </c>
      <c r="AU16" s="78">
        <v>0</v>
      </c>
      <c r="AV16" s="78">
        <v>0</v>
      </c>
      <c r="AW16" s="78">
        <v>0</v>
      </c>
      <c r="AX16" s="78">
        <v>0</v>
      </c>
      <c r="AY16" s="78">
        <v>0</v>
      </c>
      <c r="GV16" s="1"/>
    </row>
    <row r="17" spans="1:204" x14ac:dyDescent="0.25">
      <c r="A17" t="s">
        <v>0</v>
      </c>
      <c r="B17" t="s">
        <v>569</v>
      </c>
      <c r="C17" t="s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  <c r="U17" s="78">
        <v>0</v>
      </c>
      <c r="V17" s="78">
        <v>0</v>
      </c>
      <c r="W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AC17" s="78">
        <v>0</v>
      </c>
      <c r="AD17" s="78">
        <v>0</v>
      </c>
      <c r="AE17" s="78">
        <v>0</v>
      </c>
      <c r="AF17" s="78">
        <v>0</v>
      </c>
      <c r="AG17" s="78">
        <v>0</v>
      </c>
      <c r="AH17" s="78">
        <v>0</v>
      </c>
      <c r="AI17" s="78">
        <v>0</v>
      </c>
      <c r="AJ17" s="78">
        <v>0</v>
      </c>
      <c r="AK17" s="78">
        <v>0</v>
      </c>
      <c r="AL17" s="78">
        <v>0</v>
      </c>
      <c r="AM17" s="78">
        <v>0</v>
      </c>
      <c r="AN17" s="78">
        <v>0</v>
      </c>
      <c r="AO17" s="78">
        <v>0</v>
      </c>
      <c r="AP17" s="78">
        <v>0</v>
      </c>
      <c r="AQ17" s="78">
        <v>0</v>
      </c>
      <c r="AR17" s="78">
        <v>0</v>
      </c>
      <c r="AS17" s="78">
        <v>0</v>
      </c>
      <c r="AT17" s="78">
        <v>0</v>
      </c>
      <c r="AU17" s="78">
        <v>0</v>
      </c>
      <c r="AV17" s="78">
        <v>0</v>
      </c>
      <c r="AW17" s="78">
        <v>0</v>
      </c>
      <c r="AX17" s="78">
        <v>0</v>
      </c>
      <c r="AY17" s="78">
        <v>0</v>
      </c>
      <c r="GV17" s="1"/>
    </row>
    <row r="18" spans="1:204" x14ac:dyDescent="0.25">
      <c r="A18" t="s">
        <v>0</v>
      </c>
      <c r="B18" t="s">
        <v>570</v>
      </c>
      <c r="C18" t="s">
        <v>0</v>
      </c>
      <c r="D18" s="78">
        <v>27766942.43</v>
      </c>
      <c r="E18" s="78">
        <v>27633373.989999998</v>
      </c>
      <c r="F18" s="78">
        <v>27622433.32</v>
      </c>
      <c r="G18" s="78">
        <v>27686309.640000001</v>
      </c>
      <c r="H18" s="78">
        <v>28486721.629999999</v>
      </c>
      <c r="I18" s="78">
        <v>28420113.550000001</v>
      </c>
      <c r="J18" s="78">
        <v>29553209.52</v>
      </c>
      <c r="K18" s="78">
        <v>30709702.550000001</v>
      </c>
      <c r="L18" s="78">
        <v>30728131.559999999</v>
      </c>
      <c r="M18" s="78">
        <v>31643825.550000001</v>
      </c>
      <c r="N18" s="78">
        <v>31663457.75</v>
      </c>
      <c r="O18" s="78">
        <v>31682047.469999999</v>
      </c>
      <c r="P18" s="78">
        <v>30821553.66</v>
      </c>
      <c r="Q18" s="78">
        <v>30797525.800000001</v>
      </c>
      <c r="R18" s="78">
        <v>30774192.390000001</v>
      </c>
      <c r="S18" s="78">
        <v>30750858.98</v>
      </c>
      <c r="T18" s="78">
        <v>30727525.57</v>
      </c>
      <c r="U18" s="78">
        <v>30704192.170000002</v>
      </c>
      <c r="V18" s="78">
        <v>30680858.760000002</v>
      </c>
      <c r="W18" s="78">
        <v>30658280.120000001</v>
      </c>
      <c r="X18" s="78">
        <v>30634887.550000001</v>
      </c>
      <c r="Y18" s="78">
        <v>30610858.530000001</v>
      </c>
      <c r="Z18" s="78">
        <v>30588074.75</v>
      </c>
      <c r="AA18" s="78">
        <v>30564191.719999999</v>
      </c>
      <c r="AB18" s="78">
        <v>30752319.780000001</v>
      </c>
      <c r="AC18" s="78">
        <v>30727882.25</v>
      </c>
      <c r="AD18" s="78">
        <v>30703444.719999999</v>
      </c>
      <c r="AE18" s="78">
        <v>30679007.190000001</v>
      </c>
      <c r="AF18" s="78">
        <v>30654569.66</v>
      </c>
      <c r="AG18" s="78">
        <v>30630132.140000001</v>
      </c>
      <c r="AH18" s="78">
        <v>30605694.609999999</v>
      </c>
      <c r="AI18" s="78">
        <v>30582152.23</v>
      </c>
      <c r="AJ18" s="78">
        <v>30557558.350000001</v>
      </c>
      <c r="AK18" s="78">
        <v>30532382.02</v>
      </c>
      <c r="AL18" s="78">
        <v>30508528.109999999</v>
      </c>
      <c r="AM18" s="78">
        <v>30483506.960000001</v>
      </c>
      <c r="AN18" s="78">
        <v>30664945.219999999</v>
      </c>
      <c r="AO18" s="78">
        <v>30639619.140000001</v>
      </c>
      <c r="AP18" s="78">
        <v>30614293.050000001</v>
      </c>
      <c r="AQ18" s="78">
        <v>30588966.969999999</v>
      </c>
      <c r="AR18" s="78">
        <v>30563640.890000001</v>
      </c>
      <c r="AS18" s="78">
        <v>30538314.800000001</v>
      </c>
      <c r="AT18" s="78">
        <v>30512988.73</v>
      </c>
      <c r="AU18" s="78">
        <v>30488610.609999999</v>
      </c>
      <c r="AV18" s="78">
        <v>30463118.93</v>
      </c>
      <c r="AW18" s="78">
        <v>30437010.48</v>
      </c>
      <c r="AX18" s="78">
        <v>30412302.41</v>
      </c>
      <c r="AY18" s="78">
        <v>30386358.309999999</v>
      </c>
      <c r="GV18" s="1"/>
    </row>
    <row r="19" spans="1:204" x14ac:dyDescent="0.25">
      <c r="A19" t="s">
        <v>0</v>
      </c>
      <c r="B19" t="s">
        <v>571</v>
      </c>
      <c r="C19" t="s">
        <v>0</v>
      </c>
      <c r="D19" s="78">
        <v>17889.759999999998</v>
      </c>
      <c r="E19" s="78">
        <v>898399.7</v>
      </c>
      <c r="F19" s="78">
        <v>1042982.84</v>
      </c>
      <c r="G19" s="78">
        <v>702702.4</v>
      </c>
      <c r="H19" s="78">
        <v>561240.39</v>
      </c>
      <c r="I19" s="78">
        <v>307303.46000000002</v>
      </c>
      <c r="J19" s="78">
        <v>226809.68</v>
      </c>
      <c r="K19" s="78">
        <v>390843.44</v>
      </c>
      <c r="L19" s="78">
        <v>392146.77</v>
      </c>
      <c r="M19" s="78">
        <v>177983.14</v>
      </c>
      <c r="N19" s="78">
        <v>116320.41</v>
      </c>
      <c r="O19" s="78">
        <v>184061.63</v>
      </c>
      <c r="P19" s="78">
        <v>19068.080000000002</v>
      </c>
      <c r="Q19" s="78">
        <v>954439.72</v>
      </c>
      <c r="R19" s="78">
        <v>1104298.92</v>
      </c>
      <c r="S19" s="78">
        <v>742166.2</v>
      </c>
      <c r="T19" s="78">
        <v>593025.81000000006</v>
      </c>
      <c r="U19" s="78">
        <v>399578.74</v>
      </c>
      <c r="V19" s="78">
        <v>1066658.78</v>
      </c>
      <c r="W19" s="78">
        <v>412618.6</v>
      </c>
      <c r="X19" s="78">
        <v>413829.41</v>
      </c>
      <c r="Y19" s="78">
        <v>187693.28</v>
      </c>
      <c r="Z19" s="78">
        <v>122654.23</v>
      </c>
      <c r="AA19" s="78">
        <v>193968.23</v>
      </c>
      <c r="AB19" s="78">
        <v>20202.87</v>
      </c>
      <c r="AC19" s="78">
        <v>1011140.16</v>
      </c>
      <c r="AD19" s="78">
        <v>1169670.96</v>
      </c>
      <c r="AE19" s="78">
        <v>786021.11</v>
      </c>
      <c r="AF19" s="78">
        <v>628224.53</v>
      </c>
      <c r="AG19" s="78">
        <v>423174.57</v>
      </c>
      <c r="AH19" s="78">
        <v>1130649.96</v>
      </c>
      <c r="AI19" s="78">
        <v>437935.62</v>
      </c>
      <c r="AJ19" s="78">
        <v>439523.04</v>
      </c>
      <c r="AK19" s="78">
        <v>199285.11</v>
      </c>
      <c r="AL19" s="78">
        <v>130240.96000000001</v>
      </c>
      <c r="AM19" s="78">
        <v>205636.04</v>
      </c>
      <c r="AN19" s="78">
        <v>21420.31</v>
      </c>
      <c r="AO19" s="78">
        <v>1070120.03</v>
      </c>
      <c r="AP19" s="78">
        <v>1237490.8500000001</v>
      </c>
      <c r="AQ19" s="78">
        <v>831322.74</v>
      </c>
      <c r="AR19" s="78">
        <v>664544.31000000006</v>
      </c>
      <c r="AS19" s="78">
        <v>448162.46</v>
      </c>
      <c r="AT19" s="78">
        <v>1197389.43</v>
      </c>
      <c r="AU19" s="78">
        <v>463776.64</v>
      </c>
      <c r="AV19" s="78">
        <v>465448.44</v>
      </c>
      <c r="AW19" s="78">
        <v>211035.79</v>
      </c>
      <c r="AX19" s="78">
        <v>137917.76000000001</v>
      </c>
      <c r="AY19" s="78">
        <v>217752.52</v>
      </c>
      <c r="GV19" s="1"/>
    </row>
    <row r="20" spans="1:204" x14ac:dyDescent="0.25">
      <c r="A20" t="s">
        <v>0</v>
      </c>
      <c r="B20" t="s">
        <v>572</v>
      </c>
      <c r="C20" t="s">
        <v>0</v>
      </c>
      <c r="D20" s="78">
        <v>2766859.83</v>
      </c>
      <c r="E20" s="78">
        <v>2824471.41</v>
      </c>
      <c r="F20" s="78">
        <v>2784193.42</v>
      </c>
      <c r="G20" s="78">
        <v>2802963.44</v>
      </c>
      <c r="H20" s="78">
        <v>2855110.08</v>
      </c>
      <c r="I20" s="78">
        <v>2841968.6</v>
      </c>
      <c r="J20" s="78">
        <v>2855952.97</v>
      </c>
      <c r="K20" s="78">
        <v>2920424.48</v>
      </c>
      <c r="L20" s="78">
        <v>2922190.38</v>
      </c>
      <c r="M20" s="78">
        <v>3009335.79</v>
      </c>
      <c r="N20" s="78">
        <v>3011153.25</v>
      </c>
      <c r="O20" s="78">
        <v>3012970.71</v>
      </c>
      <c r="P20" s="78">
        <v>4219360.7699999996</v>
      </c>
      <c r="Q20" s="78">
        <v>4216120.51</v>
      </c>
      <c r="R20" s="78">
        <v>4212926.21</v>
      </c>
      <c r="S20" s="78">
        <v>4209731.91</v>
      </c>
      <c r="T20" s="78">
        <v>4206537.62</v>
      </c>
      <c r="U20" s="78">
        <v>4203343.32</v>
      </c>
      <c r="V20" s="78">
        <v>4200149.0199999996</v>
      </c>
      <c r="W20" s="78">
        <v>4196954.72</v>
      </c>
      <c r="X20" s="78">
        <v>4193760.43</v>
      </c>
      <c r="Y20" s="78">
        <v>4190566.13</v>
      </c>
      <c r="Z20" s="78">
        <v>4187371.83</v>
      </c>
      <c r="AA20" s="78">
        <v>4184177.53</v>
      </c>
      <c r="AB20" s="78">
        <v>4485191.5199999996</v>
      </c>
      <c r="AC20" s="78">
        <v>4481627.33</v>
      </c>
      <c r="AD20" s="78">
        <v>4478063.1399999997</v>
      </c>
      <c r="AE20" s="78">
        <v>4474498.96</v>
      </c>
      <c r="AF20" s="78">
        <v>4470934.7699999996</v>
      </c>
      <c r="AG20" s="78">
        <v>4467370.58</v>
      </c>
      <c r="AH20" s="78">
        <v>4463806.4000000004</v>
      </c>
      <c r="AI20" s="78">
        <v>4460242.21</v>
      </c>
      <c r="AJ20" s="78">
        <v>4456678.03</v>
      </c>
      <c r="AK20" s="78">
        <v>4453113.84</v>
      </c>
      <c r="AL20" s="78">
        <v>4449549.6500000004</v>
      </c>
      <c r="AM20" s="78">
        <v>4445985.47</v>
      </c>
      <c r="AN20" s="78">
        <v>4752157.01</v>
      </c>
      <c r="AO20" s="78">
        <v>4748232.22</v>
      </c>
      <c r="AP20" s="78">
        <v>4744307.43</v>
      </c>
      <c r="AQ20" s="78">
        <v>4740382.6399999997</v>
      </c>
      <c r="AR20" s="78">
        <v>4736457.84</v>
      </c>
      <c r="AS20" s="78">
        <v>4732533.05</v>
      </c>
      <c r="AT20" s="78">
        <v>4728608.26</v>
      </c>
      <c r="AU20" s="78">
        <v>4724683.47</v>
      </c>
      <c r="AV20" s="78">
        <v>4720758.68</v>
      </c>
      <c r="AW20" s="78">
        <v>4716833.8899999997</v>
      </c>
      <c r="AX20" s="78">
        <v>4712909.09</v>
      </c>
      <c r="AY20" s="78">
        <v>4708984.3</v>
      </c>
      <c r="GV20" s="1"/>
    </row>
    <row r="21" spans="1:204" x14ac:dyDescent="0.25">
      <c r="A21" t="s">
        <v>0</v>
      </c>
      <c r="B21" t="s">
        <v>573</v>
      </c>
      <c r="C21" t="s">
        <v>0</v>
      </c>
      <c r="D21" s="78">
        <v>9172.85</v>
      </c>
      <c r="E21" s="78">
        <v>555427.30000000005</v>
      </c>
      <c r="F21" s="78">
        <v>1402222.87</v>
      </c>
      <c r="G21" s="78">
        <v>1748122.16</v>
      </c>
      <c r="H21" s="78">
        <v>803690.73</v>
      </c>
      <c r="I21" s="78">
        <v>168739.44</v>
      </c>
      <c r="J21" s="78">
        <v>358670.41</v>
      </c>
      <c r="K21" s="78">
        <v>381915.94</v>
      </c>
      <c r="L21" s="78">
        <v>224065.71</v>
      </c>
      <c r="M21" s="78">
        <v>15920.69</v>
      </c>
      <c r="N21" s="78">
        <v>23207.62</v>
      </c>
      <c r="O21" s="78">
        <v>58038.86</v>
      </c>
      <c r="P21" s="78">
        <v>9777.0300000000007</v>
      </c>
      <c r="Q21" s="78">
        <v>590073.52</v>
      </c>
      <c r="R21" s="78">
        <v>1484660.93</v>
      </c>
      <c r="S21" s="78">
        <v>1846542.8</v>
      </c>
      <c r="T21" s="78">
        <v>849207.14</v>
      </c>
      <c r="U21" s="78">
        <v>386715.36</v>
      </c>
      <c r="V21" s="78">
        <v>597951.51</v>
      </c>
      <c r="W21" s="78">
        <v>403193.71</v>
      </c>
      <c r="X21" s="78">
        <v>236454.79</v>
      </c>
      <c r="Y21" s="78">
        <v>16789.27</v>
      </c>
      <c r="Z21" s="78">
        <v>24471.3</v>
      </c>
      <c r="AA21" s="78">
        <v>61162.64</v>
      </c>
      <c r="AB21" s="78">
        <v>10358.879999999999</v>
      </c>
      <c r="AC21" s="78">
        <v>625128.05000000005</v>
      </c>
      <c r="AD21" s="78">
        <v>1572546.83</v>
      </c>
      <c r="AE21" s="78">
        <v>1955395.22</v>
      </c>
      <c r="AF21" s="78">
        <v>899611.36</v>
      </c>
      <c r="AG21" s="78">
        <v>409551.59</v>
      </c>
      <c r="AH21" s="78">
        <v>633823.92000000004</v>
      </c>
      <c r="AI21" s="78">
        <v>427932.46</v>
      </c>
      <c r="AJ21" s="78">
        <v>251135.67</v>
      </c>
      <c r="AK21" s="78">
        <v>17826.16</v>
      </c>
      <c r="AL21" s="78">
        <v>25984.97</v>
      </c>
      <c r="AM21" s="78">
        <v>64841.77</v>
      </c>
      <c r="AN21" s="78">
        <v>10983.11</v>
      </c>
      <c r="AO21" s="78">
        <v>661591.80000000005</v>
      </c>
      <c r="AP21" s="78">
        <v>1663726.3</v>
      </c>
      <c r="AQ21" s="78">
        <v>2068092.69</v>
      </c>
      <c r="AR21" s="78">
        <v>951620.93</v>
      </c>
      <c r="AS21" s="78">
        <v>433735.05</v>
      </c>
      <c r="AT21" s="78">
        <v>671236.98</v>
      </c>
      <c r="AU21" s="78">
        <v>453183.22</v>
      </c>
      <c r="AV21" s="78">
        <v>265948.98</v>
      </c>
      <c r="AW21" s="78">
        <v>18877.27</v>
      </c>
      <c r="AX21" s="78">
        <v>27516.6</v>
      </c>
      <c r="AY21" s="78">
        <v>68662.37</v>
      </c>
      <c r="GV21" s="1"/>
    </row>
    <row r="22" spans="1:204" x14ac:dyDescent="0.25">
      <c r="A22" t="s">
        <v>0</v>
      </c>
      <c r="B22" t="s">
        <v>574</v>
      </c>
      <c r="C22" t="s">
        <v>0</v>
      </c>
      <c r="D22" s="78">
        <v>0</v>
      </c>
      <c r="E22" s="78">
        <v>0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78">
        <v>0</v>
      </c>
      <c r="U22" s="78">
        <v>0</v>
      </c>
      <c r="V22" s="78">
        <v>0</v>
      </c>
      <c r="W22" s="78">
        <v>0</v>
      </c>
      <c r="X22" s="78">
        <v>0</v>
      </c>
      <c r="Y22" s="78">
        <v>0</v>
      </c>
      <c r="Z22" s="78">
        <v>12209000</v>
      </c>
      <c r="AA22" s="78">
        <v>0</v>
      </c>
      <c r="AB22" s="78">
        <v>0</v>
      </c>
      <c r="AC22" s="78">
        <v>0</v>
      </c>
      <c r="AD22" s="78">
        <v>0</v>
      </c>
      <c r="AE22" s="78">
        <v>0</v>
      </c>
      <c r="AF22" s="78">
        <v>0</v>
      </c>
      <c r="AG22" s="78">
        <v>0</v>
      </c>
      <c r="AH22" s="78">
        <v>0</v>
      </c>
      <c r="AI22" s="78">
        <v>0</v>
      </c>
      <c r="AJ22" s="78">
        <v>0</v>
      </c>
      <c r="AK22" s="78">
        <v>0</v>
      </c>
      <c r="AL22" s="78">
        <v>12964592.609999999</v>
      </c>
      <c r="AM22" s="78">
        <v>0</v>
      </c>
      <c r="AN22" s="78">
        <v>0</v>
      </c>
      <c r="AO22" s="78">
        <v>0</v>
      </c>
      <c r="AP22" s="78">
        <v>0</v>
      </c>
      <c r="AQ22" s="78">
        <v>0</v>
      </c>
      <c r="AR22" s="78">
        <v>0</v>
      </c>
      <c r="AS22" s="78">
        <v>0</v>
      </c>
      <c r="AT22" s="78">
        <v>0</v>
      </c>
      <c r="AU22" s="78">
        <v>0</v>
      </c>
      <c r="AV22" s="78">
        <v>0</v>
      </c>
      <c r="AW22" s="78">
        <v>0</v>
      </c>
      <c r="AX22" s="78">
        <v>13728765.619999999</v>
      </c>
      <c r="AY22" s="78">
        <v>0</v>
      </c>
      <c r="GV22" s="1"/>
    </row>
    <row r="23" spans="1:204" x14ac:dyDescent="0.25">
      <c r="A23" t="s">
        <v>575</v>
      </c>
      <c r="B23" t="s">
        <v>0</v>
      </c>
      <c r="C23" t="s">
        <v>0</v>
      </c>
      <c r="D23" s="78">
        <v>153250287.5</v>
      </c>
      <c r="E23" s="78">
        <v>124432371.61</v>
      </c>
      <c r="F23" s="78">
        <v>159087083.77000001</v>
      </c>
      <c r="G23" s="78">
        <v>155142948.97</v>
      </c>
      <c r="H23" s="78">
        <v>247285819.22999999</v>
      </c>
      <c r="I23" s="78">
        <v>151291353.71000001</v>
      </c>
      <c r="J23" s="78">
        <v>150234626.65000001</v>
      </c>
      <c r="K23" s="78">
        <v>126755308.72</v>
      </c>
      <c r="L23" s="78">
        <v>126830741.28</v>
      </c>
      <c r="M23" s="78">
        <v>125732107.59999999</v>
      </c>
      <c r="N23" s="78">
        <v>123429114.56999999</v>
      </c>
      <c r="O23" s="78">
        <v>124108348.70999999</v>
      </c>
      <c r="P23" s="78">
        <v>117131605.65000001</v>
      </c>
      <c r="Q23" s="78">
        <v>115894333.75</v>
      </c>
      <c r="R23" s="78">
        <v>114960923.09</v>
      </c>
      <c r="S23" s="78">
        <v>109280694.27</v>
      </c>
      <c r="T23" s="78">
        <v>203534150.78999999</v>
      </c>
      <c r="U23" s="78">
        <v>110906271.75</v>
      </c>
      <c r="V23" s="78">
        <v>107815581.90000001</v>
      </c>
      <c r="W23" s="78">
        <v>104384193.39</v>
      </c>
      <c r="X23" s="78">
        <v>103563360.33</v>
      </c>
      <c r="Y23" s="78">
        <v>102551517.78</v>
      </c>
      <c r="Z23" s="78">
        <v>102698921.25</v>
      </c>
      <c r="AA23" s="78">
        <v>104710446.05</v>
      </c>
      <c r="AB23" s="78">
        <v>91936553.140000001</v>
      </c>
      <c r="AC23" s="78">
        <v>94659929.810000002</v>
      </c>
      <c r="AD23" s="78">
        <v>94835005.230000004</v>
      </c>
      <c r="AE23" s="78">
        <v>92191264.109999999</v>
      </c>
      <c r="AF23" s="78">
        <v>196040611.31</v>
      </c>
      <c r="AG23" s="78">
        <v>121130300.43000001</v>
      </c>
      <c r="AH23" s="78">
        <v>97260283.129999995</v>
      </c>
      <c r="AI23" s="78">
        <v>97626730.659999996</v>
      </c>
      <c r="AJ23" s="78">
        <v>97156931.280000001</v>
      </c>
      <c r="AK23" s="78">
        <v>96047625.549999997</v>
      </c>
      <c r="AL23" s="78">
        <v>96244032.219999999</v>
      </c>
      <c r="AM23" s="78">
        <v>98229752.269999996</v>
      </c>
      <c r="AN23" s="78">
        <v>90990083.659999996</v>
      </c>
      <c r="AO23" s="78">
        <v>93895240.719999999</v>
      </c>
      <c r="AP23" s="78">
        <v>93957213.030000001</v>
      </c>
      <c r="AQ23" s="78">
        <v>91231386.980000004</v>
      </c>
      <c r="AR23" s="78">
        <v>200955775.62</v>
      </c>
      <c r="AS23" s="78">
        <v>121656473.94</v>
      </c>
      <c r="AT23" s="78">
        <v>96374844.090000004</v>
      </c>
      <c r="AU23" s="78">
        <v>96659450.249999896</v>
      </c>
      <c r="AV23" s="78">
        <v>96111095.129999906</v>
      </c>
      <c r="AW23" s="78">
        <v>95076070.590000004</v>
      </c>
      <c r="AX23" s="78">
        <v>95198727.900000006</v>
      </c>
      <c r="AY23" s="78">
        <v>97326808.969999999</v>
      </c>
      <c r="GV23" s="1"/>
    </row>
    <row r="24" spans="1:204" x14ac:dyDescent="0.25">
      <c r="A24" t="s">
        <v>0</v>
      </c>
      <c r="B24" t="s">
        <v>576</v>
      </c>
      <c r="C24" t="s">
        <v>0</v>
      </c>
      <c r="D24" s="78">
        <v>146240157.99000001</v>
      </c>
      <c r="E24" s="78">
        <v>118782047.93000001</v>
      </c>
      <c r="F24" s="78">
        <v>152395880.93000001</v>
      </c>
      <c r="G24" s="78">
        <v>120651949.79000001</v>
      </c>
      <c r="H24" s="78">
        <v>151566499</v>
      </c>
      <c r="I24" s="78">
        <v>144286868.44999999</v>
      </c>
      <c r="J24" s="78">
        <v>143673481.59999999</v>
      </c>
      <c r="K24" s="78">
        <v>119830160.7</v>
      </c>
      <c r="L24" s="78">
        <v>120515364.61</v>
      </c>
      <c r="M24" s="78">
        <v>118556462.31999999</v>
      </c>
      <c r="N24" s="78">
        <v>116742135.29000001</v>
      </c>
      <c r="O24" s="78">
        <v>117381924.7</v>
      </c>
      <c r="P24" s="78">
        <v>111934294.34</v>
      </c>
      <c r="Q24" s="78">
        <v>107610219.58</v>
      </c>
      <c r="R24" s="78">
        <v>108641229.83</v>
      </c>
      <c r="S24" s="78">
        <v>104243811.09</v>
      </c>
      <c r="T24" s="78">
        <v>104892982.13</v>
      </c>
      <c r="U24" s="78">
        <v>104272439.70999999</v>
      </c>
      <c r="V24" s="78">
        <v>101757864.65000001</v>
      </c>
      <c r="W24" s="78">
        <v>98013278.040000007</v>
      </c>
      <c r="X24" s="78">
        <v>97874629.409999996</v>
      </c>
      <c r="Y24" s="78">
        <v>95927527.219999999</v>
      </c>
      <c r="Z24" s="78">
        <v>96478647.140000001</v>
      </c>
      <c r="AA24" s="78">
        <v>98399076.859999999</v>
      </c>
      <c r="AB24" s="78">
        <v>87442908.180000007</v>
      </c>
      <c r="AC24" s="78">
        <v>86755533.760000005</v>
      </c>
      <c r="AD24" s="78">
        <v>88961630.659999996</v>
      </c>
      <c r="AE24" s="78">
        <v>87583611.989999995</v>
      </c>
      <c r="AF24" s="78">
        <v>90235596.769999996</v>
      </c>
      <c r="AG24" s="78">
        <v>90899955.140000001</v>
      </c>
      <c r="AH24" s="78">
        <v>91362639.939999998</v>
      </c>
      <c r="AI24" s="78">
        <v>91258929.560000002</v>
      </c>
      <c r="AJ24" s="78">
        <v>91506548.370000005</v>
      </c>
      <c r="AK24" s="78">
        <v>89398811.799999997</v>
      </c>
      <c r="AL24" s="78">
        <v>90018338.170000002</v>
      </c>
      <c r="AM24" s="78">
        <v>91916689.599999994</v>
      </c>
      <c r="AN24" s="78">
        <v>86444259.640000001</v>
      </c>
      <c r="AO24" s="78">
        <v>85743508.549999997</v>
      </c>
      <c r="AP24" s="78">
        <v>87955970.769999996</v>
      </c>
      <c r="AQ24" s="78">
        <v>86569952.909999996</v>
      </c>
      <c r="AR24" s="78">
        <v>89246204.469999999</v>
      </c>
      <c r="AS24" s="78">
        <v>89856546.089999899</v>
      </c>
      <c r="AT24" s="78">
        <v>90344526.420000002</v>
      </c>
      <c r="AU24" s="78">
        <v>90131282.689999893</v>
      </c>
      <c r="AV24" s="78">
        <v>90342700.2299999</v>
      </c>
      <c r="AW24" s="78">
        <v>88250436.930000007</v>
      </c>
      <c r="AX24" s="78">
        <v>88821242.529999897</v>
      </c>
      <c r="AY24" s="78">
        <v>90856879.870000005</v>
      </c>
      <c r="GV24" s="1"/>
    </row>
    <row r="25" spans="1:204" x14ac:dyDescent="0.25">
      <c r="A25" t="s">
        <v>0</v>
      </c>
      <c r="B25" t="s">
        <v>467</v>
      </c>
      <c r="C25" t="s">
        <v>0</v>
      </c>
      <c r="D25" s="78">
        <f>D23-D24</f>
        <v>7010129.5099999905</v>
      </c>
      <c r="E25" s="78">
        <f t="shared" ref="E25:AY25" si="0">E23-E24</f>
        <v>5650323.6799999923</v>
      </c>
      <c r="F25" s="78">
        <f t="shared" si="0"/>
        <v>6691202.8400000036</v>
      </c>
      <c r="G25" s="78">
        <f t="shared" si="0"/>
        <v>34490999.179999992</v>
      </c>
      <c r="H25" s="78">
        <f t="shared" si="0"/>
        <v>95719320.229999989</v>
      </c>
      <c r="I25" s="78">
        <f t="shared" si="0"/>
        <v>7004485.2600000203</v>
      </c>
      <c r="J25" s="78">
        <f t="shared" si="0"/>
        <v>6561145.0500000119</v>
      </c>
      <c r="K25" s="78">
        <f t="shared" si="0"/>
        <v>6925148.0199999958</v>
      </c>
      <c r="L25" s="78">
        <f t="shared" si="0"/>
        <v>6315376.6700000018</v>
      </c>
      <c r="M25" s="78">
        <f t="shared" si="0"/>
        <v>7175645.2800000012</v>
      </c>
      <c r="N25" s="78">
        <f t="shared" si="0"/>
        <v>6686979.2799999863</v>
      </c>
      <c r="O25" s="78">
        <f t="shared" si="0"/>
        <v>6726424.0099999905</v>
      </c>
      <c r="P25" s="78">
        <f t="shared" si="0"/>
        <v>5197311.3100000024</v>
      </c>
      <c r="Q25" s="78">
        <f t="shared" si="0"/>
        <v>8284114.1700000018</v>
      </c>
      <c r="R25" s="78">
        <f t="shared" si="0"/>
        <v>6319693.2600000054</v>
      </c>
      <c r="S25" s="78">
        <f t="shared" si="0"/>
        <v>5036883.1799999923</v>
      </c>
      <c r="T25" s="78">
        <f t="shared" si="0"/>
        <v>98641168.659999996</v>
      </c>
      <c r="U25" s="78">
        <f t="shared" si="0"/>
        <v>6633832.0400000066</v>
      </c>
      <c r="V25" s="78">
        <f t="shared" si="0"/>
        <v>6057717.25</v>
      </c>
      <c r="W25" s="78">
        <f t="shared" si="0"/>
        <v>6370915.349999994</v>
      </c>
      <c r="X25" s="78">
        <f t="shared" si="0"/>
        <v>5688730.9200000018</v>
      </c>
      <c r="Y25" s="78">
        <f t="shared" si="0"/>
        <v>6623990.5600000024</v>
      </c>
      <c r="Z25" s="78">
        <f t="shared" si="0"/>
        <v>6220274.1099999994</v>
      </c>
      <c r="AA25" s="78">
        <f t="shared" si="0"/>
        <v>6311369.1899999976</v>
      </c>
      <c r="AB25" s="78">
        <f t="shared" si="0"/>
        <v>4493644.9599999934</v>
      </c>
      <c r="AC25" s="78">
        <f t="shared" si="0"/>
        <v>7904396.049999997</v>
      </c>
      <c r="AD25" s="78">
        <f t="shared" si="0"/>
        <v>5873374.5700000077</v>
      </c>
      <c r="AE25" s="78">
        <f t="shared" si="0"/>
        <v>4607652.1200000048</v>
      </c>
      <c r="AF25" s="78">
        <f t="shared" si="0"/>
        <v>105805014.54000001</v>
      </c>
      <c r="AG25" s="78">
        <f t="shared" si="0"/>
        <v>30230345.290000007</v>
      </c>
      <c r="AH25" s="78">
        <f t="shared" si="0"/>
        <v>5897643.1899999976</v>
      </c>
      <c r="AI25" s="78">
        <f t="shared" si="0"/>
        <v>6367801.099999994</v>
      </c>
      <c r="AJ25" s="78">
        <f t="shared" si="0"/>
        <v>5650382.9099999964</v>
      </c>
      <c r="AK25" s="78">
        <f t="shared" si="0"/>
        <v>6648813.75</v>
      </c>
      <c r="AL25" s="78">
        <f t="shared" si="0"/>
        <v>6225694.049999997</v>
      </c>
      <c r="AM25" s="78">
        <f t="shared" si="0"/>
        <v>6313062.6700000018</v>
      </c>
      <c r="AN25" s="78">
        <f t="shared" si="0"/>
        <v>4545824.0199999958</v>
      </c>
      <c r="AO25" s="78">
        <f t="shared" si="0"/>
        <v>8151732.1700000018</v>
      </c>
      <c r="AP25" s="78">
        <f t="shared" si="0"/>
        <v>6001242.2600000054</v>
      </c>
      <c r="AQ25" s="78">
        <f t="shared" si="0"/>
        <v>4661434.0700000077</v>
      </c>
      <c r="AR25" s="78">
        <f t="shared" si="0"/>
        <v>111709571.15000001</v>
      </c>
      <c r="AS25" s="78">
        <f t="shared" si="0"/>
        <v>31799927.850000098</v>
      </c>
      <c r="AT25" s="78">
        <f t="shared" si="0"/>
        <v>6030317.6700000018</v>
      </c>
      <c r="AU25" s="78">
        <f t="shared" si="0"/>
        <v>6528167.5600000024</v>
      </c>
      <c r="AV25" s="78">
        <f t="shared" si="0"/>
        <v>5768394.900000006</v>
      </c>
      <c r="AW25" s="78">
        <f t="shared" si="0"/>
        <v>6825633.6599999964</v>
      </c>
      <c r="AX25" s="78">
        <f t="shared" si="0"/>
        <v>6377485.3700001091</v>
      </c>
      <c r="AY25" s="78">
        <f t="shared" si="0"/>
        <v>6469929.099999994</v>
      </c>
      <c r="GV25" s="1"/>
    </row>
    <row r="26" spans="1:204" x14ac:dyDescent="0.25">
      <c r="A26" t="s">
        <v>577</v>
      </c>
      <c r="B26" t="s">
        <v>0</v>
      </c>
      <c r="C26" t="s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78">
        <v>0</v>
      </c>
      <c r="U26" s="78">
        <v>0</v>
      </c>
      <c r="V26" s="78">
        <v>0</v>
      </c>
      <c r="W26" s="78">
        <v>0</v>
      </c>
      <c r="X26" s="78">
        <v>0</v>
      </c>
      <c r="Y26" s="78">
        <v>0</v>
      </c>
      <c r="Z26" s="78">
        <v>0</v>
      </c>
      <c r="AA26" s="78">
        <v>0</v>
      </c>
      <c r="AB26" s="78">
        <v>0</v>
      </c>
      <c r="AC26" s="78">
        <v>0</v>
      </c>
      <c r="AD26" s="78">
        <v>0</v>
      </c>
      <c r="AE26" s="78">
        <v>0</v>
      </c>
      <c r="AF26" s="78">
        <v>0</v>
      </c>
      <c r="AG26" s="78">
        <v>0</v>
      </c>
      <c r="AH26" s="78">
        <v>0</v>
      </c>
      <c r="AI26" s="78">
        <v>0</v>
      </c>
      <c r="AJ26" s="78">
        <v>0</v>
      </c>
      <c r="AK26" s="78">
        <v>0</v>
      </c>
      <c r="AL26" s="78">
        <v>0</v>
      </c>
      <c r="AM26" s="78">
        <v>0</v>
      </c>
      <c r="AN26" s="78">
        <v>0</v>
      </c>
      <c r="AO26" s="78">
        <v>0</v>
      </c>
      <c r="AP26" s="78">
        <v>0</v>
      </c>
      <c r="AQ26" s="78">
        <v>0</v>
      </c>
      <c r="AR26" s="78">
        <v>0</v>
      </c>
      <c r="AS26" s="78">
        <v>0</v>
      </c>
      <c r="AT26" s="78">
        <v>0</v>
      </c>
      <c r="AU26" s="78">
        <v>0</v>
      </c>
      <c r="AV26" s="78">
        <v>0</v>
      </c>
      <c r="AW26" s="78">
        <v>0</v>
      </c>
      <c r="AX26" s="78">
        <v>0</v>
      </c>
      <c r="AY26" s="78">
        <v>0</v>
      </c>
      <c r="GV26" s="1"/>
    </row>
    <row r="27" spans="1:204" x14ac:dyDescent="0.25">
      <c r="A27" t="s">
        <v>578</v>
      </c>
      <c r="B27" t="s">
        <v>0</v>
      </c>
      <c r="C27" t="s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78">
        <v>0</v>
      </c>
      <c r="U27" s="78">
        <v>0</v>
      </c>
      <c r="V27" s="78">
        <v>0</v>
      </c>
      <c r="W27" s="78">
        <v>0</v>
      </c>
      <c r="X27" s="78">
        <v>0</v>
      </c>
      <c r="Y27" s="78">
        <v>0</v>
      </c>
      <c r="Z27" s="78">
        <v>0</v>
      </c>
      <c r="AA27" s="78">
        <v>0</v>
      </c>
      <c r="AB27" s="78">
        <v>0</v>
      </c>
      <c r="AC27" s="78">
        <v>0</v>
      </c>
      <c r="AD27" s="78">
        <v>0</v>
      </c>
      <c r="AE27" s="78">
        <v>0</v>
      </c>
      <c r="AF27" s="78">
        <v>0</v>
      </c>
      <c r="AG27" s="78">
        <v>0</v>
      </c>
      <c r="AH27" s="78">
        <v>0</v>
      </c>
      <c r="AI27" s="78">
        <v>0</v>
      </c>
      <c r="AJ27" s="78">
        <v>0</v>
      </c>
      <c r="AK27" s="78">
        <v>0</v>
      </c>
      <c r="AL27" s="78">
        <v>0</v>
      </c>
      <c r="AM27" s="78">
        <v>0</v>
      </c>
      <c r="AN27" s="78">
        <v>0</v>
      </c>
      <c r="AO27" s="78">
        <v>0</v>
      </c>
      <c r="AP27" s="78">
        <v>0</v>
      </c>
      <c r="AQ27" s="78">
        <v>0</v>
      </c>
      <c r="AR27" s="78">
        <v>0</v>
      </c>
      <c r="AS27" s="78">
        <v>0</v>
      </c>
      <c r="AT27" s="78">
        <v>0</v>
      </c>
      <c r="AU27" s="78">
        <v>0</v>
      </c>
      <c r="AV27" s="78">
        <v>0</v>
      </c>
      <c r="AW27" s="78">
        <v>0</v>
      </c>
      <c r="AX27" s="78">
        <v>0</v>
      </c>
      <c r="AY27" s="78">
        <v>0</v>
      </c>
      <c r="GV27" s="1"/>
    </row>
    <row r="28" spans="1:204" x14ac:dyDescent="0.25">
      <c r="A28" t="s">
        <v>579</v>
      </c>
      <c r="B28" t="s">
        <v>0</v>
      </c>
      <c r="C28" t="s">
        <v>0</v>
      </c>
      <c r="D28" s="78">
        <v>166904264.66999999</v>
      </c>
      <c r="E28" s="78">
        <v>154177517.84</v>
      </c>
      <c r="F28" s="78">
        <v>207429477.19</v>
      </c>
      <c r="G28" s="78">
        <v>203049535.53999999</v>
      </c>
      <c r="H28" s="78">
        <v>18113624.059999999</v>
      </c>
      <c r="I28" s="78">
        <v>17837948.640000001</v>
      </c>
      <c r="J28" s="78">
        <v>18290275.460000001</v>
      </c>
      <c r="K28" s="78">
        <v>19961506.780000001</v>
      </c>
      <c r="L28" s="78">
        <v>18946219.890000001</v>
      </c>
      <c r="M28" s="78">
        <v>27443924.18</v>
      </c>
      <c r="N28" s="78">
        <v>18005650.59</v>
      </c>
      <c r="O28" s="78">
        <v>18442423.530000001</v>
      </c>
      <c r="P28" s="78">
        <v>17129600.690000001</v>
      </c>
      <c r="Q28" s="78">
        <v>15846927.210000001</v>
      </c>
      <c r="R28" s="78">
        <v>20169449.75</v>
      </c>
      <c r="S28" s="78">
        <v>17935103.300000001</v>
      </c>
      <c r="T28" s="78">
        <v>24809052.329999998</v>
      </c>
      <c r="U28" s="78">
        <v>20469523.239999998</v>
      </c>
      <c r="V28" s="78">
        <v>19237780.210000001</v>
      </c>
      <c r="W28" s="78">
        <v>21806676.41</v>
      </c>
      <c r="X28" s="78">
        <v>24251633.34</v>
      </c>
      <c r="Y28" s="78">
        <v>26786808.75</v>
      </c>
      <c r="Z28" s="78">
        <v>20462962.469999999</v>
      </c>
      <c r="AA28" s="78">
        <v>18042482.300000001</v>
      </c>
      <c r="AB28" s="78">
        <v>15651516.289999999</v>
      </c>
      <c r="AC28" s="78">
        <v>15244236.24</v>
      </c>
      <c r="AD28" s="78">
        <v>18968135.449999999</v>
      </c>
      <c r="AE28" s="78">
        <v>16831856.989999998</v>
      </c>
      <c r="AF28" s="78">
        <v>23606406.710000001</v>
      </c>
      <c r="AG28" s="78">
        <v>20862163.59</v>
      </c>
      <c r="AH28" s="78">
        <v>18483027.48</v>
      </c>
      <c r="AI28" s="78">
        <v>21639679.949999999</v>
      </c>
      <c r="AJ28" s="78">
        <v>24036315.870000001</v>
      </c>
      <c r="AK28" s="78">
        <v>29302785.25</v>
      </c>
      <c r="AL28" s="78">
        <v>21018199.399999999</v>
      </c>
      <c r="AM28" s="78">
        <v>19847941.66</v>
      </c>
      <c r="AN28" s="78">
        <v>16272447.16</v>
      </c>
      <c r="AO28" s="78">
        <v>15763007.279999999</v>
      </c>
      <c r="AP28" s="78">
        <v>19795497.350000001</v>
      </c>
      <c r="AQ28" s="78">
        <v>17875606.379999999</v>
      </c>
      <c r="AR28" s="78">
        <v>24846351.079999998</v>
      </c>
      <c r="AS28" s="78">
        <v>21539652.449999999</v>
      </c>
      <c r="AT28" s="78">
        <v>19012113.190000001</v>
      </c>
      <c r="AU28" s="78">
        <v>21702901.129999999</v>
      </c>
      <c r="AV28" s="78">
        <v>24858826.870000001</v>
      </c>
      <c r="AW28" s="78">
        <v>30252665.120000001</v>
      </c>
      <c r="AX28" s="78">
        <v>22104658.890000001</v>
      </c>
      <c r="AY28" s="78">
        <v>20467736.52</v>
      </c>
      <c r="GV28" s="1"/>
    </row>
    <row r="29" spans="1:204" x14ac:dyDescent="0.25">
      <c r="A29" t="s">
        <v>0</v>
      </c>
      <c r="B29" t="s">
        <v>0</v>
      </c>
      <c r="C29" t="s">
        <v>0</v>
      </c>
      <c r="D29" s="78">
        <v>144505600.25999999</v>
      </c>
      <c r="E29" s="78">
        <v>130910211.37</v>
      </c>
      <c r="F29" s="78">
        <v>170529568.03999999</v>
      </c>
      <c r="G29" s="78">
        <v>164076068.09</v>
      </c>
      <c r="H29" s="78"/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GV29" s="1"/>
    </row>
    <row r="30" spans="1:204" x14ac:dyDescent="0.25">
      <c r="A30" t="s">
        <v>0</v>
      </c>
      <c r="B30" t="s">
        <v>0</v>
      </c>
      <c r="C30" t="s">
        <v>0</v>
      </c>
      <c r="D30" s="78">
        <v>22398664.41</v>
      </c>
      <c r="E30" s="78">
        <v>23267306.469999999</v>
      </c>
      <c r="F30" s="78">
        <v>36899909.149999999</v>
      </c>
      <c r="G30" s="78">
        <v>38973467.450000003</v>
      </c>
      <c r="H30" s="78">
        <v>18113624.059999999</v>
      </c>
      <c r="I30" s="78">
        <v>17837948.640000001</v>
      </c>
      <c r="J30" s="78">
        <v>18290275.460000001</v>
      </c>
      <c r="K30" s="78">
        <v>19961506.780000001</v>
      </c>
      <c r="L30" s="78">
        <v>18946219.890000001</v>
      </c>
      <c r="M30" s="78">
        <v>27443924.18</v>
      </c>
      <c r="N30" s="78">
        <v>18005650.59</v>
      </c>
      <c r="O30" s="78">
        <v>18442423.530000001</v>
      </c>
      <c r="P30" s="78">
        <v>17129600.690000001</v>
      </c>
      <c r="Q30" s="78">
        <v>15846927.210000001</v>
      </c>
      <c r="R30" s="78">
        <v>20169449.75</v>
      </c>
      <c r="S30" s="78">
        <v>17935103.300000001</v>
      </c>
      <c r="T30" s="78">
        <v>24809052.329999998</v>
      </c>
      <c r="U30" s="78">
        <v>20469523.239999998</v>
      </c>
      <c r="V30" s="78">
        <v>19237780.210000001</v>
      </c>
      <c r="W30" s="78">
        <v>21806676.41</v>
      </c>
      <c r="X30" s="78">
        <v>24251633.34</v>
      </c>
      <c r="Y30" s="78">
        <v>26786808.75</v>
      </c>
      <c r="Z30" s="78">
        <v>20462962.469999999</v>
      </c>
      <c r="AA30" s="78">
        <v>18042482.300000001</v>
      </c>
      <c r="AB30" s="78">
        <v>15651516.289999999</v>
      </c>
      <c r="AC30" s="78">
        <v>15244236.24</v>
      </c>
      <c r="AD30" s="78">
        <v>18968135.449999999</v>
      </c>
      <c r="AE30" s="78">
        <v>16831856.989999998</v>
      </c>
      <c r="AF30" s="78">
        <v>23606406.710000001</v>
      </c>
      <c r="AG30" s="78">
        <v>20862163.59</v>
      </c>
      <c r="AH30" s="78">
        <v>18483027.48</v>
      </c>
      <c r="AI30" s="78">
        <v>21639679.949999999</v>
      </c>
      <c r="AJ30" s="78">
        <v>24036315.870000001</v>
      </c>
      <c r="AK30" s="78">
        <v>29302785.25</v>
      </c>
      <c r="AL30" s="78">
        <v>21018199.399999999</v>
      </c>
      <c r="AM30" s="78">
        <v>19847941.66</v>
      </c>
      <c r="AN30" s="78">
        <v>16272447.16</v>
      </c>
      <c r="AO30" s="78">
        <v>15763007.279999999</v>
      </c>
      <c r="AP30" s="78">
        <v>19795497.350000001</v>
      </c>
      <c r="AQ30" s="78">
        <v>17875606.379999999</v>
      </c>
      <c r="AR30" s="78">
        <v>24846351.079999998</v>
      </c>
      <c r="AS30" s="78">
        <v>21539652.449999999</v>
      </c>
      <c r="AT30" s="78">
        <v>19012113.190000001</v>
      </c>
      <c r="AU30" s="78">
        <v>21702901.129999999</v>
      </c>
      <c r="AV30" s="78">
        <v>24858826.870000001</v>
      </c>
      <c r="AW30" s="78">
        <v>30252665.120000001</v>
      </c>
      <c r="AX30" s="78">
        <v>22104658.890000001</v>
      </c>
      <c r="AY30" s="78">
        <v>20467736.52</v>
      </c>
      <c r="GV30" s="1"/>
    </row>
    <row r="31" spans="1:204" x14ac:dyDescent="0.25">
      <c r="A31" t="s">
        <v>580</v>
      </c>
      <c r="B31" t="s">
        <v>0</v>
      </c>
      <c r="C31" t="s">
        <v>0</v>
      </c>
      <c r="D31" s="78">
        <v>657610619.25</v>
      </c>
      <c r="E31" s="78">
        <v>820742598.84000003</v>
      </c>
      <c r="F31" s="78">
        <v>655695761.73000002</v>
      </c>
      <c r="G31" s="78">
        <v>702534609.13999999</v>
      </c>
      <c r="H31" s="78">
        <v>796375001.97000003</v>
      </c>
      <c r="I31" s="78">
        <v>737511339.23000002</v>
      </c>
      <c r="J31" s="78">
        <v>707547880.24000001</v>
      </c>
      <c r="K31" s="78">
        <v>759350836.27999997</v>
      </c>
      <c r="L31" s="78">
        <v>719622995.30999994</v>
      </c>
      <c r="M31" s="78">
        <v>785029010.25</v>
      </c>
      <c r="N31" s="78">
        <v>811314853.47000003</v>
      </c>
      <c r="O31" s="78">
        <v>831359488.59000003</v>
      </c>
      <c r="P31" s="78">
        <v>816775082.85000002</v>
      </c>
      <c r="Q31" s="78">
        <v>975851380.76999998</v>
      </c>
      <c r="R31" s="78">
        <v>737815997.80999994</v>
      </c>
      <c r="S31" s="78">
        <v>813205578.44000006</v>
      </c>
      <c r="T31" s="78">
        <v>846821064.74000001</v>
      </c>
      <c r="U31" s="78">
        <v>812711440.37</v>
      </c>
      <c r="V31" s="78">
        <v>785593793.76999998</v>
      </c>
      <c r="W31" s="78">
        <v>825635161.78999996</v>
      </c>
      <c r="X31" s="78">
        <v>747451737.5</v>
      </c>
      <c r="Y31" s="78">
        <v>717837126.76999998</v>
      </c>
      <c r="Z31" s="78">
        <v>796310417.45000005</v>
      </c>
      <c r="AA31" s="78">
        <v>843825217.74000001</v>
      </c>
      <c r="AB31" s="78">
        <v>882892252.30999994</v>
      </c>
      <c r="AC31" s="78">
        <v>1053516764.5</v>
      </c>
      <c r="AD31" s="78">
        <v>801163576.67999995</v>
      </c>
      <c r="AE31" s="78">
        <v>774631702.78999996</v>
      </c>
      <c r="AF31" s="78">
        <v>809368851.23000002</v>
      </c>
      <c r="AG31" s="78">
        <v>771713269.41999996</v>
      </c>
      <c r="AH31" s="78">
        <v>742502473.19000006</v>
      </c>
      <c r="AI31" s="78">
        <v>783751768.84000003</v>
      </c>
      <c r="AJ31" s="78">
        <v>726864315.73000002</v>
      </c>
      <c r="AK31" s="78">
        <v>799078316.13</v>
      </c>
      <c r="AL31" s="78">
        <v>840160235.37</v>
      </c>
      <c r="AM31" s="78">
        <v>886623554.52999997</v>
      </c>
      <c r="AN31" s="78">
        <v>823418880.16999996</v>
      </c>
      <c r="AO31" s="78">
        <v>1002262958.09</v>
      </c>
      <c r="AP31" s="78">
        <v>735237151.16999996</v>
      </c>
      <c r="AQ31" s="78">
        <v>817507432.11000001</v>
      </c>
      <c r="AR31" s="78">
        <v>854871808.09000003</v>
      </c>
      <c r="AS31" s="78">
        <v>815047582.16999996</v>
      </c>
      <c r="AT31" s="78">
        <v>784141038.22000003</v>
      </c>
      <c r="AU31" s="78">
        <v>827792372.67999995</v>
      </c>
      <c r="AV31" s="78">
        <v>767578316.5</v>
      </c>
      <c r="AW31" s="78">
        <v>844032659.52999997</v>
      </c>
      <c r="AX31" s="78">
        <v>887485981.65999997</v>
      </c>
      <c r="AY31" s="78">
        <v>931681965.51999998</v>
      </c>
      <c r="GV31" s="1"/>
    </row>
    <row r="32" spans="1:204" x14ac:dyDescent="0.25">
      <c r="A32" t="s">
        <v>0</v>
      </c>
      <c r="B32" t="s">
        <v>528</v>
      </c>
      <c r="C32" t="s">
        <v>0</v>
      </c>
      <c r="D32" s="78">
        <v>330715579.51999998</v>
      </c>
      <c r="E32" s="78">
        <v>459640046.69</v>
      </c>
      <c r="F32" s="78">
        <v>276124684.44999999</v>
      </c>
      <c r="G32" s="78">
        <v>317966763.94</v>
      </c>
      <c r="H32" s="78">
        <v>400531818.31</v>
      </c>
      <c r="I32" s="78">
        <v>329279663.94999999</v>
      </c>
      <c r="J32" s="78">
        <v>245825879.11000001</v>
      </c>
      <c r="K32" s="78">
        <v>327756631.06999999</v>
      </c>
      <c r="L32" s="78">
        <v>283774775.55000001</v>
      </c>
      <c r="M32" s="78">
        <v>299101846.49000001</v>
      </c>
      <c r="N32" s="78">
        <v>364498851.49000001</v>
      </c>
      <c r="O32" s="78">
        <v>384686379.07999998</v>
      </c>
      <c r="P32" s="78">
        <v>348276576.45999998</v>
      </c>
      <c r="Q32" s="78">
        <v>484046695.60000002</v>
      </c>
      <c r="R32" s="78">
        <v>290786905.56</v>
      </c>
      <c r="S32" s="78">
        <v>343585273.75</v>
      </c>
      <c r="T32" s="78">
        <v>368022532.55000001</v>
      </c>
      <c r="U32" s="78">
        <v>343698811.45999998</v>
      </c>
      <c r="V32" s="78">
        <v>312006080.27999997</v>
      </c>
      <c r="W32" s="78">
        <v>349804158.38</v>
      </c>
      <c r="X32" s="78">
        <v>302863732.18000001</v>
      </c>
      <c r="Y32" s="78">
        <v>319221824.25999999</v>
      </c>
      <c r="Z32" s="78">
        <v>389017953.83999997</v>
      </c>
      <c r="AA32" s="78">
        <v>410563455.68000001</v>
      </c>
      <c r="AB32" s="78">
        <v>368128341.31</v>
      </c>
      <c r="AC32" s="78">
        <v>511637608.04000002</v>
      </c>
      <c r="AD32" s="78">
        <v>307361759.18000001</v>
      </c>
      <c r="AE32" s="78">
        <v>363169634.36000001</v>
      </c>
      <c r="AF32" s="78">
        <v>388999816.89999998</v>
      </c>
      <c r="AG32" s="78">
        <v>363289643.72000003</v>
      </c>
      <c r="AH32" s="78">
        <v>329790426.86000001</v>
      </c>
      <c r="AI32" s="78">
        <v>369742995.41000003</v>
      </c>
      <c r="AJ32" s="78">
        <v>320126964.92000002</v>
      </c>
      <c r="AK32" s="78">
        <v>337417468.23000002</v>
      </c>
      <c r="AL32" s="78">
        <v>411191977.20999998</v>
      </c>
      <c r="AM32" s="78">
        <v>433965572.66000003</v>
      </c>
      <c r="AN32" s="78">
        <v>389590223.62</v>
      </c>
      <c r="AO32" s="78">
        <v>541466080.58000004</v>
      </c>
      <c r="AP32" s="78">
        <v>325280949.74000001</v>
      </c>
      <c r="AQ32" s="78">
        <v>384342424.04000002</v>
      </c>
      <c r="AR32" s="78">
        <v>411678506.23000002</v>
      </c>
      <c r="AS32" s="78">
        <v>384469429.94</v>
      </c>
      <c r="AT32" s="78">
        <v>349017208.74000001</v>
      </c>
      <c r="AU32" s="78">
        <v>391299012.05000001</v>
      </c>
      <c r="AV32" s="78">
        <v>338790366.97000003</v>
      </c>
      <c r="AW32" s="78">
        <v>357088906.63</v>
      </c>
      <c r="AX32" s="78">
        <v>435164469.48000002</v>
      </c>
      <c r="AY32" s="78">
        <v>459265765.54000002</v>
      </c>
      <c r="GV32" s="1"/>
    </row>
    <row r="33" spans="1:204" x14ac:dyDescent="0.25">
      <c r="A33" t="s">
        <v>0</v>
      </c>
      <c r="B33" t="s">
        <v>581</v>
      </c>
      <c r="C33" t="s">
        <v>0</v>
      </c>
      <c r="D33" s="78">
        <v>5637942.4800000004</v>
      </c>
      <c r="E33" s="78">
        <v>6839226.6100000003</v>
      </c>
      <c r="F33" s="78">
        <v>6436830.2300000004</v>
      </c>
      <c r="G33" s="78">
        <v>6862123.3399999999</v>
      </c>
      <c r="H33" s="78">
        <v>-44895101.240000002</v>
      </c>
      <c r="I33" s="78">
        <v>7694853.1100000003</v>
      </c>
      <c r="J33" s="78">
        <v>6991024.4000000004</v>
      </c>
      <c r="K33" s="78">
        <v>5487308.7800000003</v>
      </c>
      <c r="L33" s="78">
        <v>7244792.2699999996</v>
      </c>
      <c r="M33" s="78">
        <v>7398790.0999999996</v>
      </c>
      <c r="N33" s="78">
        <v>5384354.5300000003</v>
      </c>
      <c r="O33" s="78">
        <v>7651721.5099999998</v>
      </c>
      <c r="P33" s="78">
        <v>9631360.4199999999</v>
      </c>
      <c r="Q33" s="78">
        <v>8605138.3499999996</v>
      </c>
      <c r="R33" s="78">
        <v>9726469.6099999994</v>
      </c>
      <c r="S33" s="78">
        <v>9873972.8900000006</v>
      </c>
      <c r="T33" s="78">
        <v>5239156.9800000004</v>
      </c>
      <c r="U33" s="78">
        <v>7382293.0499999998</v>
      </c>
      <c r="V33" s="78">
        <v>7598733.0499999998</v>
      </c>
      <c r="W33" s="78">
        <v>6043569.54</v>
      </c>
      <c r="X33" s="78">
        <v>7964044.54</v>
      </c>
      <c r="Y33" s="78">
        <v>8120694.0800000001</v>
      </c>
      <c r="Z33" s="78">
        <v>5898511.0199999996</v>
      </c>
      <c r="AA33" s="78">
        <v>8378056.4699999997</v>
      </c>
      <c r="AB33" s="78">
        <v>10194812.35</v>
      </c>
      <c r="AC33" s="78">
        <v>9098574.9399999995</v>
      </c>
      <c r="AD33" s="78">
        <v>10265780.710000001</v>
      </c>
      <c r="AE33" s="78">
        <v>10413599.66</v>
      </c>
      <c r="AF33" s="78">
        <v>5523046.1699999999</v>
      </c>
      <c r="AG33" s="78">
        <v>7785415.46</v>
      </c>
      <c r="AH33" s="78">
        <v>8020072.04</v>
      </c>
      <c r="AI33" s="78">
        <v>6384406.25</v>
      </c>
      <c r="AJ33" s="78">
        <v>8424109.1799999997</v>
      </c>
      <c r="AK33" s="78">
        <v>8595807.6699999999</v>
      </c>
      <c r="AL33" s="78">
        <v>6240501.1600000001</v>
      </c>
      <c r="AM33" s="78">
        <v>8859391.4600000009</v>
      </c>
      <c r="AN33" s="78">
        <v>10766411.720000001</v>
      </c>
      <c r="AO33" s="78">
        <v>9606794.6600000001</v>
      </c>
      <c r="AP33" s="78">
        <v>10837035.539999999</v>
      </c>
      <c r="AQ33" s="78">
        <v>10990887.84</v>
      </c>
      <c r="AR33" s="78">
        <v>5828059.21</v>
      </c>
      <c r="AS33" s="78">
        <v>8213730.6799999997</v>
      </c>
      <c r="AT33" s="78">
        <v>8459609.5399999991</v>
      </c>
      <c r="AU33" s="78">
        <v>6732958.6399999997</v>
      </c>
      <c r="AV33" s="78">
        <v>8882246.1199999992</v>
      </c>
      <c r="AW33" s="78">
        <v>9061474.8499999996</v>
      </c>
      <c r="AX33" s="78">
        <v>6577260.6399999997</v>
      </c>
      <c r="AY33" s="78">
        <v>9335613.4199999999</v>
      </c>
      <c r="GV33" s="1"/>
    </row>
    <row r="34" spans="1:204" x14ac:dyDescent="0.25">
      <c r="A34" t="s">
        <v>0</v>
      </c>
      <c r="B34" t="s">
        <v>582</v>
      </c>
      <c r="C34" t="s">
        <v>0</v>
      </c>
      <c r="D34" s="78">
        <v>255117869.31</v>
      </c>
      <c r="E34" s="78">
        <v>288119676.30000001</v>
      </c>
      <c r="F34" s="78">
        <v>255490297.84</v>
      </c>
      <c r="G34" s="78">
        <v>263775879.97</v>
      </c>
      <c r="H34" s="78">
        <v>277334046.45999998</v>
      </c>
      <c r="I34" s="78">
        <v>285471855.39999998</v>
      </c>
      <c r="J34" s="78">
        <v>252773373.61000001</v>
      </c>
      <c r="K34" s="78">
        <v>292131393.88</v>
      </c>
      <c r="L34" s="78">
        <v>291234001.61000001</v>
      </c>
      <c r="M34" s="78">
        <v>296421171.08999997</v>
      </c>
      <c r="N34" s="78">
        <v>301692933.20999998</v>
      </c>
      <c r="O34" s="78">
        <v>303268642.27999997</v>
      </c>
      <c r="P34" s="78">
        <v>300007204.06999999</v>
      </c>
      <c r="Q34" s="78">
        <v>324389053.13</v>
      </c>
      <c r="R34" s="78">
        <v>272534395.31</v>
      </c>
      <c r="S34" s="78">
        <v>301333378.93000001</v>
      </c>
      <c r="T34" s="78">
        <v>306358218.67000002</v>
      </c>
      <c r="U34" s="78">
        <v>299006210.20999998</v>
      </c>
      <c r="V34" s="78">
        <v>293502883.93000001</v>
      </c>
      <c r="W34" s="78">
        <v>304245398.72000003</v>
      </c>
      <c r="X34" s="78">
        <v>292996396.63</v>
      </c>
      <c r="Y34" s="78">
        <v>298446393.95999998</v>
      </c>
      <c r="Z34" s="78">
        <v>315602778.85000002</v>
      </c>
      <c r="AA34" s="78">
        <v>322531687.58999997</v>
      </c>
      <c r="AB34" s="78">
        <v>317112451.44</v>
      </c>
      <c r="AC34" s="78">
        <v>342883776.37</v>
      </c>
      <c r="AD34" s="78">
        <v>288074079.82999998</v>
      </c>
      <c r="AE34" s="78">
        <v>318514755.47000003</v>
      </c>
      <c r="AF34" s="78">
        <v>323827188.97000003</v>
      </c>
      <c r="AG34" s="78">
        <v>316054400.93000001</v>
      </c>
      <c r="AH34" s="78">
        <v>310237385.05000001</v>
      </c>
      <c r="AI34" s="78">
        <v>321592610.44</v>
      </c>
      <c r="AJ34" s="78">
        <v>309702565.17000002</v>
      </c>
      <c r="AK34" s="78">
        <v>315464390.26999998</v>
      </c>
      <c r="AL34" s="78">
        <v>333597501.88999999</v>
      </c>
      <c r="AM34" s="78">
        <v>340921358.44</v>
      </c>
      <c r="AN34" s="78">
        <v>335600173.88</v>
      </c>
      <c r="AO34" s="78">
        <v>362873967.05000001</v>
      </c>
      <c r="AP34" s="78">
        <v>304867997.49000001</v>
      </c>
      <c r="AQ34" s="78">
        <v>337082352.74000001</v>
      </c>
      <c r="AR34" s="78">
        <v>342704879.55000001</v>
      </c>
      <c r="AS34" s="78">
        <v>334480439.01999998</v>
      </c>
      <c r="AT34" s="78">
        <v>328324291.12</v>
      </c>
      <c r="AU34" s="78">
        <v>340340658.43000001</v>
      </c>
      <c r="AV34" s="78">
        <v>327756411.75</v>
      </c>
      <c r="AW34" s="78">
        <v>333854529.69</v>
      </c>
      <c r="AX34" s="78">
        <v>353045453.12</v>
      </c>
      <c r="AY34" s="78">
        <v>360796290.5</v>
      </c>
      <c r="GV34" s="1"/>
    </row>
    <row r="35" spans="1:204" x14ac:dyDescent="0.25">
      <c r="A35" t="s">
        <v>0</v>
      </c>
      <c r="B35" t="s">
        <v>583</v>
      </c>
      <c r="C35" t="s">
        <v>0</v>
      </c>
      <c r="D35" s="78">
        <v>66139227.939999998</v>
      </c>
      <c r="E35" s="78">
        <v>66143649.240000002</v>
      </c>
      <c r="F35" s="78">
        <v>117643949.20999999</v>
      </c>
      <c r="G35" s="78">
        <v>113929841.89</v>
      </c>
      <c r="H35" s="78">
        <v>163404238.44</v>
      </c>
      <c r="I35" s="78">
        <v>115064966.77</v>
      </c>
      <c r="J35" s="78">
        <v>201957603.12</v>
      </c>
      <c r="K35" s="78">
        <v>133975502.55</v>
      </c>
      <c r="L35" s="78">
        <v>137369425.88</v>
      </c>
      <c r="M35" s="78">
        <v>182107202.56999999</v>
      </c>
      <c r="N35" s="78">
        <v>139738714.24000001</v>
      </c>
      <c r="O35" s="78">
        <v>135752745.72</v>
      </c>
      <c r="P35" s="78">
        <v>158859941.90000001</v>
      </c>
      <c r="Q35" s="78">
        <v>158810493.69</v>
      </c>
      <c r="R35" s="78">
        <v>164768227.33000001</v>
      </c>
      <c r="S35" s="78">
        <v>158412952.87</v>
      </c>
      <c r="T35" s="78">
        <v>167201156.53999999</v>
      </c>
      <c r="U35" s="78">
        <v>162624125.65000001</v>
      </c>
      <c r="V35" s="78">
        <v>172486096.50999999</v>
      </c>
      <c r="W35" s="78">
        <v>165542035.15000001</v>
      </c>
      <c r="X35" s="78">
        <v>143627564.15000001</v>
      </c>
      <c r="Y35" s="78">
        <v>92048214.469999999</v>
      </c>
      <c r="Z35" s="78">
        <v>85791173.739999995</v>
      </c>
      <c r="AA35" s="78">
        <v>102352018</v>
      </c>
      <c r="AB35" s="78">
        <v>187456647.21000001</v>
      </c>
      <c r="AC35" s="78">
        <v>189896805.15000001</v>
      </c>
      <c r="AD35" s="78">
        <v>195461956.96000001</v>
      </c>
      <c r="AE35" s="78">
        <v>82533713.299999997</v>
      </c>
      <c r="AF35" s="78">
        <v>91018799.189999998</v>
      </c>
      <c r="AG35" s="78">
        <v>84583809.310000002</v>
      </c>
      <c r="AH35" s="78">
        <v>94454589.239999995</v>
      </c>
      <c r="AI35" s="78">
        <v>86031756.739999995</v>
      </c>
      <c r="AJ35" s="78">
        <v>88610676.459999993</v>
      </c>
      <c r="AK35" s="78">
        <v>137600649.96000001</v>
      </c>
      <c r="AL35" s="78">
        <v>89130255.109999999</v>
      </c>
      <c r="AM35" s="78">
        <v>102877231.97</v>
      </c>
      <c r="AN35" s="78">
        <v>87462070.950000003</v>
      </c>
      <c r="AO35" s="78">
        <v>88316115.799999997</v>
      </c>
      <c r="AP35" s="78">
        <v>94251168.400000006</v>
      </c>
      <c r="AQ35" s="78">
        <v>85091767.489999995</v>
      </c>
      <c r="AR35" s="78">
        <v>94660363.099999994</v>
      </c>
      <c r="AS35" s="78">
        <v>87883982.530000001</v>
      </c>
      <c r="AT35" s="78">
        <v>98339928.819999993</v>
      </c>
      <c r="AU35" s="78">
        <v>89419743.560000002</v>
      </c>
      <c r="AV35" s="78">
        <v>92149291.659999996</v>
      </c>
      <c r="AW35" s="78">
        <v>144027748.36000001</v>
      </c>
      <c r="AX35" s="78">
        <v>92698798.420000002</v>
      </c>
      <c r="AY35" s="78">
        <v>102284296.06</v>
      </c>
      <c r="GV35" s="1"/>
    </row>
    <row r="36" spans="1:204" x14ac:dyDescent="0.25">
      <c r="A36" t="s">
        <v>584</v>
      </c>
      <c r="B36" t="s">
        <v>0</v>
      </c>
      <c r="C36" t="s">
        <v>0</v>
      </c>
      <c r="D36" s="78">
        <v>197612695.31</v>
      </c>
      <c r="E36" s="78">
        <v>201497635.16</v>
      </c>
      <c r="F36" s="78">
        <v>414620123.17999899</v>
      </c>
      <c r="G36" s="78">
        <v>404531621.06</v>
      </c>
      <c r="H36" s="78">
        <v>335566683</v>
      </c>
      <c r="I36" s="78">
        <v>297162512.36000001</v>
      </c>
      <c r="J36" s="78">
        <v>379178239.45999998</v>
      </c>
      <c r="K36" s="78">
        <v>321799554.26999998</v>
      </c>
      <c r="L36" s="78">
        <v>322695279.48000002</v>
      </c>
      <c r="M36" s="78">
        <v>304535382.02999997</v>
      </c>
      <c r="N36" s="78">
        <v>309391083.5</v>
      </c>
      <c r="O36" s="78">
        <v>371719197.89999998</v>
      </c>
      <c r="P36" s="78">
        <v>253683270.65000001</v>
      </c>
      <c r="Q36" s="78">
        <v>272445350.50999999</v>
      </c>
      <c r="R36" s="78">
        <v>403380940.89999998</v>
      </c>
      <c r="S36" s="78">
        <v>446195520.69</v>
      </c>
      <c r="T36" s="78">
        <v>356633108.20999998</v>
      </c>
      <c r="U36" s="78">
        <v>329333277.12</v>
      </c>
      <c r="V36" s="78">
        <v>326558116.33999997</v>
      </c>
      <c r="W36" s="78">
        <v>334353266.85000002</v>
      </c>
      <c r="X36" s="78">
        <v>324403390.62</v>
      </c>
      <c r="Y36" s="78">
        <v>311330944.51999998</v>
      </c>
      <c r="Z36" s="78">
        <v>322020979.64999998</v>
      </c>
      <c r="AA36" s="78">
        <v>365718833.94</v>
      </c>
      <c r="AB36" s="78">
        <v>273377900.12</v>
      </c>
      <c r="AC36" s="78">
        <v>302996093.56999999</v>
      </c>
      <c r="AD36" s="78">
        <v>433968536.57999998</v>
      </c>
      <c r="AE36" s="78">
        <v>478859786.00999999</v>
      </c>
      <c r="AF36" s="78">
        <v>388722324.67000002</v>
      </c>
      <c r="AG36" s="78">
        <v>356562922.83999997</v>
      </c>
      <c r="AH36" s="78">
        <v>350487828.81999999</v>
      </c>
      <c r="AI36" s="78">
        <v>363119476.39999998</v>
      </c>
      <c r="AJ36" s="78">
        <v>356308941.80000001</v>
      </c>
      <c r="AK36" s="78">
        <v>342781059.57999998</v>
      </c>
      <c r="AL36" s="78">
        <v>350328376.81</v>
      </c>
      <c r="AM36" s="78">
        <v>419510642.52999902</v>
      </c>
      <c r="AN36" s="78">
        <v>289268267.79000002</v>
      </c>
      <c r="AO36" s="78">
        <v>320792633.94999999</v>
      </c>
      <c r="AP36" s="78">
        <v>459238847.47000003</v>
      </c>
      <c r="AQ36" s="78">
        <v>505793441.06999999</v>
      </c>
      <c r="AR36" s="78">
        <v>410927587.60000002</v>
      </c>
      <c r="AS36" s="78">
        <v>376117451.69999999</v>
      </c>
      <c r="AT36" s="78">
        <v>369906072.38999999</v>
      </c>
      <c r="AU36" s="78">
        <v>383702326.38</v>
      </c>
      <c r="AV36" s="78">
        <v>376226642.93000001</v>
      </c>
      <c r="AW36" s="78">
        <v>361751928.74000001</v>
      </c>
      <c r="AX36" s="78">
        <v>369764258.5</v>
      </c>
      <c r="AY36" s="78">
        <v>442931018.33999997</v>
      </c>
      <c r="GV36" s="1"/>
    </row>
    <row r="37" spans="1:204" x14ac:dyDescent="0.25">
      <c r="A37" t="s">
        <v>0</v>
      </c>
      <c r="B37" t="s">
        <v>100</v>
      </c>
      <c r="C37" t="s">
        <v>0</v>
      </c>
      <c r="D37" s="78">
        <v>73049893.840000004</v>
      </c>
      <c r="E37" s="78">
        <v>64023284.759999998</v>
      </c>
      <c r="F37" s="78">
        <v>65867990.890000001</v>
      </c>
      <c r="G37" s="78">
        <v>78692062.060000002</v>
      </c>
      <c r="H37" s="78">
        <v>67275536.870000005</v>
      </c>
      <c r="I37" s="78">
        <v>73215584.280000001</v>
      </c>
      <c r="J37" s="78">
        <v>72456083.670000002</v>
      </c>
      <c r="K37" s="78">
        <v>74452502.099999994</v>
      </c>
      <c r="L37" s="78">
        <v>77011833.790000007</v>
      </c>
      <c r="M37" s="78">
        <v>75849416.709999993</v>
      </c>
      <c r="N37" s="78">
        <v>77440800.299999997</v>
      </c>
      <c r="O37" s="78">
        <v>79845881.909999996</v>
      </c>
      <c r="P37" s="78">
        <v>76538838.849999994</v>
      </c>
      <c r="Q37" s="78">
        <v>75417877.540000007</v>
      </c>
      <c r="R37" s="78">
        <v>74116646.540000007</v>
      </c>
      <c r="S37" s="78">
        <v>82663410.290000007</v>
      </c>
      <c r="T37" s="78">
        <v>81314019.400000006</v>
      </c>
      <c r="U37" s="78">
        <v>89644920.469999999</v>
      </c>
      <c r="V37" s="78">
        <v>85263203.480000004</v>
      </c>
      <c r="W37" s="78">
        <v>79294566.870000005</v>
      </c>
      <c r="X37" s="78">
        <v>81849690.319999993</v>
      </c>
      <c r="Y37" s="78">
        <v>80820348.209999993</v>
      </c>
      <c r="Z37" s="78">
        <v>82298486.189999998</v>
      </c>
      <c r="AA37" s="78">
        <v>84369991.840000004</v>
      </c>
      <c r="AB37" s="78">
        <v>81184282.769999996</v>
      </c>
      <c r="AC37" s="78">
        <v>79973664.900000006</v>
      </c>
      <c r="AD37" s="78">
        <v>78716358.489999995</v>
      </c>
      <c r="AE37" s="78">
        <v>87387219.340000004</v>
      </c>
      <c r="AF37" s="78">
        <v>86101492.670000002</v>
      </c>
      <c r="AG37" s="78">
        <v>94549518.879999995</v>
      </c>
      <c r="AH37" s="78">
        <v>89896927.329999998</v>
      </c>
      <c r="AI37" s="78">
        <v>83998171.379999995</v>
      </c>
      <c r="AJ37" s="78">
        <v>86592677.239999995</v>
      </c>
      <c r="AK37" s="78">
        <v>85502335.379999995</v>
      </c>
      <c r="AL37" s="78">
        <v>87032986.079999998</v>
      </c>
      <c r="AM37" s="78">
        <v>89216456.890000001</v>
      </c>
      <c r="AN37" s="78">
        <v>85992788.319999993</v>
      </c>
      <c r="AO37" s="78">
        <v>84813922.840000004</v>
      </c>
      <c r="AP37" s="78">
        <v>83315572.819999993</v>
      </c>
      <c r="AQ37" s="78">
        <v>92114037.260000005</v>
      </c>
      <c r="AR37" s="78">
        <v>90892084.230000004</v>
      </c>
      <c r="AS37" s="78">
        <v>99453895.459999993</v>
      </c>
      <c r="AT37" s="78">
        <v>94645804.980000004</v>
      </c>
      <c r="AU37" s="78">
        <v>88700488.409999996</v>
      </c>
      <c r="AV37" s="78">
        <v>91335828.319999993</v>
      </c>
      <c r="AW37" s="78">
        <v>90170899.870000005</v>
      </c>
      <c r="AX37" s="78">
        <v>91769541.109999999</v>
      </c>
      <c r="AY37" s="78">
        <v>94064247.780000001</v>
      </c>
      <c r="GV37" s="1"/>
    </row>
    <row r="38" spans="1:204" x14ac:dyDescent="0.25">
      <c r="A38" t="s">
        <v>0</v>
      </c>
      <c r="B38" t="s">
        <v>103</v>
      </c>
      <c r="C38" t="s">
        <v>0</v>
      </c>
      <c r="D38" s="78">
        <v>34112519.18</v>
      </c>
      <c r="E38" s="78">
        <v>44523014.630000003</v>
      </c>
      <c r="F38" s="78">
        <v>36577060.640000001</v>
      </c>
      <c r="G38" s="78">
        <v>41915206.539999999</v>
      </c>
      <c r="H38" s="78">
        <v>46767362.799999997</v>
      </c>
      <c r="I38" s="78">
        <v>48190729.200000003</v>
      </c>
      <c r="J38" s="78">
        <v>43414063.409999996</v>
      </c>
      <c r="K38" s="78">
        <v>43508522.810000002</v>
      </c>
      <c r="L38" s="78">
        <v>45004144.020000003</v>
      </c>
      <c r="M38" s="78">
        <v>44324851.210000001</v>
      </c>
      <c r="N38" s="78">
        <v>45254823.299999997</v>
      </c>
      <c r="O38" s="78">
        <v>46660303.909999996</v>
      </c>
      <c r="P38" s="78">
        <v>44727735.43</v>
      </c>
      <c r="Q38" s="78">
        <v>44072668.520000003</v>
      </c>
      <c r="R38" s="78">
        <v>43312255.68</v>
      </c>
      <c r="S38" s="78">
        <v>48306809.990000002</v>
      </c>
      <c r="T38" s="78">
        <v>47518253.490000002</v>
      </c>
      <c r="U38" s="78">
        <v>52386366.18</v>
      </c>
      <c r="V38" s="78">
        <v>49826076.079999998</v>
      </c>
      <c r="W38" s="78">
        <v>46338126.649999999</v>
      </c>
      <c r="X38" s="78">
        <v>47831288.640000001</v>
      </c>
      <c r="Y38" s="78">
        <v>47229762.130000003</v>
      </c>
      <c r="Z38" s="78">
        <v>48093555.789999999</v>
      </c>
      <c r="AA38" s="78">
        <v>49304101.420000002</v>
      </c>
      <c r="AB38" s="78">
        <v>47442438.049999997</v>
      </c>
      <c r="AC38" s="78">
        <v>46734977.68</v>
      </c>
      <c r="AD38" s="78">
        <v>46000233.469999999</v>
      </c>
      <c r="AE38" s="78">
        <v>51067307.600000001</v>
      </c>
      <c r="AF38" s="78">
        <v>50315955.170000002</v>
      </c>
      <c r="AG38" s="78">
        <v>55252809.280000001</v>
      </c>
      <c r="AH38" s="78">
        <v>52533929.729999997</v>
      </c>
      <c r="AI38" s="78">
        <v>49086817.130000003</v>
      </c>
      <c r="AJ38" s="78">
        <v>50602993.409999996</v>
      </c>
      <c r="AK38" s="78">
        <v>49965819.880000003</v>
      </c>
      <c r="AL38" s="78">
        <v>50860300.909999996</v>
      </c>
      <c r="AM38" s="78">
        <v>52136276.689999998</v>
      </c>
      <c r="AN38" s="78">
        <v>50252430.57</v>
      </c>
      <c r="AO38" s="78">
        <v>49563525.640000001</v>
      </c>
      <c r="AP38" s="78">
        <v>48687920.469999999</v>
      </c>
      <c r="AQ38" s="78">
        <v>53829563.530000001</v>
      </c>
      <c r="AR38" s="78">
        <v>53115479.109999999</v>
      </c>
      <c r="AS38" s="78">
        <v>58118826.869999997</v>
      </c>
      <c r="AT38" s="78">
        <v>55309076.920000002</v>
      </c>
      <c r="AU38" s="78">
        <v>51834755.240000002</v>
      </c>
      <c r="AV38" s="78">
        <v>53374794.109999999</v>
      </c>
      <c r="AW38" s="78">
        <v>52694033.689999998</v>
      </c>
      <c r="AX38" s="78">
        <v>53628247.009999998</v>
      </c>
      <c r="AY38" s="78">
        <v>54969226.75</v>
      </c>
      <c r="GV38" s="1"/>
    </row>
    <row r="39" spans="1:204" x14ac:dyDescent="0.25">
      <c r="A39" t="s">
        <v>0</v>
      </c>
      <c r="B39" t="s">
        <v>468</v>
      </c>
      <c r="C39" t="s">
        <v>0</v>
      </c>
      <c r="D39" s="78"/>
      <c r="E39" s="78"/>
      <c r="F39" s="78">
        <v>215581401.22999999</v>
      </c>
      <c r="G39" s="78">
        <v>133323252.47</v>
      </c>
      <c r="H39" s="78">
        <v>161903630.22999999</v>
      </c>
      <c r="I39" s="78">
        <v>77368293.799999997</v>
      </c>
      <c r="J39" s="78">
        <v>69114803.180000007</v>
      </c>
      <c r="K39" s="78">
        <v>88806534.769999996</v>
      </c>
      <c r="L39" s="78">
        <v>82697167.030000001</v>
      </c>
      <c r="M39" s="78">
        <v>68262291.959999993</v>
      </c>
      <c r="N39" s="78">
        <v>63871543.229999997</v>
      </c>
      <c r="O39" s="78">
        <v>55242865.600000001</v>
      </c>
      <c r="P39" s="78">
        <v>43268260.890000001</v>
      </c>
      <c r="Q39" s="78">
        <v>50993793.390000001</v>
      </c>
      <c r="R39" s="78">
        <v>178925611.78999999</v>
      </c>
      <c r="S39" s="78">
        <v>216481480.63</v>
      </c>
      <c r="T39" s="78">
        <v>110235831.26000001</v>
      </c>
      <c r="U39" s="78">
        <v>82416684.159999996</v>
      </c>
      <c r="V39" s="78">
        <v>76454305.280000001</v>
      </c>
      <c r="W39" s="78">
        <v>94305498.569999993</v>
      </c>
      <c r="X39" s="78">
        <v>87680250.230000004</v>
      </c>
      <c r="Y39" s="78">
        <v>72262078.719999999</v>
      </c>
      <c r="Z39" s="78">
        <v>67507932.540000007</v>
      </c>
      <c r="AA39" s="78">
        <v>58296272.539999999</v>
      </c>
      <c r="AB39" s="78">
        <v>45588005.619999997</v>
      </c>
      <c r="AC39" s="78">
        <v>53745132.409999996</v>
      </c>
      <c r="AD39" s="78">
        <v>188640484.74000001</v>
      </c>
      <c r="AE39" s="78">
        <v>228308817.02000001</v>
      </c>
      <c r="AF39" s="78">
        <v>116296637.61</v>
      </c>
      <c r="AG39" s="78">
        <v>86975859.75</v>
      </c>
      <c r="AH39" s="78">
        <v>80709705.659999996</v>
      </c>
      <c r="AI39" s="78">
        <v>99586614.670000002</v>
      </c>
      <c r="AJ39" s="78">
        <v>92620214.760000005</v>
      </c>
      <c r="AK39" s="78">
        <v>76357977.260000005</v>
      </c>
      <c r="AL39" s="78">
        <v>71357339.079999998</v>
      </c>
      <c r="AM39" s="78">
        <v>61640253.030000001</v>
      </c>
      <c r="AN39" s="78">
        <v>48218524.719999999</v>
      </c>
      <c r="AO39" s="78">
        <v>56852402.200000003</v>
      </c>
      <c r="AP39" s="78">
        <v>199568014.58000001</v>
      </c>
      <c r="AQ39" s="78">
        <v>241560022</v>
      </c>
      <c r="AR39" s="78">
        <v>123059705.76000001</v>
      </c>
      <c r="AS39" s="78">
        <v>92043637.780000001</v>
      </c>
      <c r="AT39" s="78">
        <v>85421487.829999998</v>
      </c>
      <c r="AU39" s="78">
        <v>105411660.45999999</v>
      </c>
      <c r="AV39" s="78">
        <v>98048234.790000007</v>
      </c>
      <c r="AW39" s="78">
        <v>80841565.450000003</v>
      </c>
      <c r="AX39" s="78">
        <v>75555353.769999996</v>
      </c>
      <c r="AY39" s="78">
        <v>65273560.060000002</v>
      </c>
      <c r="GV39" s="1"/>
    </row>
    <row r="40" spans="1:204" x14ac:dyDescent="0.25">
      <c r="A40" t="s">
        <v>0</v>
      </c>
      <c r="B40" t="s">
        <v>104</v>
      </c>
      <c r="C40" t="s">
        <v>0</v>
      </c>
      <c r="D40" s="78">
        <v>90450282.290000007</v>
      </c>
      <c r="E40" s="78">
        <v>92951335.769999996</v>
      </c>
      <c r="F40" s="78">
        <v>96593670.419999897</v>
      </c>
      <c r="G40" s="78">
        <v>150601099.99000001</v>
      </c>
      <c r="H40" s="78">
        <v>59620153.100000001</v>
      </c>
      <c r="I40" s="78">
        <v>98387905.079999998</v>
      </c>
      <c r="J40" s="78">
        <v>194193289.19999999</v>
      </c>
      <c r="K40" s="78">
        <v>115031994.59</v>
      </c>
      <c r="L40" s="78">
        <v>117982134.64</v>
      </c>
      <c r="M40" s="78">
        <v>116098822.15000001</v>
      </c>
      <c r="N40" s="78">
        <v>122823916.67</v>
      </c>
      <c r="O40" s="78">
        <v>189970146.47999999</v>
      </c>
      <c r="P40" s="78">
        <v>89148435.480000004</v>
      </c>
      <c r="Q40" s="78">
        <v>101961011.06</v>
      </c>
      <c r="R40" s="78">
        <v>107026426.89</v>
      </c>
      <c r="S40" s="78">
        <v>98743819.780000001</v>
      </c>
      <c r="T40" s="78">
        <v>117565004.06</v>
      </c>
      <c r="U40" s="78">
        <v>104885306.31</v>
      </c>
      <c r="V40" s="78">
        <v>115014531.5</v>
      </c>
      <c r="W40" s="78">
        <v>114415074.76000001</v>
      </c>
      <c r="X40" s="78">
        <v>107042161.43000001</v>
      </c>
      <c r="Y40" s="78">
        <v>111018755.45999999</v>
      </c>
      <c r="Z40" s="78">
        <v>124121005.13</v>
      </c>
      <c r="AA40" s="78">
        <v>173748468.13999999</v>
      </c>
      <c r="AB40" s="78">
        <v>99163173.680000007</v>
      </c>
      <c r="AC40" s="78">
        <v>122542318.58</v>
      </c>
      <c r="AD40" s="78">
        <v>120611459.88</v>
      </c>
      <c r="AE40" s="78">
        <v>112096442.05</v>
      </c>
      <c r="AF40" s="78">
        <v>136008239.22</v>
      </c>
      <c r="AG40" s="78">
        <v>119784734.93000001</v>
      </c>
      <c r="AH40" s="78">
        <v>127347266.09999999</v>
      </c>
      <c r="AI40" s="78">
        <v>130447873.22</v>
      </c>
      <c r="AJ40" s="78">
        <v>126493056.39</v>
      </c>
      <c r="AK40" s="78">
        <v>130954927.06</v>
      </c>
      <c r="AL40" s="78">
        <v>141077750.74000001</v>
      </c>
      <c r="AM40" s="78">
        <v>216517655.91999999</v>
      </c>
      <c r="AN40" s="78">
        <v>104804524.18000001</v>
      </c>
      <c r="AO40" s="78">
        <v>129562783.27</v>
      </c>
      <c r="AP40" s="78">
        <v>127667339.59999999</v>
      </c>
      <c r="AQ40" s="78">
        <v>118289818.28</v>
      </c>
      <c r="AR40" s="78">
        <v>143860318.5</v>
      </c>
      <c r="AS40" s="78">
        <v>126501091.59</v>
      </c>
      <c r="AT40" s="78">
        <v>134529702.66</v>
      </c>
      <c r="AU40" s="78">
        <v>137755422.27000001</v>
      </c>
      <c r="AV40" s="78">
        <v>133467785.70999999</v>
      </c>
      <c r="AW40" s="78">
        <v>138045429.72999999</v>
      </c>
      <c r="AX40" s="78">
        <v>148811116.61000001</v>
      </c>
      <c r="AY40" s="78">
        <v>228623983.75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0</v>
      </c>
      <c r="BM40" t="s">
        <v>0</v>
      </c>
      <c r="BN40" t="s">
        <v>0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0</v>
      </c>
      <c r="BV40" t="s">
        <v>0</v>
      </c>
      <c r="BW40" t="s">
        <v>0</v>
      </c>
      <c r="BX40" t="s">
        <v>0</v>
      </c>
      <c r="BY40" t="s">
        <v>0</v>
      </c>
      <c r="BZ40" t="s">
        <v>0</v>
      </c>
      <c r="CA40" t="s">
        <v>0</v>
      </c>
      <c r="CB40" t="s">
        <v>0</v>
      </c>
      <c r="CC40" t="s">
        <v>0</v>
      </c>
      <c r="CD40" t="s">
        <v>0</v>
      </c>
      <c r="CE40" t="s">
        <v>0</v>
      </c>
      <c r="CF40" t="s">
        <v>0</v>
      </c>
      <c r="CG40" t="s">
        <v>0</v>
      </c>
      <c r="CH40" t="s">
        <v>0</v>
      </c>
      <c r="CI40" t="s">
        <v>0</v>
      </c>
      <c r="CJ40" t="s">
        <v>0</v>
      </c>
      <c r="CK40" t="s">
        <v>0</v>
      </c>
      <c r="CL40" t="s">
        <v>0</v>
      </c>
      <c r="CM40" t="s">
        <v>0</v>
      </c>
      <c r="CN40" t="s">
        <v>0</v>
      </c>
      <c r="CO40" t="s">
        <v>0</v>
      </c>
      <c r="CP40" t="s">
        <v>0</v>
      </c>
      <c r="CQ40" t="s">
        <v>0</v>
      </c>
      <c r="CR40" t="s">
        <v>0</v>
      </c>
      <c r="CS40" t="s">
        <v>0</v>
      </c>
      <c r="CT40" t="s">
        <v>0</v>
      </c>
      <c r="CU40" t="s">
        <v>0</v>
      </c>
      <c r="CV40" t="s">
        <v>0</v>
      </c>
      <c r="CW40" t="s">
        <v>0</v>
      </c>
      <c r="CX40" t="s">
        <v>0</v>
      </c>
      <c r="CY40" t="s">
        <v>0</v>
      </c>
      <c r="CZ40" t="s">
        <v>0</v>
      </c>
      <c r="DA40" t="s">
        <v>0</v>
      </c>
      <c r="DB40" t="s">
        <v>0</v>
      </c>
      <c r="DC40" t="s">
        <v>0</v>
      </c>
      <c r="DD40" t="s">
        <v>0</v>
      </c>
      <c r="DE40" t="s">
        <v>0</v>
      </c>
      <c r="DF40" t="s">
        <v>0</v>
      </c>
      <c r="DG40" t="s">
        <v>0</v>
      </c>
      <c r="DH40" t="s">
        <v>0</v>
      </c>
      <c r="DI40" t="s">
        <v>0</v>
      </c>
      <c r="DJ40" t="s">
        <v>0</v>
      </c>
      <c r="DK40" t="s">
        <v>0</v>
      </c>
      <c r="DL40" t="s">
        <v>0</v>
      </c>
      <c r="DM40" t="s">
        <v>0</v>
      </c>
      <c r="DN40" t="s">
        <v>0</v>
      </c>
      <c r="DO40" t="s">
        <v>0</v>
      </c>
      <c r="DP40" t="s">
        <v>0</v>
      </c>
      <c r="DQ40" t="s">
        <v>0</v>
      </c>
      <c r="DR40" t="s">
        <v>0</v>
      </c>
      <c r="DS40" t="s">
        <v>0</v>
      </c>
      <c r="DT40" t="s">
        <v>0</v>
      </c>
      <c r="DU40" t="s">
        <v>0</v>
      </c>
      <c r="DV40" t="s">
        <v>0</v>
      </c>
      <c r="DW40" t="s">
        <v>0</v>
      </c>
      <c r="DX40" t="s">
        <v>0</v>
      </c>
      <c r="DY40" t="s">
        <v>0</v>
      </c>
      <c r="DZ40" t="s">
        <v>0</v>
      </c>
      <c r="EA40" t="s">
        <v>0</v>
      </c>
      <c r="EB40" t="s">
        <v>0</v>
      </c>
      <c r="EC40" t="s">
        <v>0</v>
      </c>
      <c r="ED40" t="s">
        <v>0</v>
      </c>
      <c r="EE40" t="s">
        <v>0</v>
      </c>
      <c r="EF40" t="s">
        <v>0</v>
      </c>
      <c r="EG40" t="s">
        <v>0</v>
      </c>
      <c r="EH40" t="s">
        <v>0</v>
      </c>
      <c r="EI40" t="s">
        <v>0</v>
      </c>
      <c r="EJ40" t="s">
        <v>0</v>
      </c>
      <c r="EK40" t="s">
        <v>0</v>
      </c>
      <c r="EL40" t="s">
        <v>0</v>
      </c>
      <c r="EM40" t="s">
        <v>0</v>
      </c>
      <c r="EN40" t="s">
        <v>0</v>
      </c>
      <c r="EO40" t="s">
        <v>0</v>
      </c>
      <c r="EP40" t="s">
        <v>0</v>
      </c>
      <c r="EQ40" t="s">
        <v>0</v>
      </c>
      <c r="ER40" t="s">
        <v>0</v>
      </c>
      <c r="ES40" t="s">
        <v>0</v>
      </c>
      <c r="ET40" t="s">
        <v>0</v>
      </c>
      <c r="EU40" t="s">
        <v>0</v>
      </c>
      <c r="EV40" t="s">
        <v>0</v>
      </c>
      <c r="EW40" t="s">
        <v>0</v>
      </c>
      <c r="EX40" t="s">
        <v>0</v>
      </c>
      <c r="EY40" t="s">
        <v>0</v>
      </c>
      <c r="EZ40" t="s">
        <v>0</v>
      </c>
      <c r="FA40" t="s">
        <v>0</v>
      </c>
      <c r="FB40" t="s">
        <v>0</v>
      </c>
      <c r="FC40" t="s">
        <v>0</v>
      </c>
      <c r="FD40" t="s">
        <v>0</v>
      </c>
      <c r="FE40" t="s">
        <v>0</v>
      </c>
      <c r="FF40" t="s">
        <v>0</v>
      </c>
      <c r="FG40" t="s">
        <v>0</v>
      </c>
      <c r="FH40" t="s">
        <v>0</v>
      </c>
      <c r="FI40" t="s">
        <v>0</v>
      </c>
      <c r="FJ40" t="s">
        <v>0</v>
      </c>
      <c r="FK40" t="s">
        <v>0</v>
      </c>
      <c r="FL40" t="s">
        <v>0</v>
      </c>
      <c r="FM40" t="s">
        <v>0</v>
      </c>
      <c r="FN40" t="s">
        <v>0</v>
      </c>
      <c r="FO40" t="s">
        <v>0</v>
      </c>
      <c r="FP40" t="s">
        <v>0</v>
      </c>
      <c r="FQ40" t="s">
        <v>0</v>
      </c>
      <c r="FR40" t="s">
        <v>0</v>
      </c>
      <c r="FS40" t="s">
        <v>0</v>
      </c>
      <c r="FT40" t="s">
        <v>0</v>
      </c>
      <c r="FU40" t="s">
        <v>0</v>
      </c>
      <c r="FV40" t="s">
        <v>0</v>
      </c>
      <c r="FW40" t="s">
        <v>0</v>
      </c>
      <c r="FX40" t="s">
        <v>0</v>
      </c>
      <c r="FY40" t="s">
        <v>0</v>
      </c>
      <c r="FZ40" t="s">
        <v>0</v>
      </c>
      <c r="GA40" t="s">
        <v>0</v>
      </c>
      <c r="GB40" t="s">
        <v>0</v>
      </c>
      <c r="GC40" t="s">
        <v>0</v>
      </c>
      <c r="GD40" t="s">
        <v>0</v>
      </c>
      <c r="GE40" t="s">
        <v>0</v>
      </c>
      <c r="GF40" t="s">
        <v>0</v>
      </c>
      <c r="GG40" t="s">
        <v>0</v>
      </c>
      <c r="GH40" t="s">
        <v>0</v>
      </c>
      <c r="GI40" t="s">
        <v>0</v>
      </c>
      <c r="GJ40" t="s">
        <v>0</v>
      </c>
      <c r="GK40" t="s">
        <v>0</v>
      </c>
      <c r="GL40" t="s">
        <v>0</v>
      </c>
      <c r="GM40" t="s">
        <v>0</v>
      </c>
      <c r="GN40" t="s">
        <v>0</v>
      </c>
      <c r="GO40" t="s">
        <v>0</v>
      </c>
      <c r="GP40" t="s">
        <v>0</v>
      </c>
      <c r="GQ40" t="s">
        <v>0</v>
      </c>
      <c r="GR40" t="s">
        <v>0</v>
      </c>
      <c r="GS40" t="s">
        <v>0</v>
      </c>
      <c r="GT40" t="s">
        <v>0</v>
      </c>
      <c r="GU40" t="s">
        <v>0</v>
      </c>
      <c r="GV40" s="1" t="s">
        <v>0</v>
      </c>
    </row>
    <row r="41" spans="1:204" x14ac:dyDescent="0.25">
      <c r="A41" t="s">
        <v>585</v>
      </c>
      <c r="B41" t="s">
        <v>0</v>
      </c>
      <c r="C41" t="s">
        <v>0</v>
      </c>
      <c r="D41" s="78">
        <v>4650402.58</v>
      </c>
      <c r="E41" s="78">
        <v>2477234.5099999998</v>
      </c>
      <c r="F41" s="78">
        <v>3963496.82</v>
      </c>
      <c r="G41" s="78">
        <v>28648514.359999999</v>
      </c>
      <c r="H41" s="78">
        <v>14446629.109999999</v>
      </c>
      <c r="I41" s="78">
        <v>15593788.25</v>
      </c>
      <c r="J41" s="78">
        <v>7629052.7599999998</v>
      </c>
      <c r="K41" s="78">
        <v>2572935.59</v>
      </c>
      <c r="L41" s="78">
        <v>2445190.0699999998</v>
      </c>
      <c r="M41" s="78">
        <v>2201343.3199999998</v>
      </c>
      <c r="N41" s="78">
        <v>2928742.55</v>
      </c>
      <c r="O41" s="78">
        <v>9893258.0500000007</v>
      </c>
      <c r="P41" s="78">
        <v>5579095.2300000004</v>
      </c>
      <c r="Q41" s="78">
        <v>1824512.74</v>
      </c>
      <c r="R41" s="78">
        <v>1521400.37</v>
      </c>
      <c r="S41" s="78">
        <v>1281835.8999999999</v>
      </c>
      <c r="T41" s="78">
        <v>4960930.92</v>
      </c>
      <c r="U41" s="78">
        <v>43329255.68</v>
      </c>
      <c r="V41" s="78">
        <v>7240834.4199999999</v>
      </c>
      <c r="W41" s="78">
        <v>2422713.4900000002</v>
      </c>
      <c r="X41" s="78">
        <v>1503161.37</v>
      </c>
      <c r="Y41" s="78">
        <v>2343947.0499999998</v>
      </c>
      <c r="Z41" s="78">
        <v>1347167.33</v>
      </c>
      <c r="AA41" s="78">
        <v>50503145.5</v>
      </c>
      <c r="AB41" s="78">
        <v>1525468.13</v>
      </c>
      <c r="AC41" s="78">
        <v>2193365.6800000002</v>
      </c>
      <c r="AD41" s="78">
        <v>1776265</v>
      </c>
      <c r="AE41" s="78">
        <v>1326356.1599999999</v>
      </c>
      <c r="AF41" s="78">
        <v>5129710.9400000004</v>
      </c>
      <c r="AG41" s="78">
        <v>9469733.4900000002</v>
      </c>
      <c r="AH41" s="78">
        <v>3821843.34</v>
      </c>
      <c r="AI41" s="78">
        <v>2837548.52</v>
      </c>
      <c r="AJ41" s="78">
        <v>1629699.08</v>
      </c>
      <c r="AK41" s="78">
        <v>2417310.75</v>
      </c>
      <c r="AL41" s="78">
        <v>3242087.7</v>
      </c>
      <c r="AM41" s="78">
        <v>69283743.870000005</v>
      </c>
      <c r="AN41" s="78">
        <v>1940364.79</v>
      </c>
      <c r="AO41" s="78">
        <v>1912950.19</v>
      </c>
      <c r="AP41" s="78">
        <v>1586081.51</v>
      </c>
      <c r="AQ41" s="78">
        <v>1331800.72</v>
      </c>
      <c r="AR41" s="78">
        <v>5439531.7400000002</v>
      </c>
      <c r="AS41" s="78">
        <v>10138175.75</v>
      </c>
      <c r="AT41" s="78">
        <v>4062536.35</v>
      </c>
      <c r="AU41" s="78">
        <v>2806182.04</v>
      </c>
      <c r="AV41" s="78">
        <v>1590665.91</v>
      </c>
      <c r="AW41" s="78">
        <v>2509402.61</v>
      </c>
      <c r="AX41" s="78">
        <v>3449495.49</v>
      </c>
      <c r="AY41" s="78">
        <v>110678213.2</v>
      </c>
      <c r="AZ41" t="s">
        <v>0</v>
      </c>
      <c r="BA41" t="s">
        <v>0</v>
      </c>
      <c r="BB41" t="s">
        <v>0</v>
      </c>
      <c r="BC41" t="s">
        <v>0</v>
      </c>
      <c r="BD41" t="s">
        <v>0</v>
      </c>
      <c r="BE41" t="s">
        <v>0</v>
      </c>
      <c r="BF41" t="s">
        <v>0</v>
      </c>
      <c r="BG41" t="s">
        <v>0</v>
      </c>
      <c r="BH41" t="s">
        <v>0</v>
      </c>
      <c r="BI41" t="s">
        <v>0</v>
      </c>
      <c r="BJ41" t="s">
        <v>0</v>
      </c>
      <c r="BK41" t="s">
        <v>0</v>
      </c>
      <c r="BL41" t="s">
        <v>0</v>
      </c>
      <c r="BM41" t="s">
        <v>0</v>
      </c>
      <c r="BN41" t="s">
        <v>0</v>
      </c>
      <c r="BO41" t="s">
        <v>0</v>
      </c>
      <c r="BP41" t="s">
        <v>0</v>
      </c>
      <c r="BQ41" t="s">
        <v>0</v>
      </c>
      <c r="BR41" t="s">
        <v>0</v>
      </c>
      <c r="BS41" t="s">
        <v>0</v>
      </c>
      <c r="BT41" t="s">
        <v>0</v>
      </c>
      <c r="BU41" t="s">
        <v>0</v>
      </c>
      <c r="BV41" t="s">
        <v>0</v>
      </c>
      <c r="BW41" t="s">
        <v>0</v>
      </c>
      <c r="BX41" t="s">
        <v>0</v>
      </c>
      <c r="BY41" t="s">
        <v>0</v>
      </c>
      <c r="BZ41" t="s">
        <v>0</v>
      </c>
      <c r="CA41" t="s">
        <v>0</v>
      </c>
      <c r="CB41" t="s">
        <v>0</v>
      </c>
      <c r="CC41" t="s">
        <v>0</v>
      </c>
      <c r="CD41" t="s">
        <v>0</v>
      </c>
      <c r="CE41" t="s">
        <v>0</v>
      </c>
      <c r="CF41" t="s">
        <v>0</v>
      </c>
      <c r="CG41" t="s">
        <v>0</v>
      </c>
      <c r="CH41" t="s">
        <v>0</v>
      </c>
      <c r="CI41" t="s">
        <v>0</v>
      </c>
      <c r="CJ41" t="s">
        <v>0</v>
      </c>
      <c r="CK41" t="s">
        <v>0</v>
      </c>
      <c r="CL41" t="s">
        <v>0</v>
      </c>
      <c r="CM41" t="s">
        <v>0</v>
      </c>
      <c r="CN41" t="s">
        <v>0</v>
      </c>
      <c r="CO41" t="s">
        <v>0</v>
      </c>
      <c r="CP41" t="s">
        <v>0</v>
      </c>
      <c r="CQ41" t="s">
        <v>0</v>
      </c>
      <c r="CR41" t="s">
        <v>0</v>
      </c>
      <c r="CS41" t="s">
        <v>0</v>
      </c>
      <c r="CT41" t="s">
        <v>0</v>
      </c>
      <c r="CU41" t="s">
        <v>0</v>
      </c>
      <c r="CV41" t="s">
        <v>0</v>
      </c>
      <c r="CW41" t="s">
        <v>0</v>
      </c>
      <c r="CX41" t="s">
        <v>0</v>
      </c>
      <c r="CY41" t="s">
        <v>0</v>
      </c>
      <c r="CZ41" t="s">
        <v>0</v>
      </c>
      <c r="DA41" t="s">
        <v>0</v>
      </c>
      <c r="DB41" t="s">
        <v>0</v>
      </c>
      <c r="DC41" t="s">
        <v>0</v>
      </c>
      <c r="DD41" t="s">
        <v>0</v>
      </c>
      <c r="DE41" t="s">
        <v>0</v>
      </c>
      <c r="DF41" t="s">
        <v>0</v>
      </c>
      <c r="DG41" t="s">
        <v>0</v>
      </c>
      <c r="DH41" t="s">
        <v>0</v>
      </c>
      <c r="DI41" t="s">
        <v>0</v>
      </c>
      <c r="DJ41" t="s">
        <v>0</v>
      </c>
      <c r="DK41" t="s">
        <v>0</v>
      </c>
      <c r="DL41" t="s">
        <v>0</v>
      </c>
      <c r="DM41" t="s">
        <v>0</v>
      </c>
      <c r="DN41" t="s">
        <v>0</v>
      </c>
      <c r="DO41" t="s">
        <v>0</v>
      </c>
      <c r="DP41" t="s">
        <v>0</v>
      </c>
      <c r="DQ41" t="s">
        <v>0</v>
      </c>
      <c r="DR41" t="s">
        <v>0</v>
      </c>
      <c r="DS41" t="s">
        <v>0</v>
      </c>
      <c r="DT41" t="s">
        <v>0</v>
      </c>
      <c r="DU41" t="s">
        <v>0</v>
      </c>
      <c r="DV41" t="s">
        <v>0</v>
      </c>
      <c r="DW41" t="s">
        <v>0</v>
      </c>
      <c r="DX41" t="s">
        <v>0</v>
      </c>
      <c r="DY41" t="s">
        <v>0</v>
      </c>
      <c r="DZ41" t="s">
        <v>0</v>
      </c>
      <c r="EA41" t="s">
        <v>0</v>
      </c>
      <c r="EB41" t="s">
        <v>0</v>
      </c>
      <c r="EC41" t="s">
        <v>0</v>
      </c>
      <c r="ED41" t="s">
        <v>0</v>
      </c>
      <c r="EE41" t="s">
        <v>0</v>
      </c>
      <c r="EF41" t="s">
        <v>0</v>
      </c>
      <c r="EG41" t="s">
        <v>0</v>
      </c>
      <c r="EH41" t="s">
        <v>0</v>
      </c>
      <c r="EI41" t="s">
        <v>0</v>
      </c>
      <c r="EJ41" t="s">
        <v>0</v>
      </c>
      <c r="EK41" t="s">
        <v>0</v>
      </c>
      <c r="EL41" t="s">
        <v>0</v>
      </c>
      <c r="EM41" t="s">
        <v>0</v>
      </c>
      <c r="EN41" t="s">
        <v>0</v>
      </c>
      <c r="EO41" t="s">
        <v>0</v>
      </c>
      <c r="EP41" t="s">
        <v>0</v>
      </c>
      <c r="EQ41" t="s">
        <v>0</v>
      </c>
      <c r="ER41" t="s">
        <v>0</v>
      </c>
      <c r="ES41" t="s">
        <v>0</v>
      </c>
      <c r="ET41" t="s">
        <v>0</v>
      </c>
      <c r="EU41" t="s">
        <v>0</v>
      </c>
      <c r="EV41" t="s">
        <v>0</v>
      </c>
      <c r="EW41" t="s">
        <v>0</v>
      </c>
      <c r="EX41" t="s">
        <v>0</v>
      </c>
      <c r="EY41" t="s">
        <v>0</v>
      </c>
      <c r="EZ41" t="s">
        <v>0</v>
      </c>
      <c r="FA41" t="s">
        <v>0</v>
      </c>
      <c r="FB41" t="s">
        <v>0</v>
      </c>
      <c r="FC41" t="s">
        <v>0</v>
      </c>
      <c r="FD41" t="s">
        <v>0</v>
      </c>
      <c r="FE41" t="s">
        <v>0</v>
      </c>
      <c r="FF41" t="s">
        <v>0</v>
      </c>
      <c r="FG41" t="s">
        <v>0</v>
      </c>
      <c r="FH41" t="s">
        <v>0</v>
      </c>
      <c r="FI41" t="s">
        <v>0</v>
      </c>
      <c r="FJ41" t="s">
        <v>0</v>
      </c>
      <c r="FK41" t="s">
        <v>0</v>
      </c>
      <c r="FL41" t="s">
        <v>0</v>
      </c>
      <c r="FM41" t="s">
        <v>0</v>
      </c>
      <c r="FN41" t="s">
        <v>0</v>
      </c>
      <c r="FO41" t="s">
        <v>0</v>
      </c>
      <c r="FP41" t="s">
        <v>0</v>
      </c>
      <c r="FQ41" t="s">
        <v>0</v>
      </c>
      <c r="FR41" t="s">
        <v>0</v>
      </c>
      <c r="FS41" t="s">
        <v>0</v>
      </c>
      <c r="FT41" t="s">
        <v>0</v>
      </c>
      <c r="FU41" t="s">
        <v>0</v>
      </c>
      <c r="FV41" t="s">
        <v>0</v>
      </c>
      <c r="FW41" t="s">
        <v>0</v>
      </c>
      <c r="FX41" t="s">
        <v>0</v>
      </c>
      <c r="FY41" t="s">
        <v>0</v>
      </c>
      <c r="FZ41" t="s">
        <v>0</v>
      </c>
      <c r="GA41" t="s">
        <v>0</v>
      </c>
      <c r="GB41" t="s">
        <v>0</v>
      </c>
      <c r="GC41" t="s">
        <v>0</v>
      </c>
      <c r="GD41" t="s">
        <v>0</v>
      </c>
      <c r="GE41" t="s">
        <v>0</v>
      </c>
      <c r="GF41" t="s">
        <v>0</v>
      </c>
      <c r="GG41" t="s">
        <v>0</v>
      </c>
      <c r="GH41" t="s">
        <v>0</v>
      </c>
      <c r="GI41" t="s">
        <v>0</v>
      </c>
      <c r="GJ41" t="s">
        <v>0</v>
      </c>
      <c r="GK41" t="s">
        <v>0</v>
      </c>
      <c r="GL41" t="s">
        <v>0</v>
      </c>
      <c r="GM41" t="s">
        <v>0</v>
      </c>
      <c r="GN41" t="s">
        <v>0</v>
      </c>
      <c r="GO41" t="s">
        <v>0</v>
      </c>
      <c r="GP41" t="s">
        <v>0</v>
      </c>
      <c r="GQ41" t="s">
        <v>0</v>
      </c>
      <c r="GR41" t="s">
        <v>0</v>
      </c>
      <c r="GS41" t="s">
        <v>0</v>
      </c>
      <c r="GT41" t="s">
        <v>0</v>
      </c>
      <c r="GU41" t="s">
        <v>0</v>
      </c>
      <c r="GV41" s="1" t="s">
        <v>0</v>
      </c>
    </row>
    <row r="42" spans="1:204" x14ac:dyDescent="0.25">
      <c r="A42" t="s">
        <v>586</v>
      </c>
      <c r="B42" t="s">
        <v>0</v>
      </c>
      <c r="C42" t="s">
        <v>0</v>
      </c>
      <c r="D42" s="78">
        <v>0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2000000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0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33203158</v>
      </c>
      <c r="AN42" s="78">
        <v>0</v>
      </c>
      <c r="AO42" s="78">
        <v>0</v>
      </c>
      <c r="AP42" s="78">
        <v>0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75285788</v>
      </c>
      <c r="AZ42" t="s">
        <v>0</v>
      </c>
      <c r="BA42" t="s">
        <v>0</v>
      </c>
      <c r="BB42" t="s">
        <v>0</v>
      </c>
      <c r="BC42" t="s">
        <v>0</v>
      </c>
      <c r="BD42" t="s">
        <v>0</v>
      </c>
      <c r="BE42" t="s">
        <v>0</v>
      </c>
      <c r="BF42" t="s">
        <v>0</v>
      </c>
      <c r="BG42" t="s">
        <v>0</v>
      </c>
      <c r="BH42" t="s">
        <v>0</v>
      </c>
      <c r="BI42" t="s">
        <v>0</v>
      </c>
      <c r="BJ42" t="s">
        <v>0</v>
      </c>
      <c r="BK42" t="s">
        <v>0</v>
      </c>
      <c r="BL42" t="s">
        <v>0</v>
      </c>
      <c r="BM42" t="s">
        <v>0</v>
      </c>
      <c r="BN42" t="s">
        <v>0</v>
      </c>
      <c r="BO42" t="s">
        <v>0</v>
      </c>
      <c r="BP42" t="s">
        <v>0</v>
      </c>
      <c r="BQ42" t="s">
        <v>0</v>
      </c>
      <c r="BR42" t="s">
        <v>0</v>
      </c>
      <c r="BS42" t="s">
        <v>0</v>
      </c>
      <c r="BT42" t="s">
        <v>0</v>
      </c>
      <c r="BU42" t="s">
        <v>0</v>
      </c>
      <c r="BV42" t="s">
        <v>0</v>
      </c>
      <c r="BW42" t="s">
        <v>0</v>
      </c>
      <c r="BX42" t="s">
        <v>0</v>
      </c>
      <c r="BY42" t="s">
        <v>0</v>
      </c>
      <c r="BZ42" t="s">
        <v>0</v>
      </c>
      <c r="CA42" t="s">
        <v>0</v>
      </c>
      <c r="CB42" t="s">
        <v>0</v>
      </c>
      <c r="CC42" t="s">
        <v>0</v>
      </c>
      <c r="CD42" t="s">
        <v>0</v>
      </c>
      <c r="CE42" t="s">
        <v>0</v>
      </c>
      <c r="CF42" t="s">
        <v>0</v>
      </c>
      <c r="CG42" t="s">
        <v>0</v>
      </c>
      <c r="CH42" t="s">
        <v>0</v>
      </c>
      <c r="CI42" t="s">
        <v>0</v>
      </c>
      <c r="CJ42" t="s">
        <v>0</v>
      </c>
      <c r="CK42" t="s">
        <v>0</v>
      </c>
      <c r="CL42" t="s">
        <v>0</v>
      </c>
      <c r="CM42" t="s">
        <v>0</v>
      </c>
      <c r="CN42" t="s">
        <v>0</v>
      </c>
      <c r="CO42" t="s">
        <v>0</v>
      </c>
      <c r="CP42" t="s">
        <v>0</v>
      </c>
      <c r="CQ42" t="s">
        <v>0</v>
      </c>
      <c r="CR42" t="s">
        <v>0</v>
      </c>
      <c r="CS42" t="s">
        <v>0</v>
      </c>
      <c r="CT42" t="s">
        <v>0</v>
      </c>
      <c r="CU42" t="s">
        <v>0</v>
      </c>
      <c r="CV42" t="s">
        <v>0</v>
      </c>
      <c r="CW42" t="s">
        <v>0</v>
      </c>
      <c r="CX42" t="s">
        <v>0</v>
      </c>
      <c r="CY42" t="s">
        <v>0</v>
      </c>
      <c r="CZ42" t="s">
        <v>0</v>
      </c>
      <c r="DA42" t="s">
        <v>0</v>
      </c>
      <c r="DB42" t="s">
        <v>0</v>
      </c>
      <c r="DC42" t="s">
        <v>0</v>
      </c>
      <c r="DD42" t="s">
        <v>0</v>
      </c>
      <c r="DE42" t="s">
        <v>0</v>
      </c>
      <c r="DF42" t="s">
        <v>0</v>
      </c>
      <c r="DG42" t="s">
        <v>0</v>
      </c>
      <c r="DH42" t="s">
        <v>0</v>
      </c>
      <c r="DI42" t="s">
        <v>0</v>
      </c>
      <c r="DJ42" t="s">
        <v>0</v>
      </c>
      <c r="DK42" t="s">
        <v>0</v>
      </c>
      <c r="DL42" t="s">
        <v>0</v>
      </c>
      <c r="DM42" t="s">
        <v>0</v>
      </c>
      <c r="DN42" t="s">
        <v>0</v>
      </c>
      <c r="DO42" t="s">
        <v>0</v>
      </c>
      <c r="DP42" t="s">
        <v>0</v>
      </c>
      <c r="DQ42" t="s">
        <v>0</v>
      </c>
      <c r="DR42" t="s">
        <v>0</v>
      </c>
      <c r="DS42" t="s">
        <v>0</v>
      </c>
      <c r="DT42" t="s">
        <v>0</v>
      </c>
      <c r="DU42" t="s">
        <v>0</v>
      </c>
      <c r="DV42" t="s">
        <v>0</v>
      </c>
      <c r="DW42" t="s">
        <v>0</v>
      </c>
      <c r="DX42" t="s">
        <v>0</v>
      </c>
      <c r="DY42" t="s">
        <v>0</v>
      </c>
      <c r="DZ42" t="s">
        <v>0</v>
      </c>
      <c r="EA42" t="s">
        <v>0</v>
      </c>
      <c r="EB42" t="s">
        <v>0</v>
      </c>
      <c r="EC42" t="s">
        <v>0</v>
      </c>
      <c r="ED42" t="s">
        <v>0</v>
      </c>
      <c r="EE42" t="s">
        <v>0</v>
      </c>
      <c r="EF42" t="s">
        <v>0</v>
      </c>
      <c r="EG42" t="s">
        <v>0</v>
      </c>
      <c r="EH42" t="s">
        <v>0</v>
      </c>
      <c r="EI42" t="s">
        <v>0</v>
      </c>
      <c r="EJ42" t="s">
        <v>0</v>
      </c>
      <c r="EK42" t="s">
        <v>0</v>
      </c>
      <c r="EL42" t="s">
        <v>0</v>
      </c>
      <c r="EM42" t="s">
        <v>0</v>
      </c>
      <c r="EN42" t="s">
        <v>0</v>
      </c>
      <c r="EO42" t="s">
        <v>0</v>
      </c>
      <c r="EP42" t="s">
        <v>0</v>
      </c>
      <c r="EQ42" t="s">
        <v>0</v>
      </c>
      <c r="ER42" t="s">
        <v>0</v>
      </c>
      <c r="ES42" t="s">
        <v>0</v>
      </c>
      <c r="ET42" t="s">
        <v>0</v>
      </c>
      <c r="EU42" t="s">
        <v>0</v>
      </c>
      <c r="EV42" t="s">
        <v>0</v>
      </c>
      <c r="EW42" t="s">
        <v>0</v>
      </c>
      <c r="EX42" t="s">
        <v>0</v>
      </c>
      <c r="EY42" t="s">
        <v>0</v>
      </c>
      <c r="EZ42" t="s">
        <v>0</v>
      </c>
      <c r="FA42" t="s">
        <v>0</v>
      </c>
      <c r="FB42" t="s">
        <v>0</v>
      </c>
      <c r="FC42" t="s">
        <v>0</v>
      </c>
      <c r="FD42" t="s">
        <v>0</v>
      </c>
      <c r="FE42" t="s">
        <v>0</v>
      </c>
      <c r="FF42" t="s">
        <v>0</v>
      </c>
      <c r="FG42" t="s">
        <v>0</v>
      </c>
      <c r="FH42" t="s">
        <v>0</v>
      </c>
      <c r="FI42" t="s">
        <v>0</v>
      </c>
      <c r="FJ42" t="s">
        <v>0</v>
      </c>
      <c r="FK42" t="s">
        <v>0</v>
      </c>
      <c r="FL42" t="s">
        <v>0</v>
      </c>
      <c r="FM42" t="s">
        <v>0</v>
      </c>
      <c r="FN42" t="s">
        <v>0</v>
      </c>
      <c r="FO42" t="s">
        <v>0</v>
      </c>
      <c r="FP42" t="s">
        <v>0</v>
      </c>
      <c r="FQ42" t="s">
        <v>0</v>
      </c>
      <c r="FR42" t="s">
        <v>0</v>
      </c>
      <c r="FS42" t="s">
        <v>0</v>
      </c>
      <c r="FT42" t="s">
        <v>0</v>
      </c>
      <c r="FU42" t="s">
        <v>0</v>
      </c>
      <c r="FV42" t="s">
        <v>0</v>
      </c>
      <c r="FW42" t="s">
        <v>0</v>
      </c>
      <c r="FX42" t="s">
        <v>0</v>
      </c>
      <c r="FY42" t="s">
        <v>0</v>
      </c>
      <c r="FZ42" t="s">
        <v>0</v>
      </c>
      <c r="GA42" t="s">
        <v>0</v>
      </c>
      <c r="GB42" t="s">
        <v>0</v>
      </c>
      <c r="GC42" t="s">
        <v>0</v>
      </c>
      <c r="GD42" t="s">
        <v>0</v>
      </c>
      <c r="GE42" t="s">
        <v>0</v>
      </c>
      <c r="GF42" t="s">
        <v>0</v>
      </c>
      <c r="GG42" t="s">
        <v>0</v>
      </c>
      <c r="GH42" t="s">
        <v>0</v>
      </c>
      <c r="GI42" t="s">
        <v>0</v>
      </c>
      <c r="GJ42" t="s">
        <v>0</v>
      </c>
      <c r="GK42" t="s">
        <v>0</v>
      </c>
      <c r="GL42" t="s">
        <v>0</v>
      </c>
      <c r="GM42" t="s">
        <v>0</v>
      </c>
      <c r="GN42" t="s">
        <v>0</v>
      </c>
      <c r="GO42" t="s">
        <v>0</v>
      </c>
      <c r="GP42" t="s">
        <v>0</v>
      </c>
      <c r="GQ42" t="s">
        <v>0</v>
      </c>
      <c r="GR42" t="s">
        <v>0</v>
      </c>
      <c r="GS42" t="s">
        <v>0</v>
      </c>
      <c r="GT42" t="s">
        <v>0</v>
      </c>
      <c r="GU42" t="s">
        <v>0</v>
      </c>
      <c r="GV42" s="1" t="s">
        <v>0</v>
      </c>
    </row>
    <row r="43" spans="1:204" x14ac:dyDescent="0.25">
      <c r="A43" t="s">
        <v>587</v>
      </c>
      <c r="B43" t="s">
        <v>0</v>
      </c>
      <c r="C43" t="s">
        <v>0</v>
      </c>
      <c r="D43" s="78">
        <v>556686.11</v>
      </c>
      <c r="E43" s="78">
        <v>507001.02</v>
      </c>
      <c r="F43" s="78">
        <v>190378.95</v>
      </c>
      <c r="G43" s="78">
        <v>206295.45</v>
      </c>
      <c r="H43" s="78">
        <v>3485366.04</v>
      </c>
      <c r="I43" s="78">
        <v>-2707723.46</v>
      </c>
      <c r="J43" s="78">
        <v>331515.96999999997</v>
      </c>
      <c r="K43" s="78">
        <v>1388872.48</v>
      </c>
      <c r="L43" s="78">
        <v>331485.53999999998</v>
      </c>
      <c r="M43" s="78">
        <v>1059844.55</v>
      </c>
      <c r="N43" s="78">
        <v>1959654.06</v>
      </c>
      <c r="O43" s="78">
        <v>2216672.9700000002</v>
      </c>
      <c r="P43" s="78">
        <v>403151.33</v>
      </c>
      <c r="Q43" s="78">
        <v>545198.28</v>
      </c>
      <c r="R43" s="78">
        <v>200503.2</v>
      </c>
      <c r="S43" s="78">
        <v>205343.87</v>
      </c>
      <c r="T43" s="78">
        <v>3684635.18</v>
      </c>
      <c r="U43" s="78">
        <v>821209.33</v>
      </c>
      <c r="V43" s="78">
        <v>2523413.11</v>
      </c>
      <c r="W43" s="78">
        <v>1305993.48</v>
      </c>
      <c r="X43" s="78">
        <v>349450.74</v>
      </c>
      <c r="Y43" s="78">
        <v>1117714.9099999999</v>
      </c>
      <c r="Z43" s="78">
        <v>251741.39</v>
      </c>
      <c r="AA43" s="78">
        <v>323645.18</v>
      </c>
      <c r="AB43" s="78">
        <v>426605.49</v>
      </c>
      <c r="AC43" s="78">
        <v>577196.49</v>
      </c>
      <c r="AD43" s="78">
        <v>211983.16</v>
      </c>
      <c r="AE43" s="78">
        <v>217089.38</v>
      </c>
      <c r="AF43" s="78">
        <v>3902054.29</v>
      </c>
      <c r="AG43" s="78">
        <v>1316928.67</v>
      </c>
      <c r="AH43" s="78">
        <v>2683855.02</v>
      </c>
      <c r="AI43" s="78">
        <v>1555423.96</v>
      </c>
      <c r="AJ43" s="78">
        <v>370739.23</v>
      </c>
      <c r="AK43" s="78">
        <v>1185905.8400000001</v>
      </c>
      <c r="AL43" s="78">
        <v>2193387.54</v>
      </c>
      <c r="AM43" s="78">
        <v>2475725.5</v>
      </c>
      <c r="AN43" s="78">
        <v>451917</v>
      </c>
      <c r="AO43" s="78">
        <v>610481.06999999995</v>
      </c>
      <c r="AP43" s="78">
        <v>223893.35</v>
      </c>
      <c r="AQ43" s="78">
        <v>229222.38</v>
      </c>
      <c r="AR43" s="78">
        <v>4127265.28</v>
      </c>
      <c r="AS43" s="78">
        <v>1394303.47</v>
      </c>
      <c r="AT43" s="78">
        <v>2841888.43</v>
      </c>
      <c r="AU43" s="78">
        <v>1646816.17</v>
      </c>
      <c r="AV43" s="78">
        <v>392219.75</v>
      </c>
      <c r="AW43" s="78">
        <v>1255444.31</v>
      </c>
      <c r="AX43" s="78">
        <v>2322285.19</v>
      </c>
      <c r="AY43" s="78">
        <v>2621212.89</v>
      </c>
      <c r="AZ43" t="s">
        <v>0</v>
      </c>
      <c r="BA43" t="s">
        <v>0</v>
      </c>
      <c r="BB43" t="s">
        <v>0</v>
      </c>
      <c r="BC43" t="s">
        <v>0</v>
      </c>
      <c r="BD43" t="s">
        <v>0</v>
      </c>
      <c r="BE43" t="s">
        <v>0</v>
      </c>
      <c r="BF43" t="s">
        <v>0</v>
      </c>
      <c r="BG43" t="s">
        <v>0</v>
      </c>
      <c r="BH43" t="s">
        <v>0</v>
      </c>
      <c r="BI43" t="s">
        <v>0</v>
      </c>
      <c r="BJ43" t="s">
        <v>0</v>
      </c>
      <c r="BK43" t="s">
        <v>0</v>
      </c>
      <c r="BL43" t="s">
        <v>0</v>
      </c>
      <c r="BM43" t="s">
        <v>0</v>
      </c>
      <c r="BN43" t="s">
        <v>0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0</v>
      </c>
      <c r="BU43" t="s">
        <v>0</v>
      </c>
      <c r="BV43" t="s">
        <v>0</v>
      </c>
      <c r="BW43" t="s">
        <v>0</v>
      </c>
      <c r="BX43" t="s">
        <v>0</v>
      </c>
      <c r="BY43" t="s">
        <v>0</v>
      </c>
      <c r="BZ43" t="s">
        <v>0</v>
      </c>
      <c r="CA43" t="s">
        <v>0</v>
      </c>
      <c r="CB43" t="s">
        <v>0</v>
      </c>
      <c r="CC43" t="s">
        <v>0</v>
      </c>
      <c r="CD43" t="s">
        <v>0</v>
      </c>
      <c r="CE43" t="s">
        <v>0</v>
      </c>
      <c r="CF43" t="s">
        <v>0</v>
      </c>
      <c r="CG43" t="s">
        <v>0</v>
      </c>
      <c r="CH43" t="s">
        <v>0</v>
      </c>
      <c r="CI43" t="s">
        <v>0</v>
      </c>
      <c r="CJ43" t="s">
        <v>0</v>
      </c>
      <c r="CK43" t="s">
        <v>0</v>
      </c>
      <c r="CL43" t="s">
        <v>0</v>
      </c>
      <c r="CM43" t="s">
        <v>0</v>
      </c>
      <c r="CN43" t="s">
        <v>0</v>
      </c>
      <c r="CO43" t="s">
        <v>0</v>
      </c>
      <c r="CP43" t="s">
        <v>0</v>
      </c>
      <c r="CQ43" t="s">
        <v>0</v>
      </c>
      <c r="CR43" t="s">
        <v>0</v>
      </c>
      <c r="CS43" t="s">
        <v>0</v>
      </c>
      <c r="CT43" t="s">
        <v>0</v>
      </c>
      <c r="CU43" t="s">
        <v>0</v>
      </c>
      <c r="CV43" t="s">
        <v>0</v>
      </c>
      <c r="CW43" t="s">
        <v>0</v>
      </c>
      <c r="CX43" t="s">
        <v>0</v>
      </c>
      <c r="CY43" t="s">
        <v>0</v>
      </c>
      <c r="CZ43" t="s">
        <v>0</v>
      </c>
      <c r="DA43" t="s">
        <v>0</v>
      </c>
      <c r="DB43" t="s">
        <v>0</v>
      </c>
      <c r="DC43" t="s">
        <v>0</v>
      </c>
      <c r="DD43" t="s">
        <v>0</v>
      </c>
      <c r="DE43" t="s">
        <v>0</v>
      </c>
      <c r="DF43" t="s">
        <v>0</v>
      </c>
      <c r="DG43" t="s">
        <v>0</v>
      </c>
      <c r="DH43" t="s">
        <v>0</v>
      </c>
      <c r="DI43" t="s">
        <v>0</v>
      </c>
      <c r="DJ43" t="s">
        <v>0</v>
      </c>
      <c r="DK43" t="s">
        <v>0</v>
      </c>
      <c r="DL43" t="s">
        <v>0</v>
      </c>
      <c r="DM43" t="s">
        <v>0</v>
      </c>
      <c r="DN43" t="s">
        <v>0</v>
      </c>
      <c r="DO43" t="s">
        <v>0</v>
      </c>
      <c r="DP43" t="s">
        <v>0</v>
      </c>
      <c r="DQ43" t="s">
        <v>0</v>
      </c>
      <c r="DR43" t="s">
        <v>0</v>
      </c>
      <c r="DS43" t="s">
        <v>0</v>
      </c>
      <c r="DT43" t="s">
        <v>0</v>
      </c>
      <c r="DU43" t="s">
        <v>0</v>
      </c>
      <c r="DV43" t="s">
        <v>0</v>
      </c>
      <c r="DW43" t="s">
        <v>0</v>
      </c>
      <c r="DX43" t="s">
        <v>0</v>
      </c>
      <c r="DY43" t="s">
        <v>0</v>
      </c>
      <c r="DZ43" t="s">
        <v>0</v>
      </c>
      <c r="EA43" t="s">
        <v>0</v>
      </c>
      <c r="EB43" t="s">
        <v>0</v>
      </c>
      <c r="EC43" t="s">
        <v>0</v>
      </c>
      <c r="ED43" t="s">
        <v>0</v>
      </c>
      <c r="EE43" t="s">
        <v>0</v>
      </c>
      <c r="EF43" t="s">
        <v>0</v>
      </c>
      <c r="EG43" t="s">
        <v>0</v>
      </c>
      <c r="EH43" t="s">
        <v>0</v>
      </c>
      <c r="EI43" t="s">
        <v>0</v>
      </c>
      <c r="EJ43" t="s">
        <v>0</v>
      </c>
      <c r="EK43" t="s">
        <v>0</v>
      </c>
      <c r="EL43" t="s">
        <v>0</v>
      </c>
      <c r="EM43" t="s">
        <v>0</v>
      </c>
      <c r="EN43" t="s">
        <v>0</v>
      </c>
      <c r="EO43" t="s">
        <v>0</v>
      </c>
      <c r="EP43" t="s">
        <v>0</v>
      </c>
      <c r="EQ43" t="s">
        <v>0</v>
      </c>
      <c r="ER43" t="s">
        <v>0</v>
      </c>
      <c r="ES43" t="s">
        <v>0</v>
      </c>
      <c r="ET43" t="s">
        <v>0</v>
      </c>
      <c r="EU43" t="s">
        <v>0</v>
      </c>
      <c r="EV43" t="s">
        <v>0</v>
      </c>
      <c r="EW43" t="s">
        <v>0</v>
      </c>
      <c r="EX43" t="s">
        <v>0</v>
      </c>
      <c r="EY43" t="s">
        <v>0</v>
      </c>
      <c r="EZ43" t="s">
        <v>0</v>
      </c>
      <c r="FA43" t="s">
        <v>0</v>
      </c>
      <c r="FB43" t="s">
        <v>0</v>
      </c>
      <c r="FC43" t="s">
        <v>0</v>
      </c>
      <c r="FD43" t="s">
        <v>0</v>
      </c>
      <c r="FE43" t="s">
        <v>0</v>
      </c>
      <c r="FF43" t="s">
        <v>0</v>
      </c>
      <c r="FG43" t="s">
        <v>0</v>
      </c>
      <c r="FH43" t="s">
        <v>0</v>
      </c>
      <c r="FI43" t="s">
        <v>0</v>
      </c>
      <c r="FJ43" t="s">
        <v>0</v>
      </c>
      <c r="FK43" t="s">
        <v>0</v>
      </c>
      <c r="FL43" t="s">
        <v>0</v>
      </c>
      <c r="FM43" t="s">
        <v>0</v>
      </c>
      <c r="FN43" t="s">
        <v>0</v>
      </c>
      <c r="FO43" t="s">
        <v>0</v>
      </c>
      <c r="FP43" t="s">
        <v>0</v>
      </c>
      <c r="FQ43" t="s">
        <v>0</v>
      </c>
      <c r="FR43" t="s">
        <v>0</v>
      </c>
      <c r="FS43" t="s">
        <v>0</v>
      </c>
      <c r="FT43" t="s">
        <v>0</v>
      </c>
      <c r="FU43" t="s">
        <v>0</v>
      </c>
      <c r="FV43" t="s">
        <v>0</v>
      </c>
      <c r="FW43" t="s">
        <v>0</v>
      </c>
      <c r="FX43" t="s">
        <v>0</v>
      </c>
      <c r="FY43" t="s">
        <v>0</v>
      </c>
      <c r="FZ43" t="s">
        <v>0</v>
      </c>
      <c r="GA43" t="s">
        <v>0</v>
      </c>
      <c r="GB43" t="s">
        <v>0</v>
      </c>
      <c r="GC43" t="s">
        <v>0</v>
      </c>
      <c r="GD43" t="s">
        <v>0</v>
      </c>
      <c r="GE43" t="s">
        <v>0</v>
      </c>
      <c r="GF43" t="s">
        <v>0</v>
      </c>
      <c r="GG43" t="s">
        <v>0</v>
      </c>
      <c r="GH43" t="s">
        <v>0</v>
      </c>
      <c r="GI43" t="s">
        <v>0</v>
      </c>
      <c r="GJ43" t="s">
        <v>0</v>
      </c>
      <c r="GK43" t="s">
        <v>0</v>
      </c>
      <c r="GL43" t="s">
        <v>0</v>
      </c>
      <c r="GM43" t="s">
        <v>0</v>
      </c>
      <c r="GN43" t="s">
        <v>0</v>
      </c>
      <c r="GO43" t="s">
        <v>0</v>
      </c>
      <c r="GP43" t="s">
        <v>0</v>
      </c>
      <c r="GQ43" t="s">
        <v>0</v>
      </c>
      <c r="GR43" t="s">
        <v>0</v>
      </c>
      <c r="GS43" t="s">
        <v>0</v>
      </c>
      <c r="GT43" t="s">
        <v>0</v>
      </c>
      <c r="GU43" t="s">
        <v>0</v>
      </c>
      <c r="GV43" s="1" t="s">
        <v>0</v>
      </c>
    </row>
    <row r="44" spans="1:204" x14ac:dyDescent="0.25">
      <c r="A44" t="s">
        <v>0</v>
      </c>
      <c r="B44" t="s">
        <v>588</v>
      </c>
      <c r="C44" t="s">
        <v>0</v>
      </c>
      <c r="D44" s="78">
        <v>0</v>
      </c>
      <c r="E44" s="78">
        <v>0</v>
      </c>
      <c r="F44" s="78">
        <v>0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  <c r="T44" s="78">
        <v>0</v>
      </c>
      <c r="U44" s="78">
        <v>0</v>
      </c>
      <c r="V44" s="78">
        <v>0</v>
      </c>
      <c r="W44" s="78">
        <v>0</v>
      </c>
      <c r="X44" s="78">
        <v>0</v>
      </c>
      <c r="Y44" s="78">
        <v>0</v>
      </c>
      <c r="Z44" s="78">
        <v>0</v>
      </c>
      <c r="AA44" s="78">
        <v>0</v>
      </c>
      <c r="AB44" s="78">
        <v>0</v>
      </c>
      <c r="AC44" s="78">
        <v>0</v>
      </c>
      <c r="AD44" s="78">
        <v>0</v>
      </c>
      <c r="AE44" s="78">
        <v>0</v>
      </c>
      <c r="AF44" s="78">
        <v>0</v>
      </c>
      <c r="AG44" s="78">
        <v>0</v>
      </c>
      <c r="AH44" s="78">
        <v>0</v>
      </c>
      <c r="AI44" s="78">
        <v>0</v>
      </c>
      <c r="AJ44" s="78">
        <v>0</v>
      </c>
      <c r="AK44" s="78">
        <v>0</v>
      </c>
      <c r="AL44" s="78">
        <v>0</v>
      </c>
      <c r="AM44" s="78">
        <v>0</v>
      </c>
      <c r="AN44" s="78">
        <v>0</v>
      </c>
      <c r="AO44" s="78">
        <v>0</v>
      </c>
      <c r="AP44" s="78">
        <v>0</v>
      </c>
      <c r="AQ44" s="78">
        <v>0</v>
      </c>
      <c r="AR44" s="78">
        <v>0</v>
      </c>
      <c r="AS44" s="78">
        <v>0</v>
      </c>
      <c r="AT44" s="78">
        <v>0</v>
      </c>
      <c r="AU44" s="78">
        <v>0</v>
      </c>
      <c r="AV44" s="78">
        <v>0</v>
      </c>
      <c r="AW44" s="78">
        <v>0</v>
      </c>
      <c r="AX44" s="78">
        <v>0</v>
      </c>
      <c r="AY44" s="78">
        <v>0</v>
      </c>
      <c r="AZ44" t="s">
        <v>0</v>
      </c>
      <c r="BA44" t="s">
        <v>0</v>
      </c>
      <c r="BB44" t="s">
        <v>0</v>
      </c>
      <c r="BC44" t="s">
        <v>0</v>
      </c>
      <c r="BD44" t="s">
        <v>0</v>
      </c>
      <c r="BE44" t="s">
        <v>0</v>
      </c>
      <c r="BF44" t="s">
        <v>0</v>
      </c>
      <c r="BG44" t="s">
        <v>0</v>
      </c>
      <c r="BH44" t="s">
        <v>0</v>
      </c>
      <c r="BI44" t="s">
        <v>0</v>
      </c>
      <c r="BJ44" t="s">
        <v>0</v>
      </c>
      <c r="BK44" t="s">
        <v>0</v>
      </c>
      <c r="BL44" t="s">
        <v>0</v>
      </c>
      <c r="BM44" t="s">
        <v>0</v>
      </c>
      <c r="BN44" t="s">
        <v>0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0</v>
      </c>
      <c r="BU44" t="s">
        <v>0</v>
      </c>
      <c r="BV44" t="s">
        <v>0</v>
      </c>
      <c r="BW44" t="s">
        <v>0</v>
      </c>
      <c r="BX44" t="s">
        <v>0</v>
      </c>
      <c r="BY44" t="s">
        <v>0</v>
      </c>
      <c r="BZ44" t="s">
        <v>0</v>
      </c>
      <c r="CA44" t="s">
        <v>0</v>
      </c>
      <c r="CB44" t="s">
        <v>0</v>
      </c>
      <c r="CC44" t="s">
        <v>0</v>
      </c>
      <c r="CD44" t="s">
        <v>0</v>
      </c>
      <c r="CE44" t="s">
        <v>0</v>
      </c>
      <c r="CF44" t="s">
        <v>0</v>
      </c>
      <c r="CG44" t="s">
        <v>0</v>
      </c>
      <c r="CH44" t="s">
        <v>0</v>
      </c>
      <c r="CI44" t="s">
        <v>0</v>
      </c>
      <c r="CJ44" t="s">
        <v>0</v>
      </c>
      <c r="CK44" t="s">
        <v>0</v>
      </c>
      <c r="CL44" t="s">
        <v>0</v>
      </c>
      <c r="CM44" t="s">
        <v>0</v>
      </c>
      <c r="CN44" t="s">
        <v>0</v>
      </c>
      <c r="CO44" t="s">
        <v>0</v>
      </c>
      <c r="CP44" t="s">
        <v>0</v>
      </c>
      <c r="CQ44" t="s">
        <v>0</v>
      </c>
      <c r="CR44" t="s">
        <v>0</v>
      </c>
      <c r="CS44" t="s">
        <v>0</v>
      </c>
      <c r="CT44" t="s">
        <v>0</v>
      </c>
      <c r="CU44" t="s">
        <v>0</v>
      </c>
      <c r="CV44" t="s">
        <v>0</v>
      </c>
      <c r="CW44" t="s">
        <v>0</v>
      </c>
      <c r="CX44" t="s">
        <v>0</v>
      </c>
      <c r="CY44" t="s">
        <v>0</v>
      </c>
      <c r="CZ44" t="s">
        <v>0</v>
      </c>
      <c r="DA44" t="s">
        <v>0</v>
      </c>
      <c r="DB44" t="s">
        <v>0</v>
      </c>
      <c r="DC44" t="s">
        <v>0</v>
      </c>
      <c r="DD44" t="s">
        <v>0</v>
      </c>
      <c r="DE44" t="s">
        <v>0</v>
      </c>
      <c r="DF44" t="s">
        <v>0</v>
      </c>
      <c r="DG44" t="s">
        <v>0</v>
      </c>
      <c r="DH44" t="s">
        <v>0</v>
      </c>
      <c r="DI44" t="s">
        <v>0</v>
      </c>
      <c r="DJ44" t="s">
        <v>0</v>
      </c>
      <c r="DK44" t="s">
        <v>0</v>
      </c>
      <c r="DL44" t="s">
        <v>0</v>
      </c>
      <c r="DM44" t="s">
        <v>0</v>
      </c>
      <c r="DN44" t="s">
        <v>0</v>
      </c>
      <c r="DO44" t="s">
        <v>0</v>
      </c>
      <c r="DP44" t="s">
        <v>0</v>
      </c>
      <c r="DQ44" t="s">
        <v>0</v>
      </c>
      <c r="DR44" t="s">
        <v>0</v>
      </c>
      <c r="DS44" t="s">
        <v>0</v>
      </c>
      <c r="DT44" t="s">
        <v>0</v>
      </c>
      <c r="DU44" t="s">
        <v>0</v>
      </c>
      <c r="DV44" t="s">
        <v>0</v>
      </c>
      <c r="DW44" t="s">
        <v>0</v>
      </c>
      <c r="DX44" t="s">
        <v>0</v>
      </c>
      <c r="DY44" t="s">
        <v>0</v>
      </c>
      <c r="DZ44" t="s">
        <v>0</v>
      </c>
      <c r="EA44" t="s">
        <v>0</v>
      </c>
      <c r="EB44" t="s">
        <v>0</v>
      </c>
      <c r="EC44" t="s">
        <v>0</v>
      </c>
      <c r="ED44" t="s">
        <v>0</v>
      </c>
      <c r="EE44" t="s">
        <v>0</v>
      </c>
      <c r="EF44" t="s">
        <v>0</v>
      </c>
      <c r="EG44" t="s">
        <v>0</v>
      </c>
      <c r="EH44" t="s">
        <v>0</v>
      </c>
      <c r="EI44" t="s">
        <v>0</v>
      </c>
      <c r="EJ44" t="s">
        <v>0</v>
      </c>
      <c r="EK44" t="s">
        <v>0</v>
      </c>
      <c r="EL44" t="s">
        <v>0</v>
      </c>
      <c r="EM44" t="s">
        <v>0</v>
      </c>
      <c r="EN44" t="s">
        <v>0</v>
      </c>
      <c r="EO44" t="s">
        <v>0</v>
      </c>
      <c r="EP44" t="s">
        <v>0</v>
      </c>
      <c r="EQ44" t="s">
        <v>0</v>
      </c>
      <c r="ER44" t="s">
        <v>0</v>
      </c>
      <c r="ES44" t="s">
        <v>0</v>
      </c>
      <c r="ET44" t="s">
        <v>0</v>
      </c>
      <c r="EU44" t="s">
        <v>0</v>
      </c>
      <c r="EV44" t="s">
        <v>0</v>
      </c>
      <c r="EW44" t="s">
        <v>0</v>
      </c>
      <c r="EX44" t="s">
        <v>0</v>
      </c>
      <c r="EY44" t="s">
        <v>0</v>
      </c>
      <c r="EZ44" t="s">
        <v>0</v>
      </c>
      <c r="FA44" t="s">
        <v>0</v>
      </c>
      <c r="FB44" t="s">
        <v>0</v>
      </c>
      <c r="FC44" t="s">
        <v>0</v>
      </c>
      <c r="FD44" t="s">
        <v>0</v>
      </c>
      <c r="FE44" t="s">
        <v>0</v>
      </c>
      <c r="FF44" t="s">
        <v>0</v>
      </c>
      <c r="FG44" t="s">
        <v>0</v>
      </c>
      <c r="FH44" t="s">
        <v>0</v>
      </c>
      <c r="FI44" t="s">
        <v>0</v>
      </c>
      <c r="FJ44" t="s">
        <v>0</v>
      </c>
      <c r="FK44" t="s">
        <v>0</v>
      </c>
      <c r="FL44" t="s">
        <v>0</v>
      </c>
      <c r="FM44" t="s">
        <v>0</v>
      </c>
      <c r="FN44" t="s">
        <v>0</v>
      </c>
      <c r="FO44" t="s">
        <v>0</v>
      </c>
      <c r="FP44" t="s">
        <v>0</v>
      </c>
      <c r="FQ44" t="s">
        <v>0</v>
      </c>
      <c r="FR44" t="s">
        <v>0</v>
      </c>
      <c r="FS44" t="s">
        <v>0</v>
      </c>
      <c r="FT44" t="s">
        <v>0</v>
      </c>
      <c r="FU44" t="s">
        <v>0</v>
      </c>
      <c r="FV44" t="s">
        <v>0</v>
      </c>
      <c r="FW44" t="s">
        <v>0</v>
      </c>
      <c r="FX44" t="s">
        <v>0</v>
      </c>
      <c r="FY44" t="s">
        <v>0</v>
      </c>
      <c r="FZ44" t="s">
        <v>0</v>
      </c>
      <c r="GA44" t="s">
        <v>0</v>
      </c>
      <c r="GB44" t="s">
        <v>0</v>
      </c>
      <c r="GC44" t="s">
        <v>0</v>
      </c>
      <c r="GD44" t="s">
        <v>0</v>
      </c>
      <c r="GE44" t="s">
        <v>0</v>
      </c>
      <c r="GF44" t="s">
        <v>0</v>
      </c>
      <c r="GG44" t="s">
        <v>0</v>
      </c>
      <c r="GH44" t="s">
        <v>0</v>
      </c>
      <c r="GI44" t="s">
        <v>0</v>
      </c>
      <c r="GJ44" t="s">
        <v>0</v>
      </c>
      <c r="GK44" t="s">
        <v>0</v>
      </c>
      <c r="GL44" t="s">
        <v>0</v>
      </c>
      <c r="GM44" t="s">
        <v>0</v>
      </c>
      <c r="GN44" t="s">
        <v>0</v>
      </c>
      <c r="GO44" t="s">
        <v>0</v>
      </c>
      <c r="GP44" t="s">
        <v>0</v>
      </c>
      <c r="GQ44" t="s">
        <v>0</v>
      </c>
      <c r="GR44" t="s">
        <v>0</v>
      </c>
      <c r="GS44" t="s">
        <v>0</v>
      </c>
      <c r="GT44" t="s">
        <v>0</v>
      </c>
      <c r="GU44" t="s">
        <v>0</v>
      </c>
      <c r="GV44" s="1" t="s">
        <v>0</v>
      </c>
    </row>
    <row r="45" spans="1:204" x14ac:dyDescent="0.25">
      <c r="A45" t="s">
        <v>0</v>
      </c>
      <c r="B45" t="s">
        <v>589</v>
      </c>
      <c r="C45" t="s">
        <v>0</v>
      </c>
      <c r="D45" s="78">
        <v>556686.11</v>
      </c>
      <c r="E45" s="78">
        <v>507001.02</v>
      </c>
      <c r="F45" s="78">
        <v>190378.95</v>
      </c>
      <c r="G45" s="78">
        <v>206295.45</v>
      </c>
      <c r="H45" s="78">
        <v>3485366.04</v>
      </c>
      <c r="I45" s="78">
        <v>-2707723.46</v>
      </c>
      <c r="J45" s="78">
        <v>331515.96999999997</v>
      </c>
      <c r="K45" s="78">
        <v>1388872.48</v>
      </c>
      <c r="L45" s="78">
        <v>331485.53999999998</v>
      </c>
      <c r="M45" s="78">
        <v>1059844.55</v>
      </c>
      <c r="N45" s="78">
        <v>1959654.06</v>
      </c>
      <c r="O45" s="78">
        <v>2216672.9700000002</v>
      </c>
      <c r="P45" s="78">
        <v>403151.33</v>
      </c>
      <c r="Q45" s="78">
        <v>545198.28</v>
      </c>
      <c r="R45" s="78">
        <v>200503.2</v>
      </c>
      <c r="S45" s="78">
        <v>205343.87</v>
      </c>
      <c r="T45" s="78">
        <v>3684635.18</v>
      </c>
      <c r="U45" s="78">
        <v>821209.33</v>
      </c>
      <c r="V45" s="78">
        <v>2523413.11</v>
      </c>
      <c r="W45" s="78">
        <v>1305993.48</v>
      </c>
      <c r="X45" s="78">
        <v>349450.74</v>
      </c>
      <c r="Y45" s="78">
        <v>1117714.9099999999</v>
      </c>
      <c r="Z45" s="78">
        <v>251741.39</v>
      </c>
      <c r="AA45" s="78">
        <v>323645.18</v>
      </c>
      <c r="AB45" s="78">
        <v>426605.49</v>
      </c>
      <c r="AC45" s="78">
        <v>577196.49</v>
      </c>
      <c r="AD45" s="78">
        <v>211983.16</v>
      </c>
      <c r="AE45" s="78">
        <v>217089.38</v>
      </c>
      <c r="AF45" s="78">
        <v>3902054.29</v>
      </c>
      <c r="AG45" s="78">
        <v>1316928.67</v>
      </c>
      <c r="AH45" s="78">
        <v>2683855.02</v>
      </c>
      <c r="AI45" s="78">
        <v>1555423.96</v>
      </c>
      <c r="AJ45" s="78">
        <v>370739.23</v>
      </c>
      <c r="AK45" s="78">
        <v>1185905.8400000001</v>
      </c>
      <c r="AL45" s="78">
        <v>2193387.54</v>
      </c>
      <c r="AM45" s="78">
        <v>2475725.5</v>
      </c>
      <c r="AN45" s="78">
        <v>451917</v>
      </c>
      <c r="AO45" s="78">
        <v>610481.06999999995</v>
      </c>
      <c r="AP45" s="78">
        <v>223893.35</v>
      </c>
      <c r="AQ45" s="78">
        <v>229222.38</v>
      </c>
      <c r="AR45" s="78">
        <v>4127265.28</v>
      </c>
      <c r="AS45" s="78">
        <v>1394303.47</v>
      </c>
      <c r="AT45" s="78">
        <v>2841888.43</v>
      </c>
      <c r="AU45" s="78">
        <v>1646816.17</v>
      </c>
      <c r="AV45" s="78">
        <v>392219.75</v>
      </c>
      <c r="AW45" s="78">
        <v>1255444.31</v>
      </c>
      <c r="AX45" s="78">
        <v>2322285.19</v>
      </c>
      <c r="AY45" s="78">
        <v>2621212.89</v>
      </c>
      <c r="AZ45" t="s">
        <v>0</v>
      </c>
      <c r="BA45" t="s">
        <v>0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t="s">
        <v>0</v>
      </c>
      <c r="BM45" t="s">
        <v>0</v>
      </c>
      <c r="BN45" t="s">
        <v>0</v>
      </c>
      <c r="BO45" t="s">
        <v>0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0</v>
      </c>
      <c r="BV45" t="s">
        <v>0</v>
      </c>
      <c r="BW45" t="s">
        <v>0</v>
      </c>
      <c r="BX45" t="s">
        <v>0</v>
      </c>
      <c r="BY45" t="s">
        <v>0</v>
      </c>
      <c r="BZ45" t="s">
        <v>0</v>
      </c>
      <c r="CA45" t="s">
        <v>0</v>
      </c>
      <c r="CB45" t="s">
        <v>0</v>
      </c>
      <c r="CC45" t="s">
        <v>0</v>
      </c>
      <c r="CD45" t="s">
        <v>0</v>
      </c>
      <c r="CE45" t="s">
        <v>0</v>
      </c>
      <c r="CF45" t="s">
        <v>0</v>
      </c>
      <c r="CG45" t="s">
        <v>0</v>
      </c>
      <c r="CH45" t="s">
        <v>0</v>
      </c>
      <c r="CI45" t="s">
        <v>0</v>
      </c>
      <c r="CJ45" t="s">
        <v>0</v>
      </c>
      <c r="CK45" t="s">
        <v>0</v>
      </c>
      <c r="CL45" t="s">
        <v>0</v>
      </c>
      <c r="CM45" t="s">
        <v>0</v>
      </c>
      <c r="CN45" t="s">
        <v>0</v>
      </c>
      <c r="CO45" t="s">
        <v>0</v>
      </c>
      <c r="CP45" t="s">
        <v>0</v>
      </c>
      <c r="CQ45" t="s">
        <v>0</v>
      </c>
      <c r="CR45" t="s">
        <v>0</v>
      </c>
      <c r="CS45" t="s">
        <v>0</v>
      </c>
      <c r="CT45" t="s">
        <v>0</v>
      </c>
      <c r="CU45" t="s">
        <v>0</v>
      </c>
      <c r="CV45" t="s">
        <v>0</v>
      </c>
      <c r="CW45" t="s">
        <v>0</v>
      </c>
      <c r="CX45" t="s">
        <v>0</v>
      </c>
      <c r="CY45" t="s">
        <v>0</v>
      </c>
      <c r="CZ45" t="s">
        <v>0</v>
      </c>
      <c r="DA45" t="s">
        <v>0</v>
      </c>
      <c r="DB45" t="s">
        <v>0</v>
      </c>
      <c r="DC45" t="s">
        <v>0</v>
      </c>
      <c r="DD45" t="s">
        <v>0</v>
      </c>
      <c r="DE45" t="s">
        <v>0</v>
      </c>
      <c r="DF45" t="s">
        <v>0</v>
      </c>
      <c r="DG45" t="s">
        <v>0</v>
      </c>
      <c r="DH45" t="s">
        <v>0</v>
      </c>
      <c r="DI45" t="s">
        <v>0</v>
      </c>
      <c r="DJ45" t="s">
        <v>0</v>
      </c>
      <c r="DK45" t="s">
        <v>0</v>
      </c>
      <c r="DL45" t="s">
        <v>0</v>
      </c>
      <c r="DM45" t="s">
        <v>0</v>
      </c>
      <c r="DN45" t="s">
        <v>0</v>
      </c>
      <c r="DO45" t="s">
        <v>0</v>
      </c>
      <c r="DP45" t="s">
        <v>0</v>
      </c>
      <c r="DQ45" t="s">
        <v>0</v>
      </c>
      <c r="DR45" t="s">
        <v>0</v>
      </c>
      <c r="DS45" t="s">
        <v>0</v>
      </c>
      <c r="DT45" t="s">
        <v>0</v>
      </c>
      <c r="DU45" t="s">
        <v>0</v>
      </c>
      <c r="DV45" t="s">
        <v>0</v>
      </c>
      <c r="DW45" t="s">
        <v>0</v>
      </c>
      <c r="DX45" t="s">
        <v>0</v>
      </c>
      <c r="DY45" t="s">
        <v>0</v>
      </c>
      <c r="DZ45" t="s">
        <v>0</v>
      </c>
      <c r="EA45" t="s">
        <v>0</v>
      </c>
      <c r="EB45" t="s">
        <v>0</v>
      </c>
      <c r="EC45" t="s">
        <v>0</v>
      </c>
      <c r="ED45" t="s">
        <v>0</v>
      </c>
      <c r="EE45" t="s">
        <v>0</v>
      </c>
      <c r="EF45" t="s">
        <v>0</v>
      </c>
      <c r="EG45" t="s">
        <v>0</v>
      </c>
      <c r="EH45" t="s">
        <v>0</v>
      </c>
      <c r="EI45" t="s">
        <v>0</v>
      </c>
      <c r="EJ45" t="s">
        <v>0</v>
      </c>
      <c r="EK45" t="s">
        <v>0</v>
      </c>
      <c r="EL45" t="s">
        <v>0</v>
      </c>
      <c r="EM45" t="s">
        <v>0</v>
      </c>
      <c r="EN45" t="s">
        <v>0</v>
      </c>
      <c r="EO45" t="s">
        <v>0</v>
      </c>
      <c r="EP45" t="s">
        <v>0</v>
      </c>
      <c r="EQ45" t="s">
        <v>0</v>
      </c>
      <c r="ER45" t="s">
        <v>0</v>
      </c>
      <c r="ES45" t="s">
        <v>0</v>
      </c>
      <c r="ET45" t="s">
        <v>0</v>
      </c>
      <c r="EU45" t="s">
        <v>0</v>
      </c>
      <c r="EV45" t="s">
        <v>0</v>
      </c>
      <c r="EW45" t="s">
        <v>0</v>
      </c>
      <c r="EX45" t="s">
        <v>0</v>
      </c>
      <c r="EY45" t="s">
        <v>0</v>
      </c>
      <c r="EZ45" t="s">
        <v>0</v>
      </c>
      <c r="FA45" t="s">
        <v>0</v>
      </c>
      <c r="FB45" t="s">
        <v>0</v>
      </c>
      <c r="FC45" t="s">
        <v>0</v>
      </c>
      <c r="FD45" t="s">
        <v>0</v>
      </c>
      <c r="FE45" t="s">
        <v>0</v>
      </c>
      <c r="FF45" t="s">
        <v>0</v>
      </c>
      <c r="FG45" t="s">
        <v>0</v>
      </c>
      <c r="FH45" t="s">
        <v>0</v>
      </c>
      <c r="FI45" t="s">
        <v>0</v>
      </c>
      <c r="FJ45" t="s">
        <v>0</v>
      </c>
      <c r="FK45" t="s">
        <v>0</v>
      </c>
      <c r="FL45" t="s">
        <v>0</v>
      </c>
      <c r="FM45" t="s">
        <v>0</v>
      </c>
      <c r="FN45" t="s">
        <v>0</v>
      </c>
      <c r="FO45" t="s">
        <v>0</v>
      </c>
      <c r="FP45" t="s">
        <v>0</v>
      </c>
      <c r="FQ45" t="s">
        <v>0</v>
      </c>
      <c r="FR45" t="s">
        <v>0</v>
      </c>
      <c r="FS45" t="s">
        <v>0</v>
      </c>
      <c r="FT45" t="s">
        <v>0</v>
      </c>
      <c r="FU45" t="s">
        <v>0</v>
      </c>
      <c r="FV45" t="s">
        <v>0</v>
      </c>
      <c r="FW45" t="s">
        <v>0</v>
      </c>
      <c r="FX45" t="s">
        <v>0</v>
      </c>
      <c r="FY45" t="s">
        <v>0</v>
      </c>
      <c r="FZ45" t="s">
        <v>0</v>
      </c>
      <c r="GA45" t="s">
        <v>0</v>
      </c>
      <c r="GB45" t="s">
        <v>0</v>
      </c>
      <c r="GC45" t="s">
        <v>0</v>
      </c>
      <c r="GD45" t="s">
        <v>0</v>
      </c>
      <c r="GE45" t="s">
        <v>0</v>
      </c>
      <c r="GF45" t="s">
        <v>0</v>
      </c>
      <c r="GG45" t="s">
        <v>0</v>
      </c>
      <c r="GH45" t="s">
        <v>0</v>
      </c>
      <c r="GI45" t="s">
        <v>0</v>
      </c>
      <c r="GJ45" t="s">
        <v>0</v>
      </c>
      <c r="GK45" t="s">
        <v>0</v>
      </c>
      <c r="GL45" t="s">
        <v>0</v>
      </c>
      <c r="GM45" t="s">
        <v>0</v>
      </c>
      <c r="GN45" t="s">
        <v>0</v>
      </c>
      <c r="GO45" t="s">
        <v>0</v>
      </c>
      <c r="GP45" t="s">
        <v>0</v>
      </c>
      <c r="GQ45" t="s">
        <v>0</v>
      </c>
      <c r="GR45" t="s">
        <v>0</v>
      </c>
      <c r="GS45" t="s">
        <v>0</v>
      </c>
      <c r="GT45" t="s">
        <v>0</v>
      </c>
      <c r="GU45" t="s">
        <v>0</v>
      </c>
      <c r="GV45" s="1" t="s">
        <v>0</v>
      </c>
    </row>
    <row r="46" spans="1:204" x14ac:dyDescent="0.25">
      <c r="A46" t="s">
        <v>590</v>
      </c>
      <c r="B46" t="s">
        <v>0</v>
      </c>
      <c r="C46" t="s">
        <v>0</v>
      </c>
      <c r="D46" s="78">
        <v>1009295.84</v>
      </c>
      <c r="E46" s="78">
        <v>1502566.88</v>
      </c>
      <c r="F46" s="78">
        <v>1428280.8</v>
      </c>
      <c r="G46" s="78">
        <v>1028564.31</v>
      </c>
      <c r="H46" s="78">
        <v>1084070.96</v>
      </c>
      <c r="I46" s="78">
        <v>1130176.74</v>
      </c>
      <c r="J46" s="78">
        <v>1091035.1200000001</v>
      </c>
      <c r="K46" s="78">
        <v>1184063.1100000001</v>
      </c>
      <c r="L46" s="78">
        <v>1162184.6200000001</v>
      </c>
      <c r="M46" s="78">
        <v>1141498.77</v>
      </c>
      <c r="N46" s="78">
        <v>969088.49</v>
      </c>
      <c r="O46" s="78">
        <v>1496630.96</v>
      </c>
      <c r="P46" s="78">
        <v>1460560.94</v>
      </c>
      <c r="Q46" s="78">
        <v>1279314.46</v>
      </c>
      <c r="R46" s="78">
        <v>1299721.3500000001</v>
      </c>
      <c r="S46" s="78">
        <v>1076492.03</v>
      </c>
      <c r="T46" s="78">
        <v>1223471.56</v>
      </c>
      <c r="U46" s="78">
        <v>1494780.25</v>
      </c>
      <c r="V46" s="78">
        <v>1179146.31</v>
      </c>
      <c r="W46" s="78">
        <v>1116720.01</v>
      </c>
      <c r="X46" s="78">
        <v>1153710.6299999999</v>
      </c>
      <c r="Y46" s="78">
        <v>1226232.1399999999</v>
      </c>
      <c r="Z46" s="78">
        <v>1095425.94</v>
      </c>
      <c r="AA46" s="78">
        <v>1489424.38</v>
      </c>
      <c r="AB46" s="78">
        <v>1098862.6399999999</v>
      </c>
      <c r="AC46" s="78">
        <v>1616169.19</v>
      </c>
      <c r="AD46" s="78">
        <v>1541852.5</v>
      </c>
      <c r="AE46" s="78">
        <v>1109266.78</v>
      </c>
      <c r="AF46" s="78">
        <v>1171689.1399999999</v>
      </c>
      <c r="AG46" s="78">
        <v>1365177.86</v>
      </c>
      <c r="AH46" s="78">
        <v>1137988.32</v>
      </c>
      <c r="AI46" s="78">
        <v>1282124.56</v>
      </c>
      <c r="AJ46" s="78">
        <v>1258959.8500000001</v>
      </c>
      <c r="AK46" s="78">
        <v>1231404.9099999999</v>
      </c>
      <c r="AL46" s="78">
        <v>1048700.1599999999</v>
      </c>
      <c r="AM46" s="78">
        <v>1623925.54</v>
      </c>
      <c r="AN46" s="78">
        <v>1488447.79</v>
      </c>
      <c r="AO46" s="78">
        <v>1302469.1200000001</v>
      </c>
      <c r="AP46" s="78">
        <v>1338458.32</v>
      </c>
      <c r="AQ46" s="78">
        <v>1102578.3400000001</v>
      </c>
      <c r="AR46" s="78">
        <v>1253063.28</v>
      </c>
      <c r="AS46" s="78">
        <v>1555445.16</v>
      </c>
      <c r="AT46" s="78">
        <v>1220647.92</v>
      </c>
      <c r="AU46" s="78">
        <v>1159365.8700000001</v>
      </c>
      <c r="AV46" s="78">
        <v>1198446.1599999999</v>
      </c>
      <c r="AW46" s="78">
        <v>1253958.3</v>
      </c>
      <c r="AX46" s="78">
        <v>1127210.3</v>
      </c>
      <c r="AY46" s="78">
        <v>1556668.06</v>
      </c>
      <c r="AZ46" t="s">
        <v>0</v>
      </c>
      <c r="BA46" t="s">
        <v>0</v>
      </c>
      <c r="BB46" t="s">
        <v>0</v>
      </c>
      <c r="BC46" t="s">
        <v>0</v>
      </c>
      <c r="BD46" t="s">
        <v>0</v>
      </c>
      <c r="BE46" t="s">
        <v>0</v>
      </c>
      <c r="BF46" t="s">
        <v>0</v>
      </c>
      <c r="BG46" t="s">
        <v>0</v>
      </c>
      <c r="BH46" t="s">
        <v>0</v>
      </c>
      <c r="BI46" t="s">
        <v>0</v>
      </c>
      <c r="BJ46" t="s">
        <v>0</v>
      </c>
      <c r="BK46" t="s">
        <v>0</v>
      </c>
      <c r="BL46" t="s">
        <v>0</v>
      </c>
      <c r="BM46" t="s">
        <v>0</v>
      </c>
      <c r="BN46" t="s">
        <v>0</v>
      </c>
      <c r="BO46" t="s">
        <v>0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 t="s">
        <v>0</v>
      </c>
      <c r="BW46" t="s">
        <v>0</v>
      </c>
      <c r="BX46" t="s">
        <v>0</v>
      </c>
      <c r="BY46" t="s">
        <v>0</v>
      </c>
      <c r="BZ46" t="s">
        <v>0</v>
      </c>
      <c r="CA46" t="s">
        <v>0</v>
      </c>
      <c r="CB46" t="s">
        <v>0</v>
      </c>
      <c r="CC46" t="s">
        <v>0</v>
      </c>
      <c r="CD46" t="s">
        <v>0</v>
      </c>
      <c r="CE46" t="s">
        <v>0</v>
      </c>
      <c r="CF46" t="s">
        <v>0</v>
      </c>
      <c r="CG46" t="s">
        <v>0</v>
      </c>
      <c r="CH46" t="s">
        <v>0</v>
      </c>
      <c r="CI46" t="s">
        <v>0</v>
      </c>
      <c r="CJ46" t="s">
        <v>0</v>
      </c>
      <c r="CK46" t="s">
        <v>0</v>
      </c>
      <c r="CL46" t="s">
        <v>0</v>
      </c>
      <c r="CM46" t="s">
        <v>0</v>
      </c>
      <c r="CN46" t="s">
        <v>0</v>
      </c>
      <c r="CO46" t="s">
        <v>0</v>
      </c>
      <c r="CP46" t="s">
        <v>0</v>
      </c>
      <c r="CQ46" t="s">
        <v>0</v>
      </c>
      <c r="CR46" t="s">
        <v>0</v>
      </c>
      <c r="CS46" t="s">
        <v>0</v>
      </c>
      <c r="CT46" t="s">
        <v>0</v>
      </c>
      <c r="CU46" t="s">
        <v>0</v>
      </c>
      <c r="CV46" t="s">
        <v>0</v>
      </c>
      <c r="CW46" t="s">
        <v>0</v>
      </c>
      <c r="CX46" t="s">
        <v>0</v>
      </c>
      <c r="CY46" t="s">
        <v>0</v>
      </c>
      <c r="CZ46" t="s">
        <v>0</v>
      </c>
      <c r="DA46" t="s">
        <v>0</v>
      </c>
      <c r="DB46" t="s">
        <v>0</v>
      </c>
      <c r="DC46" t="s">
        <v>0</v>
      </c>
      <c r="DD46" t="s">
        <v>0</v>
      </c>
      <c r="DE46" t="s">
        <v>0</v>
      </c>
      <c r="DF46" t="s">
        <v>0</v>
      </c>
      <c r="DG46" t="s">
        <v>0</v>
      </c>
      <c r="DH46" t="s">
        <v>0</v>
      </c>
      <c r="DI46" t="s">
        <v>0</v>
      </c>
      <c r="DJ46" t="s">
        <v>0</v>
      </c>
      <c r="DK46" t="s">
        <v>0</v>
      </c>
      <c r="DL46" t="s">
        <v>0</v>
      </c>
      <c r="DM46" t="s">
        <v>0</v>
      </c>
      <c r="DN46" t="s">
        <v>0</v>
      </c>
      <c r="DO46" t="s">
        <v>0</v>
      </c>
      <c r="DP46" t="s">
        <v>0</v>
      </c>
      <c r="DQ46" t="s">
        <v>0</v>
      </c>
      <c r="DR46" t="s">
        <v>0</v>
      </c>
      <c r="DS46" t="s">
        <v>0</v>
      </c>
      <c r="DT46" t="s">
        <v>0</v>
      </c>
      <c r="DU46" t="s">
        <v>0</v>
      </c>
      <c r="DV46" t="s">
        <v>0</v>
      </c>
      <c r="DW46" t="s">
        <v>0</v>
      </c>
      <c r="DX46" t="s">
        <v>0</v>
      </c>
      <c r="DY46" t="s">
        <v>0</v>
      </c>
      <c r="DZ46" t="s">
        <v>0</v>
      </c>
      <c r="EA46" t="s">
        <v>0</v>
      </c>
      <c r="EB46" t="s">
        <v>0</v>
      </c>
      <c r="EC46" t="s">
        <v>0</v>
      </c>
      <c r="ED46" t="s">
        <v>0</v>
      </c>
      <c r="EE46" t="s">
        <v>0</v>
      </c>
      <c r="EF46" t="s">
        <v>0</v>
      </c>
      <c r="EG46" t="s">
        <v>0</v>
      </c>
      <c r="EH46" t="s">
        <v>0</v>
      </c>
      <c r="EI46" t="s">
        <v>0</v>
      </c>
      <c r="EJ46" t="s">
        <v>0</v>
      </c>
      <c r="EK46" t="s">
        <v>0</v>
      </c>
      <c r="EL46" t="s">
        <v>0</v>
      </c>
      <c r="EM46" t="s">
        <v>0</v>
      </c>
      <c r="EN46" t="s">
        <v>0</v>
      </c>
      <c r="EO46" t="s">
        <v>0</v>
      </c>
      <c r="EP46" t="s">
        <v>0</v>
      </c>
      <c r="EQ46" t="s">
        <v>0</v>
      </c>
      <c r="ER46" t="s">
        <v>0</v>
      </c>
      <c r="ES46" t="s">
        <v>0</v>
      </c>
      <c r="ET46" t="s">
        <v>0</v>
      </c>
      <c r="EU46" t="s">
        <v>0</v>
      </c>
      <c r="EV46" t="s">
        <v>0</v>
      </c>
      <c r="EW46" t="s">
        <v>0</v>
      </c>
      <c r="EX46" t="s">
        <v>0</v>
      </c>
      <c r="EY46" t="s">
        <v>0</v>
      </c>
      <c r="EZ46" t="s">
        <v>0</v>
      </c>
      <c r="FA46" t="s">
        <v>0</v>
      </c>
      <c r="FB46" t="s">
        <v>0</v>
      </c>
      <c r="FC46" t="s">
        <v>0</v>
      </c>
      <c r="FD46" t="s">
        <v>0</v>
      </c>
      <c r="FE46" t="s">
        <v>0</v>
      </c>
      <c r="FF46" t="s">
        <v>0</v>
      </c>
      <c r="FG46" t="s">
        <v>0</v>
      </c>
      <c r="FH46" t="s">
        <v>0</v>
      </c>
      <c r="FI46" t="s">
        <v>0</v>
      </c>
      <c r="FJ46" t="s">
        <v>0</v>
      </c>
      <c r="FK46" t="s">
        <v>0</v>
      </c>
      <c r="FL46" t="s">
        <v>0</v>
      </c>
      <c r="FM46" t="s">
        <v>0</v>
      </c>
      <c r="FN46" t="s">
        <v>0</v>
      </c>
      <c r="FO46" t="s">
        <v>0</v>
      </c>
      <c r="FP46" t="s">
        <v>0</v>
      </c>
      <c r="FQ46" t="s">
        <v>0</v>
      </c>
      <c r="FR46" t="s">
        <v>0</v>
      </c>
      <c r="FS46" t="s">
        <v>0</v>
      </c>
      <c r="FT46" t="s">
        <v>0</v>
      </c>
      <c r="FU46" t="s">
        <v>0</v>
      </c>
      <c r="FV46" t="s">
        <v>0</v>
      </c>
      <c r="FW46" t="s">
        <v>0</v>
      </c>
      <c r="FX46" t="s">
        <v>0</v>
      </c>
      <c r="FY46" t="s">
        <v>0</v>
      </c>
      <c r="FZ46" t="s">
        <v>0</v>
      </c>
      <c r="GA46" t="s">
        <v>0</v>
      </c>
      <c r="GB46" t="s">
        <v>0</v>
      </c>
      <c r="GC46" t="s">
        <v>0</v>
      </c>
      <c r="GD46" t="s">
        <v>0</v>
      </c>
      <c r="GE46" t="s">
        <v>0</v>
      </c>
      <c r="GF46" t="s">
        <v>0</v>
      </c>
      <c r="GG46" t="s">
        <v>0</v>
      </c>
      <c r="GH46" t="s">
        <v>0</v>
      </c>
      <c r="GI46" t="s">
        <v>0</v>
      </c>
      <c r="GJ46" t="s">
        <v>0</v>
      </c>
      <c r="GK46" t="s">
        <v>0</v>
      </c>
      <c r="GL46" t="s">
        <v>0</v>
      </c>
      <c r="GM46" t="s">
        <v>0</v>
      </c>
      <c r="GN46" t="s">
        <v>0</v>
      </c>
      <c r="GO46" t="s">
        <v>0</v>
      </c>
      <c r="GP46" t="s">
        <v>0</v>
      </c>
      <c r="GQ46" t="s">
        <v>0</v>
      </c>
      <c r="GR46" t="s">
        <v>0</v>
      </c>
      <c r="GS46" t="s">
        <v>0</v>
      </c>
      <c r="GT46" t="s">
        <v>0</v>
      </c>
      <c r="GU46" t="s">
        <v>0</v>
      </c>
      <c r="GV46" s="1" t="s">
        <v>0</v>
      </c>
    </row>
    <row r="47" spans="1:204" x14ac:dyDescent="0.25">
      <c r="A47" t="s">
        <v>591</v>
      </c>
      <c r="B47" t="s">
        <v>0</v>
      </c>
      <c r="C47" t="s">
        <v>0</v>
      </c>
      <c r="D47" s="78">
        <v>3084420.63</v>
      </c>
      <c r="E47" s="78">
        <v>467666.61</v>
      </c>
      <c r="F47" s="78">
        <v>2324837.0699999998</v>
      </c>
      <c r="G47" s="78">
        <v>27413654.600000001</v>
      </c>
      <c r="H47" s="78">
        <v>9827192.1099999994</v>
      </c>
      <c r="I47" s="78">
        <v>17171334.969999999</v>
      </c>
      <c r="J47" s="78">
        <v>6206501.6699999999</v>
      </c>
      <c r="K47" s="78">
        <v>0</v>
      </c>
      <c r="L47" s="78">
        <v>951519.91</v>
      </c>
      <c r="M47" s="78">
        <v>0</v>
      </c>
      <c r="N47" s="78">
        <v>0</v>
      </c>
      <c r="O47" s="78">
        <v>6179954.1200000001</v>
      </c>
      <c r="P47" s="78">
        <v>3715382.96</v>
      </c>
      <c r="Q47" s="78">
        <v>0</v>
      </c>
      <c r="R47" s="78">
        <v>0</v>
      </c>
      <c r="S47" s="78">
        <v>0</v>
      </c>
      <c r="T47" s="78">
        <v>0</v>
      </c>
      <c r="U47" s="78">
        <v>41013266.100000001</v>
      </c>
      <c r="V47" s="78">
        <v>3538275</v>
      </c>
      <c r="W47" s="78">
        <v>0</v>
      </c>
      <c r="X47" s="78">
        <v>0</v>
      </c>
      <c r="Y47" s="78">
        <v>0</v>
      </c>
      <c r="Z47" s="78">
        <v>0</v>
      </c>
      <c r="AA47" s="78">
        <v>46690075.939999998</v>
      </c>
      <c r="AB47" s="78">
        <v>0</v>
      </c>
      <c r="AC47" s="78">
        <v>0</v>
      </c>
      <c r="AD47" s="78">
        <v>0</v>
      </c>
      <c r="AE47" s="78">
        <v>0</v>
      </c>
      <c r="AF47" s="78">
        <v>0</v>
      </c>
      <c r="AG47" s="78">
        <v>6787626.96</v>
      </c>
      <c r="AH47" s="78">
        <v>0</v>
      </c>
      <c r="AI47" s="78">
        <v>0</v>
      </c>
      <c r="AJ47" s="78">
        <v>0</v>
      </c>
      <c r="AK47" s="78">
        <v>0</v>
      </c>
      <c r="AL47" s="78">
        <v>0</v>
      </c>
      <c r="AM47" s="78">
        <v>31980934.829999998</v>
      </c>
      <c r="AN47" s="78">
        <v>0</v>
      </c>
      <c r="AO47" s="78">
        <v>0</v>
      </c>
      <c r="AP47" s="78">
        <v>0</v>
      </c>
      <c r="AQ47" s="78">
        <v>0</v>
      </c>
      <c r="AR47" s="78">
        <v>0</v>
      </c>
      <c r="AS47" s="78">
        <v>7188427.1200000001</v>
      </c>
      <c r="AT47" s="78">
        <v>0</v>
      </c>
      <c r="AU47" s="78">
        <v>0</v>
      </c>
      <c r="AV47" s="78">
        <v>0</v>
      </c>
      <c r="AW47" s="78">
        <v>0</v>
      </c>
      <c r="AX47" s="78">
        <v>0</v>
      </c>
      <c r="AY47" s="78">
        <v>31214544.25</v>
      </c>
      <c r="AZ47" t="s">
        <v>0</v>
      </c>
      <c r="BA47" t="s">
        <v>0</v>
      </c>
      <c r="BB47" t="s">
        <v>0</v>
      </c>
      <c r="BC47" t="s">
        <v>0</v>
      </c>
      <c r="BD47" t="s">
        <v>0</v>
      </c>
      <c r="BE47" t="s">
        <v>0</v>
      </c>
      <c r="BF47" t="s">
        <v>0</v>
      </c>
      <c r="BG47" t="s">
        <v>0</v>
      </c>
      <c r="BH47" t="s">
        <v>0</v>
      </c>
      <c r="BI47" t="s">
        <v>0</v>
      </c>
      <c r="BJ47" t="s">
        <v>0</v>
      </c>
      <c r="BK47" t="s">
        <v>0</v>
      </c>
      <c r="BL47" t="s">
        <v>0</v>
      </c>
      <c r="BM47" t="s">
        <v>0</v>
      </c>
      <c r="BN47" t="s">
        <v>0</v>
      </c>
      <c r="BO47" t="s">
        <v>0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t="s">
        <v>0</v>
      </c>
      <c r="BV47" t="s">
        <v>0</v>
      </c>
      <c r="BW47" t="s">
        <v>0</v>
      </c>
      <c r="BX47" t="s">
        <v>0</v>
      </c>
      <c r="BY47" t="s">
        <v>0</v>
      </c>
      <c r="BZ47" t="s">
        <v>0</v>
      </c>
      <c r="CA47" t="s">
        <v>0</v>
      </c>
      <c r="CB47" t="s">
        <v>0</v>
      </c>
      <c r="CC47" t="s">
        <v>0</v>
      </c>
      <c r="CD47" t="s">
        <v>0</v>
      </c>
      <c r="CE47" t="s">
        <v>0</v>
      </c>
      <c r="CF47" t="s">
        <v>0</v>
      </c>
      <c r="CG47" t="s">
        <v>0</v>
      </c>
      <c r="CH47" t="s">
        <v>0</v>
      </c>
      <c r="CI47" t="s">
        <v>0</v>
      </c>
      <c r="CJ47" t="s">
        <v>0</v>
      </c>
      <c r="CK47" t="s">
        <v>0</v>
      </c>
      <c r="CL47" t="s">
        <v>0</v>
      </c>
      <c r="CM47" t="s">
        <v>0</v>
      </c>
      <c r="CN47" t="s">
        <v>0</v>
      </c>
      <c r="CO47" t="s">
        <v>0</v>
      </c>
      <c r="CP47" t="s">
        <v>0</v>
      </c>
      <c r="CQ47" t="s">
        <v>0</v>
      </c>
      <c r="CR47" t="s">
        <v>0</v>
      </c>
      <c r="CS47" t="s">
        <v>0</v>
      </c>
      <c r="CT47" t="s">
        <v>0</v>
      </c>
      <c r="CU47" t="s">
        <v>0</v>
      </c>
      <c r="CV47" t="s">
        <v>0</v>
      </c>
      <c r="CW47" t="s">
        <v>0</v>
      </c>
      <c r="CX47" t="s">
        <v>0</v>
      </c>
      <c r="CY47" t="s">
        <v>0</v>
      </c>
      <c r="CZ47" t="s">
        <v>0</v>
      </c>
      <c r="DA47" t="s">
        <v>0</v>
      </c>
      <c r="DB47" t="s">
        <v>0</v>
      </c>
      <c r="DC47" t="s">
        <v>0</v>
      </c>
      <c r="DD47" t="s">
        <v>0</v>
      </c>
      <c r="DE47" t="s">
        <v>0</v>
      </c>
      <c r="DF47" t="s">
        <v>0</v>
      </c>
      <c r="DG47" t="s">
        <v>0</v>
      </c>
      <c r="DH47" t="s">
        <v>0</v>
      </c>
      <c r="DI47" t="s">
        <v>0</v>
      </c>
      <c r="DJ47" t="s">
        <v>0</v>
      </c>
      <c r="DK47" t="s">
        <v>0</v>
      </c>
      <c r="DL47" t="s">
        <v>0</v>
      </c>
      <c r="DM47" t="s">
        <v>0</v>
      </c>
      <c r="DN47" t="s">
        <v>0</v>
      </c>
      <c r="DO47" t="s">
        <v>0</v>
      </c>
      <c r="DP47" t="s">
        <v>0</v>
      </c>
      <c r="DQ47" t="s">
        <v>0</v>
      </c>
      <c r="DR47" t="s">
        <v>0</v>
      </c>
      <c r="DS47" t="s">
        <v>0</v>
      </c>
      <c r="DT47" t="s">
        <v>0</v>
      </c>
      <c r="DU47" t="s">
        <v>0</v>
      </c>
      <c r="DV47" t="s">
        <v>0</v>
      </c>
      <c r="DW47" t="s">
        <v>0</v>
      </c>
      <c r="DX47" t="s">
        <v>0</v>
      </c>
      <c r="DY47" t="s">
        <v>0</v>
      </c>
      <c r="DZ47" t="s">
        <v>0</v>
      </c>
      <c r="EA47" t="s">
        <v>0</v>
      </c>
      <c r="EB47" t="s">
        <v>0</v>
      </c>
      <c r="EC47" t="s">
        <v>0</v>
      </c>
      <c r="ED47" t="s">
        <v>0</v>
      </c>
      <c r="EE47" t="s">
        <v>0</v>
      </c>
      <c r="EF47" t="s">
        <v>0</v>
      </c>
      <c r="EG47" t="s">
        <v>0</v>
      </c>
      <c r="EH47" t="s">
        <v>0</v>
      </c>
      <c r="EI47" t="s">
        <v>0</v>
      </c>
      <c r="EJ47" t="s">
        <v>0</v>
      </c>
      <c r="EK47" t="s">
        <v>0</v>
      </c>
      <c r="EL47" t="s">
        <v>0</v>
      </c>
      <c r="EM47" t="s">
        <v>0</v>
      </c>
      <c r="EN47" t="s">
        <v>0</v>
      </c>
      <c r="EO47" t="s">
        <v>0</v>
      </c>
      <c r="EP47" t="s">
        <v>0</v>
      </c>
      <c r="EQ47" t="s">
        <v>0</v>
      </c>
      <c r="ER47" t="s">
        <v>0</v>
      </c>
      <c r="ES47" t="s">
        <v>0</v>
      </c>
      <c r="ET47" t="s">
        <v>0</v>
      </c>
      <c r="EU47" t="s">
        <v>0</v>
      </c>
      <c r="EV47" t="s">
        <v>0</v>
      </c>
      <c r="EW47" t="s">
        <v>0</v>
      </c>
      <c r="EX47" t="s">
        <v>0</v>
      </c>
      <c r="EY47" t="s">
        <v>0</v>
      </c>
      <c r="EZ47" t="s">
        <v>0</v>
      </c>
      <c r="FA47" t="s">
        <v>0</v>
      </c>
      <c r="FB47" t="s">
        <v>0</v>
      </c>
      <c r="FC47" t="s">
        <v>0</v>
      </c>
      <c r="FD47" t="s">
        <v>0</v>
      </c>
      <c r="FE47" t="s">
        <v>0</v>
      </c>
      <c r="FF47" t="s">
        <v>0</v>
      </c>
      <c r="FG47" t="s">
        <v>0</v>
      </c>
      <c r="FH47" t="s">
        <v>0</v>
      </c>
      <c r="FI47" t="s">
        <v>0</v>
      </c>
      <c r="FJ47" t="s">
        <v>0</v>
      </c>
      <c r="FK47" t="s">
        <v>0</v>
      </c>
      <c r="FL47" t="s">
        <v>0</v>
      </c>
      <c r="FM47" t="s">
        <v>0</v>
      </c>
      <c r="FN47" t="s">
        <v>0</v>
      </c>
      <c r="FO47" t="s">
        <v>0</v>
      </c>
      <c r="FP47" t="s">
        <v>0</v>
      </c>
      <c r="FQ47" t="s">
        <v>0</v>
      </c>
      <c r="FR47" t="s">
        <v>0</v>
      </c>
      <c r="FS47" t="s">
        <v>0</v>
      </c>
      <c r="FT47" t="s">
        <v>0</v>
      </c>
      <c r="FU47" t="s">
        <v>0</v>
      </c>
      <c r="FV47" t="s">
        <v>0</v>
      </c>
      <c r="FW47" t="s">
        <v>0</v>
      </c>
      <c r="FX47" t="s">
        <v>0</v>
      </c>
      <c r="FY47" t="s">
        <v>0</v>
      </c>
      <c r="FZ47" t="s">
        <v>0</v>
      </c>
      <c r="GA47" t="s">
        <v>0</v>
      </c>
      <c r="GB47" t="s">
        <v>0</v>
      </c>
      <c r="GC47" t="s">
        <v>0</v>
      </c>
      <c r="GD47" t="s">
        <v>0</v>
      </c>
      <c r="GE47" t="s">
        <v>0</v>
      </c>
      <c r="GF47" t="s">
        <v>0</v>
      </c>
      <c r="GG47" t="s">
        <v>0</v>
      </c>
      <c r="GH47" t="s">
        <v>0</v>
      </c>
      <c r="GI47" t="s">
        <v>0</v>
      </c>
      <c r="GJ47" t="s">
        <v>0</v>
      </c>
      <c r="GK47" t="s">
        <v>0</v>
      </c>
      <c r="GL47" t="s">
        <v>0</v>
      </c>
      <c r="GM47" t="s">
        <v>0</v>
      </c>
      <c r="GN47" t="s">
        <v>0</v>
      </c>
      <c r="GO47" t="s">
        <v>0</v>
      </c>
      <c r="GP47" t="s">
        <v>0</v>
      </c>
      <c r="GQ47" t="s">
        <v>0</v>
      </c>
      <c r="GR47" t="s">
        <v>0</v>
      </c>
      <c r="GS47" t="s">
        <v>0</v>
      </c>
      <c r="GT47" t="s">
        <v>0</v>
      </c>
      <c r="GU47" t="s">
        <v>0</v>
      </c>
      <c r="GV47" s="1" t="s">
        <v>0</v>
      </c>
    </row>
    <row r="48" spans="1:204" x14ac:dyDescent="0.25">
      <c r="A48" t="s">
        <v>0</v>
      </c>
      <c r="B48" t="s">
        <v>592</v>
      </c>
      <c r="C48" t="s">
        <v>0</v>
      </c>
      <c r="D48" s="78">
        <v>1152358.68</v>
      </c>
      <c r="E48" s="78">
        <v>467666.61</v>
      </c>
      <c r="F48" s="78">
        <v>2324837.0699999998</v>
      </c>
      <c r="G48" s="78">
        <v>2478675.2799999998</v>
      </c>
      <c r="H48" s="78">
        <v>9827192.1099999994</v>
      </c>
      <c r="I48" s="78">
        <v>14293782.289999999</v>
      </c>
      <c r="J48" s="78">
        <v>6206501.6699999999</v>
      </c>
      <c r="K48" s="78">
        <v>0</v>
      </c>
      <c r="L48" s="78">
        <v>951519.91</v>
      </c>
      <c r="M48" s="78">
        <v>0</v>
      </c>
      <c r="N48" s="78">
        <v>0</v>
      </c>
      <c r="O48" s="78">
        <v>5080000</v>
      </c>
      <c r="P48" s="78">
        <v>3715382.96</v>
      </c>
      <c r="Q48" s="78">
        <v>0</v>
      </c>
      <c r="R48" s="78">
        <v>0</v>
      </c>
      <c r="S48" s="78">
        <v>0</v>
      </c>
      <c r="T48" s="78">
        <v>0</v>
      </c>
      <c r="U48" s="78">
        <v>39999725</v>
      </c>
      <c r="V48" s="78">
        <v>3538275</v>
      </c>
      <c r="W48" s="78">
        <v>0</v>
      </c>
      <c r="X48" s="78">
        <v>0</v>
      </c>
      <c r="Y48" s="78">
        <v>0</v>
      </c>
      <c r="Z48" s="78">
        <v>0</v>
      </c>
      <c r="AA48" s="78">
        <v>15215617.039999999</v>
      </c>
      <c r="AB48" s="78">
        <v>0</v>
      </c>
      <c r="AC48" s="78">
        <v>0</v>
      </c>
      <c r="AD48" s="78">
        <v>0</v>
      </c>
      <c r="AE48" s="78">
        <v>0</v>
      </c>
      <c r="AF48" s="78">
        <v>0</v>
      </c>
      <c r="AG48" s="78">
        <v>0</v>
      </c>
      <c r="AH48" s="78">
        <v>0</v>
      </c>
      <c r="AI48" s="78">
        <v>0</v>
      </c>
      <c r="AJ48" s="78">
        <v>0</v>
      </c>
      <c r="AK48" s="78">
        <v>0</v>
      </c>
      <c r="AL48" s="78">
        <v>0</v>
      </c>
      <c r="AM48" s="78">
        <v>545021.55000000005</v>
      </c>
      <c r="AN48" s="78">
        <v>0</v>
      </c>
      <c r="AO48" s="78">
        <v>0</v>
      </c>
      <c r="AP48" s="78">
        <v>0</v>
      </c>
      <c r="AQ48" s="78">
        <v>0</v>
      </c>
      <c r="AR48" s="78">
        <v>0</v>
      </c>
      <c r="AS48" s="78">
        <v>0</v>
      </c>
      <c r="AT48" s="78">
        <v>0</v>
      </c>
      <c r="AU48" s="78">
        <v>0</v>
      </c>
      <c r="AV48" s="78">
        <v>0</v>
      </c>
      <c r="AW48" s="78">
        <v>0</v>
      </c>
      <c r="AX48" s="78">
        <v>0</v>
      </c>
      <c r="AY48" s="78">
        <v>0</v>
      </c>
      <c r="AZ48" t="s">
        <v>0</v>
      </c>
      <c r="BA48" t="s">
        <v>0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 t="s">
        <v>0</v>
      </c>
      <c r="BH48" t="s">
        <v>0</v>
      </c>
      <c r="BI48" t="s">
        <v>0</v>
      </c>
      <c r="BJ48" t="s">
        <v>0</v>
      </c>
      <c r="BK48" t="s">
        <v>0</v>
      </c>
      <c r="BL48" t="s">
        <v>0</v>
      </c>
      <c r="BM48" t="s">
        <v>0</v>
      </c>
      <c r="BN48" t="s">
        <v>0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t="s">
        <v>0</v>
      </c>
      <c r="BV48" t="s">
        <v>0</v>
      </c>
      <c r="BW48" t="s">
        <v>0</v>
      </c>
      <c r="BX48" t="s">
        <v>0</v>
      </c>
      <c r="BY48" t="s">
        <v>0</v>
      </c>
      <c r="BZ48" t="s">
        <v>0</v>
      </c>
      <c r="CA48" t="s">
        <v>0</v>
      </c>
      <c r="CB48" t="s">
        <v>0</v>
      </c>
      <c r="CC48" t="s">
        <v>0</v>
      </c>
      <c r="CD48" t="s">
        <v>0</v>
      </c>
      <c r="CE48" t="s">
        <v>0</v>
      </c>
      <c r="CF48" t="s">
        <v>0</v>
      </c>
      <c r="CG48" t="s">
        <v>0</v>
      </c>
      <c r="CH48" t="s">
        <v>0</v>
      </c>
      <c r="CI48" t="s">
        <v>0</v>
      </c>
      <c r="CJ48" t="s">
        <v>0</v>
      </c>
      <c r="CK48" t="s">
        <v>0</v>
      </c>
      <c r="CL48" t="s">
        <v>0</v>
      </c>
      <c r="CM48" t="s">
        <v>0</v>
      </c>
      <c r="CN48" t="s">
        <v>0</v>
      </c>
      <c r="CO48" t="s">
        <v>0</v>
      </c>
      <c r="CP48" t="s">
        <v>0</v>
      </c>
      <c r="CQ48" t="s">
        <v>0</v>
      </c>
      <c r="CR48" t="s">
        <v>0</v>
      </c>
      <c r="CS48" t="s">
        <v>0</v>
      </c>
      <c r="CT48" t="s">
        <v>0</v>
      </c>
      <c r="CU48" t="s">
        <v>0</v>
      </c>
      <c r="CV48" t="s">
        <v>0</v>
      </c>
      <c r="CW48" t="s">
        <v>0</v>
      </c>
      <c r="CX48" t="s">
        <v>0</v>
      </c>
      <c r="CY48" t="s">
        <v>0</v>
      </c>
      <c r="CZ48" t="s">
        <v>0</v>
      </c>
      <c r="DA48" t="s">
        <v>0</v>
      </c>
      <c r="DB48" t="s">
        <v>0</v>
      </c>
      <c r="DC48" t="s">
        <v>0</v>
      </c>
      <c r="DD48" t="s">
        <v>0</v>
      </c>
      <c r="DE48" t="s">
        <v>0</v>
      </c>
      <c r="DF48" t="s">
        <v>0</v>
      </c>
      <c r="DG48" t="s">
        <v>0</v>
      </c>
      <c r="DH48" t="s">
        <v>0</v>
      </c>
      <c r="DI48" t="s">
        <v>0</v>
      </c>
      <c r="DJ48" t="s">
        <v>0</v>
      </c>
      <c r="DK48" t="s">
        <v>0</v>
      </c>
      <c r="DL48" t="s">
        <v>0</v>
      </c>
      <c r="DM48" t="s">
        <v>0</v>
      </c>
      <c r="DN48" t="s">
        <v>0</v>
      </c>
      <c r="DO48" t="s">
        <v>0</v>
      </c>
      <c r="DP48" t="s">
        <v>0</v>
      </c>
      <c r="DQ48" t="s">
        <v>0</v>
      </c>
      <c r="DR48" t="s">
        <v>0</v>
      </c>
      <c r="DS48" t="s">
        <v>0</v>
      </c>
      <c r="DT48" t="s">
        <v>0</v>
      </c>
      <c r="DU48" t="s">
        <v>0</v>
      </c>
      <c r="DV48" t="s">
        <v>0</v>
      </c>
      <c r="DW48" t="s">
        <v>0</v>
      </c>
      <c r="DX48" t="s">
        <v>0</v>
      </c>
      <c r="DY48" t="s">
        <v>0</v>
      </c>
      <c r="DZ48" t="s">
        <v>0</v>
      </c>
      <c r="EA48" t="s">
        <v>0</v>
      </c>
      <c r="EB48" t="s">
        <v>0</v>
      </c>
      <c r="EC48" t="s">
        <v>0</v>
      </c>
      <c r="ED48" t="s">
        <v>0</v>
      </c>
      <c r="EE48" t="s">
        <v>0</v>
      </c>
      <c r="EF48" t="s">
        <v>0</v>
      </c>
      <c r="EG48" t="s">
        <v>0</v>
      </c>
      <c r="EH48" t="s">
        <v>0</v>
      </c>
      <c r="EI48" t="s">
        <v>0</v>
      </c>
      <c r="EJ48" t="s">
        <v>0</v>
      </c>
      <c r="EK48" t="s">
        <v>0</v>
      </c>
      <c r="EL48" t="s">
        <v>0</v>
      </c>
      <c r="EM48" t="s">
        <v>0</v>
      </c>
      <c r="EN48" t="s">
        <v>0</v>
      </c>
      <c r="EO48" t="s">
        <v>0</v>
      </c>
      <c r="EP48" t="s">
        <v>0</v>
      </c>
      <c r="EQ48" t="s">
        <v>0</v>
      </c>
      <c r="ER48" t="s">
        <v>0</v>
      </c>
      <c r="ES48" t="s">
        <v>0</v>
      </c>
      <c r="ET48" t="s">
        <v>0</v>
      </c>
      <c r="EU48" t="s">
        <v>0</v>
      </c>
      <c r="EV48" t="s">
        <v>0</v>
      </c>
      <c r="EW48" t="s">
        <v>0</v>
      </c>
      <c r="EX48" t="s">
        <v>0</v>
      </c>
      <c r="EY48" t="s">
        <v>0</v>
      </c>
      <c r="EZ48" t="s">
        <v>0</v>
      </c>
      <c r="FA48" t="s">
        <v>0</v>
      </c>
      <c r="FB48" t="s">
        <v>0</v>
      </c>
      <c r="FC48" t="s">
        <v>0</v>
      </c>
      <c r="FD48" t="s">
        <v>0</v>
      </c>
      <c r="FE48" t="s">
        <v>0</v>
      </c>
      <c r="FF48" t="s">
        <v>0</v>
      </c>
      <c r="FG48" t="s">
        <v>0</v>
      </c>
      <c r="FH48" t="s">
        <v>0</v>
      </c>
      <c r="FI48" t="s">
        <v>0</v>
      </c>
      <c r="FJ48" t="s">
        <v>0</v>
      </c>
      <c r="FK48" t="s">
        <v>0</v>
      </c>
      <c r="FL48" t="s">
        <v>0</v>
      </c>
      <c r="FM48" t="s">
        <v>0</v>
      </c>
      <c r="FN48" t="s">
        <v>0</v>
      </c>
      <c r="FO48" t="s">
        <v>0</v>
      </c>
      <c r="FP48" t="s">
        <v>0</v>
      </c>
      <c r="FQ48" t="s">
        <v>0</v>
      </c>
      <c r="FR48" t="s">
        <v>0</v>
      </c>
      <c r="FS48" t="s">
        <v>0</v>
      </c>
      <c r="FT48" t="s">
        <v>0</v>
      </c>
      <c r="FU48" t="s">
        <v>0</v>
      </c>
      <c r="FV48" t="s">
        <v>0</v>
      </c>
      <c r="FW48" t="s">
        <v>0</v>
      </c>
      <c r="FX48" t="s">
        <v>0</v>
      </c>
      <c r="FY48" t="s">
        <v>0</v>
      </c>
      <c r="FZ48" t="s">
        <v>0</v>
      </c>
      <c r="GA48" t="s">
        <v>0</v>
      </c>
      <c r="GB48" t="s">
        <v>0</v>
      </c>
      <c r="GC48" t="s">
        <v>0</v>
      </c>
      <c r="GD48" t="s">
        <v>0</v>
      </c>
      <c r="GE48" t="s">
        <v>0</v>
      </c>
      <c r="GF48" t="s">
        <v>0</v>
      </c>
      <c r="GG48" t="s">
        <v>0</v>
      </c>
      <c r="GH48" t="s">
        <v>0</v>
      </c>
      <c r="GI48" t="s">
        <v>0</v>
      </c>
      <c r="GJ48" t="s">
        <v>0</v>
      </c>
      <c r="GK48" t="s">
        <v>0</v>
      </c>
      <c r="GL48" t="s">
        <v>0</v>
      </c>
      <c r="GM48" t="s">
        <v>0</v>
      </c>
      <c r="GN48" t="s">
        <v>0</v>
      </c>
      <c r="GO48" t="s">
        <v>0</v>
      </c>
      <c r="GP48" t="s">
        <v>0</v>
      </c>
      <c r="GQ48" t="s">
        <v>0</v>
      </c>
      <c r="GR48" t="s">
        <v>0</v>
      </c>
      <c r="GS48" t="s">
        <v>0</v>
      </c>
      <c r="GT48" t="s">
        <v>0</v>
      </c>
      <c r="GU48" t="s">
        <v>0</v>
      </c>
      <c r="GV48" s="1" t="s">
        <v>0</v>
      </c>
    </row>
    <row r="49" spans="1:204" x14ac:dyDescent="0.25">
      <c r="A49" t="s">
        <v>0</v>
      </c>
      <c r="B49" t="s">
        <v>593</v>
      </c>
      <c r="C49" t="s">
        <v>0</v>
      </c>
      <c r="D49" s="78">
        <v>1932061.95</v>
      </c>
      <c r="E49" s="78">
        <v>0</v>
      </c>
      <c r="F49" s="78">
        <v>0</v>
      </c>
      <c r="G49" s="78">
        <v>24934979.32</v>
      </c>
      <c r="H49" s="78">
        <v>0</v>
      </c>
      <c r="I49" s="78">
        <v>2877552.68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1099954.1200000001</v>
      </c>
      <c r="P49" s="78">
        <v>0</v>
      </c>
      <c r="Q49" s="78">
        <v>0</v>
      </c>
      <c r="R49" s="78">
        <v>0</v>
      </c>
      <c r="S49" s="78">
        <v>0</v>
      </c>
      <c r="T49" s="78">
        <v>0</v>
      </c>
      <c r="U49" s="78">
        <v>1013541.1</v>
      </c>
      <c r="V49" s="78">
        <v>0</v>
      </c>
      <c r="W49" s="78">
        <v>0</v>
      </c>
      <c r="X49" s="78">
        <v>0</v>
      </c>
      <c r="Y49" s="78">
        <v>0</v>
      </c>
      <c r="Z49" s="78">
        <v>0</v>
      </c>
      <c r="AA49" s="78">
        <v>31474458.899999999</v>
      </c>
      <c r="AB49" s="78">
        <v>0</v>
      </c>
      <c r="AC49" s="78">
        <v>0</v>
      </c>
      <c r="AD49" s="78">
        <v>0</v>
      </c>
      <c r="AE49" s="78">
        <v>0</v>
      </c>
      <c r="AF49" s="78">
        <v>0</v>
      </c>
      <c r="AG49" s="78">
        <v>6787626.96</v>
      </c>
      <c r="AH49" s="78">
        <v>0</v>
      </c>
      <c r="AI49" s="78">
        <v>0</v>
      </c>
      <c r="AJ49" s="78">
        <v>0</v>
      </c>
      <c r="AK49" s="78">
        <v>0</v>
      </c>
      <c r="AL49" s="78">
        <v>0</v>
      </c>
      <c r="AM49" s="78">
        <v>31435913.280000001</v>
      </c>
      <c r="AN49" s="78">
        <v>0</v>
      </c>
      <c r="AO49" s="78">
        <v>0</v>
      </c>
      <c r="AP49" s="78">
        <v>0</v>
      </c>
      <c r="AQ49" s="78">
        <v>0</v>
      </c>
      <c r="AR49" s="78">
        <v>0</v>
      </c>
      <c r="AS49" s="78">
        <v>7188427.1200000001</v>
      </c>
      <c r="AT49" s="78">
        <v>0</v>
      </c>
      <c r="AU49" s="78">
        <v>0</v>
      </c>
      <c r="AV49" s="78">
        <v>0</v>
      </c>
      <c r="AW49" s="78">
        <v>0</v>
      </c>
      <c r="AX49" s="78">
        <v>0</v>
      </c>
      <c r="AY49" s="78">
        <v>31214544.25</v>
      </c>
      <c r="AZ49" t="s">
        <v>0</v>
      </c>
      <c r="BA49" t="s">
        <v>0</v>
      </c>
      <c r="BB49" t="s">
        <v>0</v>
      </c>
      <c r="BC49" t="s">
        <v>0</v>
      </c>
      <c r="BD49" t="s">
        <v>0</v>
      </c>
      <c r="BE49" t="s">
        <v>0</v>
      </c>
      <c r="BF49" t="s">
        <v>0</v>
      </c>
      <c r="BG49" t="s">
        <v>0</v>
      </c>
      <c r="BH49" t="s">
        <v>0</v>
      </c>
      <c r="BI49" t="s">
        <v>0</v>
      </c>
      <c r="BJ49" t="s">
        <v>0</v>
      </c>
      <c r="BK49" t="s">
        <v>0</v>
      </c>
      <c r="BL49" t="s">
        <v>0</v>
      </c>
      <c r="BM49" t="s">
        <v>0</v>
      </c>
      <c r="BN49" t="s">
        <v>0</v>
      </c>
      <c r="BO49" t="s">
        <v>0</v>
      </c>
      <c r="BP49" t="s">
        <v>0</v>
      </c>
      <c r="BQ49" t="s">
        <v>0</v>
      </c>
      <c r="BR49" t="s">
        <v>0</v>
      </c>
      <c r="BS49" t="s">
        <v>0</v>
      </c>
      <c r="BT49" t="s">
        <v>0</v>
      </c>
      <c r="BU49" t="s">
        <v>0</v>
      </c>
      <c r="BV49" t="s">
        <v>0</v>
      </c>
      <c r="BW49" t="s">
        <v>0</v>
      </c>
      <c r="BX49" t="s">
        <v>0</v>
      </c>
      <c r="BY49" t="s">
        <v>0</v>
      </c>
      <c r="BZ49" t="s">
        <v>0</v>
      </c>
      <c r="CA49" t="s">
        <v>0</v>
      </c>
      <c r="CB49" t="s">
        <v>0</v>
      </c>
      <c r="CC49" t="s">
        <v>0</v>
      </c>
      <c r="CD49" t="s">
        <v>0</v>
      </c>
      <c r="CE49" t="s">
        <v>0</v>
      </c>
      <c r="CF49" t="s">
        <v>0</v>
      </c>
      <c r="CG49" t="s">
        <v>0</v>
      </c>
      <c r="CH49" t="s">
        <v>0</v>
      </c>
      <c r="CI49" t="s">
        <v>0</v>
      </c>
      <c r="CJ49" t="s">
        <v>0</v>
      </c>
      <c r="CK49" t="s">
        <v>0</v>
      </c>
      <c r="CL49" t="s">
        <v>0</v>
      </c>
      <c r="CM49" t="s">
        <v>0</v>
      </c>
      <c r="CN49" t="s">
        <v>0</v>
      </c>
      <c r="CO49" t="s">
        <v>0</v>
      </c>
      <c r="CP49" t="s">
        <v>0</v>
      </c>
      <c r="CQ49" t="s">
        <v>0</v>
      </c>
      <c r="CR49" t="s">
        <v>0</v>
      </c>
      <c r="CS49" t="s">
        <v>0</v>
      </c>
      <c r="CT49" t="s">
        <v>0</v>
      </c>
      <c r="CU49" t="s">
        <v>0</v>
      </c>
      <c r="CV49" t="s">
        <v>0</v>
      </c>
      <c r="CW49" t="s">
        <v>0</v>
      </c>
      <c r="CX49" t="s">
        <v>0</v>
      </c>
      <c r="CY49" t="s">
        <v>0</v>
      </c>
      <c r="CZ49" t="s">
        <v>0</v>
      </c>
      <c r="DA49" t="s">
        <v>0</v>
      </c>
      <c r="DB49" t="s">
        <v>0</v>
      </c>
      <c r="DC49" t="s">
        <v>0</v>
      </c>
      <c r="DD49" t="s">
        <v>0</v>
      </c>
      <c r="DE49" t="s">
        <v>0</v>
      </c>
      <c r="DF49" t="s">
        <v>0</v>
      </c>
      <c r="DG49" t="s">
        <v>0</v>
      </c>
      <c r="DH49" t="s">
        <v>0</v>
      </c>
      <c r="DI49" t="s">
        <v>0</v>
      </c>
      <c r="DJ49" t="s">
        <v>0</v>
      </c>
      <c r="DK49" t="s">
        <v>0</v>
      </c>
      <c r="DL49" t="s">
        <v>0</v>
      </c>
      <c r="DM49" t="s">
        <v>0</v>
      </c>
      <c r="DN49" t="s">
        <v>0</v>
      </c>
      <c r="DO49" t="s">
        <v>0</v>
      </c>
      <c r="DP49" t="s">
        <v>0</v>
      </c>
      <c r="DQ49" t="s">
        <v>0</v>
      </c>
      <c r="DR49" t="s">
        <v>0</v>
      </c>
      <c r="DS49" t="s">
        <v>0</v>
      </c>
      <c r="DT49" t="s">
        <v>0</v>
      </c>
      <c r="DU49" t="s">
        <v>0</v>
      </c>
      <c r="DV49" t="s">
        <v>0</v>
      </c>
      <c r="DW49" t="s">
        <v>0</v>
      </c>
      <c r="DX49" t="s">
        <v>0</v>
      </c>
      <c r="DY49" t="s">
        <v>0</v>
      </c>
      <c r="DZ49" t="s">
        <v>0</v>
      </c>
      <c r="EA49" t="s">
        <v>0</v>
      </c>
      <c r="EB49" t="s">
        <v>0</v>
      </c>
      <c r="EC49" t="s">
        <v>0</v>
      </c>
      <c r="ED49" t="s">
        <v>0</v>
      </c>
      <c r="EE49" t="s">
        <v>0</v>
      </c>
      <c r="EF49" t="s">
        <v>0</v>
      </c>
      <c r="EG49" t="s">
        <v>0</v>
      </c>
      <c r="EH49" t="s">
        <v>0</v>
      </c>
      <c r="EI49" t="s">
        <v>0</v>
      </c>
      <c r="EJ49" t="s">
        <v>0</v>
      </c>
      <c r="EK49" t="s">
        <v>0</v>
      </c>
      <c r="EL49" t="s">
        <v>0</v>
      </c>
      <c r="EM49" t="s">
        <v>0</v>
      </c>
      <c r="EN49" t="s">
        <v>0</v>
      </c>
      <c r="EO49" t="s">
        <v>0</v>
      </c>
      <c r="EP49" t="s">
        <v>0</v>
      </c>
      <c r="EQ49" t="s">
        <v>0</v>
      </c>
      <c r="ER49" t="s">
        <v>0</v>
      </c>
      <c r="ES49" t="s">
        <v>0</v>
      </c>
      <c r="ET49" t="s">
        <v>0</v>
      </c>
      <c r="EU49" t="s">
        <v>0</v>
      </c>
      <c r="EV49" t="s">
        <v>0</v>
      </c>
      <c r="EW49" t="s">
        <v>0</v>
      </c>
      <c r="EX49" t="s">
        <v>0</v>
      </c>
      <c r="EY49" t="s">
        <v>0</v>
      </c>
      <c r="EZ49" t="s">
        <v>0</v>
      </c>
      <c r="FA49" t="s">
        <v>0</v>
      </c>
      <c r="FB49" t="s">
        <v>0</v>
      </c>
      <c r="FC49" t="s">
        <v>0</v>
      </c>
      <c r="FD49" t="s">
        <v>0</v>
      </c>
      <c r="FE49" t="s">
        <v>0</v>
      </c>
      <c r="FF49" t="s">
        <v>0</v>
      </c>
      <c r="FG49" t="s">
        <v>0</v>
      </c>
      <c r="FH49" t="s">
        <v>0</v>
      </c>
      <c r="FI49" t="s">
        <v>0</v>
      </c>
      <c r="FJ49" t="s">
        <v>0</v>
      </c>
      <c r="FK49" t="s">
        <v>0</v>
      </c>
      <c r="FL49" t="s">
        <v>0</v>
      </c>
      <c r="FM49" t="s">
        <v>0</v>
      </c>
      <c r="FN49" t="s">
        <v>0</v>
      </c>
      <c r="FO49" t="s">
        <v>0</v>
      </c>
      <c r="FP49" t="s">
        <v>0</v>
      </c>
      <c r="FQ49" t="s">
        <v>0</v>
      </c>
      <c r="FR49" t="s">
        <v>0</v>
      </c>
      <c r="FS49" t="s">
        <v>0</v>
      </c>
      <c r="FT49" t="s">
        <v>0</v>
      </c>
      <c r="FU49" t="s">
        <v>0</v>
      </c>
      <c r="FV49" t="s">
        <v>0</v>
      </c>
      <c r="FW49" t="s">
        <v>0</v>
      </c>
      <c r="FX49" t="s">
        <v>0</v>
      </c>
      <c r="FY49" t="s">
        <v>0</v>
      </c>
      <c r="FZ49" t="s">
        <v>0</v>
      </c>
      <c r="GA49" t="s">
        <v>0</v>
      </c>
      <c r="GB49" t="s">
        <v>0</v>
      </c>
      <c r="GC49" t="s">
        <v>0</v>
      </c>
      <c r="GD49" t="s">
        <v>0</v>
      </c>
      <c r="GE49" t="s">
        <v>0</v>
      </c>
      <c r="GF49" t="s">
        <v>0</v>
      </c>
      <c r="GG49" t="s">
        <v>0</v>
      </c>
      <c r="GH49" t="s">
        <v>0</v>
      </c>
      <c r="GI49" t="s">
        <v>0</v>
      </c>
      <c r="GJ49" t="s">
        <v>0</v>
      </c>
      <c r="GK49" t="s">
        <v>0</v>
      </c>
      <c r="GL49" t="s">
        <v>0</v>
      </c>
      <c r="GM49" t="s">
        <v>0</v>
      </c>
      <c r="GN49" t="s">
        <v>0</v>
      </c>
      <c r="GO49" t="s">
        <v>0</v>
      </c>
      <c r="GP49" t="s">
        <v>0</v>
      </c>
      <c r="GQ49" t="s">
        <v>0</v>
      </c>
      <c r="GR49" t="s">
        <v>0</v>
      </c>
      <c r="GS49" t="s">
        <v>0</v>
      </c>
      <c r="GT49" t="s">
        <v>0</v>
      </c>
      <c r="GU49" t="s">
        <v>0</v>
      </c>
      <c r="GV49" s="1" t="s">
        <v>0</v>
      </c>
    </row>
    <row r="50" spans="1:204" x14ac:dyDescent="0.25">
      <c r="A50" t="s">
        <v>594</v>
      </c>
      <c r="B50" t="s">
        <v>0</v>
      </c>
      <c r="C50" t="s">
        <v>0</v>
      </c>
      <c r="D50" s="78">
        <v>0</v>
      </c>
      <c r="E50" s="78">
        <v>0</v>
      </c>
      <c r="F50" s="78">
        <v>20000</v>
      </c>
      <c r="G50" s="78">
        <v>0</v>
      </c>
      <c r="H50" s="78">
        <v>50000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  <c r="R50" s="78">
        <v>21175.82</v>
      </c>
      <c r="S50" s="78">
        <v>0</v>
      </c>
      <c r="T50" s="78">
        <v>52824.18</v>
      </c>
      <c r="U50" s="78">
        <v>0</v>
      </c>
      <c r="V50" s="78">
        <v>0</v>
      </c>
      <c r="W50" s="78">
        <v>0</v>
      </c>
      <c r="X50" s="78">
        <v>0</v>
      </c>
      <c r="Y50" s="78">
        <v>0</v>
      </c>
      <c r="Z50" s="78">
        <v>0</v>
      </c>
      <c r="AA50" s="78">
        <v>0</v>
      </c>
      <c r="AB50" s="78">
        <v>0</v>
      </c>
      <c r="AC50" s="78">
        <v>0</v>
      </c>
      <c r="AD50" s="78">
        <v>22429.34</v>
      </c>
      <c r="AE50" s="78">
        <v>0</v>
      </c>
      <c r="AF50" s="78">
        <v>55967.51</v>
      </c>
      <c r="AG50" s="78">
        <v>0</v>
      </c>
      <c r="AH50" s="78">
        <v>0</v>
      </c>
      <c r="AI50" s="78">
        <v>0</v>
      </c>
      <c r="AJ50" s="78">
        <v>0</v>
      </c>
      <c r="AK50" s="78">
        <v>0</v>
      </c>
      <c r="AL50" s="78">
        <v>0</v>
      </c>
      <c r="AM50" s="78">
        <v>0</v>
      </c>
      <c r="AN50" s="78">
        <v>0</v>
      </c>
      <c r="AO50" s="78">
        <v>0</v>
      </c>
      <c r="AP50" s="78">
        <v>23729.84</v>
      </c>
      <c r="AQ50" s="78">
        <v>0</v>
      </c>
      <c r="AR50" s="78">
        <v>59203.18</v>
      </c>
      <c r="AS50" s="78">
        <v>0</v>
      </c>
      <c r="AT50" s="78">
        <v>0</v>
      </c>
      <c r="AU50" s="78">
        <v>0</v>
      </c>
      <c r="AV50" s="78">
        <v>0</v>
      </c>
      <c r="AW50" s="78">
        <v>0</v>
      </c>
      <c r="AX50" s="78">
        <v>0</v>
      </c>
      <c r="AY50" s="78">
        <v>0</v>
      </c>
      <c r="AZ50" t="s">
        <v>0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 t="s">
        <v>0</v>
      </c>
      <c r="BG50" t="s">
        <v>0</v>
      </c>
      <c r="BH50" t="s">
        <v>0</v>
      </c>
      <c r="BI50" t="s">
        <v>0</v>
      </c>
      <c r="BJ50" t="s">
        <v>0</v>
      </c>
      <c r="BK50" t="s">
        <v>0</v>
      </c>
      <c r="BL50" t="s">
        <v>0</v>
      </c>
      <c r="BM50" t="s">
        <v>0</v>
      </c>
      <c r="BN50" t="s">
        <v>0</v>
      </c>
      <c r="BO50" t="s">
        <v>0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t="s">
        <v>0</v>
      </c>
      <c r="BV50" t="s">
        <v>0</v>
      </c>
      <c r="BW50" t="s">
        <v>0</v>
      </c>
      <c r="BX50" t="s">
        <v>0</v>
      </c>
      <c r="BY50" t="s">
        <v>0</v>
      </c>
      <c r="BZ50" t="s">
        <v>0</v>
      </c>
      <c r="CA50" t="s">
        <v>0</v>
      </c>
      <c r="CB50" t="s">
        <v>0</v>
      </c>
      <c r="CC50" t="s">
        <v>0</v>
      </c>
      <c r="CD50" t="s">
        <v>0</v>
      </c>
      <c r="CE50" t="s">
        <v>0</v>
      </c>
      <c r="CF50" t="s">
        <v>0</v>
      </c>
      <c r="CG50" t="s">
        <v>0</v>
      </c>
      <c r="CH50" t="s">
        <v>0</v>
      </c>
      <c r="CI50" t="s">
        <v>0</v>
      </c>
      <c r="CJ50" t="s">
        <v>0</v>
      </c>
      <c r="CK50" t="s">
        <v>0</v>
      </c>
      <c r="CL50" t="s">
        <v>0</v>
      </c>
      <c r="CM50" t="s">
        <v>0</v>
      </c>
      <c r="CN50" t="s">
        <v>0</v>
      </c>
      <c r="CO50" t="s">
        <v>0</v>
      </c>
      <c r="CP50" t="s">
        <v>0</v>
      </c>
      <c r="CQ50" t="s">
        <v>0</v>
      </c>
      <c r="CR50" t="s">
        <v>0</v>
      </c>
      <c r="CS50" t="s">
        <v>0</v>
      </c>
      <c r="CT50" t="s">
        <v>0</v>
      </c>
      <c r="CU50" t="s">
        <v>0</v>
      </c>
      <c r="CV50" t="s">
        <v>0</v>
      </c>
      <c r="CW50" t="s">
        <v>0</v>
      </c>
      <c r="CX50" t="s">
        <v>0</v>
      </c>
      <c r="CY50" t="s">
        <v>0</v>
      </c>
      <c r="CZ50" t="s">
        <v>0</v>
      </c>
      <c r="DA50" t="s">
        <v>0</v>
      </c>
      <c r="DB50" t="s">
        <v>0</v>
      </c>
      <c r="DC50" t="s">
        <v>0</v>
      </c>
      <c r="DD50" t="s">
        <v>0</v>
      </c>
      <c r="DE50" t="s">
        <v>0</v>
      </c>
      <c r="DF50" t="s">
        <v>0</v>
      </c>
      <c r="DG50" t="s">
        <v>0</v>
      </c>
      <c r="DH50" t="s">
        <v>0</v>
      </c>
      <c r="DI50" t="s">
        <v>0</v>
      </c>
      <c r="DJ50" t="s">
        <v>0</v>
      </c>
      <c r="DK50" t="s">
        <v>0</v>
      </c>
      <c r="DL50" t="s">
        <v>0</v>
      </c>
      <c r="DM50" t="s">
        <v>0</v>
      </c>
      <c r="DN50" t="s">
        <v>0</v>
      </c>
      <c r="DO50" t="s">
        <v>0</v>
      </c>
      <c r="DP50" t="s">
        <v>0</v>
      </c>
      <c r="DQ50" t="s">
        <v>0</v>
      </c>
      <c r="DR50" t="s">
        <v>0</v>
      </c>
      <c r="DS50" t="s">
        <v>0</v>
      </c>
      <c r="DT50" t="s">
        <v>0</v>
      </c>
      <c r="DU50" t="s">
        <v>0</v>
      </c>
      <c r="DV50" t="s">
        <v>0</v>
      </c>
      <c r="DW50" t="s">
        <v>0</v>
      </c>
      <c r="DX50" t="s">
        <v>0</v>
      </c>
      <c r="DY50" t="s">
        <v>0</v>
      </c>
      <c r="DZ50" t="s">
        <v>0</v>
      </c>
      <c r="EA50" t="s">
        <v>0</v>
      </c>
      <c r="EB50" t="s">
        <v>0</v>
      </c>
      <c r="EC50" t="s">
        <v>0</v>
      </c>
      <c r="ED50" t="s">
        <v>0</v>
      </c>
      <c r="EE50" t="s">
        <v>0</v>
      </c>
      <c r="EF50" t="s">
        <v>0</v>
      </c>
      <c r="EG50" t="s">
        <v>0</v>
      </c>
      <c r="EH50" t="s">
        <v>0</v>
      </c>
      <c r="EI50" t="s">
        <v>0</v>
      </c>
      <c r="EJ50" t="s">
        <v>0</v>
      </c>
      <c r="EK50" t="s">
        <v>0</v>
      </c>
      <c r="EL50" t="s">
        <v>0</v>
      </c>
      <c r="EM50" t="s">
        <v>0</v>
      </c>
      <c r="EN50" t="s">
        <v>0</v>
      </c>
      <c r="EO50" t="s">
        <v>0</v>
      </c>
      <c r="EP50" t="s">
        <v>0</v>
      </c>
      <c r="EQ50" t="s">
        <v>0</v>
      </c>
      <c r="ER50" t="s">
        <v>0</v>
      </c>
      <c r="ES50" t="s">
        <v>0</v>
      </c>
      <c r="ET50" t="s">
        <v>0</v>
      </c>
      <c r="EU50" t="s">
        <v>0</v>
      </c>
      <c r="EV50" t="s">
        <v>0</v>
      </c>
      <c r="EW50" t="s">
        <v>0</v>
      </c>
      <c r="EX50" t="s">
        <v>0</v>
      </c>
      <c r="EY50" t="s">
        <v>0</v>
      </c>
      <c r="EZ50" t="s">
        <v>0</v>
      </c>
      <c r="FA50" t="s">
        <v>0</v>
      </c>
      <c r="FB50" t="s">
        <v>0</v>
      </c>
      <c r="FC50" t="s">
        <v>0</v>
      </c>
      <c r="FD50" t="s">
        <v>0</v>
      </c>
      <c r="FE50" t="s">
        <v>0</v>
      </c>
      <c r="FF50" t="s">
        <v>0</v>
      </c>
      <c r="FG50" t="s">
        <v>0</v>
      </c>
      <c r="FH50" t="s">
        <v>0</v>
      </c>
      <c r="FI50" t="s">
        <v>0</v>
      </c>
      <c r="FJ50" t="s">
        <v>0</v>
      </c>
      <c r="FK50" t="s">
        <v>0</v>
      </c>
      <c r="FL50" t="s">
        <v>0</v>
      </c>
      <c r="FM50" t="s">
        <v>0</v>
      </c>
      <c r="FN50" t="s">
        <v>0</v>
      </c>
      <c r="FO50" t="s">
        <v>0</v>
      </c>
      <c r="FP50" t="s">
        <v>0</v>
      </c>
      <c r="FQ50" t="s">
        <v>0</v>
      </c>
      <c r="FR50" t="s">
        <v>0</v>
      </c>
      <c r="FS50" t="s">
        <v>0</v>
      </c>
      <c r="FT50" t="s">
        <v>0</v>
      </c>
      <c r="FU50" t="s">
        <v>0</v>
      </c>
      <c r="FV50" t="s">
        <v>0</v>
      </c>
      <c r="FW50" t="s">
        <v>0</v>
      </c>
      <c r="FX50" t="s">
        <v>0</v>
      </c>
      <c r="FY50" t="s">
        <v>0</v>
      </c>
      <c r="FZ50" t="s">
        <v>0</v>
      </c>
      <c r="GA50" t="s">
        <v>0</v>
      </c>
      <c r="GB50" t="s">
        <v>0</v>
      </c>
      <c r="GC50" t="s">
        <v>0</v>
      </c>
      <c r="GD50" t="s">
        <v>0</v>
      </c>
      <c r="GE50" t="s">
        <v>0</v>
      </c>
      <c r="GF50" t="s">
        <v>0</v>
      </c>
      <c r="GG50" t="s">
        <v>0</v>
      </c>
      <c r="GH50" t="s">
        <v>0</v>
      </c>
      <c r="GI50" t="s">
        <v>0</v>
      </c>
      <c r="GJ50" t="s">
        <v>0</v>
      </c>
      <c r="GK50" t="s">
        <v>0</v>
      </c>
      <c r="GL50" t="s">
        <v>0</v>
      </c>
      <c r="GM50" t="s">
        <v>0</v>
      </c>
      <c r="GN50" t="s">
        <v>0</v>
      </c>
      <c r="GO50" t="s">
        <v>0</v>
      </c>
      <c r="GP50" t="s">
        <v>0</v>
      </c>
      <c r="GQ50" t="s">
        <v>0</v>
      </c>
      <c r="GR50" t="s">
        <v>0</v>
      </c>
      <c r="GS50" t="s">
        <v>0</v>
      </c>
      <c r="GT50" t="s">
        <v>0</v>
      </c>
      <c r="GU50" t="s">
        <v>0</v>
      </c>
      <c r="GV50" s="1" t="s">
        <v>0</v>
      </c>
    </row>
    <row r="51" spans="1:204" x14ac:dyDescent="0.25">
      <c r="A51" t="s">
        <v>0</v>
      </c>
      <c r="B51" t="s">
        <v>595</v>
      </c>
      <c r="C51" t="s">
        <v>0</v>
      </c>
      <c r="D51" s="78">
        <v>0</v>
      </c>
      <c r="E51" s="78">
        <v>0</v>
      </c>
      <c r="F51" s="78">
        <v>0</v>
      </c>
      <c r="G51" s="78">
        <v>0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  <c r="R51" s="78">
        <v>0</v>
      </c>
      <c r="S51" s="78">
        <v>0</v>
      </c>
      <c r="T51" s="78">
        <v>0</v>
      </c>
      <c r="U51" s="78">
        <v>0</v>
      </c>
      <c r="V51" s="78">
        <v>0</v>
      </c>
      <c r="W51" s="78">
        <v>0</v>
      </c>
      <c r="X51" s="78">
        <v>0</v>
      </c>
      <c r="Y51" s="78">
        <v>0</v>
      </c>
      <c r="Z51" s="78">
        <v>0</v>
      </c>
      <c r="AA51" s="78">
        <v>0</v>
      </c>
      <c r="AB51" s="78">
        <v>0</v>
      </c>
      <c r="AC51" s="78">
        <v>0</v>
      </c>
      <c r="AD51" s="78">
        <v>0</v>
      </c>
      <c r="AE51" s="78">
        <v>0</v>
      </c>
      <c r="AF51" s="78">
        <v>0</v>
      </c>
      <c r="AG51" s="78">
        <v>0</v>
      </c>
      <c r="AH51" s="78">
        <v>0</v>
      </c>
      <c r="AI51" s="78">
        <v>0</v>
      </c>
      <c r="AJ51" s="78">
        <v>0</v>
      </c>
      <c r="AK51" s="78">
        <v>0</v>
      </c>
      <c r="AL51" s="78">
        <v>0</v>
      </c>
      <c r="AM51" s="78">
        <v>0</v>
      </c>
      <c r="AN51" s="78">
        <v>0</v>
      </c>
      <c r="AO51" s="78">
        <v>0</v>
      </c>
      <c r="AP51" s="78">
        <v>0</v>
      </c>
      <c r="AQ51" s="78">
        <v>0</v>
      </c>
      <c r="AR51" s="78">
        <v>0</v>
      </c>
      <c r="AS51" s="78">
        <v>0</v>
      </c>
      <c r="AT51" s="78">
        <v>0</v>
      </c>
      <c r="AU51" s="78">
        <v>0</v>
      </c>
      <c r="AV51" s="78">
        <v>0</v>
      </c>
      <c r="AW51" s="78">
        <v>0</v>
      </c>
      <c r="AX51" s="78">
        <v>0</v>
      </c>
      <c r="AY51" s="78">
        <v>0</v>
      </c>
      <c r="AZ51" t="s">
        <v>0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  <c r="BF51" t="s">
        <v>0</v>
      </c>
      <c r="BG51" t="s">
        <v>0</v>
      </c>
      <c r="BH51" t="s">
        <v>0</v>
      </c>
      <c r="BI51" t="s">
        <v>0</v>
      </c>
      <c r="BJ51" t="s">
        <v>0</v>
      </c>
      <c r="BK51" t="s">
        <v>0</v>
      </c>
      <c r="BL51" t="s">
        <v>0</v>
      </c>
      <c r="BM51" t="s">
        <v>0</v>
      </c>
      <c r="BN51" t="s">
        <v>0</v>
      </c>
      <c r="BO51" t="s">
        <v>0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 t="s">
        <v>0</v>
      </c>
      <c r="BY51" t="s">
        <v>0</v>
      </c>
      <c r="BZ51" t="s">
        <v>0</v>
      </c>
      <c r="CA51" t="s">
        <v>0</v>
      </c>
      <c r="CB51" t="s">
        <v>0</v>
      </c>
      <c r="CC51" t="s">
        <v>0</v>
      </c>
      <c r="CD51" t="s">
        <v>0</v>
      </c>
      <c r="CE51" t="s">
        <v>0</v>
      </c>
      <c r="CF51" t="s">
        <v>0</v>
      </c>
      <c r="CG51" t="s">
        <v>0</v>
      </c>
      <c r="CH51" t="s">
        <v>0</v>
      </c>
      <c r="CI51" t="s">
        <v>0</v>
      </c>
      <c r="CJ51" t="s">
        <v>0</v>
      </c>
      <c r="CK51" t="s">
        <v>0</v>
      </c>
      <c r="CL51" t="s">
        <v>0</v>
      </c>
      <c r="CM51" t="s">
        <v>0</v>
      </c>
      <c r="CN51" t="s">
        <v>0</v>
      </c>
      <c r="CO51" t="s">
        <v>0</v>
      </c>
      <c r="CP51" t="s">
        <v>0</v>
      </c>
      <c r="CQ51" t="s">
        <v>0</v>
      </c>
      <c r="CR51" t="s">
        <v>0</v>
      </c>
      <c r="CS51" t="s">
        <v>0</v>
      </c>
      <c r="CT51" t="s">
        <v>0</v>
      </c>
      <c r="CU51" t="s">
        <v>0</v>
      </c>
      <c r="CV51" t="s">
        <v>0</v>
      </c>
      <c r="CW51" t="s">
        <v>0</v>
      </c>
      <c r="CX51" t="s">
        <v>0</v>
      </c>
      <c r="CY51" t="s">
        <v>0</v>
      </c>
      <c r="CZ51" t="s">
        <v>0</v>
      </c>
      <c r="DA51" t="s">
        <v>0</v>
      </c>
      <c r="DB51" t="s">
        <v>0</v>
      </c>
      <c r="DC51" t="s">
        <v>0</v>
      </c>
      <c r="DD51" t="s">
        <v>0</v>
      </c>
      <c r="DE51" t="s">
        <v>0</v>
      </c>
      <c r="DF51" t="s">
        <v>0</v>
      </c>
      <c r="DG51" t="s">
        <v>0</v>
      </c>
      <c r="DH51" t="s">
        <v>0</v>
      </c>
      <c r="DI51" t="s">
        <v>0</v>
      </c>
      <c r="DJ51" t="s">
        <v>0</v>
      </c>
      <c r="DK51" t="s">
        <v>0</v>
      </c>
      <c r="DL51" t="s">
        <v>0</v>
      </c>
      <c r="DM51" t="s">
        <v>0</v>
      </c>
      <c r="DN51" t="s">
        <v>0</v>
      </c>
      <c r="DO51" t="s">
        <v>0</v>
      </c>
      <c r="DP51" t="s">
        <v>0</v>
      </c>
      <c r="DQ51" t="s">
        <v>0</v>
      </c>
      <c r="DR51" t="s">
        <v>0</v>
      </c>
      <c r="DS51" t="s">
        <v>0</v>
      </c>
      <c r="DT51" t="s">
        <v>0</v>
      </c>
      <c r="DU51" t="s">
        <v>0</v>
      </c>
      <c r="DV51" t="s">
        <v>0</v>
      </c>
      <c r="DW51" t="s">
        <v>0</v>
      </c>
      <c r="DX51" t="s">
        <v>0</v>
      </c>
      <c r="DY51" t="s">
        <v>0</v>
      </c>
      <c r="DZ51" t="s">
        <v>0</v>
      </c>
      <c r="EA51" t="s">
        <v>0</v>
      </c>
      <c r="EB51" t="s">
        <v>0</v>
      </c>
      <c r="EC51" t="s">
        <v>0</v>
      </c>
      <c r="ED51" t="s">
        <v>0</v>
      </c>
      <c r="EE51" t="s">
        <v>0</v>
      </c>
      <c r="EF51" t="s">
        <v>0</v>
      </c>
      <c r="EG51" t="s">
        <v>0</v>
      </c>
      <c r="EH51" t="s">
        <v>0</v>
      </c>
      <c r="EI51" t="s">
        <v>0</v>
      </c>
      <c r="EJ51" t="s">
        <v>0</v>
      </c>
      <c r="EK51" t="s">
        <v>0</v>
      </c>
      <c r="EL51" t="s">
        <v>0</v>
      </c>
      <c r="EM51" t="s">
        <v>0</v>
      </c>
      <c r="EN51" t="s">
        <v>0</v>
      </c>
      <c r="EO51" t="s">
        <v>0</v>
      </c>
      <c r="EP51" t="s">
        <v>0</v>
      </c>
      <c r="EQ51" t="s">
        <v>0</v>
      </c>
      <c r="ER51" t="s">
        <v>0</v>
      </c>
      <c r="ES51" t="s">
        <v>0</v>
      </c>
      <c r="ET51" t="s">
        <v>0</v>
      </c>
      <c r="EU51" t="s">
        <v>0</v>
      </c>
      <c r="EV51" t="s">
        <v>0</v>
      </c>
      <c r="EW51" t="s">
        <v>0</v>
      </c>
      <c r="EX51" t="s">
        <v>0</v>
      </c>
      <c r="EY51" t="s">
        <v>0</v>
      </c>
      <c r="EZ51" t="s">
        <v>0</v>
      </c>
      <c r="FA51" t="s">
        <v>0</v>
      </c>
      <c r="FB51" t="s">
        <v>0</v>
      </c>
      <c r="FC51" t="s">
        <v>0</v>
      </c>
      <c r="FD51" t="s">
        <v>0</v>
      </c>
      <c r="FE51" t="s">
        <v>0</v>
      </c>
      <c r="FF51" t="s">
        <v>0</v>
      </c>
      <c r="FG51" t="s">
        <v>0</v>
      </c>
      <c r="FH51" t="s">
        <v>0</v>
      </c>
      <c r="FI51" t="s">
        <v>0</v>
      </c>
      <c r="FJ51" t="s">
        <v>0</v>
      </c>
      <c r="FK51" t="s">
        <v>0</v>
      </c>
      <c r="FL51" t="s">
        <v>0</v>
      </c>
      <c r="FM51" t="s">
        <v>0</v>
      </c>
      <c r="FN51" t="s">
        <v>0</v>
      </c>
      <c r="FO51" t="s">
        <v>0</v>
      </c>
      <c r="FP51" t="s">
        <v>0</v>
      </c>
      <c r="FQ51" t="s">
        <v>0</v>
      </c>
      <c r="FR51" t="s">
        <v>0</v>
      </c>
      <c r="FS51" t="s">
        <v>0</v>
      </c>
      <c r="FT51" t="s">
        <v>0</v>
      </c>
      <c r="FU51" t="s">
        <v>0</v>
      </c>
      <c r="FV51" t="s">
        <v>0</v>
      </c>
      <c r="FW51" t="s">
        <v>0</v>
      </c>
      <c r="FX51" t="s">
        <v>0</v>
      </c>
      <c r="FY51" t="s">
        <v>0</v>
      </c>
      <c r="FZ51" t="s">
        <v>0</v>
      </c>
      <c r="GA51" t="s">
        <v>0</v>
      </c>
      <c r="GB51" t="s">
        <v>0</v>
      </c>
      <c r="GC51" t="s">
        <v>0</v>
      </c>
      <c r="GD51" t="s">
        <v>0</v>
      </c>
      <c r="GE51" t="s">
        <v>0</v>
      </c>
      <c r="GF51" t="s">
        <v>0</v>
      </c>
      <c r="GG51" t="s">
        <v>0</v>
      </c>
      <c r="GH51" t="s">
        <v>0</v>
      </c>
      <c r="GI51" t="s">
        <v>0</v>
      </c>
      <c r="GJ51" t="s">
        <v>0</v>
      </c>
      <c r="GK51" t="s">
        <v>0</v>
      </c>
      <c r="GL51" t="s">
        <v>0</v>
      </c>
      <c r="GM51" t="s">
        <v>0</v>
      </c>
      <c r="GN51" t="s">
        <v>0</v>
      </c>
      <c r="GO51" t="s">
        <v>0</v>
      </c>
      <c r="GP51" t="s">
        <v>0</v>
      </c>
      <c r="GQ51" t="s">
        <v>0</v>
      </c>
      <c r="GR51" t="s">
        <v>0</v>
      </c>
      <c r="GS51" t="s">
        <v>0</v>
      </c>
      <c r="GT51" t="s">
        <v>0</v>
      </c>
      <c r="GU51" t="s">
        <v>0</v>
      </c>
      <c r="GV51" s="1" t="s">
        <v>0</v>
      </c>
    </row>
    <row r="52" spans="1:204" x14ac:dyDescent="0.25">
      <c r="A52" t="s">
        <v>0</v>
      </c>
      <c r="B52" t="s">
        <v>596</v>
      </c>
      <c r="C52" t="s">
        <v>0</v>
      </c>
      <c r="D52" s="78">
        <v>0</v>
      </c>
      <c r="E52" s="78">
        <v>0</v>
      </c>
      <c r="F52" s="78">
        <v>20000</v>
      </c>
      <c r="G52" s="78">
        <v>0</v>
      </c>
      <c r="H52" s="78">
        <v>50000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  <c r="R52" s="78">
        <v>21175.82</v>
      </c>
      <c r="S52" s="78">
        <v>0</v>
      </c>
      <c r="T52" s="78">
        <v>52824.18</v>
      </c>
      <c r="U52" s="78">
        <v>0</v>
      </c>
      <c r="V52" s="78">
        <v>0</v>
      </c>
      <c r="W52" s="78">
        <v>0</v>
      </c>
      <c r="X52" s="78">
        <v>0</v>
      </c>
      <c r="Y52" s="78">
        <v>0</v>
      </c>
      <c r="Z52" s="78">
        <v>0</v>
      </c>
      <c r="AA52" s="78">
        <v>0</v>
      </c>
      <c r="AB52" s="78">
        <v>0</v>
      </c>
      <c r="AC52" s="78">
        <v>0</v>
      </c>
      <c r="AD52" s="78">
        <v>22429.34</v>
      </c>
      <c r="AE52" s="78">
        <v>0</v>
      </c>
      <c r="AF52" s="78">
        <v>55967.51</v>
      </c>
      <c r="AG52" s="78">
        <v>0</v>
      </c>
      <c r="AH52" s="78">
        <v>0</v>
      </c>
      <c r="AI52" s="78">
        <v>0</v>
      </c>
      <c r="AJ52" s="78">
        <v>0</v>
      </c>
      <c r="AK52" s="78">
        <v>0</v>
      </c>
      <c r="AL52" s="78">
        <v>0</v>
      </c>
      <c r="AM52" s="78">
        <v>0</v>
      </c>
      <c r="AN52" s="78">
        <v>0</v>
      </c>
      <c r="AO52" s="78">
        <v>0</v>
      </c>
      <c r="AP52" s="78">
        <v>23729.84</v>
      </c>
      <c r="AQ52" s="78">
        <v>0</v>
      </c>
      <c r="AR52" s="78">
        <v>59203.18</v>
      </c>
      <c r="AS52" s="78">
        <v>0</v>
      </c>
      <c r="AT52" s="78">
        <v>0</v>
      </c>
      <c r="AU52" s="78">
        <v>0</v>
      </c>
      <c r="AV52" s="78">
        <v>0</v>
      </c>
      <c r="AW52" s="78">
        <v>0</v>
      </c>
      <c r="AX52" s="78">
        <v>0</v>
      </c>
      <c r="AY52" s="78">
        <v>0</v>
      </c>
      <c r="AZ52" t="s">
        <v>0</v>
      </c>
      <c r="BA52" t="s">
        <v>0</v>
      </c>
      <c r="BB52" t="s">
        <v>0</v>
      </c>
      <c r="BC52" t="s">
        <v>0</v>
      </c>
      <c r="BD52" t="s">
        <v>0</v>
      </c>
      <c r="BE52" t="s">
        <v>0</v>
      </c>
      <c r="BF52" t="s">
        <v>0</v>
      </c>
      <c r="BG52" t="s">
        <v>0</v>
      </c>
      <c r="BH52" t="s">
        <v>0</v>
      </c>
      <c r="BI52" t="s">
        <v>0</v>
      </c>
      <c r="BJ52" t="s">
        <v>0</v>
      </c>
      <c r="BK52" t="s">
        <v>0</v>
      </c>
      <c r="BL52" t="s">
        <v>0</v>
      </c>
      <c r="BM52" t="s">
        <v>0</v>
      </c>
      <c r="BN52" t="s">
        <v>0</v>
      </c>
      <c r="BO52" t="s">
        <v>0</v>
      </c>
      <c r="BP52" t="s">
        <v>0</v>
      </c>
      <c r="BQ52" t="s">
        <v>0</v>
      </c>
      <c r="BR52" t="s">
        <v>0</v>
      </c>
      <c r="BS52" t="s">
        <v>0</v>
      </c>
      <c r="BT52" t="s">
        <v>0</v>
      </c>
      <c r="BU52" t="s">
        <v>0</v>
      </c>
      <c r="BV52" t="s">
        <v>0</v>
      </c>
      <c r="BW52" t="s">
        <v>0</v>
      </c>
      <c r="BX52" t="s">
        <v>0</v>
      </c>
      <c r="BY52" t="s">
        <v>0</v>
      </c>
      <c r="BZ52" t="s">
        <v>0</v>
      </c>
      <c r="CA52" t="s">
        <v>0</v>
      </c>
      <c r="CB52" t="s">
        <v>0</v>
      </c>
      <c r="CC52" t="s">
        <v>0</v>
      </c>
      <c r="CD52" t="s">
        <v>0</v>
      </c>
      <c r="CE52" t="s">
        <v>0</v>
      </c>
      <c r="CF52" t="s">
        <v>0</v>
      </c>
      <c r="CG52" t="s">
        <v>0</v>
      </c>
      <c r="CH52" t="s">
        <v>0</v>
      </c>
      <c r="CI52" t="s">
        <v>0</v>
      </c>
      <c r="CJ52" t="s">
        <v>0</v>
      </c>
      <c r="CK52" t="s">
        <v>0</v>
      </c>
      <c r="CL52" t="s">
        <v>0</v>
      </c>
      <c r="CM52" t="s">
        <v>0</v>
      </c>
      <c r="CN52" t="s">
        <v>0</v>
      </c>
      <c r="CO52" t="s">
        <v>0</v>
      </c>
      <c r="CP52" t="s">
        <v>0</v>
      </c>
      <c r="CQ52" t="s">
        <v>0</v>
      </c>
      <c r="CR52" t="s">
        <v>0</v>
      </c>
      <c r="CS52" t="s">
        <v>0</v>
      </c>
      <c r="CT52" t="s">
        <v>0</v>
      </c>
      <c r="CU52" t="s">
        <v>0</v>
      </c>
      <c r="CV52" t="s">
        <v>0</v>
      </c>
      <c r="CW52" t="s">
        <v>0</v>
      </c>
      <c r="CX52" t="s">
        <v>0</v>
      </c>
      <c r="CY52" t="s">
        <v>0</v>
      </c>
      <c r="CZ52" t="s">
        <v>0</v>
      </c>
      <c r="DA52" t="s">
        <v>0</v>
      </c>
      <c r="DB52" t="s">
        <v>0</v>
      </c>
      <c r="DC52" t="s">
        <v>0</v>
      </c>
      <c r="DD52" t="s">
        <v>0</v>
      </c>
      <c r="DE52" t="s">
        <v>0</v>
      </c>
      <c r="DF52" t="s">
        <v>0</v>
      </c>
      <c r="DG52" t="s">
        <v>0</v>
      </c>
      <c r="DH52" t="s">
        <v>0</v>
      </c>
      <c r="DI52" t="s">
        <v>0</v>
      </c>
      <c r="DJ52" t="s">
        <v>0</v>
      </c>
      <c r="DK52" t="s">
        <v>0</v>
      </c>
      <c r="DL52" t="s">
        <v>0</v>
      </c>
      <c r="DM52" t="s">
        <v>0</v>
      </c>
      <c r="DN52" t="s">
        <v>0</v>
      </c>
      <c r="DO52" t="s">
        <v>0</v>
      </c>
      <c r="DP52" t="s">
        <v>0</v>
      </c>
      <c r="DQ52" t="s">
        <v>0</v>
      </c>
      <c r="DR52" t="s">
        <v>0</v>
      </c>
      <c r="DS52" t="s">
        <v>0</v>
      </c>
      <c r="DT52" t="s">
        <v>0</v>
      </c>
      <c r="DU52" t="s">
        <v>0</v>
      </c>
      <c r="DV52" t="s">
        <v>0</v>
      </c>
      <c r="DW52" t="s">
        <v>0</v>
      </c>
      <c r="DX52" t="s">
        <v>0</v>
      </c>
      <c r="DY52" t="s">
        <v>0</v>
      </c>
      <c r="DZ52" t="s">
        <v>0</v>
      </c>
      <c r="EA52" t="s">
        <v>0</v>
      </c>
      <c r="EB52" t="s">
        <v>0</v>
      </c>
      <c r="EC52" t="s">
        <v>0</v>
      </c>
      <c r="ED52" t="s">
        <v>0</v>
      </c>
      <c r="EE52" t="s">
        <v>0</v>
      </c>
      <c r="EF52" t="s">
        <v>0</v>
      </c>
      <c r="EG52" t="s">
        <v>0</v>
      </c>
      <c r="EH52" t="s">
        <v>0</v>
      </c>
      <c r="EI52" t="s">
        <v>0</v>
      </c>
      <c r="EJ52" t="s">
        <v>0</v>
      </c>
      <c r="EK52" t="s">
        <v>0</v>
      </c>
      <c r="EL52" t="s">
        <v>0</v>
      </c>
      <c r="EM52" t="s">
        <v>0</v>
      </c>
      <c r="EN52" t="s">
        <v>0</v>
      </c>
      <c r="EO52" t="s">
        <v>0</v>
      </c>
      <c r="EP52" t="s">
        <v>0</v>
      </c>
      <c r="EQ52" t="s">
        <v>0</v>
      </c>
      <c r="ER52" t="s">
        <v>0</v>
      </c>
      <c r="ES52" t="s">
        <v>0</v>
      </c>
      <c r="ET52" t="s">
        <v>0</v>
      </c>
      <c r="EU52" t="s">
        <v>0</v>
      </c>
      <c r="EV52" t="s">
        <v>0</v>
      </c>
      <c r="EW52" t="s">
        <v>0</v>
      </c>
      <c r="EX52" t="s">
        <v>0</v>
      </c>
      <c r="EY52" t="s">
        <v>0</v>
      </c>
      <c r="EZ52" t="s">
        <v>0</v>
      </c>
      <c r="FA52" t="s">
        <v>0</v>
      </c>
      <c r="FB52" t="s">
        <v>0</v>
      </c>
      <c r="FC52" t="s">
        <v>0</v>
      </c>
      <c r="FD52" t="s">
        <v>0</v>
      </c>
      <c r="FE52" t="s">
        <v>0</v>
      </c>
      <c r="FF52" t="s">
        <v>0</v>
      </c>
      <c r="FG52" t="s">
        <v>0</v>
      </c>
      <c r="FH52" t="s">
        <v>0</v>
      </c>
      <c r="FI52" t="s">
        <v>0</v>
      </c>
      <c r="FJ52" t="s">
        <v>0</v>
      </c>
      <c r="FK52" t="s">
        <v>0</v>
      </c>
      <c r="FL52" t="s">
        <v>0</v>
      </c>
      <c r="FM52" t="s">
        <v>0</v>
      </c>
      <c r="FN52" t="s">
        <v>0</v>
      </c>
      <c r="FO52" t="s">
        <v>0</v>
      </c>
      <c r="FP52" t="s">
        <v>0</v>
      </c>
      <c r="FQ52" t="s">
        <v>0</v>
      </c>
      <c r="FR52" t="s">
        <v>0</v>
      </c>
      <c r="FS52" t="s">
        <v>0</v>
      </c>
      <c r="FT52" t="s">
        <v>0</v>
      </c>
      <c r="FU52" t="s">
        <v>0</v>
      </c>
      <c r="FV52" t="s">
        <v>0</v>
      </c>
      <c r="FW52" t="s">
        <v>0</v>
      </c>
      <c r="FX52" t="s">
        <v>0</v>
      </c>
      <c r="FY52" t="s">
        <v>0</v>
      </c>
      <c r="FZ52" t="s">
        <v>0</v>
      </c>
      <c r="GA52" t="s">
        <v>0</v>
      </c>
      <c r="GB52" t="s">
        <v>0</v>
      </c>
      <c r="GC52" t="s">
        <v>0</v>
      </c>
      <c r="GD52" t="s">
        <v>0</v>
      </c>
      <c r="GE52" t="s">
        <v>0</v>
      </c>
      <c r="GF52" t="s">
        <v>0</v>
      </c>
      <c r="GG52" t="s">
        <v>0</v>
      </c>
      <c r="GH52" t="s">
        <v>0</v>
      </c>
      <c r="GI52" t="s">
        <v>0</v>
      </c>
      <c r="GJ52" t="s">
        <v>0</v>
      </c>
      <c r="GK52" t="s">
        <v>0</v>
      </c>
      <c r="GL52" t="s">
        <v>0</v>
      </c>
      <c r="GM52" t="s">
        <v>0</v>
      </c>
      <c r="GN52" t="s">
        <v>0</v>
      </c>
      <c r="GO52" t="s">
        <v>0</v>
      </c>
      <c r="GP52" t="s">
        <v>0</v>
      </c>
      <c r="GQ52" t="s">
        <v>0</v>
      </c>
      <c r="GR52" t="s">
        <v>0</v>
      </c>
      <c r="GS52" t="s">
        <v>0</v>
      </c>
      <c r="GT52" t="s">
        <v>0</v>
      </c>
      <c r="GU52" t="s">
        <v>0</v>
      </c>
      <c r="GV52" s="1" t="s">
        <v>0</v>
      </c>
    </row>
    <row r="53" spans="1:204" x14ac:dyDescent="0.25">
      <c r="A53" t="s">
        <v>0</v>
      </c>
      <c r="B53" t="s">
        <v>0</v>
      </c>
      <c r="C53" t="s">
        <v>597</v>
      </c>
      <c r="D53" s="78">
        <v>0</v>
      </c>
      <c r="E53" s="78">
        <v>0</v>
      </c>
      <c r="F53" s="78">
        <v>20000</v>
      </c>
      <c r="G53" s="78">
        <v>0</v>
      </c>
      <c r="H53" s="78">
        <v>50000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  <c r="R53" s="78">
        <v>21175.82</v>
      </c>
      <c r="S53" s="78">
        <v>0</v>
      </c>
      <c r="T53" s="78">
        <v>52824.18</v>
      </c>
      <c r="U53" s="78">
        <v>0</v>
      </c>
      <c r="V53" s="78">
        <v>0</v>
      </c>
      <c r="W53" s="78">
        <v>0</v>
      </c>
      <c r="X53" s="78">
        <v>0</v>
      </c>
      <c r="Y53" s="78">
        <v>0</v>
      </c>
      <c r="Z53" s="78">
        <v>0</v>
      </c>
      <c r="AA53" s="78">
        <v>0</v>
      </c>
      <c r="AB53" s="78">
        <v>0</v>
      </c>
      <c r="AC53" s="78">
        <v>0</v>
      </c>
      <c r="AD53" s="78">
        <v>22429.34</v>
      </c>
      <c r="AE53" s="78">
        <v>0</v>
      </c>
      <c r="AF53" s="78">
        <v>55967.51</v>
      </c>
      <c r="AG53" s="78">
        <v>0</v>
      </c>
      <c r="AH53" s="78">
        <v>0</v>
      </c>
      <c r="AI53" s="78">
        <v>0</v>
      </c>
      <c r="AJ53" s="78">
        <v>0</v>
      </c>
      <c r="AK53" s="78">
        <v>0</v>
      </c>
      <c r="AL53" s="78">
        <v>0</v>
      </c>
      <c r="AM53" s="78">
        <v>0</v>
      </c>
      <c r="AN53" s="78">
        <v>0</v>
      </c>
      <c r="AO53" s="78">
        <v>0</v>
      </c>
      <c r="AP53" s="78">
        <v>23729.84</v>
      </c>
      <c r="AQ53" s="78">
        <v>0</v>
      </c>
      <c r="AR53" s="78">
        <v>59203.18</v>
      </c>
      <c r="AS53" s="78">
        <v>0</v>
      </c>
      <c r="AT53" s="78">
        <v>0</v>
      </c>
      <c r="AU53" s="78">
        <v>0</v>
      </c>
      <c r="AV53" s="78">
        <v>0</v>
      </c>
      <c r="AW53" s="78">
        <v>0</v>
      </c>
      <c r="AX53" s="78">
        <v>0</v>
      </c>
      <c r="AY53" s="78">
        <v>0</v>
      </c>
      <c r="AZ53" t="s">
        <v>0</v>
      </c>
      <c r="BA53" t="s">
        <v>0</v>
      </c>
      <c r="BB53" t="s">
        <v>0</v>
      </c>
      <c r="BC53" t="s">
        <v>0</v>
      </c>
      <c r="BD53" t="s">
        <v>0</v>
      </c>
      <c r="BE53" t="s">
        <v>0</v>
      </c>
      <c r="BF53" t="s">
        <v>0</v>
      </c>
      <c r="BG53" t="s">
        <v>0</v>
      </c>
      <c r="BH53" t="s">
        <v>0</v>
      </c>
      <c r="BI53" t="s">
        <v>0</v>
      </c>
      <c r="BJ53" t="s">
        <v>0</v>
      </c>
      <c r="BK53" t="s">
        <v>0</v>
      </c>
      <c r="BL53" t="s">
        <v>0</v>
      </c>
      <c r="BM53" t="s">
        <v>0</v>
      </c>
      <c r="BN53" t="s">
        <v>0</v>
      </c>
      <c r="BO53" t="s">
        <v>0</v>
      </c>
      <c r="BP53" t="s">
        <v>0</v>
      </c>
      <c r="BQ53" t="s">
        <v>0</v>
      </c>
      <c r="BR53" t="s">
        <v>0</v>
      </c>
      <c r="BS53" t="s">
        <v>0</v>
      </c>
      <c r="BT53" t="s">
        <v>0</v>
      </c>
      <c r="BU53" t="s">
        <v>0</v>
      </c>
      <c r="BV53" t="s">
        <v>0</v>
      </c>
      <c r="BW53" t="s">
        <v>0</v>
      </c>
      <c r="BX53" t="s">
        <v>0</v>
      </c>
      <c r="BY53" t="s">
        <v>0</v>
      </c>
      <c r="BZ53" t="s">
        <v>0</v>
      </c>
      <c r="CA53" t="s">
        <v>0</v>
      </c>
      <c r="CB53" t="s">
        <v>0</v>
      </c>
      <c r="CC53" t="s">
        <v>0</v>
      </c>
      <c r="CD53" t="s">
        <v>0</v>
      </c>
      <c r="CE53" t="s">
        <v>0</v>
      </c>
      <c r="CF53" t="s">
        <v>0</v>
      </c>
      <c r="CG53" t="s">
        <v>0</v>
      </c>
      <c r="CH53" t="s">
        <v>0</v>
      </c>
      <c r="CI53" t="s">
        <v>0</v>
      </c>
      <c r="CJ53" t="s">
        <v>0</v>
      </c>
      <c r="CK53" t="s">
        <v>0</v>
      </c>
      <c r="CL53" t="s">
        <v>0</v>
      </c>
      <c r="CM53" t="s">
        <v>0</v>
      </c>
      <c r="CN53" t="s">
        <v>0</v>
      </c>
      <c r="CO53" t="s">
        <v>0</v>
      </c>
      <c r="CP53" t="s">
        <v>0</v>
      </c>
      <c r="CQ53" t="s">
        <v>0</v>
      </c>
      <c r="CR53" t="s">
        <v>0</v>
      </c>
      <c r="CS53" t="s">
        <v>0</v>
      </c>
      <c r="CT53" t="s">
        <v>0</v>
      </c>
      <c r="CU53" t="s">
        <v>0</v>
      </c>
      <c r="CV53" t="s">
        <v>0</v>
      </c>
      <c r="CW53" t="s">
        <v>0</v>
      </c>
      <c r="CX53" t="s">
        <v>0</v>
      </c>
      <c r="CY53" t="s">
        <v>0</v>
      </c>
      <c r="CZ53" t="s">
        <v>0</v>
      </c>
      <c r="DA53" t="s">
        <v>0</v>
      </c>
      <c r="DB53" t="s">
        <v>0</v>
      </c>
      <c r="DC53" t="s">
        <v>0</v>
      </c>
      <c r="DD53" t="s">
        <v>0</v>
      </c>
      <c r="DE53" t="s">
        <v>0</v>
      </c>
      <c r="DF53" t="s">
        <v>0</v>
      </c>
      <c r="DG53" t="s">
        <v>0</v>
      </c>
      <c r="DH53" t="s">
        <v>0</v>
      </c>
      <c r="DI53" t="s">
        <v>0</v>
      </c>
      <c r="DJ53" t="s">
        <v>0</v>
      </c>
      <c r="DK53" t="s">
        <v>0</v>
      </c>
      <c r="DL53" t="s">
        <v>0</v>
      </c>
      <c r="DM53" t="s">
        <v>0</v>
      </c>
      <c r="DN53" t="s">
        <v>0</v>
      </c>
      <c r="DO53" t="s">
        <v>0</v>
      </c>
      <c r="DP53" t="s">
        <v>0</v>
      </c>
      <c r="DQ53" t="s">
        <v>0</v>
      </c>
      <c r="DR53" t="s">
        <v>0</v>
      </c>
      <c r="DS53" t="s">
        <v>0</v>
      </c>
      <c r="DT53" t="s">
        <v>0</v>
      </c>
      <c r="DU53" t="s">
        <v>0</v>
      </c>
      <c r="DV53" t="s">
        <v>0</v>
      </c>
      <c r="DW53" t="s">
        <v>0</v>
      </c>
      <c r="DX53" t="s">
        <v>0</v>
      </c>
      <c r="DY53" t="s">
        <v>0</v>
      </c>
      <c r="DZ53" t="s">
        <v>0</v>
      </c>
      <c r="EA53" t="s">
        <v>0</v>
      </c>
      <c r="EB53" t="s">
        <v>0</v>
      </c>
      <c r="EC53" t="s">
        <v>0</v>
      </c>
      <c r="ED53" t="s">
        <v>0</v>
      </c>
      <c r="EE53" t="s">
        <v>0</v>
      </c>
      <c r="EF53" t="s">
        <v>0</v>
      </c>
      <c r="EG53" t="s">
        <v>0</v>
      </c>
      <c r="EH53" t="s">
        <v>0</v>
      </c>
      <c r="EI53" t="s">
        <v>0</v>
      </c>
      <c r="EJ53" t="s">
        <v>0</v>
      </c>
      <c r="EK53" t="s">
        <v>0</v>
      </c>
      <c r="EL53" t="s">
        <v>0</v>
      </c>
      <c r="EM53" t="s">
        <v>0</v>
      </c>
      <c r="EN53" t="s">
        <v>0</v>
      </c>
      <c r="EO53" t="s">
        <v>0</v>
      </c>
      <c r="EP53" t="s">
        <v>0</v>
      </c>
      <c r="EQ53" t="s">
        <v>0</v>
      </c>
      <c r="ER53" t="s">
        <v>0</v>
      </c>
      <c r="ES53" t="s">
        <v>0</v>
      </c>
      <c r="ET53" t="s">
        <v>0</v>
      </c>
      <c r="EU53" t="s">
        <v>0</v>
      </c>
      <c r="EV53" t="s">
        <v>0</v>
      </c>
      <c r="EW53" t="s">
        <v>0</v>
      </c>
      <c r="EX53" t="s">
        <v>0</v>
      </c>
      <c r="EY53" t="s">
        <v>0</v>
      </c>
      <c r="EZ53" t="s">
        <v>0</v>
      </c>
      <c r="FA53" t="s">
        <v>0</v>
      </c>
      <c r="FB53" t="s">
        <v>0</v>
      </c>
      <c r="FC53" t="s">
        <v>0</v>
      </c>
      <c r="FD53" t="s">
        <v>0</v>
      </c>
      <c r="FE53" t="s">
        <v>0</v>
      </c>
      <c r="FF53" t="s">
        <v>0</v>
      </c>
      <c r="FG53" t="s">
        <v>0</v>
      </c>
      <c r="FH53" t="s">
        <v>0</v>
      </c>
      <c r="FI53" t="s">
        <v>0</v>
      </c>
      <c r="FJ53" t="s">
        <v>0</v>
      </c>
      <c r="FK53" t="s">
        <v>0</v>
      </c>
      <c r="FL53" t="s">
        <v>0</v>
      </c>
      <c r="FM53" t="s">
        <v>0</v>
      </c>
      <c r="FN53" t="s">
        <v>0</v>
      </c>
      <c r="FO53" t="s">
        <v>0</v>
      </c>
      <c r="FP53" t="s">
        <v>0</v>
      </c>
      <c r="FQ53" t="s">
        <v>0</v>
      </c>
      <c r="FR53" t="s">
        <v>0</v>
      </c>
      <c r="FS53" t="s">
        <v>0</v>
      </c>
      <c r="FT53" t="s">
        <v>0</v>
      </c>
      <c r="FU53" t="s">
        <v>0</v>
      </c>
      <c r="FV53" t="s">
        <v>0</v>
      </c>
      <c r="FW53" t="s">
        <v>0</v>
      </c>
      <c r="FX53" t="s">
        <v>0</v>
      </c>
      <c r="FY53" t="s">
        <v>0</v>
      </c>
      <c r="FZ53" t="s">
        <v>0</v>
      </c>
      <c r="GA53" t="s">
        <v>0</v>
      </c>
      <c r="GB53" t="s">
        <v>0</v>
      </c>
      <c r="GC53" t="s">
        <v>0</v>
      </c>
      <c r="GD53" t="s">
        <v>0</v>
      </c>
      <c r="GE53" t="s">
        <v>0</v>
      </c>
      <c r="GF53" t="s">
        <v>0</v>
      </c>
      <c r="GG53" t="s">
        <v>0</v>
      </c>
      <c r="GH53" t="s">
        <v>0</v>
      </c>
      <c r="GI53" t="s">
        <v>0</v>
      </c>
      <c r="GJ53" t="s">
        <v>0</v>
      </c>
      <c r="GK53" t="s">
        <v>0</v>
      </c>
      <c r="GL53" t="s">
        <v>0</v>
      </c>
      <c r="GM53" t="s">
        <v>0</v>
      </c>
      <c r="GN53" t="s">
        <v>0</v>
      </c>
      <c r="GO53" t="s">
        <v>0</v>
      </c>
      <c r="GP53" t="s">
        <v>0</v>
      </c>
      <c r="GQ53" t="s">
        <v>0</v>
      </c>
      <c r="GR53" t="s">
        <v>0</v>
      </c>
      <c r="GS53" t="s">
        <v>0</v>
      </c>
      <c r="GT53" t="s">
        <v>0</v>
      </c>
      <c r="GU53" t="s">
        <v>0</v>
      </c>
      <c r="GV53" s="1" t="s">
        <v>0</v>
      </c>
    </row>
    <row r="54" spans="1:204" x14ac:dyDescent="0.25">
      <c r="A54" t="s">
        <v>0</v>
      </c>
      <c r="B54" t="s">
        <v>0</v>
      </c>
      <c r="C54" t="s">
        <v>598</v>
      </c>
      <c r="D54" s="78">
        <v>0</v>
      </c>
      <c r="E54" s="78">
        <v>0</v>
      </c>
      <c r="F54" s="78">
        <v>0</v>
      </c>
      <c r="G54" s="78">
        <v>0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0</v>
      </c>
      <c r="S54" s="78">
        <v>0</v>
      </c>
      <c r="T54" s="78">
        <v>0</v>
      </c>
      <c r="U54" s="78">
        <v>0</v>
      </c>
      <c r="V54" s="78">
        <v>0</v>
      </c>
      <c r="W54" s="78">
        <v>0</v>
      </c>
      <c r="X54" s="78">
        <v>0</v>
      </c>
      <c r="Y54" s="78">
        <v>0</v>
      </c>
      <c r="Z54" s="78">
        <v>0</v>
      </c>
      <c r="AA54" s="78">
        <v>0</v>
      </c>
      <c r="AB54" s="78">
        <v>0</v>
      </c>
      <c r="AC54" s="78">
        <v>0</v>
      </c>
      <c r="AD54" s="78">
        <v>0</v>
      </c>
      <c r="AE54" s="78">
        <v>0</v>
      </c>
      <c r="AF54" s="78">
        <v>0</v>
      </c>
      <c r="AG54" s="78">
        <v>0</v>
      </c>
      <c r="AH54" s="78">
        <v>0</v>
      </c>
      <c r="AI54" s="78">
        <v>0</v>
      </c>
      <c r="AJ54" s="78">
        <v>0</v>
      </c>
      <c r="AK54" s="78">
        <v>0</v>
      </c>
      <c r="AL54" s="78">
        <v>0</v>
      </c>
      <c r="AM54" s="78">
        <v>0</v>
      </c>
      <c r="AN54" s="78">
        <v>0</v>
      </c>
      <c r="AO54" s="78">
        <v>0</v>
      </c>
      <c r="AP54" s="78">
        <v>0</v>
      </c>
      <c r="AQ54" s="78">
        <v>0</v>
      </c>
      <c r="AR54" s="78">
        <v>0</v>
      </c>
      <c r="AS54" s="78">
        <v>0</v>
      </c>
      <c r="AT54" s="78">
        <v>0</v>
      </c>
      <c r="AU54" s="78">
        <v>0</v>
      </c>
      <c r="AV54" s="78">
        <v>0</v>
      </c>
      <c r="AW54" s="78">
        <v>0</v>
      </c>
      <c r="AX54" s="78">
        <v>0</v>
      </c>
      <c r="AY54" s="78">
        <v>0</v>
      </c>
      <c r="AZ54" t="s">
        <v>0</v>
      </c>
      <c r="BA54" t="s">
        <v>0</v>
      </c>
      <c r="BB54" t="s">
        <v>0</v>
      </c>
      <c r="BC54" t="s">
        <v>0</v>
      </c>
      <c r="BD54" t="s">
        <v>0</v>
      </c>
      <c r="BE54" t="s">
        <v>0</v>
      </c>
      <c r="BF54" t="s">
        <v>0</v>
      </c>
      <c r="BG54" t="s">
        <v>0</v>
      </c>
      <c r="BH54" t="s">
        <v>0</v>
      </c>
      <c r="BI54" t="s">
        <v>0</v>
      </c>
      <c r="BJ54" t="s">
        <v>0</v>
      </c>
      <c r="BK54" t="s">
        <v>0</v>
      </c>
      <c r="BL54" t="s">
        <v>0</v>
      </c>
      <c r="BM54" t="s">
        <v>0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0</v>
      </c>
      <c r="BV54" t="s">
        <v>0</v>
      </c>
      <c r="BW54" t="s">
        <v>0</v>
      </c>
      <c r="BX54" t="s">
        <v>0</v>
      </c>
      <c r="BY54" t="s">
        <v>0</v>
      </c>
      <c r="BZ54" t="s">
        <v>0</v>
      </c>
      <c r="CA54" t="s">
        <v>0</v>
      </c>
      <c r="CB54" t="s">
        <v>0</v>
      </c>
      <c r="CC54" t="s">
        <v>0</v>
      </c>
      <c r="CD54" t="s">
        <v>0</v>
      </c>
      <c r="CE54" t="s">
        <v>0</v>
      </c>
      <c r="CF54" t="s">
        <v>0</v>
      </c>
      <c r="CG54" t="s">
        <v>0</v>
      </c>
      <c r="CH54" t="s">
        <v>0</v>
      </c>
      <c r="CI54" t="s">
        <v>0</v>
      </c>
      <c r="CJ54" t="s">
        <v>0</v>
      </c>
      <c r="CK54" t="s">
        <v>0</v>
      </c>
      <c r="CL54" t="s">
        <v>0</v>
      </c>
      <c r="CM54" t="s">
        <v>0</v>
      </c>
      <c r="CN54" t="s">
        <v>0</v>
      </c>
      <c r="CO54" t="s">
        <v>0</v>
      </c>
      <c r="CP54" t="s">
        <v>0</v>
      </c>
      <c r="CQ54" t="s">
        <v>0</v>
      </c>
      <c r="CR54" t="s">
        <v>0</v>
      </c>
      <c r="CS54" t="s">
        <v>0</v>
      </c>
      <c r="CT54" t="s">
        <v>0</v>
      </c>
      <c r="CU54" t="s">
        <v>0</v>
      </c>
      <c r="CV54" t="s">
        <v>0</v>
      </c>
      <c r="CW54" t="s">
        <v>0</v>
      </c>
      <c r="CX54" t="s">
        <v>0</v>
      </c>
      <c r="CY54" t="s">
        <v>0</v>
      </c>
      <c r="CZ54" t="s">
        <v>0</v>
      </c>
      <c r="DA54" t="s">
        <v>0</v>
      </c>
      <c r="DB54" t="s">
        <v>0</v>
      </c>
      <c r="DC54" t="s">
        <v>0</v>
      </c>
      <c r="DD54" t="s">
        <v>0</v>
      </c>
      <c r="DE54" t="s">
        <v>0</v>
      </c>
      <c r="DF54" t="s">
        <v>0</v>
      </c>
      <c r="DG54" t="s">
        <v>0</v>
      </c>
      <c r="DH54" t="s">
        <v>0</v>
      </c>
      <c r="DI54" t="s">
        <v>0</v>
      </c>
      <c r="DJ54" t="s">
        <v>0</v>
      </c>
      <c r="DK54" t="s">
        <v>0</v>
      </c>
      <c r="DL54" t="s">
        <v>0</v>
      </c>
      <c r="DM54" t="s">
        <v>0</v>
      </c>
      <c r="DN54" t="s">
        <v>0</v>
      </c>
      <c r="DO54" t="s">
        <v>0</v>
      </c>
      <c r="DP54" t="s">
        <v>0</v>
      </c>
      <c r="DQ54" t="s">
        <v>0</v>
      </c>
      <c r="DR54" t="s">
        <v>0</v>
      </c>
      <c r="DS54" t="s">
        <v>0</v>
      </c>
      <c r="DT54" t="s">
        <v>0</v>
      </c>
      <c r="DU54" t="s">
        <v>0</v>
      </c>
      <c r="DV54" t="s">
        <v>0</v>
      </c>
      <c r="DW54" t="s">
        <v>0</v>
      </c>
      <c r="DX54" t="s">
        <v>0</v>
      </c>
      <c r="DY54" t="s">
        <v>0</v>
      </c>
      <c r="DZ54" t="s">
        <v>0</v>
      </c>
      <c r="EA54" t="s">
        <v>0</v>
      </c>
      <c r="EB54" t="s">
        <v>0</v>
      </c>
      <c r="EC54" t="s">
        <v>0</v>
      </c>
      <c r="ED54" t="s">
        <v>0</v>
      </c>
      <c r="EE54" t="s">
        <v>0</v>
      </c>
      <c r="EF54" t="s">
        <v>0</v>
      </c>
      <c r="EG54" t="s">
        <v>0</v>
      </c>
      <c r="EH54" t="s">
        <v>0</v>
      </c>
      <c r="EI54" t="s">
        <v>0</v>
      </c>
      <c r="EJ54" t="s">
        <v>0</v>
      </c>
      <c r="EK54" t="s">
        <v>0</v>
      </c>
      <c r="EL54" t="s">
        <v>0</v>
      </c>
      <c r="EM54" t="s">
        <v>0</v>
      </c>
      <c r="EN54" t="s">
        <v>0</v>
      </c>
      <c r="EO54" t="s">
        <v>0</v>
      </c>
      <c r="EP54" t="s">
        <v>0</v>
      </c>
      <c r="EQ54" t="s">
        <v>0</v>
      </c>
      <c r="ER54" t="s">
        <v>0</v>
      </c>
      <c r="ES54" t="s">
        <v>0</v>
      </c>
      <c r="ET54" t="s">
        <v>0</v>
      </c>
      <c r="EU54" t="s">
        <v>0</v>
      </c>
      <c r="EV54" t="s">
        <v>0</v>
      </c>
      <c r="EW54" t="s">
        <v>0</v>
      </c>
      <c r="EX54" t="s">
        <v>0</v>
      </c>
      <c r="EY54" t="s">
        <v>0</v>
      </c>
      <c r="EZ54" t="s">
        <v>0</v>
      </c>
      <c r="FA54" t="s">
        <v>0</v>
      </c>
      <c r="FB54" t="s">
        <v>0</v>
      </c>
      <c r="FC54" t="s">
        <v>0</v>
      </c>
      <c r="FD54" t="s">
        <v>0</v>
      </c>
      <c r="FE54" t="s">
        <v>0</v>
      </c>
      <c r="FF54" t="s">
        <v>0</v>
      </c>
      <c r="FG54" t="s">
        <v>0</v>
      </c>
      <c r="FH54" t="s">
        <v>0</v>
      </c>
      <c r="FI54" t="s">
        <v>0</v>
      </c>
      <c r="FJ54" t="s">
        <v>0</v>
      </c>
      <c r="FK54" t="s">
        <v>0</v>
      </c>
      <c r="FL54" t="s">
        <v>0</v>
      </c>
      <c r="FM54" t="s">
        <v>0</v>
      </c>
      <c r="FN54" t="s">
        <v>0</v>
      </c>
      <c r="FO54" t="s">
        <v>0</v>
      </c>
      <c r="FP54" t="s">
        <v>0</v>
      </c>
      <c r="FQ54" t="s">
        <v>0</v>
      </c>
      <c r="FR54" t="s">
        <v>0</v>
      </c>
      <c r="FS54" t="s">
        <v>0</v>
      </c>
      <c r="FT54" t="s">
        <v>0</v>
      </c>
      <c r="FU54" t="s">
        <v>0</v>
      </c>
      <c r="FV54" t="s">
        <v>0</v>
      </c>
      <c r="FW54" t="s">
        <v>0</v>
      </c>
      <c r="FX54" t="s">
        <v>0</v>
      </c>
      <c r="FY54" t="s">
        <v>0</v>
      </c>
      <c r="FZ54" t="s">
        <v>0</v>
      </c>
      <c r="GA54" t="s">
        <v>0</v>
      </c>
      <c r="GB54" t="s">
        <v>0</v>
      </c>
      <c r="GC54" t="s">
        <v>0</v>
      </c>
      <c r="GD54" t="s">
        <v>0</v>
      </c>
      <c r="GE54" t="s">
        <v>0</v>
      </c>
      <c r="GF54" t="s">
        <v>0</v>
      </c>
      <c r="GG54" t="s">
        <v>0</v>
      </c>
      <c r="GH54" t="s">
        <v>0</v>
      </c>
      <c r="GI54" t="s">
        <v>0</v>
      </c>
      <c r="GJ54" t="s">
        <v>0</v>
      </c>
      <c r="GK54" t="s">
        <v>0</v>
      </c>
      <c r="GL54" t="s">
        <v>0</v>
      </c>
      <c r="GM54" t="s">
        <v>0</v>
      </c>
      <c r="GN54" t="s">
        <v>0</v>
      </c>
      <c r="GO54" t="s">
        <v>0</v>
      </c>
      <c r="GP54" t="s">
        <v>0</v>
      </c>
      <c r="GQ54" t="s">
        <v>0</v>
      </c>
      <c r="GR54" t="s">
        <v>0</v>
      </c>
      <c r="GS54" t="s">
        <v>0</v>
      </c>
      <c r="GT54" t="s">
        <v>0</v>
      </c>
      <c r="GU54" t="s">
        <v>0</v>
      </c>
      <c r="GV54" s="1" t="s">
        <v>0</v>
      </c>
    </row>
    <row r="55" spans="1:204" x14ac:dyDescent="0.25">
      <c r="A55" t="s">
        <v>0</v>
      </c>
      <c r="B55" t="s">
        <v>0</v>
      </c>
      <c r="C55" t="s">
        <v>599</v>
      </c>
      <c r="D55" s="78">
        <v>0</v>
      </c>
      <c r="E55" s="78">
        <v>0</v>
      </c>
      <c r="F55" s="78">
        <v>0</v>
      </c>
      <c r="G55" s="78">
        <v>0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  <c r="P55" s="78">
        <v>0</v>
      </c>
      <c r="Q55" s="78">
        <v>0</v>
      </c>
      <c r="R55" s="78">
        <v>0</v>
      </c>
      <c r="S55" s="78">
        <v>0</v>
      </c>
      <c r="T55" s="78">
        <v>0</v>
      </c>
      <c r="U55" s="78">
        <v>0</v>
      </c>
      <c r="V55" s="78">
        <v>0</v>
      </c>
      <c r="W55" s="78">
        <v>0</v>
      </c>
      <c r="X55" s="78">
        <v>0</v>
      </c>
      <c r="Y55" s="78">
        <v>0</v>
      </c>
      <c r="Z55" s="78">
        <v>0</v>
      </c>
      <c r="AA55" s="78">
        <v>0</v>
      </c>
      <c r="AB55" s="78">
        <v>0</v>
      </c>
      <c r="AC55" s="78">
        <v>0</v>
      </c>
      <c r="AD55" s="78">
        <v>0</v>
      </c>
      <c r="AE55" s="78">
        <v>0</v>
      </c>
      <c r="AF55" s="78">
        <v>0</v>
      </c>
      <c r="AG55" s="78">
        <v>0</v>
      </c>
      <c r="AH55" s="78">
        <v>0</v>
      </c>
      <c r="AI55" s="78">
        <v>0</v>
      </c>
      <c r="AJ55" s="78">
        <v>0</v>
      </c>
      <c r="AK55" s="78">
        <v>0</v>
      </c>
      <c r="AL55" s="78">
        <v>0</v>
      </c>
      <c r="AM55" s="78">
        <v>0</v>
      </c>
      <c r="AN55" s="78">
        <v>0</v>
      </c>
      <c r="AO55" s="78">
        <v>0</v>
      </c>
      <c r="AP55" s="78">
        <v>0</v>
      </c>
      <c r="AQ55" s="78">
        <v>0</v>
      </c>
      <c r="AR55" s="78">
        <v>0</v>
      </c>
      <c r="AS55" s="78">
        <v>0</v>
      </c>
      <c r="AT55" s="78">
        <v>0</v>
      </c>
      <c r="AU55" s="78">
        <v>0</v>
      </c>
      <c r="AV55" s="78">
        <v>0</v>
      </c>
      <c r="AW55" s="78">
        <v>0</v>
      </c>
      <c r="AX55" s="78">
        <v>0</v>
      </c>
      <c r="AY55" s="78">
        <v>0</v>
      </c>
      <c r="AZ55" t="s">
        <v>0</v>
      </c>
      <c r="BA55" t="s">
        <v>0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 t="s">
        <v>0</v>
      </c>
      <c r="BH55" t="s">
        <v>0</v>
      </c>
      <c r="BI55" t="s">
        <v>0</v>
      </c>
      <c r="BJ55" t="s">
        <v>0</v>
      </c>
      <c r="BK55" t="s">
        <v>0</v>
      </c>
      <c r="BL55" t="s">
        <v>0</v>
      </c>
      <c r="BM55" t="s">
        <v>0</v>
      </c>
      <c r="BN55" t="s">
        <v>0</v>
      </c>
      <c r="BO55" t="s">
        <v>0</v>
      </c>
      <c r="BP55" t="s">
        <v>0</v>
      </c>
      <c r="BQ55" t="s">
        <v>0</v>
      </c>
      <c r="BR55" t="s">
        <v>0</v>
      </c>
      <c r="BS55" t="s">
        <v>0</v>
      </c>
      <c r="BT55" t="s">
        <v>0</v>
      </c>
      <c r="BU55" t="s">
        <v>0</v>
      </c>
      <c r="BV55" t="s">
        <v>0</v>
      </c>
      <c r="BW55" t="s">
        <v>0</v>
      </c>
      <c r="BX55" t="s">
        <v>0</v>
      </c>
      <c r="BY55" t="s">
        <v>0</v>
      </c>
      <c r="BZ55" t="s">
        <v>0</v>
      </c>
      <c r="CA55" t="s">
        <v>0</v>
      </c>
      <c r="CB55" t="s">
        <v>0</v>
      </c>
      <c r="CC55" t="s">
        <v>0</v>
      </c>
      <c r="CD55" t="s">
        <v>0</v>
      </c>
      <c r="CE55" t="s">
        <v>0</v>
      </c>
      <c r="CF55" t="s">
        <v>0</v>
      </c>
      <c r="CG55" t="s">
        <v>0</v>
      </c>
      <c r="CH55" t="s">
        <v>0</v>
      </c>
      <c r="CI55" t="s">
        <v>0</v>
      </c>
      <c r="CJ55" t="s">
        <v>0</v>
      </c>
      <c r="CK55" t="s">
        <v>0</v>
      </c>
      <c r="CL55" t="s">
        <v>0</v>
      </c>
      <c r="CM55" t="s">
        <v>0</v>
      </c>
      <c r="CN55" t="s">
        <v>0</v>
      </c>
      <c r="CO55" t="s">
        <v>0</v>
      </c>
      <c r="CP55" t="s">
        <v>0</v>
      </c>
      <c r="CQ55" t="s">
        <v>0</v>
      </c>
      <c r="CR55" t="s">
        <v>0</v>
      </c>
      <c r="CS55" t="s">
        <v>0</v>
      </c>
      <c r="CT55" t="s">
        <v>0</v>
      </c>
      <c r="CU55" t="s">
        <v>0</v>
      </c>
      <c r="CV55" t="s">
        <v>0</v>
      </c>
      <c r="CW55" t="s">
        <v>0</v>
      </c>
      <c r="CX55" t="s">
        <v>0</v>
      </c>
      <c r="CY55" t="s">
        <v>0</v>
      </c>
      <c r="CZ55" t="s">
        <v>0</v>
      </c>
      <c r="DA55" t="s">
        <v>0</v>
      </c>
      <c r="DB55" t="s">
        <v>0</v>
      </c>
      <c r="DC55" t="s">
        <v>0</v>
      </c>
      <c r="DD55" t="s">
        <v>0</v>
      </c>
      <c r="DE55" t="s">
        <v>0</v>
      </c>
      <c r="DF55" t="s">
        <v>0</v>
      </c>
      <c r="DG55" t="s">
        <v>0</v>
      </c>
      <c r="DH55" t="s">
        <v>0</v>
      </c>
      <c r="DI55" t="s">
        <v>0</v>
      </c>
      <c r="DJ55" t="s">
        <v>0</v>
      </c>
      <c r="DK55" t="s">
        <v>0</v>
      </c>
      <c r="DL55" t="s">
        <v>0</v>
      </c>
      <c r="DM55" t="s">
        <v>0</v>
      </c>
      <c r="DN55" t="s">
        <v>0</v>
      </c>
      <c r="DO55" t="s">
        <v>0</v>
      </c>
      <c r="DP55" t="s">
        <v>0</v>
      </c>
      <c r="DQ55" t="s">
        <v>0</v>
      </c>
      <c r="DR55" t="s">
        <v>0</v>
      </c>
      <c r="DS55" t="s">
        <v>0</v>
      </c>
      <c r="DT55" t="s">
        <v>0</v>
      </c>
      <c r="DU55" t="s">
        <v>0</v>
      </c>
      <c r="DV55" t="s">
        <v>0</v>
      </c>
      <c r="DW55" t="s">
        <v>0</v>
      </c>
      <c r="DX55" t="s">
        <v>0</v>
      </c>
      <c r="DY55" t="s">
        <v>0</v>
      </c>
      <c r="DZ55" t="s">
        <v>0</v>
      </c>
      <c r="EA55" t="s">
        <v>0</v>
      </c>
      <c r="EB55" t="s">
        <v>0</v>
      </c>
      <c r="EC55" t="s">
        <v>0</v>
      </c>
      <c r="ED55" t="s">
        <v>0</v>
      </c>
      <c r="EE55" t="s">
        <v>0</v>
      </c>
      <c r="EF55" t="s">
        <v>0</v>
      </c>
      <c r="EG55" t="s">
        <v>0</v>
      </c>
      <c r="EH55" t="s">
        <v>0</v>
      </c>
      <c r="EI55" t="s">
        <v>0</v>
      </c>
      <c r="EJ55" t="s">
        <v>0</v>
      </c>
      <c r="EK55" t="s">
        <v>0</v>
      </c>
      <c r="EL55" t="s">
        <v>0</v>
      </c>
      <c r="EM55" t="s">
        <v>0</v>
      </c>
      <c r="EN55" t="s">
        <v>0</v>
      </c>
      <c r="EO55" t="s">
        <v>0</v>
      </c>
      <c r="EP55" t="s">
        <v>0</v>
      </c>
      <c r="EQ55" t="s">
        <v>0</v>
      </c>
      <c r="ER55" t="s">
        <v>0</v>
      </c>
      <c r="ES55" t="s">
        <v>0</v>
      </c>
      <c r="ET55" t="s">
        <v>0</v>
      </c>
      <c r="EU55" t="s">
        <v>0</v>
      </c>
      <c r="EV55" t="s">
        <v>0</v>
      </c>
      <c r="EW55" t="s">
        <v>0</v>
      </c>
      <c r="EX55" t="s">
        <v>0</v>
      </c>
      <c r="EY55" t="s">
        <v>0</v>
      </c>
      <c r="EZ55" t="s">
        <v>0</v>
      </c>
      <c r="FA55" t="s">
        <v>0</v>
      </c>
      <c r="FB55" t="s">
        <v>0</v>
      </c>
      <c r="FC55" t="s">
        <v>0</v>
      </c>
      <c r="FD55" t="s">
        <v>0</v>
      </c>
      <c r="FE55" t="s">
        <v>0</v>
      </c>
      <c r="FF55" t="s">
        <v>0</v>
      </c>
      <c r="FG55" t="s">
        <v>0</v>
      </c>
      <c r="FH55" t="s">
        <v>0</v>
      </c>
      <c r="FI55" t="s">
        <v>0</v>
      </c>
      <c r="FJ55" t="s">
        <v>0</v>
      </c>
      <c r="FK55" t="s">
        <v>0</v>
      </c>
      <c r="FL55" t="s">
        <v>0</v>
      </c>
      <c r="FM55" t="s">
        <v>0</v>
      </c>
      <c r="FN55" t="s">
        <v>0</v>
      </c>
      <c r="FO55" t="s">
        <v>0</v>
      </c>
      <c r="FP55" t="s">
        <v>0</v>
      </c>
      <c r="FQ55" t="s">
        <v>0</v>
      </c>
      <c r="FR55" t="s">
        <v>0</v>
      </c>
      <c r="FS55" t="s">
        <v>0</v>
      </c>
      <c r="FT55" t="s">
        <v>0</v>
      </c>
      <c r="FU55" t="s">
        <v>0</v>
      </c>
      <c r="FV55" t="s">
        <v>0</v>
      </c>
      <c r="FW55" t="s">
        <v>0</v>
      </c>
      <c r="FX55" t="s">
        <v>0</v>
      </c>
      <c r="FY55" t="s">
        <v>0</v>
      </c>
      <c r="FZ55" t="s">
        <v>0</v>
      </c>
      <c r="GA55" t="s">
        <v>0</v>
      </c>
      <c r="GB55" t="s">
        <v>0</v>
      </c>
      <c r="GC55" t="s">
        <v>0</v>
      </c>
      <c r="GD55" t="s">
        <v>0</v>
      </c>
      <c r="GE55" t="s">
        <v>0</v>
      </c>
      <c r="GF55" t="s">
        <v>0</v>
      </c>
      <c r="GG55" t="s">
        <v>0</v>
      </c>
      <c r="GH55" t="s">
        <v>0</v>
      </c>
      <c r="GI55" t="s">
        <v>0</v>
      </c>
      <c r="GJ55" t="s">
        <v>0</v>
      </c>
      <c r="GK55" t="s">
        <v>0</v>
      </c>
      <c r="GL55" t="s">
        <v>0</v>
      </c>
      <c r="GM55" t="s">
        <v>0</v>
      </c>
      <c r="GN55" t="s">
        <v>0</v>
      </c>
      <c r="GO55" t="s">
        <v>0</v>
      </c>
      <c r="GP55" t="s">
        <v>0</v>
      </c>
      <c r="GQ55" t="s">
        <v>0</v>
      </c>
      <c r="GR55" t="s">
        <v>0</v>
      </c>
      <c r="GS55" t="s">
        <v>0</v>
      </c>
      <c r="GT55" t="s">
        <v>0</v>
      </c>
      <c r="GU55" t="s">
        <v>0</v>
      </c>
      <c r="GV55" s="1" t="s">
        <v>0</v>
      </c>
    </row>
    <row r="56" spans="1:204" x14ac:dyDescent="0.25">
      <c r="A56" t="s">
        <v>0</v>
      </c>
      <c r="B56" t="s">
        <v>0</v>
      </c>
      <c r="C56" t="s">
        <v>600</v>
      </c>
      <c r="D56" s="78">
        <v>0</v>
      </c>
      <c r="E56" s="78">
        <v>0</v>
      </c>
      <c r="F56" s="78">
        <v>0</v>
      </c>
      <c r="G56" s="78">
        <v>0</v>
      </c>
      <c r="H56" s="78">
        <v>0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  <c r="P56" s="78">
        <v>0</v>
      </c>
      <c r="Q56" s="78">
        <v>0</v>
      </c>
      <c r="R56" s="78">
        <v>0</v>
      </c>
      <c r="S56" s="78">
        <v>0</v>
      </c>
      <c r="T56" s="78">
        <v>0</v>
      </c>
      <c r="U56" s="78">
        <v>0</v>
      </c>
      <c r="V56" s="78">
        <v>0</v>
      </c>
      <c r="W56" s="78">
        <v>0</v>
      </c>
      <c r="X56" s="78">
        <v>0</v>
      </c>
      <c r="Y56" s="78">
        <v>0</v>
      </c>
      <c r="Z56" s="78">
        <v>0</v>
      </c>
      <c r="AA56" s="78">
        <v>0</v>
      </c>
      <c r="AB56" s="78">
        <v>0</v>
      </c>
      <c r="AC56" s="78">
        <v>0</v>
      </c>
      <c r="AD56" s="78">
        <v>0</v>
      </c>
      <c r="AE56" s="78">
        <v>0</v>
      </c>
      <c r="AF56" s="78">
        <v>0</v>
      </c>
      <c r="AG56" s="78">
        <v>0</v>
      </c>
      <c r="AH56" s="78">
        <v>0</v>
      </c>
      <c r="AI56" s="78">
        <v>0</v>
      </c>
      <c r="AJ56" s="78">
        <v>0</v>
      </c>
      <c r="AK56" s="78">
        <v>0</v>
      </c>
      <c r="AL56" s="78">
        <v>0</v>
      </c>
      <c r="AM56" s="78">
        <v>0</v>
      </c>
      <c r="AN56" s="78">
        <v>0</v>
      </c>
      <c r="AO56" s="78">
        <v>0</v>
      </c>
      <c r="AP56" s="78">
        <v>0</v>
      </c>
      <c r="AQ56" s="78">
        <v>0</v>
      </c>
      <c r="AR56" s="78">
        <v>0</v>
      </c>
      <c r="AS56" s="78">
        <v>0</v>
      </c>
      <c r="AT56" s="78">
        <v>0</v>
      </c>
      <c r="AU56" s="78">
        <v>0</v>
      </c>
      <c r="AV56" s="78">
        <v>0</v>
      </c>
      <c r="AW56" s="78">
        <v>0</v>
      </c>
      <c r="AX56" s="78">
        <v>0</v>
      </c>
      <c r="AY56" s="78">
        <v>0</v>
      </c>
      <c r="AZ56" t="s">
        <v>0</v>
      </c>
      <c r="BA56" t="s">
        <v>0</v>
      </c>
      <c r="BB56" t="s">
        <v>0</v>
      </c>
      <c r="BC56" t="s">
        <v>0</v>
      </c>
      <c r="BD56" t="s">
        <v>0</v>
      </c>
      <c r="BE56" t="s">
        <v>0</v>
      </c>
      <c r="BF56" t="s">
        <v>0</v>
      </c>
      <c r="BG56" t="s">
        <v>0</v>
      </c>
      <c r="BH56" t="s">
        <v>0</v>
      </c>
      <c r="BI56" t="s">
        <v>0</v>
      </c>
      <c r="BJ56" t="s">
        <v>0</v>
      </c>
      <c r="BK56" t="s">
        <v>0</v>
      </c>
      <c r="BL56" t="s">
        <v>0</v>
      </c>
      <c r="BM56" t="s">
        <v>0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0</v>
      </c>
      <c r="CD56" t="s">
        <v>0</v>
      </c>
      <c r="CE56" t="s">
        <v>0</v>
      </c>
      <c r="CF56" t="s">
        <v>0</v>
      </c>
      <c r="CG56" t="s">
        <v>0</v>
      </c>
      <c r="CH56" t="s">
        <v>0</v>
      </c>
      <c r="CI56" t="s">
        <v>0</v>
      </c>
      <c r="CJ56" t="s">
        <v>0</v>
      </c>
      <c r="CK56" t="s">
        <v>0</v>
      </c>
      <c r="CL56" t="s">
        <v>0</v>
      </c>
      <c r="CM56" t="s">
        <v>0</v>
      </c>
      <c r="CN56" t="s">
        <v>0</v>
      </c>
      <c r="CO56" t="s">
        <v>0</v>
      </c>
      <c r="CP56" t="s">
        <v>0</v>
      </c>
      <c r="CQ56" t="s">
        <v>0</v>
      </c>
      <c r="CR56" t="s">
        <v>0</v>
      </c>
      <c r="CS56" t="s">
        <v>0</v>
      </c>
      <c r="CT56" t="s">
        <v>0</v>
      </c>
      <c r="CU56" t="s">
        <v>0</v>
      </c>
      <c r="CV56" t="s">
        <v>0</v>
      </c>
      <c r="CW56" t="s">
        <v>0</v>
      </c>
      <c r="CX56" t="s">
        <v>0</v>
      </c>
      <c r="CY56" t="s">
        <v>0</v>
      </c>
      <c r="CZ56" t="s">
        <v>0</v>
      </c>
      <c r="DA56" t="s">
        <v>0</v>
      </c>
      <c r="DB56" t="s">
        <v>0</v>
      </c>
      <c r="DC56" t="s">
        <v>0</v>
      </c>
      <c r="DD56" t="s">
        <v>0</v>
      </c>
      <c r="DE56" t="s">
        <v>0</v>
      </c>
      <c r="DF56" t="s">
        <v>0</v>
      </c>
      <c r="DG56" t="s">
        <v>0</v>
      </c>
      <c r="DH56" t="s">
        <v>0</v>
      </c>
      <c r="DI56" t="s">
        <v>0</v>
      </c>
      <c r="DJ56" t="s">
        <v>0</v>
      </c>
      <c r="DK56" t="s">
        <v>0</v>
      </c>
      <c r="DL56" t="s">
        <v>0</v>
      </c>
      <c r="DM56" t="s">
        <v>0</v>
      </c>
      <c r="DN56" t="s">
        <v>0</v>
      </c>
      <c r="DO56" t="s">
        <v>0</v>
      </c>
      <c r="DP56" t="s">
        <v>0</v>
      </c>
      <c r="DQ56" t="s">
        <v>0</v>
      </c>
      <c r="DR56" t="s">
        <v>0</v>
      </c>
      <c r="DS56" t="s">
        <v>0</v>
      </c>
      <c r="DT56" t="s">
        <v>0</v>
      </c>
      <c r="DU56" t="s">
        <v>0</v>
      </c>
      <c r="DV56" t="s">
        <v>0</v>
      </c>
      <c r="DW56" t="s">
        <v>0</v>
      </c>
      <c r="DX56" t="s">
        <v>0</v>
      </c>
      <c r="DY56" t="s">
        <v>0</v>
      </c>
      <c r="DZ56" t="s">
        <v>0</v>
      </c>
      <c r="EA56" t="s">
        <v>0</v>
      </c>
      <c r="EB56" t="s">
        <v>0</v>
      </c>
      <c r="EC56" t="s">
        <v>0</v>
      </c>
      <c r="ED56" t="s">
        <v>0</v>
      </c>
      <c r="EE56" t="s">
        <v>0</v>
      </c>
      <c r="EF56" t="s">
        <v>0</v>
      </c>
      <c r="EG56" t="s">
        <v>0</v>
      </c>
      <c r="EH56" t="s">
        <v>0</v>
      </c>
      <c r="EI56" t="s">
        <v>0</v>
      </c>
      <c r="EJ56" t="s">
        <v>0</v>
      </c>
      <c r="EK56" t="s">
        <v>0</v>
      </c>
      <c r="EL56" t="s">
        <v>0</v>
      </c>
      <c r="EM56" t="s">
        <v>0</v>
      </c>
      <c r="EN56" t="s">
        <v>0</v>
      </c>
      <c r="EO56" t="s">
        <v>0</v>
      </c>
      <c r="EP56" t="s">
        <v>0</v>
      </c>
      <c r="EQ56" t="s">
        <v>0</v>
      </c>
      <c r="ER56" t="s">
        <v>0</v>
      </c>
      <c r="ES56" t="s">
        <v>0</v>
      </c>
      <c r="ET56" t="s">
        <v>0</v>
      </c>
      <c r="EU56" t="s">
        <v>0</v>
      </c>
      <c r="EV56" t="s">
        <v>0</v>
      </c>
      <c r="EW56" t="s">
        <v>0</v>
      </c>
      <c r="EX56" t="s">
        <v>0</v>
      </c>
      <c r="EY56" t="s">
        <v>0</v>
      </c>
      <c r="EZ56" t="s">
        <v>0</v>
      </c>
      <c r="FA56" t="s">
        <v>0</v>
      </c>
      <c r="FB56" t="s">
        <v>0</v>
      </c>
      <c r="FC56" t="s">
        <v>0</v>
      </c>
      <c r="FD56" t="s">
        <v>0</v>
      </c>
      <c r="FE56" t="s">
        <v>0</v>
      </c>
      <c r="FF56" t="s">
        <v>0</v>
      </c>
      <c r="FG56" t="s">
        <v>0</v>
      </c>
      <c r="FH56" t="s">
        <v>0</v>
      </c>
      <c r="FI56" t="s">
        <v>0</v>
      </c>
      <c r="FJ56" t="s">
        <v>0</v>
      </c>
      <c r="FK56" t="s">
        <v>0</v>
      </c>
      <c r="FL56" t="s">
        <v>0</v>
      </c>
      <c r="FM56" t="s">
        <v>0</v>
      </c>
      <c r="FN56" t="s">
        <v>0</v>
      </c>
      <c r="FO56" t="s">
        <v>0</v>
      </c>
      <c r="FP56" t="s">
        <v>0</v>
      </c>
      <c r="FQ56" t="s">
        <v>0</v>
      </c>
      <c r="FR56" t="s">
        <v>0</v>
      </c>
      <c r="FS56" t="s">
        <v>0</v>
      </c>
      <c r="FT56" t="s">
        <v>0</v>
      </c>
      <c r="FU56" t="s">
        <v>0</v>
      </c>
      <c r="FV56" t="s">
        <v>0</v>
      </c>
      <c r="FW56" t="s">
        <v>0</v>
      </c>
      <c r="FX56" t="s">
        <v>0</v>
      </c>
      <c r="FY56" t="s">
        <v>0</v>
      </c>
      <c r="FZ56" t="s">
        <v>0</v>
      </c>
      <c r="GA56" t="s">
        <v>0</v>
      </c>
      <c r="GB56" t="s">
        <v>0</v>
      </c>
      <c r="GC56" t="s">
        <v>0</v>
      </c>
      <c r="GD56" t="s">
        <v>0</v>
      </c>
      <c r="GE56" t="s">
        <v>0</v>
      </c>
      <c r="GF56" t="s">
        <v>0</v>
      </c>
      <c r="GG56" t="s">
        <v>0</v>
      </c>
      <c r="GH56" t="s">
        <v>0</v>
      </c>
      <c r="GI56" t="s">
        <v>0</v>
      </c>
      <c r="GJ56" t="s">
        <v>0</v>
      </c>
      <c r="GK56" t="s">
        <v>0</v>
      </c>
      <c r="GL56" t="s">
        <v>0</v>
      </c>
      <c r="GM56" t="s">
        <v>0</v>
      </c>
      <c r="GN56" t="s">
        <v>0</v>
      </c>
      <c r="GO56" t="s">
        <v>0</v>
      </c>
      <c r="GP56" t="s">
        <v>0</v>
      </c>
      <c r="GQ56" t="s">
        <v>0</v>
      </c>
      <c r="GR56" t="s">
        <v>0</v>
      </c>
      <c r="GS56" t="s">
        <v>0</v>
      </c>
      <c r="GT56" t="s">
        <v>0</v>
      </c>
      <c r="GU56" t="s">
        <v>0</v>
      </c>
      <c r="GV56" s="1" t="s">
        <v>0</v>
      </c>
    </row>
    <row r="57" spans="1:204" x14ac:dyDescent="0.25">
      <c r="A57" t="s">
        <v>0</v>
      </c>
      <c r="B57" t="s">
        <v>0</v>
      </c>
      <c r="C57" t="s">
        <v>601</v>
      </c>
      <c r="D57" s="78">
        <v>0</v>
      </c>
      <c r="E57" s="78">
        <v>0</v>
      </c>
      <c r="F57" s="78">
        <v>0</v>
      </c>
      <c r="G57" s="78">
        <v>0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  <c r="R57" s="78">
        <v>0</v>
      </c>
      <c r="S57" s="78">
        <v>0</v>
      </c>
      <c r="T57" s="78">
        <v>0</v>
      </c>
      <c r="U57" s="78">
        <v>0</v>
      </c>
      <c r="V57" s="78">
        <v>0</v>
      </c>
      <c r="W57" s="78">
        <v>0</v>
      </c>
      <c r="X57" s="78">
        <v>0</v>
      </c>
      <c r="Y57" s="78">
        <v>0</v>
      </c>
      <c r="Z57" s="78">
        <v>0</v>
      </c>
      <c r="AA57" s="78">
        <v>0</v>
      </c>
      <c r="AB57" s="78">
        <v>0</v>
      </c>
      <c r="AC57" s="78">
        <v>0</v>
      </c>
      <c r="AD57" s="78">
        <v>0</v>
      </c>
      <c r="AE57" s="78">
        <v>0</v>
      </c>
      <c r="AF57" s="78">
        <v>0</v>
      </c>
      <c r="AG57" s="78">
        <v>0</v>
      </c>
      <c r="AH57" s="78">
        <v>0</v>
      </c>
      <c r="AI57" s="78">
        <v>0</v>
      </c>
      <c r="AJ57" s="78">
        <v>0</v>
      </c>
      <c r="AK57" s="78">
        <v>0</v>
      </c>
      <c r="AL57" s="78">
        <v>0</v>
      </c>
      <c r="AM57" s="78">
        <v>0</v>
      </c>
      <c r="AN57" s="78">
        <v>0</v>
      </c>
      <c r="AO57" s="78">
        <v>0</v>
      </c>
      <c r="AP57" s="78">
        <v>0</v>
      </c>
      <c r="AQ57" s="78">
        <v>0</v>
      </c>
      <c r="AR57" s="78">
        <v>0</v>
      </c>
      <c r="AS57" s="78">
        <v>0</v>
      </c>
      <c r="AT57" s="78">
        <v>0</v>
      </c>
      <c r="AU57" s="78">
        <v>0</v>
      </c>
      <c r="AV57" s="78">
        <v>0</v>
      </c>
      <c r="AW57" s="78">
        <v>0</v>
      </c>
      <c r="AX57" s="78">
        <v>0</v>
      </c>
      <c r="AY57" s="78">
        <v>0</v>
      </c>
      <c r="AZ57" t="s">
        <v>0</v>
      </c>
      <c r="BA57" t="s">
        <v>0</v>
      </c>
      <c r="BB57" t="s">
        <v>0</v>
      </c>
      <c r="BC57" t="s">
        <v>0</v>
      </c>
      <c r="BD57" t="s">
        <v>0</v>
      </c>
      <c r="BE57" t="s">
        <v>0</v>
      </c>
      <c r="BF57" t="s">
        <v>0</v>
      </c>
      <c r="BG57" t="s">
        <v>0</v>
      </c>
      <c r="BH57" t="s">
        <v>0</v>
      </c>
      <c r="BI57" t="s">
        <v>0</v>
      </c>
      <c r="BJ57" t="s">
        <v>0</v>
      </c>
      <c r="BK57" t="s">
        <v>0</v>
      </c>
      <c r="BL57" t="s">
        <v>0</v>
      </c>
      <c r="BM57" t="s">
        <v>0</v>
      </c>
      <c r="BN57" t="s">
        <v>0</v>
      </c>
      <c r="BO57" t="s">
        <v>0</v>
      </c>
      <c r="BP57" t="s">
        <v>0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0</v>
      </c>
      <c r="CD57" t="s">
        <v>0</v>
      </c>
      <c r="CE57" t="s">
        <v>0</v>
      </c>
      <c r="CF57" t="s">
        <v>0</v>
      </c>
      <c r="CG57" t="s">
        <v>0</v>
      </c>
      <c r="CH57" t="s">
        <v>0</v>
      </c>
      <c r="CI57" t="s">
        <v>0</v>
      </c>
      <c r="CJ57" t="s">
        <v>0</v>
      </c>
      <c r="CK57" t="s">
        <v>0</v>
      </c>
      <c r="CL57" t="s">
        <v>0</v>
      </c>
      <c r="CM57" t="s">
        <v>0</v>
      </c>
      <c r="CN57" t="s">
        <v>0</v>
      </c>
      <c r="CO57" t="s">
        <v>0</v>
      </c>
      <c r="CP57" t="s">
        <v>0</v>
      </c>
      <c r="CQ57" t="s">
        <v>0</v>
      </c>
      <c r="CR57" t="s">
        <v>0</v>
      </c>
      <c r="CS57" t="s">
        <v>0</v>
      </c>
      <c r="CT57" t="s">
        <v>0</v>
      </c>
      <c r="CU57" t="s">
        <v>0</v>
      </c>
      <c r="CV57" t="s">
        <v>0</v>
      </c>
      <c r="CW57" t="s">
        <v>0</v>
      </c>
      <c r="CX57" t="s">
        <v>0</v>
      </c>
      <c r="CY57" t="s">
        <v>0</v>
      </c>
      <c r="CZ57" t="s">
        <v>0</v>
      </c>
      <c r="DA57" t="s">
        <v>0</v>
      </c>
      <c r="DB57" t="s">
        <v>0</v>
      </c>
      <c r="DC57" t="s">
        <v>0</v>
      </c>
      <c r="DD57" t="s">
        <v>0</v>
      </c>
      <c r="DE57" t="s">
        <v>0</v>
      </c>
      <c r="DF57" t="s">
        <v>0</v>
      </c>
      <c r="DG57" t="s">
        <v>0</v>
      </c>
      <c r="DH57" t="s">
        <v>0</v>
      </c>
      <c r="DI57" t="s">
        <v>0</v>
      </c>
      <c r="DJ57" t="s">
        <v>0</v>
      </c>
      <c r="DK57" t="s">
        <v>0</v>
      </c>
      <c r="DL57" t="s">
        <v>0</v>
      </c>
      <c r="DM57" t="s">
        <v>0</v>
      </c>
      <c r="DN57" t="s">
        <v>0</v>
      </c>
      <c r="DO57" t="s">
        <v>0</v>
      </c>
      <c r="DP57" t="s">
        <v>0</v>
      </c>
      <c r="DQ57" t="s">
        <v>0</v>
      </c>
      <c r="DR57" t="s">
        <v>0</v>
      </c>
      <c r="DS57" t="s">
        <v>0</v>
      </c>
      <c r="DT57" t="s">
        <v>0</v>
      </c>
      <c r="DU57" t="s">
        <v>0</v>
      </c>
      <c r="DV57" t="s">
        <v>0</v>
      </c>
      <c r="DW57" t="s">
        <v>0</v>
      </c>
      <c r="DX57" t="s">
        <v>0</v>
      </c>
      <c r="DY57" t="s">
        <v>0</v>
      </c>
      <c r="DZ57" t="s">
        <v>0</v>
      </c>
      <c r="EA57" t="s">
        <v>0</v>
      </c>
      <c r="EB57" t="s">
        <v>0</v>
      </c>
      <c r="EC57" t="s">
        <v>0</v>
      </c>
      <c r="ED57" t="s">
        <v>0</v>
      </c>
      <c r="EE57" t="s">
        <v>0</v>
      </c>
      <c r="EF57" t="s">
        <v>0</v>
      </c>
      <c r="EG57" t="s">
        <v>0</v>
      </c>
      <c r="EH57" t="s">
        <v>0</v>
      </c>
      <c r="EI57" t="s">
        <v>0</v>
      </c>
      <c r="EJ57" t="s">
        <v>0</v>
      </c>
      <c r="EK57" t="s">
        <v>0</v>
      </c>
      <c r="EL57" t="s">
        <v>0</v>
      </c>
      <c r="EM57" t="s">
        <v>0</v>
      </c>
      <c r="EN57" t="s">
        <v>0</v>
      </c>
      <c r="EO57" t="s">
        <v>0</v>
      </c>
      <c r="EP57" t="s">
        <v>0</v>
      </c>
      <c r="EQ57" t="s">
        <v>0</v>
      </c>
      <c r="ER57" t="s">
        <v>0</v>
      </c>
      <c r="ES57" t="s">
        <v>0</v>
      </c>
      <c r="ET57" t="s">
        <v>0</v>
      </c>
      <c r="EU57" t="s">
        <v>0</v>
      </c>
      <c r="EV57" t="s">
        <v>0</v>
      </c>
      <c r="EW57" t="s">
        <v>0</v>
      </c>
      <c r="EX57" t="s">
        <v>0</v>
      </c>
      <c r="EY57" t="s">
        <v>0</v>
      </c>
      <c r="EZ57" t="s">
        <v>0</v>
      </c>
      <c r="FA57" t="s">
        <v>0</v>
      </c>
      <c r="FB57" t="s">
        <v>0</v>
      </c>
      <c r="FC57" t="s">
        <v>0</v>
      </c>
      <c r="FD57" t="s">
        <v>0</v>
      </c>
      <c r="FE57" t="s">
        <v>0</v>
      </c>
      <c r="FF57" t="s">
        <v>0</v>
      </c>
      <c r="FG57" t="s">
        <v>0</v>
      </c>
      <c r="FH57" t="s">
        <v>0</v>
      </c>
      <c r="FI57" t="s">
        <v>0</v>
      </c>
      <c r="FJ57" t="s">
        <v>0</v>
      </c>
      <c r="FK57" t="s">
        <v>0</v>
      </c>
      <c r="FL57" t="s">
        <v>0</v>
      </c>
      <c r="FM57" t="s">
        <v>0</v>
      </c>
      <c r="FN57" t="s">
        <v>0</v>
      </c>
      <c r="FO57" t="s">
        <v>0</v>
      </c>
      <c r="FP57" t="s">
        <v>0</v>
      </c>
      <c r="FQ57" t="s">
        <v>0</v>
      </c>
      <c r="FR57" t="s">
        <v>0</v>
      </c>
      <c r="FS57" t="s">
        <v>0</v>
      </c>
      <c r="FT57" t="s">
        <v>0</v>
      </c>
      <c r="FU57" t="s">
        <v>0</v>
      </c>
      <c r="FV57" t="s">
        <v>0</v>
      </c>
      <c r="FW57" t="s">
        <v>0</v>
      </c>
      <c r="FX57" t="s">
        <v>0</v>
      </c>
      <c r="FY57" t="s">
        <v>0</v>
      </c>
      <c r="FZ57" t="s">
        <v>0</v>
      </c>
      <c r="GA57" t="s">
        <v>0</v>
      </c>
      <c r="GB57" t="s">
        <v>0</v>
      </c>
      <c r="GC57" t="s">
        <v>0</v>
      </c>
      <c r="GD57" t="s">
        <v>0</v>
      </c>
      <c r="GE57" t="s">
        <v>0</v>
      </c>
      <c r="GF57" t="s">
        <v>0</v>
      </c>
      <c r="GG57" t="s">
        <v>0</v>
      </c>
      <c r="GH57" t="s">
        <v>0</v>
      </c>
      <c r="GI57" t="s">
        <v>0</v>
      </c>
      <c r="GJ57" t="s">
        <v>0</v>
      </c>
      <c r="GK57" t="s">
        <v>0</v>
      </c>
      <c r="GL57" t="s">
        <v>0</v>
      </c>
      <c r="GM57" t="s">
        <v>0</v>
      </c>
      <c r="GN57" t="s">
        <v>0</v>
      </c>
      <c r="GO57" t="s">
        <v>0</v>
      </c>
      <c r="GP57" t="s">
        <v>0</v>
      </c>
      <c r="GQ57" t="s">
        <v>0</v>
      </c>
      <c r="GR57" t="s">
        <v>0</v>
      </c>
      <c r="GS57" t="s">
        <v>0</v>
      </c>
      <c r="GT57" t="s">
        <v>0</v>
      </c>
      <c r="GU57" t="s">
        <v>0</v>
      </c>
      <c r="GV57" s="1" t="s">
        <v>0</v>
      </c>
    </row>
    <row r="58" spans="1:204" x14ac:dyDescent="0.25">
      <c r="A58" t="s">
        <v>602</v>
      </c>
      <c r="B58" t="s">
        <v>0</v>
      </c>
      <c r="C58" t="s">
        <v>0</v>
      </c>
      <c r="D58" s="78">
        <v>3034549437.7800002</v>
      </c>
      <c r="E58" s="78">
        <v>3048239932.0900002</v>
      </c>
      <c r="F58" s="78">
        <v>3190437812.1399999</v>
      </c>
      <c r="G58" s="78">
        <v>3364538552.7600002</v>
      </c>
      <c r="H58" s="78">
        <v>3239757518.6900001</v>
      </c>
      <c r="I58" s="78">
        <v>3139806091.5500002</v>
      </c>
      <c r="J58" s="78">
        <v>3247750051.7800002</v>
      </c>
      <c r="K58" s="78">
        <v>3285987859.04</v>
      </c>
      <c r="L58" s="78">
        <v>3290844388.1599998</v>
      </c>
      <c r="M58" s="78">
        <v>3405739889.1199999</v>
      </c>
      <c r="N58" s="78">
        <v>3380277927.9200001</v>
      </c>
      <c r="O58" s="78">
        <v>3594237343.3800001</v>
      </c>
      <c r="P58" s="78">
        <v>3278121297.4899998</v>
      </c>
      <c r="Q58" s="78">
        <v>3343453501.8899999</v>
      </c>
      <c r="R58" s="78">
        <v>3273353033.9499998</v>
      </c>
      <c r="S58" s="78">
        <v>3385429439.7800002</v>
      </c>
      <c r="T58" s="78">
        <v>3451896077.5100002</v>
      </c>
      <c r="U58" s="78">
        <v>3377316220.0599999</v>
      </c>
      <c r="V58" s="78">
        <v>3337840977.2199998</v>
      </c>
      <c r="W58" s="78">
        <v>3431047812.46</v>
      </c>
      <c r="X58" s="78">
        <v>3330344884.3000002</v>
      </c>
      <c r="Y58" s="78">
        <v>3357667624.0799999</v>
      </c>
      <c r="Z58" s="78">
        <v>3485739342.75</v>
      </c>
      <c r="AA58" s="78">
        <v>3694363788.52</v>
      </c>
      <c r="AB58" s="78">
        <v>3418624381.3099999</v>
      </c>
      <c r="AC58" s="78">
        <v>3535693821.04</v>
      </c>
      <c r="AD58" s="78">
        <v>3467750580.29</v>
      </c>
      <c r="AE58" s="78">
        <v>3465405930.6500001</v>
      </c>
      <c r="AF58" s="78">
        <v>3540019534.9000001</v>
      </c>
      <c r="AG58" s="78">
        <v>3455615973.4099998</v>
      </c>
      <c r="AH58" s="78">
        <v>3402498995.0100002</v>
      </c>
      <c r="AI58" s="78">
        <v>3515591920.3400002</v>
      </c>
      <c r="AJ58" s="78">
        <v>3448022984.8699999</v>
      </c>
      <c r="AK58" s="78">
        <v>3543536099.6799998</v>
      </c>
      <c r="AL58" s="78">
        <v>3625913911.8699999</v>
      </c>
      <c r="AM58" s="78">
        <v>3873844292.77</v>
      </c>
      <c r="AN58" s="78">
        <v>3468179761.0799999</v>
      </c>
      <c r="AO58" s="78">
        <v>3595289178.98</v>
      </c>
      <c r="AP58" s="78">
        <v>3533158698.0799999</v>
      </c>
      <c r="AQ58" s="78">
        <v>3619652290.5500002</v>
      </c>
      <c r="AR58" s="78">
        <v>3714421678.6700001</v>
      </c>
      <c r="AS58" s="78">
        <v>3616556514.4499998</v>
      </c>
      <c r="AT58" s="78">
        <v>3560226964.0500002</v>
      </c>
      <c r="AU58" s="78">
        <v>3676022127.7600002</v>
      </c>
      <c r="AV58" s="78">
        <v>3599368378.5100002</v>
      </c>
      <c r="AW58" s="78">
        <v>3695785132.4499998</v>
      </c>
      <c r="AX58" s="78">
        <v>3792197655.6900001</v>
      </c>
      <c r="AY58" s="78">
        <v>4078710167.1900001</v>
      </c>
      <c r="AZ58" t="s">
        <v>0</v>
      </c>
      <c r="BA58" t="s">
        <v>0</v>
      </c>
      <c r="BB58" t="s">
        <v>0</v>
      </c>
      <c r="BC58" t="s">
        <v>0</v>
      </c>
      <c r="BD58" t="s">
        <v>0</v>
      </c>
      <c r="BE58" t="s">
        <v>0</v>
      </c>
      <c r="BF58" t="s">
        <v>0</v>
      </c>
      <c r="BG58" t="s">
        <v>0</v>
      </c>
      <c r="BH58" t="s">
        <v>0</v>
      </c>
      <c r="BI58" t="s">
        <v>0</v>
      </c>
      <c r="BJ58" t="s">
        <v>0</v>
      </c>
      <c r="BK58" t="s">
        <v>0</v>
      </c>
      <c r="BL58" t="s">
        <v>0</v>
      </c>
      <c r="BM58" t="s">
        <v>0</v>
      </c>
      <c r="BN58" t="s">
        <v>0</v>
      </c>
      <c r="BO58" t="s">
        <v>0</v>
      </c>
      <c r="BP58" t="s">
        <v>0</v>
      </c>
      <c r="BQ58" t="s">
        <v>0</v>
      </c>
      <c r="BR58" t="s">
        <v>0</v>
      </c>
      <c r="BS58" t="s">
        <v>0</v>
      </c>
      <c r="BT58" t="s">
        <v>0</v>
      </c>
      <c r="BU58" t="s">
        <v>0</v>
      </c>
      <c r="BV58" t="s">
        <v>0</v>
      </c>
      <c r="BW58" t="s">
        <v>0</v>
      </c>
      <c r="BX58" t="s">
        <v>0</v>
      </c>
      <c r="BY58" t="s">
        <v>0</v>
      </c>
      <c r="BZ58" t="s">
        <v>0</v>
      </c>
      <c r="CA58" t="s">
        <v>0</v>
      </c>
      <c r="CB58" t="s">
        <v>0</v>
      </c>
      <c r="CC58" t="s">
        <v>0</v>
      </c>
      <c r="CD58" t="s">
        <v>0</v>
      </c>
      <c r="CE58" t="s">
        <v>0</v>
      </c>
      <c r="CF58" t="s">
        <v>0</v>
      </c>
      <c r="CG58" t="s">
        <v>0</v>
      </c>
      <c r="CH58" t="s">
        <v>0</v>
      </c>
      <c r="CI58" t="s">
        <v>0</v>
      </c>
      <c r="CJ58" t="s">
        <v>0</v>
      </c>
      <c r="CK58" t="s">
        <v>0</v>
      </c>
      <c r="CL58" t="s">
        <v>0</v>
      </c>
      <c r="CM58" t="s">
        <v>0</v>
      </c>
      <c r="CN58" t="s">
        <v>0</v>
      </c>
      <c r="CO58" t="s">
        <v>0</v>
      </c>
      <c r="CP58" t="s">
        <v>0</v>
      </c>
      <c r="CQ58" t="s">
        <v>0</v>
      </c>
      <c r="CR58" t="s">
        <v>0</v>
      </c>
      <c r="CS58" t="s">
        <v>0</v>
      </c>
      <c r="CT58" t="s">
        <v>0</v>
      </c>
      <c r="CU58" t="s">
        <v>0</v>
      </c>
      <c r="CV58" t="s">
        <v>0</v>
      </c>
      <c r="CW58" t="s">
        <v>0</v>
      </c>
      <c r="CX58" t="s">
        <v>0</v>
      </c>
      <c r="CY58" t="s">
        <v>0</v>
      </c>
      <c r="CZ58" t="s">
        <v>0</v>
      </c>
      <c r="DA58" t="s">
        <v>0</v>
      </c>
      <c r="DB58" t="s">
        <v>0</v>
      </c>
      <c r="DC58" t="s">
        <v>0</v>
      </c>
      <c r="DD58" t="s">
        <v>0</v>
      </c>
      <c r="DE58" t="s">
        <v>0</v>
      </c>
      <c r="DF58" t="s">
        <v>0</v>
      </c>
      <c r="DG58" t="s">
        <v>0</v>
      </c>
      <c r="DH58" t="s">
        <v>0</v>
      </c>
      <c r="DI58" t="s">
        <v>0</v>
      </c>
      <c r="DJ58" t="s">
        <v>0</v>
      </c>
      <c r="DK58" t="s">
        <v>0</v>
      </c>
      <c r="DL58" t="s">
        <v>0</v>
      </c>
      <c r="DM58" t="s">
        <v>0</v>
      </c>
      <c r="DN58" t="s">
        <v>0</v>
      </c>
      <c r="DO58" t="s">
        <v>0</v>
      </c>
      <c r="DP58" t="s">
        <v>0</v>
      </c>
      <c r="DQ58" t="s">
        <v>0</v>
      </c>
      <c r="DR58" t="s">
        <v>0</v>
      </c>
      <c r="DS58" t="s">
        <v>0</v>
      </c>
      <c r="DT58" t="s">
        <v>0</v>
      </c>
      <c r="DU58" t="s">
        <v>0</v>
      </c>
      <c r="DV58" t="s">
        <v>0</v>
      </c>
      <c r="DW58" t="s">
        <v>0</v>
      </c>
      <c r="DX58" t="s">
        <v>0</v>
      </c>
      <c r="DY58" t="s">
        <v>0</v>
      </c>
      <c r="DZ58" t="s">
        <v>0</v>
      </c>
      <c r="EA58" t="s">
        <v>0</v>
      </c>
      <c r="EB58" t="s">
        <v>0</v>
      </c>
      <c r="EC58" t="s">
        <v>0</v>
      </c>
      <c r="ED58" t="s">
        <v>0</v>
      </c>
      <c r="EE58" t="s">
        <v>0</v>
      </c>
      <c r="EF58" t="s">
        <v>0</v>
      </c>
      <c r="EG58" t="s">
        <v>0</v>
      </c>
      <c r="EH58" t="s">
        <v>0</v>
      </c>
      <c r="EI58" t="s">
        <v>0</v>
      </c>
      <c r="EJ58" t="s">
        <v>0</v>
      </c>
      <c r="EK58" t="s">
        <v>0</v>
      </c>
      <c r="EL58" t="s">
        <v>0</v>
      </c>
      <c r="EM58" t="s">
        <v>0</v>
      </c>
      <c r="EN58" t="s">
        <v>0</v>
      </c>
      <c r="EO58" t="s">
        <v>0</v>
      </c>
      <c r="EP58" t="s">
        <v>0</v>
      </c>
      <c r="EQ58" t="s">
        <v>0</v>
      </c>
      <c r="ER58" t="s">
        <v>0</v>
      </c>
      <c r="ES58" t="s">
        <v>0</v>
      </c>
      <c r="ET58" t="s">
        <v>0</v>
      </c>
      <c r="EU58" t="s">
        <v>0</v>
      </c>
      <c r="EV58" t="s">
        <v>0</v>
      </c>
      <c r="EW58" t="s">
        <v>0</v>
      </c>
      <c r="EX58" t="s">
        <v>0</v>
      </c>
      <c r="EY58" t="s">
        <v>0</v>
      </c>
      <c r="EZ58" t="s">
        <v>0</v>
      </c>
      <c r="FA58" t="s">
        <v>0</v>
      </c>
      <c r="FB58" t="s">
        <v>0</v>
      </c>
      <c r="FC58" t="s">
        <v>0</v>
      </c>
      <c r="FD58" t="s">
        <v>0</v>
      </c>
      <c r="FE58" t="s">
        <v>0</v>
      </c>
      <c r="FF58" t="s">
        <v>0</v>
      </c>
      <c r="FG58" t="s">
        <v>0</v>
      </c>
      <c r="FH58" t="s">
        <v>0</v>
      </c>
      <c r="FI58" t="s">
        <v>0</v>
      </c>
      <c r="FJ58" t="s">
        <v>0</v>
      </c>
      <c r="FK58" t="s">
        <v>0</v>
      </c>
      <c r="FL58" t="s">
        <v>0</v>
      </c>
      <c r="FM58" t="s">
        <v>0</v>
      </c>
      <c r="FN58" t="s">
        <v>0</v>
      </c>
      <c r="FO58" t="s">
        <v>0</v>
      </c>
      <c r="FP58" t="s">
        <v>0</v>
      </c>
      <c r="FQ58" t="s">
        <v>0</v>
      </c>
      <c r="FR58" t="s">
        <v>0</v>
      </c>
      <c r="FS58" t="s">
        <v>0</v>
      </c>
      <c r="FT58" t="s">
        <v>0</v>
      </c>
      <c r="FU58" t="s">
        <v>0</v>
      </c>
      <c r="FV58" t="s">
        <v>0</v>
      </c>
      <c r="FW58" t="s">
        <v>0</v>
      </c>
      <c r="FX58" t="s">
        <v>0</v>
      </c>
      <c r="FY58" t="s">
        <v>0</v>
      </c>
      <c r="FZ58" t="s">
        <v>0</v>
      </c>
      <c r="GA58" t="s">
        <v>0</v>
      </c>
      <c r="GB58" t="s">
        <v>0</v>
      </c>
      <c r="GC58" t="s">
        <v>0</v>
      </c>
      <c r="GD58" t="s">
        <v>0</v>
      </c>
      <c r="GE58" t="s">
        <v>0</v>
      </c>
      <c r="GF58" t="s">
        <v>0</v>
      </c>
      <c r="GG58" t="s">
        <v>0</v>
      </c>
      <c r="GH58" t="s">
        <v>0</v>
      </c>
      <c r="GI58" t="s">
        <v>0</v>
      </c>
      <c r="GJ58" t="s">
        <v>0</v>
      </c>
      <c r="GK58" t="s">
        <v>0</v>
      </c>
      <c r="GL58" t="s">
        <v>0</v>
      </c>
      <c r="GM58" t="s">
        <v>0</v>
      </c>
      <c r="GN58" t="s">
        <v>0</v>
      </c>
      <c r="GO58" t="s">
        <v>0</v>
      </c>
      <c r="GP58" t="s">
        <v>0</v>
      </c>
      <c r="GQ58" t="s">
        <v>0</v>
      </c>
      <c r="GR58" t="s">
        <v>0</v>
      </c>
      <c r="GS58" t="s">
        <v>0</v>
      </c>
      <c r="GT58" t="s">
        <v>0</v>
      </c>
      <c r="GU58" t="s">
        <v>0</v>
      </c>
      <c r="GV58" s="1" t="s">
        <v>0</v>
      </c>
    </row>
    <row r="59" spans="1:204" x14ac:dyDescent="0.25">
      <c r="A59" t="s">
        <v>603</v>
      </c>
      <c r="B59" t="s">
        <v>0</v>
      </c>
      <c r="C59" t="s">
        <v>0</v>
      </c>
      <c r="D59" s="78">
        <v>124296806.05</v>
      </c>
      <c r="E59" s="78">
        <v>113613391.40000001</v>
      </c>
      <c r="F59" s="78">
        <v>131763225.92</v>
      </c>
      <c r="G59" s="78">
        <v>122927552.45</v>
      </c>
      <c r="H59" s="78">
        <v>116903045.86</v>
      </c>
      <c r="I59" s="78">
        <v>123083638.87</v>
      </c>
      <c r="J59" s="78">
        <v>121260381.16</v>
      </c>
      <c r="K59" s="78">
        <v>117454146.70999999</v>
      </c>
      <c r="L59" s="78">
        <v>118175545.81999999</v>
      </c>
      <c r="M59" s="78">
        <v>120517646.42</v>
      </c>
      <c r="N59" s="78">
        <v>121305840.98999999</v>
      </c>
      <c r="O59" s="78">
        <v>123410248.70999999</v>
      </c>
      <c r="P59" s="78">
        <v>124139510.27</v>
      </c>
      <c r="Q59" s="78">
        <v>111715181.43000001</v>
      </c>
      <c r="R59" s="78">
        <v>129944444.36</v>
      </c>
      <c r="S59" s="78">
        <v>119706362.34999999</v>
      </c>
      <c r="T59" s="78">
        <v>109993199.66</v>
      </c>
      <c r="U59" s="78">
        <v>116790964.11</v>
      </c>
      <c r="V59" s="78">
        <v>116129344.83</v>
      </c>
      <c r="W59" s="78">
        <v>116866945.62</v>
      </c>
      <c r="X59" s="78">
        <v>117489482.12</v>
      </c>
      <c r="Y59" s="78">
        <v>116304075.29000001</v>
      </c>
      <c r="Z59" s="78">
        <v>116907200.98</v>
      </c>
      <c r="AA59" s="78">
        <v>113583288.98</v>
      </c>
      <c r="AB59" s="78">
        <v>117067143.25</v>
      </c>
      <c r="AC59" s="78">
        <v>104937274.37</v>
      </c>
      <c r="AD59" s="78">
        <v>122983355.91</v>
      </c>
      <c r="AE59" s="78">
        <v>113019265.43000001</v>
      </c>
      <c r="AF59" s="78">
        <v>103573999.61</v>
      </c>
      <c r="AG59" s="78">
        <v>105260934.42</v>
      </c>
      <c r="AH59" s="78">
        <v>104724923.51000001</v>
      </c>
      <c r="AI59" s="78">
        <v>105599549.62</v>
      </c>
      <c r="AJ59" s="78">
        <v>106324760.43000001</v>
      </c>
      <c r="AK59" s="78">
        <v>105280620.20999999</v>
      </c>
      <c r="AL59" s="78">
        <v>106087420.52</v>
      </c>
      <c r="AM59" s="78">
        <v>108339310.63</v>
      </c>
      <c r="AN59" s="78">
        <v>105688557.83</v>
      </c>
      <c r="AO59" s="78">
        <v>93026729.969999999</v>
      </c>
      <c r="AP59" s="78">
        <v>112325315.34</v>
      </c>
      <c r="AQ59" s="78">
        <v>101986519.48999999</v>
      </c>
      <c r="AR59" s="78">
        <v>92205605.090000004</v>
      </c>
      <c r="AS59" s="78">
        <v>94206939.150000006</v>
      </c>
      <c r="AT59" s="78">
        <v>93847556.609999999</v>
      </c>
      <c r="AU59" s="78">
        <v>94982051.439999998</v>
      </c>
      <c r="AV59" s="78">
        <v>95958261.909999996</v>
      </c>
      <c r="AW59" s="78">
        <v>95060743.510000005</v>
      </c>
      <c r="AX59" s="78">
        <v>96123290.969999999</v>
      </c>
      <c r="AY59" s="78">
        <v>98716022.790000007</v>
      </c>
      <c r="AZ59" t="s">
        <v>0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0</v>
      </c>
      <c r="BG59" t="s">
        <v>0</v>
      </c>
      <c r="BH59" t="s">
        <v>0</v>
      </c>
      <c r="BI59" t="s">
        <v>0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t="s">
        <v>0</v>
      </c>
      <c r="BP59" t="s">
        <v>0</v>
      </c>
      <c r="BQ59" t="s">
        <v>0</v>
      </c>
      <c r="BR59" t="s">
        <v>0</v>
      </c>
      <c r="BS59" t="s">
        <v>0</v>
      </c>
      <c r="BT59" t="s">
        <v>0</v>
      </c>
      <c r="BU59" t="s">
        <v>0</v>
      </c>
      <c r="BV59" t="s">
        <v>0</v>
      </c>
      <c r="BW59" t="s">
        <v>0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t="s">
        <v>0</v>
      </c>
      <c r="CD59" t="s">
        <v>0</v>
      </c>
      <c r="CE59" t="s">
        <v>0</v>
      </c>
      <c r="CF59" t="s">
        <v>0</v>
      </c>
      <c r="CG59" t="s">
        <v>0</v>
      </c>
      <c r="CH59" t="s">
        <v>0</v>
      </c>
      <c r="CI59" t="s">
        <v>0</v>
      </c>
      <c r="CJ59" t="s">
        <v>0</v>
      </c>
      <c r="CK59" t="s">
        <v>0</v>
      </c>
      <c r="CL59" t="s">
        <v>0</v>
      </c>
      <c r="CM59" t="s">
        <v>0</v>
      </c>
      <c r="CN59" t="s">
        <v>0</v>
      </c>
      <c r="CO59" t="s">
        <v>0</v>
      </c>
      <c r="CP59" t="s">
        <v>0</v>
      </c>
      <c r="CQ59" t="s">
        <v>0</v>
      </c>
      <c r="CR59" t="s">
        <v>0</v>
      </c>
      <c r="CS59" t="s">
        <v>0</v>
      </c>
      <c r="CT59" t="s">
        <v>0</v>
      </c>
      <c r="CU59" t="s">
        <v>0</v>
      </c>
      <c r="CV59" t="s">
        <v>0</v>
      </c>
      <c r="CW59" t="s">
        <v>0</v>
      </c>
      <c r="CX59" t="s">
        <v>0</v>
      </c>
      <c r="CY59" t="s">
        <v>0</v>
      </c>
      <c r="CZ59" t="s">
        <v>0</v>
      </c>
      <c r="DA59" t="s">
        <v>0</v>
      </c>
      <c r="DB59" t="s">
        <v>0</v>
      </c>
      <c r="DC59" t="s">
        <v>0</v>
      </c>
      <c r="DD59" t="s">
        <v>0</v>
      </c>
      <c r="DE59" t="s">
        <v>0</v>
      </c>
      <c r="DF59" t="s">
        <v>0</v>
      </c>
      <c r="DG59" t="s">
        <v>0</v>
      </c>
      <c r="DH59" t="s">
        <v>0</v>
      </c>
      <c r="DI59" t="s">
        <v>0</v>
      </c>
      <c r="DJ59" t="s">
        <v>0</v>
      </c>
      <c r="DK59" t="s">
        <v>0</v>
      </c>
      <c r="DL59" t="s">
        <v>0</v>
      </c>
      <c r="DM59" t="s">
        <v>0</v>
      </c>
      <c r="DN59" t="s">
        <v>0</v>
      </c>
      <c r="DO59" t="s">
        <v>0</v>
      </c>
      <c r="DP59" t="s">
        <v>0</v>
      </c>
      <c r="DQ59" t="s">
        <v>0</v>
      </c>
      <c r="DR59" t="s">
        <v>0</v>
      </c>
      <c r="DS59" t="s">
        <v>0</v>
      </c>
      <c r="DT59" t="s">
        <v>0</v>
      </c>
      <c r="DU59" t="s">
        <v>0</v>
      </c>
      <c r="DV59" t="s">
        <v>0</v>
      </c>
      <c r="DW59" t="s">
        <v>0</v>
      </c>
      <c r="DX59" t="s">
        <v>0</v>
      </c>
      <c r="DY59" t="s">
        <v>0</v>
      </c>
      <c r="DZ59" t="s">
        <v>0</v>
      </c>
      <c r="EA59" t="s">
        <v>0</v>
      </c>
      <c r="EB59" t="s">
        <v>0</v>
      </c>
      <c r="EC59" t="s">
        <v>0</v>
      </c>
      <c r="ED59" t="s">
        <v>0</v>
      </c>
      <c r="EE59" t="s">
        <v>0</v>
      </c>
      <c r="EF59" t="s">
        <v>0</v>
      </c>
      <c r="EG59" t="s">
        <v>0</v>
      </c>
      <c r="EH59" t="s">
        <v>0</v>
      </c>
      <c r="EI59" t="s">
        <v>0</v>
      </c>
      <c r="EJ59" t="s">
        <v>0</v>
      </c>
      <c r="EK59" t="s">
        <v>0</v>
      </c>
      <c r="EL59" t="s">
        <v>0</v>
      </c>
      <c r="EM59" t="s">
        <v>0</v>
      </c>
      <c r="EN59" t="s">
        <v>0</v>
      </c>
      <c r="EO59" t="s">
        <v>0</v>
      </c>
      <c r="EP59" t="s">
        <v>0</v>
      </c>
      <c r="EQ59" t="s">
        <v>0</v>
      </c>
      <c r="ER59" t="s">
        <v>0</v>
      </c>
      <c r="ES59" t="s">
        <v>0</v>
      </c>
      <c r="ET59" t="s">
        <v>0</v>
      </c>
      <c r="EU59" t="s">
        <v>0</v>
      </c>
      <c r="EV59" t="s">
        <v>0</v>
      </c>
      <c r="EW59" t="s">
        <v>0</v>
      </c>
      <c r="EX59" t="s">
        <v>0</v>
      </c>
      <c r="EY59" t="s">
        <v>0</v>
      </c>
      <c r="EZ59" t="s">
        <v>0</v>
      </c>
      <c r="FA59" t="s">
        <v>0</v>
      </c>
      <c r="FB59" t="s">
        <v>0</v>
      </c>
      <c r="FC59" t="s">
        <v>0</v>
      </c>
      <c r="FD59" t="s">
        <v>0</v>
      </c>
      <c r="FE59" t="s">
        <v>0</v>
      </c>
      <c r="FF59" t="s">
        <v>0</v>
      </c>
      <c r="FG59" t="s">
        <v>0</v>
      </c>
      <c r="FH59" t="s">
        <v>0</v>
      </c>
      <c r="FI59" t="s">
        <v>0</v>
      </c>
      <c r="FJ59" t="s">
        <v>0</v>
      </c>
      <c r="FK59" t="s">
        <v>0</v>
      </c>
      <c r="FL59" t="s">
        <v>0</v>
      </c>
      <c r="FM59" t="s">
        <v>0</v>
      </c>
      <c r="FN59" t="s">
        <v>0</v>
      </c>
      <c r="FO59" t="s">
        <v>0</v>
      </c>
      <c r="FP59" t="s">
        <v>0</v>
      </c>
      <c r="FQ59" t="s">
        <v>0</v>
      </c>
      <c r="FR59" t="s">
        <v>0</v>
      </c>
      <c r="FS59" t="s">
        <v>0</v>
      </c>
      <c r="FT59" t="s">
        <v>0</v>
      </c>
      <c r="FU59" t="s">
        <v>0</v>
      </c>
      <c r="FV59" t="s">
        <v>0</v>
      </c>
      <c r="FW59" t="s">
        <v>0</v>
      </c>
      <c r="FX59" t="s">
        <v>0</v>
      </c>
      <c r="FY59" t="s">
        <v>0</v>
      </c>
      <c r="FZ59" t="s">
        <v>0</v>
      </c>
      <c r="GA59" t="s">
        <v>0</v>
      </c>
      <c r="GB59" t="s">
        <v>0</v>
      </c>
      <c r="GC59" t="s">
        <v>0</v>
      </c>
      <c r="GD59" t="s">
        <v>0</v>
      </c>
      <c r="GE59" t="s">
        <v>0</v>
      </c>
      <c r="GF59" t="s">
        <v>0</v>
      </c>
      <c r="GG59" t="s">
        <v>0</v>
      </c>
      <c r="GH59" t="s">
        <v>0</v>
      </c>
      <c r="GI59" t="s">
        <v>0</v>
      </c>
      <c r="GJ59" t="s">
        <v>0</v>
      </c>
      <c r="GK59" t="s">
        <v>0</v>
      </c>
      <c r="GL59" t="s">
        <v>0</v>
      </c>
      <c r="GM59" t="s">
        <v>0</v>
      </c>
      <c r="GN59" t="s">
        <v>0</v>
      </c>
      <c r="GO59" t="s">
        <v>0</v>
      </c>
      <c r="GP59" t="s">
        <v>0</v>
      </c>
      <c r="GQ59" t="s">
        <v>0</v>
      </c>
      <c r="GR59" t="s">
        <v>0</v>
      </c>
      <c r="GS59" t="s">
        <v>0</v>
      </c>
      <c r="GT59" t="s">
        <v>0</v>
      </c>
      <c r="GU59" t="s">
        <v>0</v>
      </c>
      <c r="GV59" s="1" t="s">
        <v>0</v>
      </c>
    </row>
    <row r="60" spans="1:204" x14ac:dyDescent="0.25">
      <c r="A60" t="s">
        <v>0</v>
      </c>
      <c r="B60" t="s">
        <v>604</v>
      </c>
      <c r="C60" t="s">
        <v>0</v>
      </c>
      <c r="D60" s="78">
        <v>124296806.05</v>
      </c>
      <c r="E60" s="78">
        <v>113613391.40000001</v>
      </c>
      <c r="F60" s="78">
        <v>131763225.92</v>
      </c>
      <c r="G60" s="78">
        <v>122927552.45</v>
      </c>
      <c r="H60" s="78">
        <v>116903045.86</v>
      </c>
      <c r="I60" s="78">
        <v>123083638.87</v>
      </c>
      <c r="J60" s="78">
        <v>121260381.16</v>
      </c>
      <c r="K60" s="78">
        <v>117454146.70999999</v>
      </c>
      <c r="L60" s="78">
        <v>118175545.81999999</v>
      </c>
      <c r="M60" s="78">
        <v>120517646.42</v>
      </c>
      <c r="N60" s="78">
        <v>121305840.98999999</v>
      </c>
      <c r="O60" s="78">
        <v>123410248.70999999</v>
      </c>
      <c r="P60" s="78">
        <v>124139510.27</v>
      </c>
      <c r="Q60" s="78">
        <v>111715181.43000001</v>
      </c>
      <c r="R60" s="78">
        <v>129944444.36</v>
      </c>
      <c r="S60" s="78">
        <v>119706362.34999999</v>
      </c>
      <c r="T60" s="78">
        <v>109993199.66</v>
      </c>
      <c r="U60" s="78">
        <v>116790964.11</v>
      </c>
      <c r="V60" s="78">
        <v>116129344.83</v>
      </c>
      <c r="W60" s="78">
        <v>116866945.62</v>
      </c>
      <c r="X60" s="78">
        <v>117489482.12</v>
      </c>
      <c r="Y60" s="78">
        <v>116304075.29000001</v>
      </c>
      <c r="Z60" s="78">
        <v>116907200.98</v>
      </c>
      <c r="AA60" s="78">
        <v>113583288.98</v>
      </c>
      <c r="AB60" s="78">
        <v>117067143.25</v>
      </c>
      <c r="AC60" s="78">
        <v>104937274.37</v>
      </c>
      <c r="AD60" s="78">
        <v>122983355.91</v>
      </c>
      <c r="AE60" s="78">
        <v>113019265.43000001</v>
      </c>
      <c r="AF60" s="78">
        <v>103573999.61</v>
      </c>
      <c r="AG60" s="78">
        <v>105260934.42</v>
      </c>
      <c r="AH60" s="78">
        <v>104724923.51000001</v>
      </c>
      <c r="AI60" s="78">
        <v>105599549.62</v>
      </c>
      <c r="AJ60" s="78">
        <v>106324760.43000001</v>
      </c>
      <c r="AK60" s="78">
        <v>105280620.20999999</v>
      </c>
      <c r="AL60" s="78">
        <v>106087420.52</v>
      </c>
      <c r="AM60" s="78">
        <v>108339310.63</v>
      </c>
      <c r="AN60" s="78">
        <v>105688557.83</v>
      </c>
      <c r="AO60" s="78">
        <v>93026729.969999999</v>
      </c>
      <c r="AP60" s="78">
        <v>112325315.34</v>
      </c>
      <c r="AQ60" s="78">
        <v>101986519.48999999</v>
      </c>
      <c r="AR60" s="78">
        <v>92205605.090000004</v>
      </c>
      <c r="AS60" s="78">
        <v>94206939.150000006</v>
      </c>
      <c r="AT60" s="78">
        <v>93847556.609999999</v>
      </c>
      <c r="AU60" s="78">
        <v>94982051.439999998</v>
      </c>
      <c r="AV60" s="78">
        <v>95958261.909999996</v>
      </c>
      <c r="AW60" s="78">
        <v>95060743.510000005</v>
      </c>
      <c r="AX60" s="78">
        <v>96123290.969999999</v>
      </c>
      <c r="AY60" s="78">
        <v>98716022.790000007</v>
      </c>
      <c r="AZ60" t="s">
        <v>0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  <c r="BI60" t="s">
        <v>0</v>
      </c>
      <c r="BJ60" t="s">
        <v>0</v>
      </c>
      <c r="BK60" t="s">
        <v>0</v>
      </c>
      <c r="BL60" t="s">
        <v>0</v>
      </c>
      <c r="BM60" t="s">
        <v>0</v>
      </c>
      <c r="BN60" t="s">
        <v>0</v>
      </c>
      <c r="BO60" t="s">
        <v>0</v>
      </c>
      <c r="BP60" t="s">
        <v>0</v>
      </c>
      <c r="BQ60" t="s">
        <v>0</v>
      </c>
      <c r="BR60" t="s">
        <v>0</v>
      </c>
      <c r="BS60" t="s">
        <v>0</v>
      </c>
      <c r="BT60" t="s">
        <v>0</v>
      </c>
      <c r="BU60" t="s">
        <v>0</v>
      </c>
      <c r="BV60" t="s">
        <v>0</v>
      </c>
      <c r="BW60" t="s">
        <v>0</v>
      </c>
      <c r="BX60" t="s">
        <v>0</v>
      </c>
      <c r="BY60" t="s">
        <v>0</v>
      </c>
      <c r="BZ60" t="s">
        <v>0</v>
      </c>
      <c r="CA60" t="s">
        <v>0</v>
      </c>
      <c r="CB60" t="s">
        <v>0</v>
      </c>
      <c r="CC60" t="s">
        <v>0</v>
      </c>
      <c r="CD60" t="s">
        <v>0</v>
      </c>
      <c r="CE60" t="s">
        <v>0</v>
      </c>
      <c r="CF60" t="s">
        <v>0</v>
      </c>
      <c r="CG60" t="s">
        <v>0</v>
      </c>
      <c r="CH60" t="s">
        <v>0</v>
      </c>
      <c r="CI60" t="s">
        <v>0</v>
      </c>
      <c r="CJ60" t="s">
        <v>0</v>
      </c>
      <c r="CK60" t="s">
        <v>0</v>
      </c>
      <c r="CL60" t="s">
        <v>0</v>
      </c>
      <c r="CM60" t="s">
        <v>0</v>
      </c>
      <c r="CN60" t="s">
        <v>0</v>
      </c>
      <c r="CO60" t="s">
        <v>0</v>
      </c>
      <c r="CP60" t="s">
        <v>0</v>
      </c>
      <c r="CQ60" t="s">
        <v>0</v>
      </c>
      <c r="CR60" t="s">
        <v>0</v>
      </c>
      <c r="CS60" t="s">
        <v>0</v>
      </c>
      <c r="CT60" t="s">
        <v>0</v>
      </c>
      <c r="CU60" t="s">
        <v>0</v>
      </c>
      <c r="CV60" t="s">
        <v>0</v>
      </c>
      <c r="CW60" t="s">
        <v>0</v>
      </c>
      <c r="CX60" t="s">
        <v>0</v>
      </c>
      <c r="CY60" t="s">
        <v>0</v>
      </c>
      <c r="CZ60" t="s">
        <v>0</v>
      </c>
      <c r="DA60" t="s">
        <v>0</v>
      </c>
      <c r="DB60" t="s">
        <v>0</v>
      </c>
      <c r="DC60" t="s">
        <v>0</v>
      </c>
      <c r="DD60" t="s">
        <v>0</v>
      </c>
      <c r="DE60" t="s">
        <v>0</v>
      </c>
      <c r="DF60" t="s">
        <v>0</v>
      </c>
      <c r="DG60" t="s">
        <v>0</v>
      </c>
      <c r="DH60" t="s">
        <v>0</v>
      </c>
      <c r="DI60" t="s">
        <v>0</v>
      </c>
      <c r="DJ60" t="s">
        <v>0</v>
      </c>
      <c r="DK60" t="s">
        <v>0</v>
      </c>
      <c r="DL60" t="s">
        <v>0</v>
      </c>
      <c r="DM60" t="s">
        <v>0</v>
      </c>
      <c r="DN60" t="s">
        <v>0</v>
      </c>
      <c r="DO60" t="s">
        <v>0</v>
      </c>
      <c r="DP60" t="s">
        <v>0</v>
      </c>
      <c r="DQ60" t="s">
        <v>0</v>
      </c>
      <c r="DR60" t="s">
        <v>0</v>
      </c>
      <c r="DS60" t="s">
        <v>0</v>
      </c>
      <c r="DT60" t="s">
        <v>0</v>
      </c>
      <c r="DU60" t="s">
        <v>0</v>
      </c>
      <c r="DV60" t="s">
        <v>0</v>
      </c>
      <c r="DW60" t="s">
        <v>0</v>
      </c>
      <c r="DX60" t="s">
        <v>0</v>
      </c>
      <c r="DY60" t="s">
        <v>0</v>
      </c>
      <c r="DZ60" t="s">
        <v>0</v>
      </c>
      <c r="EA60" t="s">
        <v>0</v>
      </c>
      <c r="EB60" t="s">
        <v>0</v>
      </c>
      <c r="EC60" t="s">
        <v>0</v>
      </c>
      <c r="ED60" t="s">
        <v>0</v>
      </c>
      <c r="EE60" t="s">
        <v>0</v>
      </c>
      <c r="EF60" t="s">
        <v>0</v>
      </c>
      <c r="EG60" t="s">
        <v>0</v>
      </c>
      <c r="EH60" t="s">
        <v>0</v>
      </c>
      <c r="EI60" t="s">
        <v>0</v>
      </c>
      <c r="EJ60" t="s">
        <v>0</v>
      </c>
      <c r="EK60" t="s">
        <v>0</v>
      </c>
      <c r="EL60" t="s">
        <v>0</v>
      </c>
      <c r="EM60" t="s">
        <v>0</v>
      </c>
      <c r="EN60" t="s">
        <v>0</v>
      </c>
      <c r="EO60" t="s">
        <v>0</v>
      </c>
      <c r="EP60" t="s">
        <v>0</v>
      </c>
      <c r="EQ60" t="s">
        <v>0</v>
      </c>
      <c r="ER60" t="s">
        <v>0</v>
      </c>
      <c r="ES60" t="s">
        <v>0</v>
      </c>
      <c r="ET60" t="s">
        <v>0</v>
      </c>
      <c r="EU60" t="s">
        <v>0</v>
      </c>
      <c r="EV60" t="s">
        <v>0</v>
      </c>
      <c r="EW60" t="s">
        <v>0</v>
      </c>
      <c r="EX60" t="s">
        <v>0</v>
      </c>
      <c r="EY60" t="s">
        <v>0</v>
      </c>
      <c r="EZ60" t="s">
        <v>0</v>
      </c>
      <c r="FA60" t="s">
        <v>0</v>
      </c>
      <c r="FB60" t="s">
        <v>0</v>
      </c>
      <c r="FC60" t="s">
        <v>0</v>
      </c>
      <c r="FD60" t="s">
        <v>0</v>
      </c>
      <c r="FE60" t="s">
        <v>0</v>
      </c>
      <c r="FF60" t="s">
        <v>0</v>
      </c>
      <c r="FG60" t="s">
        <v>0</v>
      </c>
      <c r="FH60" t="s">
        <v>0</v>
      </c>
      <c r="FI60" t="s">
        <v>0</v>
      </c>
      <c r="FJ60" t="s">
        <v>0</v>
      </c>
      <c r="FK60" t="s">
        <v>0</v>
      </c>
      <c r="FL60" t="s">
        <v>0</v>
      </c>
      <c r="FM60" t="s">
        <v>0</v>
      </c>
      <c r="FN60" t="s">
        <v>0</v>
      </c>
      <c r="FO60" t="s">
        <v>0</v>
      </c>
      <c r="FP60" t="s">
        <v>0</v>
      </c>
      <c r="FQ60" t="s">
        <v>0</v>
      </c>
      <c r="FR60" t="s">
        <v>0</v>
      </c>
      <c r="FS60" t="s">
        <v>0</v>
      </c>
      <c r="FT60" t="s">
        <v>0</v>
      </c>
      <c r="FU60" t="s">
        <v>0</v>
      </c>
      <c r="FV60" t="s">
        <v>0</v>
      </c>
      <c r="FW60" t="s">
        <v>0</v>
      </c>
      <c r="FX60" t="s">
        <v>0</v>
      </c>
      <c r="FY60" t="s">
        <v>0</v>
      </c>
      <c r="FZ60" t="s">
        <v>0</v>
      </c>
      <c r="GA60" t="s">
        <v>0</v>
      </c>
      <c r="GB60" t="s">
        <v>0</v>
      </c>
      <c r="GC60" t="s">
        <v>0</v>
      </c>
      <c r="GD60" t="s">
        <v>0</v>
      </c>
      <c r="GE60" t="s">
        <v>0</v>
      </c>
      <c r="GF60" t="s">
        <v>0</v>
      </c>
      <c r="GG60" t="s">
        <v>0</v>
      </c>
      <c r="GH60" t="s">
        <v>0</v>
      </c>
      <c r="GI60" t="s">
        <v>0</v>
      </c>
      <c r="GJ60" t="s">
        <v>0</v>
      </c>
      <c r="GK60" t="s">
        <v>0</v>
      </c>
      <c r="GL60" t="s">
        <v>0</v>
      </c>
      <c r="GM60" t="s">
        <v>0</v>
      </c>
      <c r="GN60" t="s">
        <v>0</v>
      </c>
      <c r="GO60" t="s">
        <v>0</v>
      </c>
      <c r="GP60" t="s">
        <v>0</v>
      </c>
      <c r="GQ60" t="s">
        <v>0</v>
      </c>
      <c r="GR60" t="s">
        <v>0</v>
      </c>
      <c r="GS60" t="s">
        <v>0</v>
      </c>
      <c r="GT60" t="s">
        <v>0</v>
      </c>
      <c r="GU60" t="s">
        <v>0</v>
      </c>
      <c r="GV60" s="1" t="s">
        <v>0</v>
      </c>
    </row>
    <row r="61" spans="1:204" x14ac:dyDescent="0.25">
      <c r="A61" t="s">
        <v>0</v>
      </c>
      <c r="B61" t="s">
        <v>605</v>
      </c>
      <c r="C61" t="s">
        <v>0</v>
      </c>
      <c r="D61" s="78">
        <v>0</v>
      </c>
      <c r="E61" s="78">
        <v>0</v>
      </c>
      <c r="F61" s="78">
        <v>0</v>
      </c>
      <c r="G61" s="78">
        <v>0</v>
      </c>
      <c r="H61" s="78">
        <v>0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  <c r="N61" s="78">
        <v>0</v>
      </c>
      <c r="O61" s="78">
        <v>0</v>
      </c>
      <c r="P61" s="78">
        <v>0</v>
      </c>
      <c r="Q61" s="78">
        <v>0</v>
      </c>
      <c r="R61" s="78">
        <v>0</v>
      </c>
      <c r="S61" s="78">
        <v>0</v>
      </c>
      <c r="T61" s="78">
        <v>0</v>
      </c>
      <c r="U61" s="78">
        <v>0</v>
      </c>
      <c r="V61" s="78">
        <v>0</v>
      </c>
      <c r="W61" s="78">
        <v>0</v>
      </c>
      <c r="X61" s="78">
        <v>0</v>
      </c>
      <c r="Y61" s="78">
        <v>0</v>
      </c>
      <c r="Z61" s="78">
        <v>0</v>
      </c>
      <c r="AA61" s="78">
        <v>0</v>
      </c>
      <c r="AB61" s="78">
        <v>0</v>
      </c>
      <c r="AC61" s="78">
        <v>0</v>
      </c>
      <c r="AD61" s="78">
        <v>0</v>
      </c>
      <c r="AE61" s="78">
        <v>0</v>
      </c>
      <c r="AF61" s="78">
        <v>0</v>
      </c>
      <c r="AG61" s="78">
        <v>0</v>
      </c>
      <c r="AH61" s="78">
        <v>0</v>
      </c>
      <c r="AI61" s="78">
        <v>0</v>
      </c>
      <c r="AJ61" s="78">
        <v>0</v>
      </c>
      <c r="AK61" s="78">
        <v>0</v>
      </c>
      <c r="AL61" s="78">
        <v>0</v>
      </c>
      <c r="AM61" s="78">
        <v>0</v>
      </c>
      <c r="AN61" s="78">
        <v>0</v>
      </c>
      <c r="AO61" s="78">
        <v>0</v>
      </c>
      <c r="AP61" s="78">
        <v>0</v>
      </c>
      <c r="AQ61" s="78">
        <v>0</v>
      </c>
      <c r="AR61" s="78">
        <v>0</v>
      </c>
      <c r="AS61" s="78">
        <v>0</v>
      </c>
      <c r="AT61" s="78">
        <v>0</v>
      </c>
      <c r="AU61" s="78">
        <v>0</v>
      </c>
      <c r="AV61" s="78">
        <v>0</v>
      </c>
      <c r="AW61" s="78">
        <v>0</v>
      </c>
      <c r="AX61" s="78">
        <v>0</v>
      </c>
      <c r="AY61" s="78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 t="s">
        <v>0</v>
      </c>
      <c r="BJ61" t="s">
        <v>0</v>
      </c>
      <c r="BK61" t="s">
        <v>0</v>
      </c>
      <c r="BL61" t="s">
        <v>0</v>
      </c>
      <c r="BM61" t="s">
        <v>0</v>
      </c>
      <c r="BN61" t="s">
        <v>0</v>
      </c>
      <c r="BO61" t="s">
        <v>0</v>
      </c>
      <c r="BP61" t="s">
        <v>0</v>
      </c>
      <c r="BQ61" t="s">
        <v>0</v>
      </c>
      <c r="BR61" t="s">
        <v>0</v>
      </c>
      <c r="BS61" t="s">
        <v>0</v>
      </c>
      <c r="BT61" t="s">
        <v>0</v>
      </c>
      <c r="BU61" t="s">
        <v>0</v>
      </c>
      <c r="BV61" t="s">
        <v>0</v>
      </c>
      <c r="BW61" t="s">
        <v>0</v>
      </c>
      <c r="BX61" t="s">
        <v>0</v>
      </c>
      <c r="BY61" t="s">
        <v>0</v>
      </c>
      <c r="BZ61" t="s">
        <v>0</v>
      </c>
      <c r="CA61" t="s">
        <v>0</v>
      </c>
      <c r="CB61" t="s">
        <v>0</v>
      </c>
      <c r="CC61" t="s">
        <v>0</v>
      </c>
      <c r="CD61" t="s">
        <v>0</v>
      </c>
      <c r="CE61" t="s">
        <v>0</v>
      </c>
      <c r="CF61" t="s">
        <v>0</v>
      </c>
      <c r="CG61" t="s">
        <v>0</v>
      </c>
      <c r="CH61" t="s">
        <v>0</v>
      </c>
      <c r="CI61" t="s">
        <v>0</v>
      </c>
      <c r="CJ61" t="s">
        <v>0</v>
      </c>
      <c r="CK61" t="s">
        <v>0</v>
      </c>
      <c r="CL61" t="s">
        <v>0</v>
      </c>
      <c r="CM61" t="s">
        <v>0</v>
      </c>
      <c r="CN61" t="s">
        <v>0</v>
      </c>
      <c r="CO61" t="s">
        <v>0</v>
      </c>
      <c r="CP61" t="s">
        <v>0</v>
      </c>
      <c r="CQ61" t="s">
        <v>0</v>
      </c>
      <c r="CR61" t="s">
        <v>0</v>
      </c>
      <c r="CS61" t="s">
        <v>0</v>
      </c>
      <c r="CT61" t="s">
        <v>0</v>
      </c>
      <c r="CU61" t="s">
        <v>0</v>
      </c>
      <c r="CV61" t="s">
        <v>0</v>
      </c>
      <c r="CW61" t="s">
        <v>0</v>
      </c>
      <c r="CX61" t="s">
        <v>0</v>
      </c>
      <c r="CY61" t="s">
        <v>0</v>
      </c>
      <c r="CZ61" t="s">
        <v>0</v>
      </c>
      <c r="DA61" t="s">
        <v>0</v>
      </c>
      <c r="DB61" t="s">
        <v>0</v>
      </c>
      <c r="DC61" t="s">
        <v>0</v>
      </c>
      <c r="DD61" t="s">
        <v>0</v>
      </c>
      <c r="DE61" t="s">
        <v>0</v>
      </c>
      <c r="DF61" t="s">
        <v>0</v>
      </c>
      <c r="DG61" t="s">
        <v>0</v>
      </c>
      <c r="DH61" t="s">
        <v>0</v>
      </c>
      <c r="DI61" t="s">
        <v>0</v>
      </c>
      <c r="DJ61" t="s">
        <v>0</v>
      </c>
      <c r="DK61" t="s">
        <v>0</v>
      </c>
      <c r="DL61" t="s">
        <v>0</v>
      </c>
      <c r="DM61" t="s">
        <v>0</v>
      </c>
      <c r="DN61" t="s">
        <v>0</v>
      </c>
      <c r="DO61" t="s">
        <v>0</v>
      </c>
      <c r="DP61" t="s">
        <v>0</v>
      </c>
      <c r="DQ61" t="s">
        <v>0</v>
      </c>
      <c r="DR61" t="s">
        <v>0</v>
      </c>
      <c r="DS61" t="s">
        <v>0</v>
      </c>
      <c r="DT61" t="s">
        <v>0</v>
      </c>
      <c r="DU61" t="s">
        <v>0</v>
      </c>
      <c r="DV61" t="s">
        <v>0</v>
      </c>
      <c r="DW61" t="s">
        <v>0</v>
      </c>
      <c r="DX61" t="s">
        <v>0</v>
      </c>
      <c r="DY61" t="s">
        <v>0</v>
      </c>
      <c r="DZ61" t="s">
        <v>0</v>
      </c>
      <c r="EA61" t="s">
        <v>0</v>
      </c>
      <c r="EB61" t="s">
        <v>0</v>
      </c>
      <c r="EC61" t="s">
        <v>0</v>
      </c>
      <c r="ED61" t="s">
        <v>0</v>
      </c>
      <c r="EE61" t="s">
        <v>0</v>
      </c>
      <c r="EF61" t="s">
        <v>0</v>
      </c>
      <c r="EG61" t="s">
        <v>0</v>
      </c>
      <c r="EH61" t="s">
        <v>0</v>
      </c>
      <c r="EI61" t="s">
        <v>0</v>
      </c>
      <c r="EJ61" t="s">
        <v>0</v>
      </c>
      <c r="EK61" t="s">
        <v>0</v>
      </c>
      <c r="EL61" t="s">
        <v>0</v>
      </c>
      <c r="EM61" t="s">
        <v>0</v>
      </c>
      <c r="EN61" t="s">
        <v>0</v>
      </c>
      <c r="EO61" t="s">
        <v>0</v>
      </c>
      <c r="EP61" t="s">
        <v>0</v>
      </c>
      <c r="EQ61" t="s">
        <v>0</v>
      </c>
      <c r="ER61" t="s">
        <v>0</v>
      </c>
      <c r="ES61" t="s">
        <v>0</v>
      </c>
      <c r="ET61" t="s">
        <v>0</v>
      </c>
      <c r="EU61" t="s">
        <v>0</v>
      </c>
      <c r="EV61" t="s">
        <v>0</v>
      </c>
      <c r="EW61" t="s">
        <v>0</v>
      </c>
      <c r="EX61" t="s">
        <v>0</v>
      </c>
      <c r="EY61" t="s">
        <v>0</v>
      </c>
      <c r="EZ61" t="s">
        <v>0</v>
      </c>
      <c r="FA61" t="s">
        <v>0</v>
      </c>
      <c r="FB61" t="s">
        <v>0</v>
      </c>
      <c r="FC61" t="s">
        <v>0</v>
      </c>
      <c r="FD61" t="s">
        <v>0</v>
      </c>
      <c r="FE61" t="s">
        <v>0</v>
      </c>
      <c r="FF61" t="s">
        <v>0</v>
      </c>
      <c r="FG61" t="s">
        <v>0</v>
      </c>
      <c r="FH61" t="s">
        <v>0</v>
      </c>
      <c r="FI61" t="s">
        <v>0</v>
      </c>
      <c r="FJ61" t="s">
        <v>0</v>
      </c>
      <c r="FK61" t="s">
        <v>0</v>
      </c>
      <c r="FL61" t="s">
        <v>0</v>
      </c>
      <c r="FM61" t="s">
        <v>0</v>
      </c>
      <c r="FN61" t="s">
        <v>0</v>
      </c>
      <c r="FO61" t="s">
        <v>0</v>
      </c>
      <c r="FP61" t="s">
        <v>0</v>
      </c>
      <c r="FQ61" t="s">
        <v>0</v>
      </c>
      <c r="FR61" t="s">
        <v>0</v>
      </c>
      <c r="FS61" t="s">
        <v>0</v>
      </c>
      <c r="FT61" t="s">
        <v>0</v>
      </c>
      <c r="FU61" t="s">
        <v>0</v>
      </c>
      <c r="FV61" t="s">
        <v>0</v>
      </c>
      <c r="FW61" t="s">
        <v>0</v>
      </c>
      <c r="FX61" t="s">
        <v>0</v>
      </c>
      <c r="FY61" t="s">
        <v>0</v>
      </c>
      <c r="FZ61" t="s">
        <v>0</v>
      </c>
      <c r="GA61" t="s">
        <v>0</v>
      </c>
      <c r="GB61" t="s">
        <v>0</v>
      </c>
      <c r="GC61" t="s">
        <v>0</v>
      </c>
      <c r="GD61" t="s">
        <v>0</v>
      </c>
      <c r="GE61" t="s">
        <v>0</v>
      </c>
      <c r="GF61" t="s">
        <v>0</v>
      </c>
      <c r="GG61" t="s">
        <v>0</v>
      </c>
      <c r="GH61" t="s">
        <v>0</v>
      </c>
      <c r="GI61" t="s">
        <v>0</v>
      </c>
      <c r="GJ61" t="s">
        <v>0</v>
      </c>
      <c r="GK61" t="s">
        <v>0</v>
      </c>
      <c r="GL61" t="s">
        <v>0</v>
      </c>
      <c r="GM61" t="s">
        <v>0</v>
      </c>
      <c r="GN61" t="s">
        <v>0</v>
      </c>
      <c r="GO61" t="s">
        <v>0</v>
      </c>
      <c r="GP61" t="s">
        <v>0</v>
      </c>
      <c r="GQ61" t="s">
        <v>0</v>
      </c>
      <c r="GR61" t="s">
        <v>0</v>
      </c>
      <c r="GS61" t="s">
        <v>0</v>
      </c>
      <c r="GT61" t="s">
        <v>0</v>
      </c>
      <c r="GU61" t="s">
        <v>0</v>
      </c>
      <c r="GV61" s="1" t="s">
        <v>0</v>
      </c>
    </row>
    <row r="62" spans="1:204" x14ac:dyDescent="0.25">
      <c r="A62" t="s">
        <v>606</v>
      </c>
      <c r="B62" t="s">
        <v>0</v>
      </c>
      <c r="C62" t="s">
        <v>0</v>
      </c>
      <c r="D62" s="78">
        <v>3158846243.8299999</v>
      </c>
      <c r="E62" s="78">
        <v>3161853323.4899998</v>
      </c>
      <c r="F62" s="78">
        <v>3322201038.0599999</v>
      </c>
      <c r="G62" s="78">
        <v>3487466105.21</v>
      </c>
      <c r="H62" s="78">
        <v>3356660564.5500002</v>
      </c>
      <c r="I62" s="78">
        <v>3262889730.4200001</v>
      </c>
      <c r="J62" s="78">
        <v>3369010432.9400001</v>
      </c>
      <c r="K62" s="78">
        <v>3403442005.75</v>
      </c>
      <c r="L62" s="78">
        <v>3409019933.98</v>
      </c>
      <c r="M62" s="78">
        <v>3526257535.54</v>
      </c>
      <c r="N62" s="78">
        <v>3501583768.9099998</v>
      </c>
      <c r="O62" s="78">
        <v>3717647592.0900002</v>
      </c>
      <c r="P62" s="78">
        <v>3402260807.7600002</v>
      </c>
      <c r="Q62" s="78">
        <v>3455183797.27</v>
      </c>
      <c r="R62" s="78">
        <v>3403297478.3099999</v>
      </c>
      <c r="S62" s="78">
        <v>3505135802.1300001</v>
      </c>
      <c r="T62" s="78">
        <v>3561889277.1700001</v>
      </c>
      <c r="U62" s="78">
        <v>3494111901.1300001</v>
      </c>
      <c r="V62" s="78">
        <v>3453970322.0500002</v>
      </c>
      <c r="W62" s="78">
        <v>3547922349.6900001</v>
      </c>
      <c r="X62" s="78">
        <v>3447839425.9499998</v>
      </c>
      <c r="Y62" s="78">
        <v>3473971699.3699999</v>
      </c>
      <c r="Z62" s="78">
        <v>3602646543.73</v>
      </c>
      <c r="AA62" s="78">
        <v>3807953595.4499998</v>
      </c>
      <c r="AB62" s="78">
        <v>3535691524.5599999</v>
      </c>
      <c r="AC62" s="78">
        <v>3640647465.73</v>
      </c>
      <c r="AD62" s="78">
        <v>3590733936.1999998</v>
      </c>
      <c r="AE62" s="78">
        <v>3578425196.0799999</v>
      </c>
      <c r="AF62" s="78">
        <v>3643593534.5100002</v>
      </c>
      <c r="AG62" s="78">
        <v>3560881903.3299999</v>
      </c>
      <c r="AH62" s="78">
        <v>3507223918.52</v>
      </c>
      <c r="AI62" s="78">
        <v>3621199527.3699999</v>
      </c>
      <c r="AJ62" s="78">
        <v>3554353118.96</v>
      </c>
      <c r="AK62" s="78">
        <v>3648816719.8899999</v>
      </c>
      <c r="AL62" s="78">
        <v>3732001332.3899999</v>
      </c>
      <c r="AM62" s="78">
        <v>3982190513.4299998</v>
      </c>
      <c r="AN62" s="78">
        <v>3573868318.9099998</v>
      </c>
      <c r="AO62" s="78">
        <v>3688333234.1599998</v>
      </c>
      <c r="AP62" s="78">
        <v>3645484013.4200001</v>
      </c>
      <c r="AQ62" s="78">
        <v>3721638810.04</v>
      </c>
      <c r="AR62" s="78">
        <v>3806627283.7600002</v>
      </c>
      <c r="AS62" s="78">
        <v>3710768744.0799999</v>
      </c>
      <c r="AT62" s="78">
        <v>3654074520.6599998</v>
      </c>
      <c r="AU62" s="78">
        <v>3771012712.0500002</v>
      </c>
      <c r="AV62" s="78">
        <v>3695332331.0500002</v>
      </c>
      <c r="AW62" s="78">
        <v>3790845875.96</v>
      </c>
      <c r="AX62" s="78">
        <v>3888320946.6599998</v>
      </c>
      <c r="AY62" s="78">
        <v>4177433507.1599998</v>
      </c>
      <c r="AZ62" t="s">
        <v>0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 t="s">
        <v>0</v>
      </c>
      <c r="BK62" t="s">
        <v>0</v>
      </c>
      <c r="BL62" t="s">
        <v>0</v>
      </c>
      <c r="BM62" t="s">
        <v>0</v>
      </c>
      <c r="BN62" t="s">
        <v>0</v>
      </c>
      <c r="BO62" t="s">
        <v>0</v>
      </c>
      <c r="BP62" t="s">
        <v>0</v>
      </c>
      <c r="BQ62" t="s">
        <v>0</v>
      </c>
      <c r="BR62" t="s">
        <v>0</v>
      </c>
      <c r="BS62" t="s">
        <v>0</v>
      </c>
      <c r="BT62" t="s">
        <v>0</v>
      </c>
      <c r="BU62" t="s">
        <v>0</v>
      </c>
      <c r="BV62" t="s">
        <v>0</v>
      </c>
      <c r="BW62" t="s">
        <v>0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t="s">
        <v>0</v>
      </c>
      <c r="CD62" t="s">
        <v>0</v>
      </c>
      <c r="CE62" t="s">
        <v>0</v>
      </c>
      <c r="CF62" t="s">
        <v>0</v>
      </c>
      <c r="CG62" t="s">
        <v>0</v>
      </c>
      <c r="CH62" t="s">
        <v>0</v>
      </c>
      <c r="CI62" t="s">
        <v>0</v>
      </c>
      <c r="CJ62" t="s">
        <v>0</v>
      </c>
      <c r="CK62" t="s">
        <v>0</v>
      </c>
      <c r="CL62" t="s">
        <v>0</v>
      </c>
      <c r="CM62" t="s">
        <v>0</v>
      </c>
      <c r="CN62" t="s">
        <v>0</v>
      </c>
      <c r="CO62" t="s">
        <v>0</v>
      </c>
      <c r="CP62" t="s">
        <v>0</v>
      </c>
      <c r="CQ62" t="s">
        <v>0</v>
      </c>
      <c r="CR62" t="s">
        <v>0</v>
      </c>
      <c r="CS62" t="s">
        <v>0</v>
      </c>
      <c r="CT62" t="s">
        <v>0</v>
      </c>
      <c r="CU62" t="s">
        <v>0</v>
      </c>
      <c r="CV62" t="s">
        <v>0</v>
      </c>
      <c r="CW62" t="s">
        <v>0</v>
      </c>
      <c r="CX62" t="s">
        <v>0</v>
      </c>
      <c r="CY62" t="s">
        <v>0</v>
      </c>
      <c r="CZ62" t="s">
        <v>0</v>
      </c>
      <c r="DA62" t="s">
        <v>0</v>
      </c>
      <c r="DB62" t="s">
        <v>0</v>
      </c>
      <c r="DC62" t="s">
        <v>0</v>
      </c>
      <c r="DD62" t="s">
        <v>0</v>
      </c>
      <c r="DE62" t="s">
        <v>0</v>
      </c>
      <c r="DF62" t="s">
        <v>0</v>
      </c>
      <c r="DG62" t="s">
        <v>0</v>
      </c>
      <c r="DH62" t="s">
        <v>0</v>
      </c>
      <c r="DI62" t="s">
        <v>0</v>
      </c>
      <c r="DJ62" t="s">
        <v>0</v>
      </c>
      <c r="DK62" t="s">
        <v>0</v>
      </c>
      <c r="DL62" t="s">
        <v>0</v>
      </c>
      <c r="DM62" t="s">
        <v>0</v>
      </c>
      <c r="DN62" t="s">
        <v>0</v>
      </c>
      <c r="DO62" t="s">
        <v>0</v>
      </c>
      <c r="DP62" t="s">
        <v>0</v>
      </c>
      <c r="DQ62" t="s">
        <v>0</v>
      </c>
      <c r="DR62" t="s">
        <v>0</v>
      </c>
      <c r="DS62" t="s">
        <v>0</v>
      </c>
      <c r="DT62" t="s">
        <v>0</v>
      </c>
      <c r="DU62" t="s">
        <v>0</v>
      </c>
      <c r="DV62" t="s">
        <v>0</v>
      </c>
      <c r="DW62" t="s">
        <v>0</v>
      </c>
      <c r="DX62" t="s">
        <v>0</v>
      </c>
      <c r="DY62" t="s">
        <v>0</v>
      </c>
      <c r="DZ62" t="s">
        <v>0</v>
      </c>
      <c r="EA62" t="s">
        <v>0</v>
      </c>
      <c r="EB62" t="s">
        <v>0</v>
      </c>
      <c r="EC62" t="s">
        <v>0</v>
      </c>
      <c r="ED62" t="s">
        <v>0</v>
      </c>
      <c r="EE62" t="s">
        <v>0</v>
      </c>
      <c r="EF62" t="s">
        <v>0</v>
      </c>
      <c r="EG62" t="s">
        <v>0</v>
      </c>
      <c r="EH62" t="s">
        <v>0</v>
      </c>
      <c r="EI62" t="s">
        <v>0</v>
      </c>
      <c r="EJ62" t="s">
        <v>0</v>
      </c>
      <c r="EK62" t="s">
        <v>0</v>
      </c>
      <c r="EL62" t="s">
        <v>0</v>
      </c>
      <c r="EM62" t="s">
        <v>0</v>
      </c>
      <c r="EN62" t="s">
        <v>0</v>
      </c>
      <c r="EO62" t="s">
        <v>0</v>
      </c>
      <c r="EP62" t="s">
        <v>0</v>
      </c>
      <c r="EQ62" t="s">
        <v>0</v>
      </c>
      <c r="ER62" t="s">
        <v>0</v>
      </c>
      <c r="ES62" t="s">
        <v>0</v>
      </c>
      <c r="ET62" t="s">
        <v>0</v>
      </c>
      <c r="EU62" t="s">
        <v>0</v>
      </c>
      <c r="EV62" t="s">
        <v>0</v>
      </c>
      <c r="EW62" t="s">
        <v>0</v>
      </c>
      <c r="EX62" t="s">
        <v>0</v>
      </c>
      <c r="EY62" t="s">
        <v>0</v>
      </c>
      <c r="EZ62" t="s">
        <v>0</v>
      </c>
      <c r="FA62" t="s">
        <v>0</v>
      </c>
      <c r="FB62" t="s">
        <v>0</v>
      </c>
      <c r="FC62" t="s">
        <v>0</v>
      </c>
      <c r="FD62" t="s">
        <v>0</v>
      </c>
      <c r="FE62" t="s">
        <v>0</v>
      </c>
      <c r="FF62" t="s">
        <v>0</v>
      </c>
      <c r="FG62" t="s">
        <v>0</v>
      </c>
      <c r="FH62" t="s">
        <v>0</v>
      </c>
      <c r="FI62" t="s">
        <v>0</v>
      </c>
      <c r="FJ62" t="s">
        <v>0</v>
      </c>
      <c r="FK62" t="s">
        <v>0</v>
      </c>
      <c r="FL62" t="s">
        <v>0</v>
      </c>
      <c r="FM62" t="s">
        <v>0</v>
      </c>
      <c r="FN62" t="s">
        <v>0</v>
      </c>
      <c r="FO62" t="s">
        <v>0</v>
      </c>
      <c r="FP62" t="s">
        <v>0</v>
      </c>
      <c r="FQ62" t="s">
        <v>0</v>
      </c>
      <c r="FR62" t="s">
        <v>0</v>
      </c>
      <c r="FS62" t="s">
        <v>0</v>
      </c>
      <c r="FT62" t="s">
        <v>0</v>
      </c>
      <c r="FU62" t="s">
        <v>0</v>
      </c>
      <c r="FV62" t="s">
        <v>0</v>
      </c>
      <c r="FW62" t="s">
        <v>0</v>
      </c>
      <c r="FX62" t="s">
        <v>0</v>
      </c>
      <c r="FY62" t="s">
        <v>0</v>
      </c>
      <c r="FZ62" t="s">
        <v>0</v>
      </c>
      <c r="GA62" t="s">
        <v>0</v>
      </c>
      <c r="GB62" t="s">
        <v>0</v>
      </c>
      <c r="GC62" t="s">
        <v>0</v>
      </c>
      <c r="GD62" t="s">
        <v>0</v>
      </c>
      <c r="GE62" t="s">
        <v>0</v>
      </c>
      <c r="GF62" t="s">
        <v>0</v>
      </c>
      <c r="GG62" t="s">
        <v>0</v>
      </c>
      <c r="GH62" t="s">
        <v>0</v>
      </c>
      <c r="GI62" t="s">
        <v>0</v>
      </c>
      <c r="GJ62" t="s">
        <v>0</v>
      </c>
      <c r="GK62" t="s">
        <v>0</v>
      </c>
      <c r="GL62" t="s">
        <v>0</v>
      </c>
      <c r="GM62" t="s">
        <v>0</v>
      </c>
      <c r="GN62" t="s">
        <v>0</v>
      </c>
      <c r="GO62" t="s">
        <v>0</v>
      </c>
      <c r="GP62" t="s">
        <v>0</v>
      </c>
      <c r="GQ62" t="s">
        <v>0</v>
      </c>
      <c r="GR62" t="s">
        <v>0</v>
      </c>
      <c r="GS62" t="s">
        <v>0</v>
      </c>
      <c r="GT62" t="s">
        <v>0</v>
      </c>
      <c r="GU62" t="s">
        <v>0</v>
      </c>
      <c r="GV62" s="1" t="s">
        <v>0</v>
      </c>
    </row>
    <row r="63" spans="1:204" x14ac:dyDescent="0.25"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0</v>
      </c>
      <c r="BK63" t="s">
        <v>0</v>
      </c>
      <c r="BL63" t="s">
        <v>0</v>
      </c>
      <c r="BM63" t="s">
        <v>0</v>
      </c>
      <c r="BN63" t="s">
        <v>0</v>
      </c>
      <c r="BO63" t="s">
        <v>0</v>
      </c>
      <c r="BP63" t="s">
        <v>0</v>
      </c>
      <c r="BQ63" t="s">
        <v>0</v>
      </c>
      <c r="BR63" t="s">
        <v>0</v>
      </c>
      <c r="BS63" t="s">
        <v>0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 t="s">
        <v>0</v>
      </c>
      <c r="CF63" t="s">
        <v>0</v>
      </c>
      <c r="CG63" t="s">
        <v>0</v>
      </c>
      <c r="CH63" t="s">
        <v>0</v>
      </c>
      <c r="CI63" t="s">
        <v>0</v>
      </c>
      <c r="CJ63" t="s">
        <v>0</v>
      </c>
      <c r="CK63" t="s">
        <v>0</v>
      </c>
      <c r="CL63" t="s">
        <v>0</v>
      </c>
      <c r="CM63" t="s">
        <v>0</v>
      </c>
      <c r="CN63" t="s">
        <v>0</v>
      </c>
      <c r="CO63" t="s">
        <v>0</v>
      </c>
      <c r="CP63" t="s">
        <v>0</v>
      </c>
      <c r="CQ63" t="s">
        <v>0</v>
      </c>
      <c r="CR63" t="s">
        <v>0</v>
      </c>
      <c r="CS63" t="s">
        <v>0</v>
      </c>
      <c r="CT63" t="s">
        <v>0</v>
      </c>
      <c r="CU63" t="s">
        <v>0</v>
      </c>
      <c r="CV63" t="s">
        <v>0</v>
      </c>
      <c r="CW63" t="s">
        <v>0</v>
      </c>
      <c r="CX63" t="s">
        <v>0</v>
      </c>
      <c r="CY63" t="s">
        <v>0</v>
      </c>
      <c r="CZ63" t="s">
        <v>0</v>
      </c>
      <c r="DA63" t="s">
        <v>0</v>
      </c>
      <c r="DB63" t="s">
        <v>0</v>
      </c>
      <c r="DC63" t="s">
        <v>0</v>
      </c>
      <c r="DD63" t="s">
        <v>0</v>
      </c>
      <c r="DE63" t="s">
        <v>0</v>
      </c>
      <c r="DF63" t="s">
        <v>0</v>
      </c>
      <c r="DG63" t="s">
        <v>0</v>
      </c>
      <c r="DH63" t="s">
        <v>0</v>
      </c>
      <c r="DI63" t="s">
        <v>0</v>
      </c>
      <c r="DJ63" t="s">
        <v>0</v>
      </c>
      <c r="DK63" t="s">
        <v>0</v>
      </c>
      <c r="DL63" t="s">
        <v>0</v>
      </c>
      <c r="DM63" t="s">
        <v>0</v>
      </c>
      <c r="DN63" t="s">
        <v>0</v>
      </c>
      <c r="DO63" t="s">
        <v>0</v>
      </c>
      <c r="DP63" t="s">
        <v>0</v>
      </c>
      <c r="DQ63" t="s">
        <v>0</v>
      </c>
      <c r="DR63" t="s">
        <v>0</v>
      </c>
      <c r="DS63" t="s">
        <v>0</v>
      </c>
      <c r="DT63" t="s">
        <v>0</v>
      </c>
      <c r="DU63" t="s">
        <v>0</v>
      </c>
      <c r="DV63" t="s">
        <v>0</v>
      </c>
      <c r="DW63" t="s">
        <v>0</v>
      </c>
      <c r="DX63" t="s">
        <v>0</v>
      </c>
      <c r="DY63" t="s">
        <v>0</v>
      </c>
      <c r="DZ63" t="s">
        <v>0</v>
      </c>
      <c r="EA63" t="s">
        <v>0</v>
      </c>
      <c r="EB63" t="s">
        <v>0</v>
      </c>
      <c r="EC63" t="s">
        <v>0</v>
      </c>
      <c r="ED63" t="s">
        <v>0</v>
      </c>
      <c r="EE63" t="s">
        <v>0</v>
      </c>
      <c r="EF63" t="s">
        <v>0</v>
      </c>
      <c r="EG63" t="s">
        <v>0</v>
      </c>
      <c r="EH63" t="s">
        <v>0</v>
      </c>
      <c r="EI63" t="s">
        <v>0</v>
      </c>
      <c r="EJ63" t="s">
        <v>0</v>
      </c>
      <c r="EK63" t="s">
        <v>0</v>
      </c>
      <c r="EL63" t="s">
        <v>0</v>
      </c>
      <c r="EM63" t="s">
        <v>0</v>
      </c>
      <c r="EN63" t="s">
        <v>0</v>
      </c>
      <c r="EO63" t="s">
        <v>0</v>
      </c>
      <c r="EP63" t="s">
        <v>0</v>
      </c>
      <c r="EQ63" t="s">
        <v>0</v>
      </c>
      <c r="ER63" t="s">
        <v>0</v>
      </c>
      <c r="ES63" t="s">
        <v>0</v>
      </c>
      <c r="ET63" t="s">
        <v>0</v>
      </c>
      <c r="EU63" t="s">
        <v>0</v>
      </c>
      <c r="EV63" t="s">
        <v>0</v>
      </c>
      <c r="EW63" t="s">
        <v>0</v>
      </c>
      <c r="EX63" t="s">
        <v>0</v>
      </c>
      <c r="EY63" t="s">
        <v>0</v>
      </c>
      <c r="EZ63" t="s">
        <v>0</v>
      </c>
      <c r="FA63" t="s">
        <v>0</v>
      </c>
      <c r="FB63" t="s">
        <v>0</v>
      </c>
      <c r="FC63" t="s">
        <v>0</v>
      </c>
      <c r="FD63" t="s">
        <v>0</v>
      </c>
      <c r="FE63" t="s">
        <v>0</v>
      </c>
      <c r="FF63" t="s">
        <v>0</v>
      </c>
      <c r="FG63" t="s">
        <v>0</v>
      </c>
      <c r="FH63" t="s">
        <v>0</v>
      </c>
      <c r="FI63" t="s">
        <v>0</v>
      </c>
      <c r="FJ63" t="s">
        <v>0</v>
      </c>
      <c r="FK63" t="s">
        <v>0</v>
      </c>
      <c r="FL63" t="s">
        <v>0</v>
      </c>
      <c r="FM63" t="s">
        <v>0</v>
      </c>
      <c r="FN63" t="s">
        <v>0</v>
      </c>
      <c r="FO63" t="s">
        <v>0</v>
      </c>
      <c r="FP63" t="s">
        <v>0</v>
      </c>
      <c r="FQ63" t="s">
        <v>0</v>
      </c>
      <c r="FR63" t="s">
        <v>0</v>
      </c>
      <c r="FS63" t="s">
        <v>0</v>
      </c>
      <c r="FT63" t="s">
        <v>0</v>
      </c>
      <c r="FU63" t="s">
        <v>0</v>
      </c>
      <c r="FV63" t="s">
        <v>0</v>
      </c>
      <c r="FW63" t="s">
        <v>0</v>
      </c>
      <c r="FX63" t="s">
        <v>0</v>
      </c>
      <c r="FY63" t="s">
        <v>0</v>
      </c>
      <c r="FZ63" t="s">
        <v>0</v>
      </c>
      <c r="GA63" t="s">
        <v>0</v>
      </c>
      <c r="GB63" t="s">
        <v>0</v>
      </c>
      <c r="GC63" t="s">
        <v>0</v>
      </c>
      <c r="GD63" t="s">
        <v>0</v>
      </c>
      <c r="GE63" t="s">
        <v>0</v>
      </c>
      <c r="GF63" t="s">
        <v>0</v>
      </c>
      <c r="GG63" t="s">
        <v>0</v>
      </c>
      <c r="GH63" t="s">
        <v>0</v>
      </c>
      <c r="GI63" t="s">
        <v>0</v>
      </c>
      <c r="GJ63" t="s">
        <v>0</v>
      </c>
      <c r="GK63" t="s">
        <v>0</v>
      </c>
      <c r="GL63" t="s">
        <v>0</v>
      </c>
      <c r="GM63" t="s">
        <v>0</v>
      </c>
      <c r="GN63" t="s">
        <v>0</v>
      </c>
      <c r="GO63" t="s">
        <v>0</v>
      </c>
      <c r="GP63" t="s">
        <v>0</v>
      </c>
      <c r="GQ63" t="s">
        <v>0</v>
      </c>
      <c r="GR63" t="s">
        <v>0</v>
      </c>
      <c r="GS63" t="s">
        <v>0</v>
      </c>
      <c r="GT63" t="s">
        <v>0</v>
      </c>
      <c r="GU63" t="s">
        <v>0</v>
      </c>
      <c r="GV63" s="1" t="s">
        <v>0</v>
      </c>
    </row>
    <row r="64" spans="1:204" x14ac:dyDescent="0.25"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t="s">
        <v>0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  <c r="BI64" t="s">
        <v>0</v>
      </c>
      <c r="BJ64" t="s">
        <v>0</v>
      </c>
      <c r="BK64" t="s">
        <v>0</v>
      </c>
      <c r="BL64" t="s">
        <v>0</v>
      </c>
      <c r="BM64" t="s">
        <v>0</v>
      </c>
      <c r="BN64" t="s">
        <v>0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0</v>
      </c>
      <c r="CH64" t="s">
        <v>0</v>
      </c>
      <c r="CI64" t="s">
        <v>0</v>
      </c>
      <c r="CJ64" t="s">
        <v>0</v>
      </c>
      <c r="CK64" t="s">
        <v>0</v>
      </c>
      <c r="CL64" t="s">
        <v>0</v>
      </c>
      <c r="CM64" t="s">
        <v>0</v>
      </c>
      <c r="CN64" t="s">
        <v>0</v>
      </c>
      <c r="CO64" t="s">
        <v>0</v>
      </c>
      <c r="CP64" t="s">
        <v>0</v>
      </c>
      <c r="CQ64" t="s">
        <v>0</v>
      </c>
      <c r="CR64" t="s">
        <v>0</v>
      </c>
      <c r="CS64" t="s">
        <v>0</v>
      </c>
      <c r="CT64" t="s">
        <v>0</v>
      </c>
      <c r="CU64" t="s">
        <v>0</v>
      </c>
      <c r="CV64" t="s">
        <v>0</v>
      </c>
      <c r="CW64" t="s">
        <v>0</v>
      </c>
      <c r="CX64" t="s">
        <v>0</v>
      </c>
      <c r="CY64" t="s">
        <v>0</v>
      </c>
      <c r="CZ64" t="s">
        <v>0</v>
      </c>
      <c r="DA64" t="s">
        <v>0</v>
      </c>
      <c r="DB64" t="s">
        <v>0</v>
      </c>
      <c r="DC64" t="s">
        <v>0</v>
      </c>
      <c r="DD64" t="s">
        <v>0</v>
      </c>
      <c r="DE64" t="s">
        <v>0</v>
      </c>
      <c r="DF64" t="s">
        <v>0</v>
      </c>
      <c r="DG64" t="s">
        <v>0</v>
      </c>
      <c r="DH64" t="s">
        <v>0</v>
      </c>
      <c r="DI64" t="s">
        <v>0</v>
      </c>
      <c r="DJ64" t="s">
        <v>0</v>
      </c>
      <c r="DK64" t="s">
        <v>0</v>
      </c>
      <c r="DL64" t="s">
        <v>0</v>
      </c>
      <c r="DM64" t="s">
        <v>0</v>
      </c>
      <c r="DN64" t="s">
        <v>0</v>
      </c>
      <c r="DO64" t="s">
        <v>0</v>
      </c>
      <c r="DP64" t="s">
        <v>0</v>
      </c>
      <c r="DQ64" t="s">
        <v>0</v>
      </c>
      <c r="DR64" t="s">
        <v>0</v>
      </c>
      <c r="DS64" t="s">
        <v>0</v>
      </c>
      <c r="DT64" t="s">
        <v>0</v>
      </c>
      <c r="DU64" t="s">
        <v>0</v>
      </c>
      <c r="DV64" t="s">
        <v>0</v>
      </c>
      <c r="DW64" t="s">
        <v>0</v>
      </c>
      <c r="DX64" t="s">
        <v>0</v>
      </c>
      <c r="DY64" t="s">
        <v>0</v>
      </c>
      <c r="DZ64" t="s">
        <v>0</v>
      </c>
      <c r="EA64" t="s">
        <v>0</v>
      </c>
      <c r="EB64" t="s">
        <v>0</v>
      </c>
      <c r="EC64" t="s">
        <v>0</v>
      </c>
      <c r="ED64" t="s">
        <v>0</v>
      </c>
      <c r="EE64" t="s">
        <v>0</v>
      </c>
      <c r="EF64" t="s">
        <v>0</v>
      </c>
      <c r="EG64" t="s">
        <v>0</v>
      </c>
      <c r="EH64" t="s">
        <v>0</v>
      </c>
      <c r="EI64" t="s">
        <v>0</v>
      </c>
      <c r="EJ64" t="s">
        <v>0</v>
      </c>
      <c r="EK64" t="s">
        <v>0</v>
      </c>
      <c r="EL64" t="s">
        <v>0</v>
      </c>
      <c r="EM64" t="s">
        <v>0</v>
      </c>
      <c r="EN64" t="s">
        <v>0</v>
      </c>
      <c r="EO64" t="s">
        <v>0</v>
      </c>
      <c r="EP64" t="s">
        <v>0</v>
      </c>
      <c r="EQ64" t="s">
        <v>0</v>
      </c>
      <c r="ER64" t="s">
        <v>0</v>
      </c>
      <c r="ES64" t="s">
        <v>0</v>
      </c>
      <c r="ET64" t="s">
        <v>0</v>
      </c>
      <c r="EU64" t="s">
        <v>0</v>
      </c>
      <c r="EV64" t="s">
        <v>0</v>
      </c>
      <c r="EW64" t="s">
        <v>0</v>
      </c>
      <c r="EX64" t="s">
        <v>0</v>
      </c>
      <c r="EY64" t="s">
        <v>0</v>
      </c>
      <c r="EZ64" t="s">
        <v>0</v>
      </c>
      <c r="FA64" t="s">
        <v>0</v>
      </c>
      <c r="FB64" t="s">
        <v>0</v>
      </c>
      <c r="FC64" t="s">
        <v>0</v>
      </c>
      <c r="FD64" t="s">
        <v>0</v>
      </c>
      <c r="FE64" t="s">
        <v>0</v>
      </c>
      <c r="FF64" t="s">
        <v>0</v>
      </c>
      <c r="FG64" t="s">
        <v>0</v>
      </c>
      <c r="FH64" t="s">
        <v>0</v>
      </c>
      <c r="FI64" t="s">
        <v>0</v>
      </c>
      <c r="FJ64" t="s">
        <v>0</v>
      </c>
      <c r="FK64" t="s">
        <v>0</v>
      </c>
      <c r="FL64" t="s">
        <v>0</v>
      </c>
      <c r="FM64" t="s">
        <v>0</v>
      </c>
      <c r="FN64" t="s">
        <v>0</v>
      </c>
      <c r="FO64" t="s">
        <v>0</v>
      </c>
      <c r="FP64" t="s">
        <v>0</v>
      </c>
      <c r="FQ64" t="s">
        <v>0</v>
      </c>
      <c r="FR64" t="s">
        <v>0</v>
      </c>
      <c r="FS64" t="s">
        <v>0</v>
      </c>
      <c r="FT64" t="s">
        <v>0</v>
      </c>
      <c r="FU64" t="s">
        <v>0</v>
      </c>
      <c r="FV64" t="s">
        <v>0</v>
      </c>
      <c r="FW64" t="s">
        <v>0</v>
      </c>
      <c r="FX64" t="s">
        <v>0</v>
      </c>
      <c r="FY64" t="s">
        <v>0</v>
      </c>
      <c r="FZ64" t="s">
        <v>0</v>
      </c>
      <c r="GA64" t="s">
        <v>0</v>
      </c>
      <c r="GB64" t="s">
        <v>0</v>
      </c>
      <c r="GC64" t="s">
        <v>0</v>
      </c>
      <c r="GD64" t="s">
        <v>0</v>
      </c>
      <c r="GE64" t="s">
        <v>0</v>
      </c>
      <c r="GF64" t="s">
        <v>0</v>
      </c>
      <c r="GG64" t="s">
        <v>0</v>
      </c>
      <c r="GH64" t="s">
        <v>0</v>
      </c>
      <c r="GI64" t="s">
        <v>0</v>
      </c>
      <c r="GJ64" t="s">
        <v>0</v>
      </c>
      <c r="GK64" t="s">
        <v>0</v>
      </c>
      <c r="GL64" t="s">
        <v>0</v>
      </c>
      <c r="GM64" t="s">
        <v>0</v>
      </c>
      <c r="GN64" t="s">
        <v>0</v>
      </c>
      <c r="GO64" t="s">
        <v>0</v>
      </c>
      <c r="GP64" t="s">
        <v>0</v>
      </c>
      <c r="GQ64" t="s">
        <v>0</v>
      </c>
      <c r="GR64" t="s">
        <v>0</v>
      </c>
      <c r="GS64" t="s">
        <v>0</v>
      </c>
      <c r="GT64" t="s">
        <v>0</v>
      </c>
      <c r="GU64" t="s">
        <v>0</v>
      </c>
      <c r="GV64" s="1" t="s">
        <v>0</v>
      </c>
    </row>
    <row r="65" spans="4:204" x14ac:dyDescent="0.25"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t="s">
        <v>0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 t="s">
        <v>0</v>
      </c>
      <c r="BG65" t="s">
        <v>0</v>
      </c>
      <c r="BH65" t="s">
        <v>0</v>
      </c>
      <c r="BI65" t="s">
        <v>0</v>
      </c>
      <c r="BJ65" t="s">
        <v>0</v>
      </c>
      <c r="BK65" t="s">
        <v>0</v>
      </c>
      <c r="BL65" t="s">
        <v>0</v>
      </c>
      <c r="BM65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t="s">
        <v>0</v>
      </c>
      <c r="CI65" t="s">
        <v>0</v>
      </c>
      <c r="CJ65" t="s">
        <v>0</v>
      </c>
      <c r="CK65" t="s">
        <v>0</v>
      </c>
      <c r="CL65" t="s">
        <v>0</v>
      </c>
      <c r="CM65" t="s">
        <v>0</v>
      </c>
      <c r="CN65" t="s">
        <v>0</v>
      </c>
      <c r="CO65" t="s">
        <v>0</v>
      </c>
      <c r="CP65" t="s">
        <v>0</v>
      </c>
      <c r="CQ65" t="s">
        <v>0</v>
      </c>
      <c r="CR65" t="s">
        <v>0</v>
      </c>
      <c r="CS65" t="s">
        <v>0</v>
      </c>
      <c r="CT65" t="s">
        <v>0</v>
      </c>
      <c r="CU65" t="s">
        <v>0</v>
      </c>
      <c r="CV65" t="s">
        <v>0</v>
      </c>
      <c r="CW65" t="s">
        <v>0</v>
      </c>
      <c r="CX65" t="s">
        <v>0</v>
      </c>
      <c r="CY65" t="s">
        <v>0</v>
      </c>
      <c r="CZ65" t="s">
        <v>0</v>
      </c>
      <c r="DA65" t="s">
        <v>0</v>
      </c>
      <c r="DB65" t="s">
        <v>0</v>
      </c>
      <c r="DC65" t="s">
        <v>0</v>
      </c>
      <c r="DD65" t="s">
        <v>0</v>
      </c>
      <c r="DE65" t="s">
        <v>0</v>
      </c>
      <c r="DF65" t="s">
        <v>0</v>
      </c>
      <c r="DG65" t="s">
        <v>0</v>
      </c>
      <c r="DH65" t="s">
        <v>0</v>
      </c>
      <c r="DI65" t="s">
        <v>0</v>
      </c>
      <c r="DJ65" t="s">
        <v>0</v>
      </c>
      <c r="DK65" t="s">
        <v>0</v>
      </c>
      <c r="DL65" t="s">
        <v>0</v>
      </c>
      <c r="DM65" t="s">
        <v>0</v>
      </c>
      <c r="DN65" t="s">
        <v>0</v>
      </c>
      <c r="DO65" t="s">
        <v>0</v>
      </c>
      <c r="DP65" t="s">
        <v>0</v>
      </c>
      <c r="DQ65" t="s">
        <v>0</v>
      </c>
      <c r="DR65" t="s">
        <v>0</v>
      </c>
      <c r="DS65" t="s">
        <v>0</v>
      </c>
      <c r="DT65" t="s">
        <v>0</v>
      </c>
      <c r="DU65" t="s">
        <v>0</v>
      </c>
      <c r="DV65" t="s">
        <v>0</v>
      </c>
      <c r="DW65" t="s">
        <v>0</v>
      </c>
      <c r="DX65" t="s">
        <v>0</v>
      </c>
      <c r="DY65" t="s">
        <v>0</v>
      </c>
      <c r="DZ65" t="s">
        <v>0</v>
      </c>
      <c r="EA65" t="s">
        <v>0</v>
      </c>
      <c r="EB65" t="s">
        <v>0</v>
      </c>
      <c r="EC65" t="s">
        <v>0</v>
      </c>
      <c r="ED65" t="s">
        <v>0</v>
      </c>
      <c r="EE65" t="s">
        <v>0</v>
      </c>
      <c r="EF65" t="s">
        <v>0</v>
      </c>
      <c r="EG65" t="s">
        <v>0</v>
      </c>
      <c r="EH65" t="s">
        <v>0</v>
      </c>
      <c r="EI65" t="s">
        <v>0</v>
      </c>
      <c r="EJ65" t="s">
        <v>0</v>
      </c>
      <c r="EK65" t="s">
        <v>0</v>
      </c>
      <c r="EL65" t="s">
        <v>0</v>
      </c>
      <c r="EM65" t="s">
        <v>0</v>
      </c>
      <c r="EN65" t="s">
        <v>0</v>
      </c>
      <c r="EO65" t="s">
        <v>0</v>
      </c>
      <c r="EP65" t="s">
        <v>0</v>
      </c>
      <c r="EQ65" t="s">
        <v>0</v>
      </c>
      <c r="ER65" t="s">
        <v>0</v>
      </c>
      <c r="ES65" t="s">
        <v>0</v>
      </c>
      <c r="ET65" t="s">
        <v>0</v>
      </c>
      <c r="EU65" t="s">
        <v>0</v>
      </c>
      <c r="EV65" t="s">
        <v>0</v>
      </c>
      <c r="EW65" t="s">
        <v>0</v>
      </c>
      <c r="EX65" t="s">
        <v>0</v>
      </c>
      <c r="EY65" t="s">
        <v>0</v>
      </c>
      <c r="EZ65" t="s">
        <v>0</v>
      </c>
      <c r="FA65" t="s">
        <v>0</v>
      </c>
      <c r="FB65" t="s">
        <v>0</v>
      </c>
      <c r="FC65" t="s">
        <v>0</v>
      </c>
      <c r="FD65" t="s">
        <v>0</v>
      </c>
      <c r="FE65" t="s">
        <v>0</v>
      </c>
      <c r="FF65" t="s">
        <v>0</v>
      </c>
      <c r="FG65" t="s">
        <v>0</v>
      </c>
      <c r="FH65" t="s">
        <v>0</v>
      </c>
      <c r="FI65" t="s">
        <v>0</v>
      </c>
      <c r="FJ65" t="s">
        <v>0</v>
      </c>
      <c r="FK65" t="s">
        <v>0</v>
      </c>
      <c r="FL65" t="s">
        <v>0</v>
      </c>
      <c r="FM65" t="s">
        <v>0</v>
      </c>
      <c r="FN65" t="s">
        <v>0</v>
      </c>
      <c r="FO65" t="s">
        <v>0</v>
      </c>
      <c r="FP65" t="s">
        <v>0</v>
      </c>
      <c r="FQ65" t="s">
        <v>0</v>
      </c>
      <c r="FR65" t="s">
        <v>0</v>
      </c>
      <c r="FS65" t="s">
        <v>0</v>
      </c>
      <c r="FT65" t="s">
        <v>0</v>
      </c>
      <c r="FU65" t="s">
        <v>0</v>
      </c>
      <c r="FV65" t="s">
        <v>0</v>
      </c>
      <c r="FW65" t="s">
        <v>0</v>
      </c>
      <c r="FX65" t="s">
        <v>0</v>
      </c>
      <c r="FY65" t="s">
        <v>0</v>
      </c>
      <c r="FZ65" t="s">
        <v>0</v>
      </c>
      <c r="GA65" t="s">
        <v>0</v>
      </c>
      <c r="GB65" t="s">
        <v>0</v>
      </c>
      <c r="GC65" t="s">
        <v>0</v>
      </c>
      <c r="GD65" t="s">
        <v>0</v>
      </c>
      <c r="GE65" t="s">
        <v>0</v>
      </c>
      <c r="GF65" t="s">
        <v>0</v>
      </c>
      <c r="GG65" t="s">
        <v>0</v>
      </c>
      <c r="GH65" t="s">
        <v>0</v>
      </c>
      <c r="GI65" t="s">
        <v>0</v>
      </c>
      <c r="GJ65" t="s">
        <v>0</v>
      </c>
      <c r="GK65" t="s">
        <v>0</v>
      </c>
      <c r="GL65" t="s">
        <v>0</v>
      </c>
      <c r="GM65" t="s">
        <v>0</v>
      </c>
      <c r="GN65" t="s">
        <v>0</v>
      </c>
      <c r="GO65" t="s">
        <v>0</v>
      </c>
      <c r="GP65" t="s">
        <v>0</v>
      </c>
      <c r="GQ65" t="s">
        <v>0</v>
      </c>
      <c r="GR65" t="s">
        <v>0</v>
      </c>
      <c r="GS65" t="s">
        <v>0</v>
      </c>
      <c r="GT65" t="s">
        <v>0</v>
      </c>
      <c r="GU65" t="s">
        <v>0</v>
      </c>
      <c r="GV65" s="1" t="s">
        <v>0</v>
      </c>
    </row>
    <row r="66" spans="4:204" x14ac:dyDescent="0.25"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t="s">
        <v>0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  <c r="BF66" t="s">
        <v>0</v>
      </c>
      <c r="BG66" t="s">
        <v>0</v>
      </c>
      <c r="BH66" t="s">
        <v>0</v>
      </c>
      <c r="BI66" t="s">
        <v>0</v>
      </c>
      <c r="BJ66" t="s">
        <v>0</v>
      </c>
      <c r="BK66" t="s">
        <v>0</v>
      </c>
      <c r="BL66" t="s">
        <v>0</v>
      </c>
      <c r="BM66" t="s">
        <v>0</v>
      </c>
      <c r="BN66" t="s">
        <v>0</v>
      </c>
      <c r="BO66" t="s">
        <v>0</v>
      </c>
      <c r="BP66" t="s">
        <v>0</v>
      </c>
      <c r="BQ66" t="s">
        <v>0</v>
      </c>
      <c r="BR66" t="s">
        <v>0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0</v>
      </c>
      <c r="BY66" t="s">
        <v>0</v>
      </c>
      <c r="BZ66" t="s">
        <v>0</v>
      </c>
      <c r="CA66" t="s">
        <v>0</v>
      </c>
      <c r="CB66" t="s">
        <v>0</v>
      </c>
      <c r="CC66" t="s">
        <v>0</v>
      </c>
      <c r="CD66" t="s">
        <v>0</v>
      </c>
      <c r="CE66" t="s">
        <v>0</v>
      </c>
      <c r="CF66" t="s">
        <v>0</v>
      </c>
      <c r="CG66" t="s">
        <v>0</v>
      </c>
      <c r="CH66" t="s">
        <v>0</v>
      </c>
      <c r="CI66" t="s">
        <v>0</v>
      </c>
      <c r="CJ66" t="s">
        <v>0</v>
      </c>
      <c r="CK66" t="s">
        <v>0</v>
      </c>
      <c r="CL66" t="s">
        <v>0</v>
      </c>
      <c r="CM66" t="s">
        <v>0</v>
      </c>
      <c r="CN66" t="s">
        <v>0</v>
      </c>
      <c r="CO66" t="s">
        <v>0</v>
      </c>
      <c r="CP66" t="s">
        <v>0</v>
      </c>
      <c r="CQ66" t="s">
        <v>0</v>
      </c>
      <c r="CR66" t="s">
        <v>0</v>
      </c>
      <c r="CS66" t="s">
        <v>0</v>
      </c>
      <c r="CT66" t="s">
        <v>0</v>
      </c>
      <c r="CU66" t="s">
        <v>0</v>
      </c>
      <c r="CV66" t="s">
        <v>0</v>
      </c>
      <c r="CW66" t="s">
        <v>0</v>
      </c>
      <c r="CX66" t="s">
        <v>0</v>
      </c>
      <c r="CY66" t="s">
        <v>0</v>
      </c>
      <c r="CZ66" t="s">
        <v>0</v>
      </c>
      <c r="DA66" t="s">
        <v>0</v>
      </c>
      <c r="DB66" t="s">
        <v>0</v>
      </c>
      <c r="DC66" t="s">
        <v>0</v>
      </c>
      <c r="DD66" t="s">
        <v>0</v>
      </c>
      <c r="DE66" t="s">
        <v>0</v>
      </c>
      <c r="DF66" t="s">
        <v>0</v>
      </c>
      <c r="DG66" t="s">
        <v>0</v>
      </c>
      <c r="DH66" t="s">
        <v>0</v>
      </c>
      <c r="DI66" t="s">
        <v>0</v>
      </c>
      <c r="DJ66" t="s">
        <v>0</v>
      </c>
      <c r="DK66" t="s">
        <v>0</v>
      </c>
      <c r="DL66" t="s">
        <v>0</v>
      </c>
      <c r="DM66" t="s">
        <v>0</v>
      </c>
      <c r="DN66" t="s">
        <v>0</v>
      </c>
      <c r="DO66" t="s">
        <v>0</v>
      </c>
      <c r="DP66" t="s">
        <v>0</v>
      </c>
      <c r="DQ66" t="s">
        <v>0</v>
      </c>
      <c r="DR66" t="s">
        <v>0</v>
      </c>
      <c r="DS66" t="s">
        <v>0</v>
      </c>
      <c r="DT66" t="s">
        <v>0</v>
      </c>
      <c r="DU66" t="s">
        <v>0</v>
      </c>
      <c r="DV66" t="s">
        <v>0</v>
      </c>
      <c r="DW66" t="s">
        <v>0</v>
      </c>
      <c r="DX66" t="s">
        <v>0</v>
      </c>
      <c r="DY66" t="s">
        <v>0</v>
      </c>
      <c r="DZ66" t="s">
        <v>0</v>
      </c>
      <c r="EA66" t="s">
        <v>0</v>
      </c>
      <c r="EB66" t="s">
        <v>0</v>
      </c>
      <c r="EC66" t="s">
        <v>0</v>
      </c>
      <c r="ED66" t="s">
        <v>0</v>
      </c>
      <c r="EE66" t="s">
        <v>0</v>
      </c>
      <c r="EF66" t="s">
        <v>0</v>
      </c>
      <c r="EG66" t="s">
        <v>0</v>
      </c>
      <c r="EH66" t="s">
        <v>0</v>
      </c>
      <c r="EI66" t="s">
        <v>0</v>
      </c>
      <c r="EJ66" t="s">
        <v>0</v>
      </c>
      <c r="EK66" t="s">
        <v>0</v>
      </c>
      <c r="EL66" t="s">
        <v>0</v>
      </c>
      <c r="EM66" t="s">
        <v>0</v>
      </c>
      <c r="EN66" t="s">
        <v>0</v>
      </c>
      <c r="EO66" t="s">
        <v>0</v>
      </c>
      <c r="EP66" t="s">
        <v>0</v>
      </c>
      <c r="EQ66" t="s">
        <v>0</v>
      </c>
      <c r="ER66" t="s">
        <v>0</v>
      </c>
      <c r="ES66" t="s">
        <v>0</v>
      </c>
      <c r="ET66" t="s">
        <v>0</v>
      </c>
      <c r="EU66" t="s">
        <v>0</v>
      </c>
      <c r="EV66" t="s">
        <v>0</v>
      </c>
      <c r="EW66" t="s">
        <v>0</v>
      </c>
      <c r="EX66" t="s">
        <v>0</v>
      </c>
      <c r="EY66" t="s">
        <v>0</v>
      </c>
      <c r="EZ66" t="s">
        <v>0</v>
      </c>
      <c r="FA66" t="s">
        <v>0</v>
      </c>
      <c r="FB66" t="s">
        <v>0</v>
      </c>
      <c r="FC66" t="s">
        <v>0</v>
      </c>
      <c r="FD66" t="s">
        <v>0</v>
      </c>
      <c r="FE66" t="s">
        <v>0</v>
      </c>
      <c r="FF66" t="s">
        <v>0</v>
      </c>
      <c r="FG66" t="s">
        <v>0</v>
      </c>
      <c r="FH66" t="s">
        <v>0</v>
      </c>
      <c r="FI66" t="s">
        <v>0</v>
      </c>
      <c r="FJ66" t="s">
        <v>0</v>
      </c>
      <c r="FK66" t="s">
        <v>0</v>
      </c>
      <c r="FL66" t="s">
        <v>0</v>
      </c>
      <c r="FM66" t="s">
        <v>0</v>
      </c>
      <c r="FN66" t="s">
        <v>0</v>
      </c>
      <c r="FO66" t="s">
        <v>0</v>
      </c>
      <c r="FP66" t="s">
        <v>0</v>
      </c>
      <c r="FQ66" t="s">
        <v>0</v>
      </c>
      <c r="FR66" t="s">
        <v>0</v>
      </c>
      <c r="FS66" t="s">
        <v>0</v>
      </c>
      <c r="FT66" t="s">
        <v>0</v>
      </c>
      <c r="FU66" t="s">
        <v>0</v>
      </c>
      <c r="FV66" t="s">
        <v>0</v>
      </c>
      <c r="FW66" t="s">
        <v>0</v>
      </c>
      <c r="FX66" t="s">
        <v>0</v>
      </c>
      <c r="FY66" t="s">
        <v>0</v>
      </c>
      <c r="FZ66" t="s">
        <v>0</v>
      </c>
      <c r="GA66" t="s">
        <v>0</v>
      </c>
      <c r="GB66" t="s">
        <v>0</v>
      </c>
      <c r="GC66" t="s">
        <v>0</v>
      </c>
      <c r="GD66" t="s">
        <v>0</v>
      </c>
      <c r="GE66" t="s">
        <v>0</v>
      </c>
      <c r="GF66" t="s">
        <v>0</v>
      </c>
      <c r="GG66" t="s">
        <v>0</v>
      </c>
      <c r="GH66" t="s">
        <v>0</v>
      </c>
      <c r="GI66" t="s">
        <v>0</v>
      </c>
      <c r="GJ66" t="s">
        <v>0</v>
      </c>
      <c r="GK66" t="s">
        <v>0</v>
      </c>
      <c r="GL66" t="s">
        <v>0</v>
      </c>
      <c r="GM66" t="s">
        <v>0</v>
      </c>
      <c r="GN66" t="s">
        <v>0</v>
      </c>
      <c r="GO66" t="s">
        <v>0</v>
      </c>
      <c r="GP66" t="s">
        <v>0</v>
      </c>
      <c r="GQ66" t="s">
        <v>0</v>
      </c>
      <c r="GR66" t="s">
        <v>0</v>
      </c>
      <c r="GS66" t="s">
        <v>0</v>
      </c>
      <c r="GT66" t="s">
        <v>0</v>
      </c>
      <c r="GU66" t="s">
        <v>0</v>
      </c>
      <c r="GV66" s="1" t="s">
        <v>0</v>
      </c>
    </row>
    <row r="67" spans="4:204" x14ac:dyDescent="0.25"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t="s">
        <v>0</v>
      </c>
      <c r="BA67" t="s">
        <v>0</v>
      </c>
      <c r="BB67" t="s">
        <v>0</v>
      </c>
      <c r="BC67" t="s">
        <v>0</v>
      </c>
      <c r="BD67" t="s">
        <v>0</v>
      </c>
      <c r="BE67" t="s">
        <v>0</v>
      </c>
      <c r="BF67" t="s">
        <v>0</v>
      </c>
      <c r="BG67" t="s">
        <v>0</v>
      </c>
      <c r="BH67" t="s">
        <v>0</v>
      </c>
      <c r="BI67" t="s">
        <v>0</v>
      </c>
      <c r="BJ67" t="s">
        <v>0</v>
      </c>
      <c r="BK67" t="s">
        <v>0</v>
      </c>
      <c r="BL67" t="s">
        <v>0</v>
      </c>
      <c r="BM67" t="s">
        <v>0</v>
      </c>
      <c r="BN67" t="s">
        <v>0</v>
      </c>
      <c r="BO67" t="s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  <c r="CC67" t="s">
        <v>0</v>
      </c>
      <c r="CD67" t="s">
        <v>0</v>
      </c>
      <c r="CE67" t="s">
        <v>0</v>
      </c>
      <c r="CF67" t="s">
        <v>0</v>
      </c>
      <c r="CG67" t="s">
        <v>0</v>
      </c>
      <c r="CH67" t="s">
        <v>0</v>
      </c>
      <c r="CI67" t="s">
        <v>0</v>
      </c>
      <c r="CJ67" t="s">
        <v>0</v>
      </c>
      <c r="CK67" t="s">
        <v>0</v>
      </c>
      <c r="CL67" t="s">
        <v>0</v>
      </c>
      <c r="CM67" t="s">
        <v>0</v>
      </c>
      <c r="CN67" t="s">
        <v>0</v>
      </c>
      <c r="CO67" t="s">
        <v>0</v>
      </c>
      <c r="CP67" t="s">
        <v>0</v>
      </c>
      <c r="CQ67" t="s">
        <v>0</v>
      </c>
      <c r="CR67" t="s">
        <v>0</v>
      </c>
      <c r="CS67" t="s">
        <v>0</v>
      </c>
      <c r="CT67" t="s">
        <v>0</v>
      </c>
      <c r="CU67" t="s">
        <v>0</v>
      </c>
      <c r="CV67" t="s">
        <v>0</v>
      </c>
      <c r="CW67" t="s">
        <v>0</v>
      </c>
      <c r="CX67" t="s">
        <v>0</v>
      </c>
      <c r="CY67" t="s">
        <v>0</v>
      </c>
      <c r="CZ67" t="s">
        <v>0</v>
      </c>
      <c r="DA67" t="s">
        <v>0</v>
      </c>
      <c r="DB67" t="s">
        <v>0</v>
      </c>
      <c r="DC67" t="s">
        <v>0</v>
      </c>
      <c r="DD67" t="s">
        <v>0</v>
      </c>
      <c r="DE67" t="s">
        <v>0</v>
      </c>
      <c r="DF67" t="s">
        <v>0</v>
      </c>
      <c r="DG67" t="s">
        <v>0</v>
      </c>
      <c r="DH67" t="s">
        <v>0</v>
      </c>
      <c r="DI67" t="s">
        <v>0</v>
      </c>
      <c r="DJ67" t="s">
        <v>0</v>
      </c>
      <c r="DK67" t="s">
        <v>0</v>
      </c>
      <c r="DL67" t="s">
        <v>0</v>
      </c>
      <c r="DM67" t="s">
        <v>0</v>
      </c>
      <c r="DN67" t="s">
        <v>0</v>
      </c>
      <c r="DO67" t="s">
        <v>0</v>
      </c>
      <c r="DP67" t="s">
        <v>0</v>
      </c>
      <c r="DQ67" t="s">
        <v>0</v>
      </c>
      <c r="DR67" t="s">
        <v>0</v>
      </c>
      <c r="DS67" t="s">
        <v>0</v>
      </c>
      <c r="DT67" t="s">
        <v>0</v>
      </c>
      <c r="DU67" t="s">
        <v>0</v>
      </c>
      <c r="DV67" t="s">
        <v>0</v>
      </c>
      <c r="DW67" t="s">
        <v>0</v>
      </c>
      <c r="DX67" t="s">
        <v>0</v>
      </c>
      <c r="DY67" t="s">
        <v>0</v>
      </c>
      <c r="DZ67" t="s">
        <v>0</v>
      </c>
      <c r="EA67" t="s">
        <v>0</v>
      </c>
      <c r="EB67" t="s">
        <v>0</v>
      </c>
      <c r="EC67" t="s">
        <v>0</v>
      </c>
      <c r="ED67" t="s">
        <v>0</v>
      </c>
      <c r="EE67" t="s">
        <v>0</v>
      </c>
      <c r="EF67" t="s">
        <v>0</v>
      </c>
      <c r="EG67" t="s">
        <v>0</v>
      </c>
      <c r="EH67" t="s">
        <v>0</v>
      </c>
      <c r="EI67" t="s">
        <v>0</v>
      </c>
      <c r="EJ67" t="s">
        <v>0</v>
      </c>
      <c r="EK67" t="s">
        <v>0</v>
      </c>
      <c r="EL67" t="s">
        <v>0</v>
      </c>
      <c r="EM67" t="s">
        <v>0</v>
      </c>
      <c r="EN67" t="s">
        <v>0</v>
      </c>
      <c r="EO67" t="s">
        <v>0</v>
      </c>
      <c r="EP67" t="s">
        <v>0</v>
      </c>
      <c r="EQ67" t="s">
        <v>0</v>
      </c>
      <c r="ER67" t="s">
        <v>0</v>
      </c>
      <c r="ES67" t="s">
        <v>0</v>
      </c>
      <c r="ET67" t="s">
        <v>0</v>
      </c>
      <c r="EU67" t="s">
        <v>0</v>
      </c>
      <c r="EV67" t="s">
        <v>0</v>
      </c>
      <c r="EW67" t="s">
        <v>0</v>
      </c>
      <c r="EX67" t="s">
        <v>0</v>
      </c>
      <c r="EY67" t="s">
        <v>0</v>
      </c>
      <c r="EZ67" t="s">
        <v>0</v>
      </c>
      <c r="FA67" t="s">
        <v>0</v>
      </c>
      <c r="FB67" t="s">
        <v>0</v>
      </c>
      <c r="FC67" t="s">
        <v>0</v>
      </c>
      <c r="FD67" t="s">
        <v>0</v>
      </c>
      <c r="FE67" t="s">
        <v>0</v>
      </c>
      <c r="FF67" t="s">
        <v>0</v>
      </c>
      <c r="FG67" t="s">
        <v>0</v>
      </c>
      <c r="FH67" t="s">
        <v>0</v>
      </c>
      <c r="FI67" t="s">
        <v>0</v>
      </c>
      <c r="FJ67" t="s">
        <v>0</v>
      </c>
      <c r="FK67" t="s">
        <v>0</v>
      </c>
      <c r="FL67" t="s">
        <v>0</v>
      </c>
      <c r="FM67" t="s">
        <v>0</v>
      </c>
      <c r="FN67" t="s">
        <v>0</v>
      </c>
      <c r="FO67" t="s">
        <v>0</v>
      </c>
      <c r="FP67" t="s">
        <v>0</v>
      </c>
      <c r="FQ67" t="s">
        <v>0</v>
      </c>
      <c r="FR67" t="s">
        <v>0</v>
      </c>
      <c r="FS67" t="s">
        <v>0</v>
      </c>
      <c r="FT67" t="s">
        <v>0</v>
      </c>
      <c r="FU67" t="s">
        <v>0</v>
      </c>
      <c r="FV67" t="s">
        <v>0</v>
      </c>
      <c r="FW67" t="s">
        <v>0</v>
      </c>
      <c r="FX67" t="s">
        <v>0</v>
      </c>
      <c r="FY67" t="s">
        <v>0</v>
      </c>
      <c r="FZ67" t="s">
        <v>0</v>
      </c>
      <c r="GA67" t="s">
        <v>0</v>
      </c>
      <c r="GB67" t="s">
        <v>0</v>
      </c>
      <c r="GC67" t="s">
        <v>0</v>
      </c>
      <c r="GD67" t="s">
        <v>0</v>
      </c>
      <c r="GE67" t="s">
        <v>0</v>
      </c>
      <c r="GF67" t="s">
        <v>0</v>
      </c>
      <c r="GG67" t="s">
        <v>0</v>
      </c>
      <c r="GH67" t="s">
        <v>0</v>
      </c>
      <c r="GI67" t="s">
        <v>0</v>
      </c>
      <c r="GJ67" t="s">
        <v>0</v>
      </c>
      <c r="GK67" t="s">
        <v>0</v>
      </c>
      <c r="GL67" t="s">
        <v>0</v>
      </c>
      <c r="GM67" t="s">
        <v>0</v>
      </c>
      <c r="GN67" t="s">
        <v>0</v>
      </c>
      <c r="GO67" t="s">
        <v>0</v>
      </c>
      <c r="GP67" t="s">
        <v>0</v>
      </c>
      <c r="GQ67" t="s">
        <v>0</v>
      </c>
      <c r="GR67" t="s">
        <v>0</v>
      </c>
      <c r="GS67" t="s">
        <v>0</v>
      </c>
      <c r="GT67" t="s">
        <v>0</v>
      </c>
      <c r="GU67" t="s">
        <v>0</v>
      </c>
      <c r="GV67" s="1" t="s">
        <v>0</v>
      </c>
    </row>
    <row r="68" spans="4:204" x14ac:dyDescent="0.25"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t="s">
        <v>0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  <c r="BF68" t="s">
        <v>0</v>
      </c>
      <c r="BG68" t="s">
        <v>0</v>
      </c>
      <c r="BH68" t="s">
        <v>0</v>
      </c>
      <c r="BI68" t="s">
        <v>0</v>
      </c>
      <c r="BJ68" t="s">
        <v>0</v>
      </c>
      <c r="BK68" t="s">
        <v>0</v>
      </c>
      <c r="BL68" t="s">
        <v>0</v>
      </c>
      <c r="BM68" t="s">
        <v>0</v>
      </c>
      <c r="BN68" t="s">
        <v>0</v>
      </c>
      <c r="BO68" t="s">
        <v>0</v>
      </c>
      <c r="BP68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0</v>
      </c>
      <c r="CA68" t="s">
        <v>0</v>
      </c>
      <c r="CB68" t="s">
        <v>0</v>
      </c>
      <c r="CC68" t="s">
        <v>0</v>
      </c>
      <c r="CD68" t="s">
        <v>0</v>
      </c>
      <c r="CE68" t="s">
        <v>0</v>
      </c>
      <c r="CF68" t="s">
        <v>0</v>
      </c>
      <c r="CG68" t="s">
        <v>0</v>
      </c>
      <c r="CH68" t="s">
        <v>0</v>
      </c>
      <c r="CI68" t="s">
        <v>0</v>
      </c>
      <c r="CJ68" t="s">
        <v>0</v>
      </c>
      <c r="CK68" t="s">
        <v>0</v>
      </c>
      <c r="CL68" t="s">
        <v>0</v>
      </c>
      <c r="CM68" t="s">
        <v>0</v>
      </c>
      <c r="CN68" t="s">
        <v>0</v>
      </c>
      <c r="CO68" t="s">
        <v>0</v>
      </c>
      <c r="CP68" t="s">
        <v>0</v>
      </c>
      <c r="CQ68" t="s">
        <v>0</v>
      </c>
      <c r="CR68" t="s">
        <v>0</v>
      </c>
      <c r="CS68" t="s">
        <v>0</v>
      </c>
      <c r="CT68" t="s">
        <v>0</v>
      </c>
      <c r="CU68" t="s">
        <v>0</v>
      </c>
      <c r="CV68" t="s">
        <v>0</v>
      </c>
      <c r="CW68" t="s">
        <v>0</v>
      </c>
      <c r="CX68" t="s">
        <v>0</v>
      </c>
      <c r="CY68" t="s">
        <v>0</v>
      </c>
      <c r="CZ68" t="s">
        <v>0</v>
      </c>
      <c r="DA68" t="s">
        <v>0</v>
      </c>
      <c r="DB68" t="s">
        <v>0</v>
      </c>
      <c r="DC68" t="s">
        <v>0</v>
      </c>
      <c r="DD68" t="s">
        <v>0</v>
      </c>
      <c r="DE68" t="s">
        <v>0</v>
      </c>
      <c r="DF68" t="s">
        <v>0</v>
      </c>
      <c r="DG68" t="s">
        <v>0</v>
      </c>
      <c r="DH68" t="s">
        <v>0</v>
      </c>
      <c r="DI68" t="s">
        <v>0</v>
      </c>
      <c r="DJ68" t="s">
        <v>0</v>
      </c>
      <c r="DK68" t="s">
        <v>0</v>
      </c>
      <c r="DL68" t="s">
        <v>0</v>
      </c>
      <c r="DM68" t="s">
        <v>0</v>
      </c>
      <c r="DN68" t="s">
        <v>0</v>
      </c>
      <c r="DO68" t="s">
        <v>0</v>
      </c>
      <c r="DP68" t="s">
        <v>0</v>
      </c>
      <c r="DQ68" t="s">
        <v>0</v>
      </c>
      <c r="DR68" t="s">
        <v>0</v>
      </c>
      <c r="DS68" t="s">
        <v>0</v>
      </c>
      <c r="DT68" t="s">
        <v>0</v>
      </c>
      <c r="DU68" t="s">
        <v>0</v>
      </c>
      <c r="DV68" t="s">
        <v>0</v>
      </c>
      <c r="DW68" t="s">
        <v>0</v>
      </c>
      <c r="DX68" t="s">
        <v>0</v>
      </c>
      <c r="DY68" t="s">
        <v>0</v>
      </c>
      <c r="DZ68" t="s">
        <v>0</v>
      </c>
      <c r="EA68" t="s">
        <v>0</v>
      </c>
      <c r="EB68" t="s">
        <v>0</v>
      </c>
      <c r="EC68" t="s">
        <v>0</v>
      </c>
      <c r="ED68" t="s">
        <v>0</v>
      </c>
      <c r="EE68" t="s">
        <v>0</v>
      </c>
      <c r="EF68" t="s">
        <v>0</v>
      </c>
      <c r="EG68" t="s">
        <v>0</v>
      </c>
      <c r="EH68" t="s">
        <v>0</v>
      </c>
      <c r="EI68" t="s">
        <v>0</v>
      </c>
      <c r="EJ68" t="s">
        <v>0</v>
      </c>
      <c r="EK68" t="s">
        <v>0</v>
      </c>
      <c r="EL68" t="s">
        <v>0</v>
      </c>
      <c r="EM68" t="s">
        <v>0</v>
      </c>
      <c r="EN68" t="s">
        <v>0</v>
      </c>
      <c r="EO68" t="s">
        <v>0</v>
      </c>
      <c r="EP68" t="s">
        <v>0</v>
      </c>
      <c r="EQ68" t="s">
        <v>0</v>
      </c>
      <c r="ER68" t="s">
        <v>0</v>
      </c>
      <c r="ES68" t="s">
        <v>0</v>
      </c>
      <c r="ET68" t="s">
        <v>0</v>
      </c>
      <c r="EU68" t="s">
        <v>0</v>
      </c>
      <c r="EV68" t="s">
        <v>0</v>
      </c>
      <c r="EW68" t="s">
        <v>0</v>
      </c>
      <c r="EX68" t="s">
        <v>0</v>
      </c>
      <c r="EY68" t="s">
        <v>0</v>
      </c>
      <c r="EZ68" t="s">
        <v>0</v>
      </c>
      <c r="FA68" t="s">
        <v>0</v>
      </c>
      <c r="FB68" t="s">
        <v>0</v>
      </c>
      <c r="FC68" t="s">
        <v>0</v>
      </c>
      <c r="FD68" t="s">
        <v>0</v>
      </c>
      <c r="FE68" t="s">
        <v>0</v>
      </c>
      <c r="FF68" t="s">
        <v>0</v>
      </c>
      <c r="FG68" t="s">
        <v>0</v>
      </c>
      <c r="FH68" t="s">
        <v>0</v>
      </c>
      <c r="FI68" t="s">
        <v>0</v>
      </c>
      <c r="FJ68" t="s">
        <v>0</v>
      </c>
      <c r="FK68" t="s">
        <v>0</v>
      </c>
      <c r="FL68" t="s">
        <v>0</v>
      </c>
      <c r="FM68" t="s">
        <v>0</v>
      </c>
      <c r="FN68" t="s">
        <v>0</v>
      </c>
      <c r="FO68" t="s">
        <v>0</v>
      </c>
      <c r="FP68" t="s">
        <v>0</v>
      </c>
      <c r="FQ68" t="s">
        <v>0</v>
      </c>
      <c r="FR68" t="s">
        <v>0</v>
      </c>
      <c r="FS68" t="s">
        <v>0</v>
      </c>
      <c r="FT68" t="s">
        <v>0</v>
      </c>
      <c r="FU68" t="s">
        <v>0</v>
      </c>
      <c r="FV68" t="s">
        <v>0</v>
      </c>
      <c r="FW68" t="s">
        <v>0</v>
      </c>
      <c r="FX68" t="s">
        <v>0</v>
      </c>
      <c r="FY68" t="s">
        <v>0</v>
      </c>
      <c r="FZ68" t="s">
        <v>0</v>
      </c>
      <c r="GA68" t="s">
        <v>0</v>
      </c>
      <c r="GB68" t="s">
        <v>0</v>
      </c>
      <c r="GC68" t="s">
        <v>0</v>
      </c>
      <c r="GD68" t="s">
        <v>0</v>
      </c>
      <c r="GE68" t="s">
        <v>0</v>
      </c>
      <c r="GF68" t="s">
        <v>0</v>
      </c>
      <c r="GG68" t="s">
        <v>0</v>
      </c>
      <c r="GH68" t="s">
        <v>0</v>
      </c>
      <c r="GI68" t="s">
        <v>0</v>
      </c>
      <c r="GJ68" t="s">
        <v>0</v>
      </c>
      <c r="GK68" t="s">
        <v>0</v>
      </c>
      <c r="GL68" t="s">
        <v>0</v>
      </c>
      <c r="GM68" t="s">
        <v>0</v>
      </c>
      <c r="GN68" t="s">
        <v>0</v>
      </c>
      <c r="GO68" t="s">
        <v>0</v>
      </c>
      <c r="GP68" t="s">
        <v>0</v>
      </c>
      <c r="GQ68" t="s">
        <v>0</v>
      </c>
      <c r="GR68" t="s">
        <v>0</v>
      </c>
      <c r="GS68" t="s">
        <v>0</v>
      </c>
      <c r="GT68" t="s">
        <v>0</v>
      </c>
      <c r="GU68" t="s">
        <v>0</v>
      </c>
      <c r="GV68" s="1" t="s">
        <v>0</v>
      </c>
    </row>
    <row r="69" spans="4:204" x14ac:dyDescent="0.25"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t="s">
        <v>0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0</v>
      </c>
      <c r="BG69" t="s">
        <v>0</v>
      </c>
      <c r="BH69" t="s">
        <v>0</v>
      </c>
      <c r="BI69" t="s">
        <v>0</v>
      </c>
      <c r="BJ69" t="s">
        <v>0</v>
      </c>
      <c r="BK69" t="s">
        <v>0</v>
      </c>
      <c r="BL69" t="s">
        <v>0</v>
      </c>
      <c r="BM69" t="s">
        <v>0</v>
      </c>
      <c r="BN69" t="s">
        <v>0</v>
      </c>
      <c r="BO69" t="s">
        <v>0</v>
      </c>
      <c r="BP69" t="s">
        <v>0</v>
      </c>
      <c r="BQ69" t="s">
        <v>0</v>
      </c>
      <c r="BR69" t="s">
        <v>0</v>
      </c>
      <c r="BS69" t="s">
        <v>0</v>
      </c>
      <c r="BT69" t="s">
        <v>0</v>
      </c>
      <c r="BU69" t="s">
        <v>0</v>
      </c>
      <c r="BV69" t="s">
        <v>0</v>
      </c>
      <c r="BW69" t="s">
        <v>0</v>
      </c>
      <c r="BX69" t="s">
        <v>0</v>
      </c>
      <c r="BY69" t="s">
        <v>0</v>
      </c>
      <c r="BZ69" t="s">
        <v>0</v>
      </c>
      <c r="CA69" t="s">
        <v>0</v>
      </c>
      <c r="CB69" t="s">
        <v>0</v>
      </c>
      <c r="CC69" t="s">
        <v>0</v>
      </c>
      <c r="CD69" t="s">
        <v>0</v>
      </c>
      <c r="CE69" t="s">
        <v>0</v>
      </c>
      <c r="CF69" t="s">
        <v>0</v>
      </c>
      <c r="CG69" t="s">
        <v>0</v>
      </c>
      <c r="CH69" t="s">
        <v>0</v>
      </c>
      <c r="CI69" t="s">
        <v>0</v>
      </c>
      <c r="CJ69" t="s">
        <v>0</v>
      </c>
      <c r="CK69" t="s">
        <v>0</v>
      </c>
      <c r="CL69" t="s">
        <v>0</v>
      </c>
      <c r="CM69" t="s">
        <v>0</v>
      </c>
      <c r="CN69" t="s">
        <v>0</v>
      </c>
      <c r="CO69" t="s">
        <v>0</v>
      </c>
      <c r="CP69" t="s">
        <v>0</v>
      </c>
      <c r="CQ69" t="s">
        <v>0</v>
      </c>
      <c r="CR69" t="s">
        <v>0</v>
      </c>
      <c r="CS69" t="s">
        <v>0</v>
      </c>
      <c r="CT69" t="s">
        <v>0</v>
      </c>
      <c r="CU69" t="s">
        <v>0</v>
      </c>
      <c r="CV69" t="s">
        <v>0</v>
      </c>
      <c r="CW69" t="s">
        <v>0</v>
      </c>
      <c r="CX69" t="s">
        <v>0</v>
      </c>
      <c r="CY69" t="s">
        <v>0</v>
      </c>
      <c r="CZ69" t="s">
        <v>0</v>
      </c>
      <c r="DA69" t="s">
        <v>0</v>
      </c>
      <c r="DB69" t="s">
        <v>0</v>
      </c>
      <c r="DC69" t="s">
        <v>0</v>
      </c>
      <c r="DD69" t="s">
        <v>0</v>
      </c>
      <c r="DE69" t="s">
        <v>0</v>
      </c>
      <c r="DF69" t="s">
        <v>0</v>
      </c>
      <c r="DG69" t="s">
        <v>0</v>
      </c>
      <c r="DH69" t="s">
        <v>0</v>
      </c>
      <c r="DI69" t="s">
        <v>0</v>
      </c>
      <c r="DJ69" t="s">
        <v>0</v>
      </c>
      <c r="DK69" t="s">
        <v>0</v>
      </c>
      <c r="DL69" t="s">
        <v>0</v>
      </c>
      <c r="DM69" t="s">
        <v>0</v>
      </c>
      <c r="DN69" t="s">
        <v>0</v>
      </c>
      <c r="DO69" t="s">
        <v>0</v>
      </c>
      <c r="DP69" t="s">
        <v>0</v>
      </c>
      <c r="DQ69" t="s">
        <v>0</v>
      </c>
      <c r="DR69" t="s">
        <v>0</v>
      </c>
      <c r="DS69" t="s">
        <v>0</v>
      </c>
      <c r="DT69" t="s">
        <v>0</v>
      </c>
      <c r="DU69" t="s">
        <v>0</v>
      </c>
      <c r="DV69" t="s">
        <v>0</v>
      </c>
      <c r="DW69" t="s">
        <v>0</v>
      </c>
      <c r="DX69" t="s">
        <v>0</v>
      </c>
      <c r="DY69" t="s">
        <v>0</v>
      </c>
      <c r="DZ69" t="s">
        <v>0</v>
      </c>
      <c r="EA69" t="s">
        <v>0</v>
      </c>
      <c r="EB69" t="s">
        <v>0</v>
      </c>
      <c r="EC69" t="s">
        <v>0</v>
      </c>
      <c r="ED69" t="s">
        <v>0</v>
      </c>
      <c r="EE69" t="s">
        <v>0</v>
      </c>
      <c r="EF69" t="s">
        <v>0</v>
      </c>
      <c r="EG69" t="s">
        <v>0</v>
      </c>
      <c r="EH69" t="s">
        <v>0</v>
      </c>
      <c r="EI69" t="s">
        <v>0</v>
      </c>
      <c r="EJ69" t="s">
        <v>0</v>
      </c>
      <c r="EK69" t="s">
        <v>0</v>
      </c>
      <c r="EL69" t="s">
        <v>0</v>
      </c>
      <c r="EM69" t="s">
        <v>0</v>
      </c>
      <c r="EN69" t="s">
        <v>0</v>
      </c>
      <c r="EO69" t="s">
        <v>0</v>
      </c>
      <c r="EP69" t="s">
        <v>0</v>
      </c>
      <c r="EQ69" t="s">
        <v>0</v>
      </c>
      <c r="ER69" t="s">
        <v>0</v>
      </c>
      <c r="ES69" t="s">
        <v>0</v>
      </c>
      <c r="ET69" t="s">
        <v>0</v>
      </c>
      <c r="EU69" t="s">
        <v>0</v>
      </c>
      <c r="EV69" t="s">
        <v>0</v>
      </c>
      <c r="EW69" t="s">
        <v>0</v>
      </c>
      <c r="EX69" t="s">
        <v>0</v>
      </c>
      <c r="EY69" t="s">
        <v>0</v>
      </c>
      <c r="EZ69" t="s">
        <v>0</v>
      </c>
      <c r="FA69" t="s">
        <v>0</v>
      </c>
      <c r="FB69" t="s">
        <v>0</v>
      </c>
      <c r="FC69" t="s">
        <v>0</v>
      </c>
      <c r="FD69" t="s">
        <v>0</v>
      </c>
      <c r="FE69" t="s">
        <v>0</v>
      </c>
      <c r="FF69" t="s">
        <v>0</v>
      </c>
      <c r="FG69" t="s">
        <v>0</v>
      </c>
      <c r="FH69" t="s">
        <v>0</v>
      </c>
      <c r="FI69" t="s">
        <v>0</v>
      </c>
      <c r="FJ69" t="s">
        <v>0</v>
      </c>
      <c r="FK69" t="s">
        <v>0</v>
      </c>
      <c r="FL69" t="s">
        <v>0</v>
      </c>
      <c r="FM69" t="s">
        <v>0</v>
      </c>
      <c r="FN69" t="s">
        <v>0</v>
      </c>
      <c r="FO69" t="s">
        <v>0</v>
      </c>
      <c r="FP69" t="s">
        <v>0</v>
      </c>
      <c r="FQ69" t="s">
        <v>0</v>
      </c>
      <c r="FR69" t="s">
        <v>0</v>
      </c>
      <c r="FS69" t="s">
        <v>0</v>
      </c>
      <c r="FT69" t="s">
        <v>0</v>
      </c>
      <c r="FU69" t="s">
        <v>0</v>
      </c>
      <c r="FV69" t="s">
        <v>0</v>
      </c>
      <c r="FW69" t="s">
        <v>0</v>
      </c>
      <c r="FX69" t="s">
        <v>0</v>
      </c>
      <c r="FY69" t="s">
        <v>0</v>
      </c>
      <c r="FZ69" t="s">
        <v>0</v>
      </c>
      <c r="GA69" t="s">
        <v>0</v>
      </c>
      <c r="GB69" t="s">
        <v>0</v>
      </c>
      <c r="GC69" t="s">
        <v>0</v>
      </c>
      <c r="GD69" t="s">
        <v>0</v>
      </c>
      <c r="GE69" t="s">
        <v>0</v>
      </c>
      <c r="GF69" t="s">
        <v>0</v>
      </c>
      <c r="GG69" t="s">
        <v>0</v>
      </c>
      <c r="GH69" t="s">
        <v>0</v>
      </c>
      <c r="GI69" t="s">
        <v>0</v>
      </c>
      <c r="GJ69" t="s">
        <v>0</v>
      </c>
      <c r="GK69" t="s">
        <v>0</v>
      </c>
      <c r="GL69" t="s">
        <v>0</v>
      </c>
      <c r="GM69" t="s">
        <v>0</v>
      </c>
      <c r="GN69" t="s">
        <v>0</v>
      </c>
      <c r="GO69" t="s">
        <v>0</v>
      </c>
      <c r="GP69" t="s">
        <v>0</v>
      </c>
      <c r="GQ69" t="s">
        <v>0</v>
      </c>
      <c r="GR69" t="s">
        <v>0</v>
      </c>
      <c r="GS69" t="s">
        <v>0</v>
      </c>
      <c r="GT69" t="s">
        <v>0</v>
      </c>
      <c r="GU69" t="s">
        <v>0</v>
      </c>
      <c r="GV69" s="1" t="s">
        <v>0</v>
      </c>
    </row>
    <row r="70" spans="4:204" x14ac:dyDescent="0.25"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t="s">
        <v>0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  <c r="BF70" t="s">
        <v>0</v>
      </c>
      <c r="BG70" t="s">
        <v>0</v>
      </c>
      <c r="BH70" t="s">
        <v>0</v>
      </c>
      <c r="BI70" t="s">
        <v>0</v>
      </c>
      <c r="BJ70" t="s">
        <v>0</v>
      </c>
      <c r="BK70" t="s">
        <v>0</v>
      </c>
      <c r="BL70" t="s">
        <v>0</v>
      </c>
      <c r="BM70" t="s">
        <v>0</v>
      </c>
      <c r="BN70" t="s">
        <v>0</v>
      </c>
      <c r="BO70" t="s">
        <v>0</v>
      </c>
      <c r="BP70" t="s">
        <v>0</v>
      </c>
      <c r="BQ70" t="s">
        <v>0</v>
      </c>
      <c r="BR70" t="s">
        <v>0</v>
      </c>
      <c r="BS70" t="s">
        <v>0</v>
      </c>
      <c r="BT70" t="s">
        <v>0</v>
      </c>
      <c r="BU70" t="s">
        <v>0</v>
      </c>
      <c r="BV70" t="s">
        <v>0</v>
      </c>
      <c r="BW70" t="s">
        <v>0</v>
      </c>
      <c r="BX70" t="s">
        <v>0</v>
      </c>
      <c r="BY70" t="s">
        <v>0</v>
      </c>
      <c r="BZ70" t="s">
        <v>0</v>
      </c>
      <c r="CA70" t="s">
        <v>0</v>
      </c>
      <c r="CB70" t="s">
        <v>0</v>
      </c>
      <c r="CC70" t="s">
        <v>0</v>
      </c>
      <c r="CD70" t="s">
        <v>0</v>
      </c>
      <c r="CE70" t="s">
        <v>0</v>
      </c>
      <c r="CF70" t="s">
        <v>0</v>
      </c>
      <c r="CG70" t="s">
        <v>0</v>
      </c>
      <c r="CH70" t="s">
        <v>0</v>
      </c>
      <c r="CI70" t="s">
        <v>0</v>
      </c>
      <c r="CJ70" t="s">
        <v>0</v>
      </c>
      <c r="CK70" t="s">
        <v>0</v>
      </c>
      <c r="CL70" t="s">
        <v>0</v>
      </c>
      <c r="CM70" t="s">
        <v>0</v>
      </c>
      <c r="CN70" t="s">
        <v>0</v>
      </c>
      <c r="CO70" t="s">
        <v>0</v>
      </c>
      <c r="CP70" t="s">
        <v>0</v>
      </c>
      <c r="CQ70" t="s">
        <v>0</v>
      </c>
      <c r="CR70" t="s">
        <v>0</v>
      </c>
      <c r="CS70" t="s">
        <v>0</v>
      </c>
      <c r="CT70" t="s">
        <v>0</v>
      </c>
      <c r="CU70" t="s">
        <v>0</v>
      </c>
      <c r="CV70" t="s">
        <v>0</v>
      </c>
      <c r="CW70" t="s">
        <v>0</v>
      </c>
      <c r="CX70" t="s">
        <v>0</v>
      </c>
      <c r="CY70" t="s">
        <v>0</v>
      </c>
      <c r="CZ70" t="s">
        <v>0</v>
      </c>
      <c r="DA70" t="s">
        <v>0</v>
      </c>
      <c r="DB70" t="s">
        <v>0</v>
      </c>
      <c r="DC70" t="s">
        <v>0</v>
      </c>
      <c r="DD70" t="s">
        <v>0</v>
      </c>
      <c r="DE70" t="s">
        <v>0</v>
      </c>
      <c r="DF70" t="s">
        <v>0</v>
      </c>
      <c r="DG70" t="s">
        <v>0</v>
      </c>
      <c r="DH70" t="s">
        <v>0</v>
      </c>
      <c r="DI70" t="s">
        <v>0</v>
      </c>
      <c r="DJ70" t="s">
        <v>0</v>
      </c>
      <c r="DK70" t="s">
        <v>0</v>
      </c>
      <c r="DL70" t="s">
        <v>0</v>
      </c>
      <c r="DM70" t="s">
        <v>0</v>
      </c>
      <c r="DN70" t="s">
        <v>0</v>
      </c>
      <c r="DO70" t="s">
        <v>0</v>
      </c>
      <c r="DP70" t="s">
        <v>0</v>
      </c>
      <c r="DQ70" t="s">
        <v>0</v>
      </c>
      <c r="DR70" t="s">
        <v>0</v>
      </c>
      <c r="DS70" t="s">
        <v>0</v>
      </c>
      <c r="DT70" t="s">
        <v>0</v>
      </c>
      <c r="DU70" t="s">
        <v>0</v>
      </c>
      <c r="DV70" t="s">
        <v>0</v>
      </c>
      <c r="DW70" t="s">
        <v>0</v>
      </c>
      <c r="DX70" t="s">
        <v>0</v>
      </c>
      <c r="DY70" t="s">
        <v>0</v>
      </c>
      <c r="DZ70" t="s">
        <v>0</v>
      </c>
      <c r="EA70" t="s">
        <v>0</v>
      </c>
      <c r="EB70" t="s">
        <v>0</v>
      </c>
      <c r="EC70" t="s">
        <v>0</v>
      </c>
      <c r="ED70" t="s">
        <v>0</v>
      </c>
      <c r="EE70" t="s">
        <v>0</v>
      </c>
      <c r="EF70" t="s">
        <v>0</v>
      </c>
      <c r="EG70" t="s">
        <v>0</v>
      </c>
      <c r="EH70" t="s">
        <v>0</v>
      </c>
      <c r="EI70" t="s">
        <v>0</v>
      </c>
      <c r="EJ70" t="s">
        <v>0</v>
      </c>
      <c r="EK70" t="s">
        <v>0</v>
      </c>
      <c r="EL70" t="s">
        <v>0</v>
      </c>
      <c r="EM70" t="s">
        <v>0</v>
      </c>
      <c r="EN70" t="s">
        <v>0</v>
      </c>
      <c r="EO70" t="s">
        <v>0</v>
      </c>
      <c r="EP70" t="s">
        <v>0</v>
      </c>
      <c r="EQ70" t="s">
        <v>0</v>
      </c>
      <c r="ER70" t="s">
        <v>0</v>
      </c>
      <c r="ES70" t="s">
        <v>0</v>
      </c>
      <c r="ET70" t="s">
        <v>0</v>
      </c>
      <c r="EU70" t="s">
        <v>0</v>
      </c>
      <c r="EV70" t="s">
        <v>0</v>
      </c>
      <c r="EW70" t="s">
        <v>0</v>
      </c>
      <c r="EX70" t="s">
        <v>0</v>
      </c>
      <c r="EY70" t="s">
        <v>0</v>
      </c>
      <c r="EZ70" t="s">
        <v>0</v>
      </c>
      <c r="FA70" t="s">
        <v>0</v>
      </c>
      <c r="FB70" t="s">
        <v>0</v>
      </c>
      <c r="FC70" t="s">
        <v>0</v>
      </c>
      <c r="FD70" t="s">
        <v>0</v>
      </c>
      <c r="FE70" t="s">
        <v>0</v>
      </c>
      <c r="FF70" t="s">
        <v>0</v>
      </c>
      <c r="FG70" t="s">
        <v>0</v>
      </c>
      <c r="FH70" t="s">
        <v>0</v>
      </c>
      <c r="FI70" t="s">
        <v>0</v>
      </c>
      <c r="FJ70" t="s">
        <v>0</v>
      </c>
      <c r="FK70" t="s">
        <v>0</v>
      </c>
      <c r="FL70" t="s">
        <v>0</v>
      </c>
      <c r="FM70" t="s">
        <v>0</v>
      </c>
      <c r="FN70" t="s">
        <v>0</v>
      </c>
      <c r="FO70" t="s">
        <v>0</v>
      </c>
      <c r="FP70" t="s">
        <v>0</v>
      </c>
      <c r="FQ70" t="s">
        <v>0</v>
      </c>
      <c r="FR70" t="s">
        <v>0</v>
      </c>
      <c r="FS70" t="s">
        <v>0</v>
      </c>
      <c r="FT70" t="s">
        <v>0</v>
      </c>
      <c r="FU70" t="s">
        <v>0</v>
      </c>
      <c r="FV70" t="s">
        <v>0</v>
      </c>
      <c r="FW70" t="s">
        <v>0</v>
      </c>
      <c r="FX70" t="s">
        <v>0</v>
      </c>
      <c r="FY70" t="s">
        <v>0</v>
      </c>
      <c r="FZ70" t="s">
        <v>0</v>
      </c>
      <c r="GA70" t="s">
        <v>0</v>
      </c>
      <c r="GB70" t="s">
        <v>0</v>
      </c>
      <c r="GC70" t="s">
        <v>0</v>
      </c>
      <c r="GD70" t="s">
        <v>0</v>
      </c>
      <c r="GE70" t="s">
        <v>0</v>
      </c>
      <c r="GF70" t="s">
        <v>0</v>
      </c>
      <c r="GG70" t="s">
        <v>0</v>
      </c>
      <c r="GH70" t="s">
        <v>0</v>
      </c>
      <c r="GI70" t="s">
        <v>0</v>
      </c>
      <c r="GJ70" t="s">
        <v>0</v>
      </c>
      <c r="GK70" t="s">
        <v>0</v>
      </c>
      <c r="GL70" t="s">
        <v>0</v>
      </c>
      <c r="GM70" t="s">
        <v>0</v>
      </c>
      <c r="GN70" t="s">
        <v>0</v>
      </c>
      <c r="GO70" t="s">
        <v>0</v>
      </c>
      <c r="GP70" t="s">
        <v>0</v>
      </c>
      <c r="GQ70" t="s">
        <v>0</v>
      </c>
      <c r="GR70" t="s">
        <v>0</v>
      </c>
      <c r="GS70" t="s">
        <v>0</v>
      </c>
      <c r="GT70" t="s">
        <v>0</v>
      </c>
      <c r="GU70" t="s">
        <v>0</v>
      </c>
      <c r="GV70" s="1" t="s">
        <v>0</v>
      </c>
    </row>
    <row r="71" spans="4:204" x14ac:dyDescent="0.25"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t="s">
        <v>0</v>
      </c>
      <c r="BA71" t="s">
        <v>0</v>
      </c>
      <c r="BB71" t="s">
        <v>0</v>
      </c>
      <c r="BC71" t="s">
        <v>0</v>
      </c>
      <c r="BD71" t="s">
        <v>0</v>
      </c>
      <c r="BE71" t="s">
        <v>0</v>
      </c>
      <c r="BF71" t="s">
        <v>0</v>
      </c>
      <c r="BG71" t="s">
        <v>0</v>
      </c>
      <c r="BH71" t="s">
        <v>0</v>
      </c>
      <c r="BI71" t="s">
        <v>0</v>
      </c>
      <c r="BJ71" t="s">
        <v>0</v>
      </c>
      <c r="BK71" t="s">
        <v>0</v>
      </c>
      <c r="BL71" t="s">
        <v>0</v>
      </c>
      <c r="BM71" t="s">
        <v>0</v>
      </c>
      <c r="BN71" t="s">
        <v>0</v>
      </c>
      <c r="BO71" t="s">
        <v>0</v>
      </c>
      <c r="BP71" t="s">
        <v>0</v>
      </c>
      <c r="BQ71" t="s">
        <v>0</v>
      </c>
      <c r="BR71" t="s">
        <v>0</v>
      </c>
      <c r="BS71" t="s">
        <v>0</v>
      </c>
      <c r="BT71" t="s">
        <v>0</v>
      </c>
      <c r="BU71" t="s">
        <v>0</v>
      </c>
      <c r="BV71" t="s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0</v>
      </c>
      <c r="CH71" t="s">
        <v>0</v>
      </c>
      <c r="CI71" t="s">
        <v>0</v>
      </c>
      <c r="CJ71" t="s">
        <v>0</v>
      </c>
      <c r="CK71" t="s">
        <v>0</v>
      </c>
      <c r="CL71" t="s">
        <v>0</v>
      </c>
      <c r="CM71" t="s">
        <v>0</v>
      </c>
      <c r="CN71" t="s">
        <v>0</v>
      </c>
      <c r="CO71" t="s">
        <v>0</v>
      </c>
      <c r="CP71" t="s">
        <v>0</v>
      </c>
      <c r="CQ71" t="s">
        <v>0</v>
      </c>
      <c r="CR71" t="s">
        <v>0</v>
      </c>
      <c r="CS71" t="s">
        <v>0</v>
      </c>
      <c r="CT71" t="s">
        <v>0</v>
      </c>
      <c r="CU71" t="s">
        <v>0</v>
      </c>
      <c r="CV71" t="s">
        <v>0</v>
      </c>
      <c r="CW71" t="s">
        <v>0</v>
      </c>
      <c r="CX71" t="s">
        <v>0</v>
      </c>
      <c r="CY71" t="s">
        <v>0</v>
      </c>
      <c r="CZ71" t="s">
        <v>0</v>
      </c>
      <c r="DA71" t="s">
        <v>0</v>
      </c>
      <c r="DB71" t="s">
        <v>0</v>
      </c>
      <c r="DC71" t="s">
        <v>0</v>
      </c>
      <c r="DD71" t="s">
        <v>0</v>
      </c>
      <c r="DE71" t="s">
        <v>0</v>
      </c>
      <c r="DF71" t="s">
        <v>0</v>
      </c>
      <c r="DG71" t="s">
        <v>0</v>
      </c>
      <c r="DH71" t="s">
        <v>0</v>
      </c>
      <c r="DI71" t="s">
        <v>0</v>
      </c>
      <c r="DJ71" t="s">
        <v>0</v>
      </c>
      <c r="DK71" t="s">
        <v>0</v>
      </c>
      <c r="DL71" t="s">
        <v>0</v>
      </c>
      <c r="DM71" t="s">
        <v>0</v>
      </c>
      <c r="DN71" t="s">
        <v>0</v>
      </c>
      <c r="DO71" t="s">
        <v>0</v>
      </c>
      <c r="DP71" t="s">
        <v>0</v>
      </c>
      <c r="DQ71" t="s">
        <v>0</v>
      </c>
      <c r="DR71" t="s">
        <v>0</v>
      </c>
      <c r="DS71" t="s">
        <v>0</v>
      </c>
      <c r="DT71" t="s">
        <v>0</v>
      </c>
      <c r="DU71" t="s">
        <v>0</v>
      </c>
      <c r="DV71" t="s">
        <v>0</v>
      </c>
      <c r="DW71" t="s">
        <v>0</v>
      </c>
      <c r="DX71" t="s">
        <v>0</v>
      </c>
      <c r="DY71" t="s">
        <v>0</v>
      </c>
      <c r="DZ71" t="s">
        <v>0</v>
      </c>
      <c r="EA71" t="s">
        <v>0</v>
      </c>
      <c r="EB71" t="s">
        <v>0</v>
      </c>
      <c r="EC71" t="s">
        <v>0</v>
      </c>
      <c r="ED71" t="s">
        <v>0</v>
      </c>
      <c r="EE71" t="s">
        <v>0</v>
      </c>
      <c r="EF71" t="s">
        <v>0</v>
      </c>
      <c r="EG71" t="s">
        <v>0</v>
      </c>
      <c r="EH71" t="s">
        <v>0</v>
      </c>
      <c r="EI71" t="s">
        <v>0</v>
      </c>
      <c r="EJ71" t="s">
        <v>0</v>
      </c>
      <c r="EK71" t="s">
        <v>0</v>
      </c>
      <c r="EL71" t="s">
        <v>0</v>
      </c>
      <c r="EM71" t="s">
        <v>0</v>
      </c>
      <c r="EN71" t="s">
        <v>0</v>
      </c>
      <c r="EO71" t="s">
        <v>0</v>
      </c>
      <c r="EP71" t="s">
        <v>0</v>
      </c>
      <c r="EQ71" t="s">
        <v>0</v>
      </c>
      <c r="ER71" t="s">
        <v>0</v>
      </c>
      <c r="ES71" t="s">
        <v>0</v>
      </c>
      <c r="ET71" t="s">
        <v>0</v>
      </c>
      <c r="EU71" t="s">
        <v>0</v>
      </c>
      <c r="EV71" t="s">
        <v>0</v>
      </c>
      <c r="EW71" t="s">
        <v>0</v>
      </c>
      <c r="EX71" t="s">
        <v>0</v>
      </c>
      <c r="EY71" t="s">
        <v>0</v>
      </c>
      <c r="EZ71" t="s">
        <v>0</v>
      </c>
      <c r="FA71" t="s">
        <v>0</v>
      </c>
      <c r="FB71" t="s">
        <v>0</v>
      </c>
      <c r="FC71" t="s">
        <v>0</v>
      </c>
      <c r="FD71" t="s">
        <v>0</v>
      </c>
      <c r="FE71" t="s">
        <v>0</v>
      </c>
      <c r="FF71" t="s">
        <v>0</v>
      </c>
      <c r="FG71" t="s">
        <v>0</v>
      </c>
      <c r="FH71" t="s">
        <v>0</v>
      </c>
      <c r="FI71" t="s">
        <v>0</v>
      </c>
      <c r="FJ71" t="s">
        <v>0</v>
      </c>
      <c r="FK71" t="s">
        <v>0</v>
      </c>
      <c r="FL71" t="s">
        <v>0</v>
      </c>
      <c r="FM71" t="s">
        <v>0</v>
      </c>
      <c r="FN71" t="s">
        <v>0</v>
      </c>
      <c r="FO71" t="s">
        <v>0</v>
      </c>
      <c r="FP71" t="s">
        <v>0</v>
      </c>
      <c r="FQ71" t="s">
        <v>0</v>
      </c>
      <c r="FR71" t="s">
        <v>0</v>
      </c>
      <c r="FS71" t="s">
        <v>0</v>
      </c>
      <c r="FT71" t="s">
        <v>0</v>
      </c>
      <c r="FU71" t="s">
        <v>0</v>
      </c>
      <c r="FV71" t="s">
        <v>0</v>
      </c>
      <c r="FW71" t="s">
        <v>0</v>
      </c>
      <c r="FX71" t="s">
        <v>0</v>
      </c>
      <c r="FY71" t="s">
        <v>0</v>
      </c>
      <c r="FZ71" t="s">
        <v>0</v>
      </c>
      <c r="GA71" t="s">
        <v>0</v>
      </c>
      <c r="GB71" t="s">
        <v>0</v>
      </c>
      <c r="GC71" t="s">
        <v>0</v>
      </c>
      <c r="GD71" t="s">
        <v>0</v>
      </c>
      <c r="GE71" t="s">
        <v>0</v>
      </c>
      <c r="GF71" t="s">
        <v>0</v>
      </c>
      <c r="GG71" t="s">
        <v>0</v>
      </c>
      <c r="GH71" t="s">
        <v>0</v>
      </c>
      <c r="GI71" t="s">
        <v>0</v>
      </c>
      <c r="GJ71" t="s">
        <v>0</v>
      </c>
      <c r="GK71" t="s">
        <v>0</v>
      </c>
      <c r="GL71" t="s">
        <v>0</v>
      </c>
      <c r="GM71" t="s">
        <v>0</v>
      </c>
      <c r="GN71" t="s">
        <v>0</v>
      </c>
      <c r="GO71" t="s">
        <v>0</v>
      </c>
      <c r="GP71" t="s">
        <v>0</v>
      </c>
      <c r="GQ71" t="s">
        <v>0</v>
      </c>
      <c r="GR71" t="s">
        <v>0</v>
      </c>
      <c r="GS71" t="s">
        <v>0</v>
      </c>
      <c r="GT71" t="s">
        <v>0</v>
      </c>
      <c r="GU71" t="s">
        <v>0</v>
      </c>
      <c r="GV71" s="1" t="s">
        <v>0</v>
      </c>
    </row>
    <row r="72" spans="4:204" x14ac:dyDescent="0.25"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t="s">
        <v>0</v>
      </c>
      <c r="BA72" t="s">
        <v>0</v>
      </c>
      <c r="BB72" t="s">
        <v>0</v>
      </c>
      <c r="BC72" t="s">
        <v>0</v>
      </c>
      <c r="BD72" t="s">
        <v>0</v>
      </c>
      <c r="BE72" t="s">
        <v>0</v>
      </c>
      <c r="BF72" t="s">
        <v>0</v>
      </c>
      <c r="BG72" t="s">
        <v>0</v>
      </c>
      <c r="BH72" t="s">
        <v>0</v>
      </c>
      <c r="BI72" t="s">
        <v>0</v>
      </c>
      <c r="BJ72" t="s">
        <v>0</v>
      </c>
      <c r="BK72" t="s">
        <v>0</v>
      </c>
      <c r="BL72" t="s">
        <v>0</v>
      </c>
      <c r="BM72" t="s">
        <v>0</v>
      </c>
      <c r="BN72" t="s">
        <v>0</v>
      </c>
      <c r="BO72" t="s">
        <v>0</v>
      </c>
      <c r="BP72" t="s">
        <v>0</v>
      </c>
      <c r="BQ72" t="s">
        <v>0</v>
      </c>
      <c r="BR72" t="s">
        <v>0</v>
      </c>
      <c r="BS72" t="s">
        <v>0</v>
      </c>
      <c r="BT72" t="s">
        <v>0</v>
      </c>
      <c r="BU72" t="s">
        <v>0</v>
      </c>
      <c r="BV72" t="s">
        <v>0</v>
      </c>
      <c r="BW72" t="s">
        <v>0</v>
      </c>
      <c r="BX72" t="s">
        <v>0</v>
      </c>
      <c r="BY72" t="s">
        <v>0</v>
      </c>
      <c r="BZ72" t="s">
        <v>0</v>
      </c>
      <c r="CA72" t="s">
        <v>0</v>
      </c>
      <c r="CB72" t="s">
        <v>0</v>
      </c>
      <c r="CC72" t="s">
        <v>0</v>
      </c>
      <c r="CD72" t="s">
        <v>0</v>
      </c>
      <c r="CE72" t="s">
        <v>0</v>
      </c>
      <c r="CF72" t="s">
        <v>0</v>
      </c>
      <c r="CG72" t="s">
        <v>0</v>
      </c>
      <c r="CH72" t="s">
        <v>0</v>
      </c>
      <c r="CI72" t="s">
        <v>0</v>
      </c>
      <c r="CJ72" t="s">
        <v>0</v>
      </c>
      <c r="CK72" t="s">
        <v>0</v>
      </c>
      <c r="CL72" t="s">
        <v>0</v>
      </c>
      <c r="CM72" t="s">
        <v>0</v>
      </c>
      <c r="CN72" t="s">
        <v>0</v>
      </c>
      <c r="CO72" t="s">
        <v>0</v>
      </c>
      <c r="CP72" t="s">
        <v>0</v>
      </c>
      <c r="CQ72" t="s">
        <v>0</v>
      </c>
      <c r="CR72" t="s">
        <v>0</v>
      </c>
      <c r="CS72" t="s">
        <v>0</v>
      </c>
      <c r="CT72" t="s">
        <v>0</v>
      </c>
      <c r="CU72" t="s">
        <v>0</v>
      </c>
      <c r="CV72" t="s">
        <v>0</v>
      </c>
      <c r="CW72" t="s">
        <v>0</v>
      </c>
      <c r="CX72" t="s">
        <v>0</v>
      </c>
      <c r="CY72" t="s">
        <v>0</v>
      </c>
      <c r="CZ72" t="s">
        <v>0</v>
      </c>
      <c r="DA72" t="s">
        <v>0</v>
      </c>
      <c r="DB72" t="s">
        <v>0</v>
      </c>
      <c r="DC72" t="s">
        <v>0</v>
      </c>
      <c r="DD72" t="s">
        <v>0</v>
      </c>
      <c r="DE72" t="s">
        <v>0</v>
      </c>
      <c r="DF72" t="s">
        <v>0</v>
      </c>
      <c r="DG72" t="s">
        <v>0</v>
      </c>
      <c r="DH72" t="s">
        <v>0</v>
      </c>
      <c r="DI72" t="s">
        <v>0</v>
      </c>
      <c r="DJ72" t="s">
        <v>0</v>
      </c>
      <c r="DK72" t="s">
        <v>0</v>
      </c>
      <c r="DL72" t="s">
        <v>0</v>
      </c>
      <c r="DM72" t="s">
        <v>0</v>
      </c>
      <c r="DN72" t="s">
        <v>0</v>
      </c>
      <c r="DO72" t="s">
        <v>0</v>
      </c>
      <c r="DP72" t="s">
        <v>0</v>
      </c>
      <c r="DQ72" t="s">
        <v>0</v>
      </c>
      <c r="DR72" t="s">
        <v>0</v>
      </c>
      <c r="DS72" t="s">
        <v>0</v>
      </c>
      <c r="DT72" t="s">
        <v>0</v>
      </c>
      <c r="DU72" t="s">
        <v>0</v>
      </c>
      <c r="DV72" t="s">
        <v>0</v>
      </c>
      <c r="DW72" t="s">
        <v>0</v>
      </c>
      <c r="DX72" t="s">
        <v>0</v>
      </c>
      <c r="DY72" t="s">
        <v>0</v>
      </c>
      <c r="DZ72" t="s">
        <v>0</v>
      </c>
      <c r="EA72" t="s">
        <v>0</v>
      </c>
      <c r="EB72" t="s">
        <v>0</v>
      </c>
      <c r="EC72" t="s">
        <v>0</v>
      </c>
      <c r="ED72" t="s">
        <v>0</v>
      </c>
      <c r="EE72" t="s">
        <v>0</v>
      </c>
      <c r="EF72" t="s">
        <v>0</v>
      </c>
      <c r="EG72" t="s">
        <v>0</v>
      </c>
      <c r="EH72" t="s">
        <v>0</v>
      </c>
      <c r="EI72" t="s">
        <v>0</v>
      </c>
      <c r="EJ72" t="s">
        <v>0</v>
      </c>
      <c r="EK72" t="s">
        <v>0</v>
      </c>
      <c r="EL72" t="s">
        <v>0</v>
      </c>
      <c r="EM72" t="s">
        <v>0</v>
      </c>
      <c r="EN72" t="s">
        <v>0</v>
      </c>
      <c r="EO72" t="s">
        <v>0</v>
      </c>
      <c r="EP72" t="s">
        <v>0</v>
      </c>
      <c r="EQ72" t="s">
        <v>0</v>
      </c>
      <c r="ER72" t="s">
        <v>0</v>
      </c>
      <c r="ES72" t="s">
        <v>0</v>
      </c>
      <c r="ET72" t="s">
        <v>0</v>
      </c>
      <c r="EU72" t="s">
        <v>0</v>
      </c>
      <c r="EV72" t="s">
        <v>0</v>
      </c>
      <c r="EW72" t="s">
        <v>0</v>
      </c>
      <c r="EX72" t="s">
        <v>0</v>
      </c>
      <c r="EY72" t="s">
        <v>0</v>
      </c>
      <c r="EZ72" t="s">
        <v>0</v>
      </c>
      <c r="FA72" t="s">
        <v>0</v>
      </c>
      <c r="FB72" t="s">
        <v>0</v>
      </c>
      <c r="FC72" t="s">
        <v>0</v>
      </c>
      <c r="FD72" t="s">
        <v>0</v>
      </c>
      <c r="FE72" t="s">
        <v>0</v>
      </c>
      <c r="FF72" t="s">
        <v>0</v>
      </c>
      <c r="FG72" t="s">
        <v>0</v>
      </c>
      <c r="FH72" t="s">
        <v>0</v>
      </c>
      <c r="FI72" t="s">
        <v>0</v>
      </c>
      <c r="FJ72" t="s">
        <v>0</v>
      </c>
      <c r="FK72" t="s">
        <v>0</v>
      </c>
      <c r="FL72" t="s">
        <v>0</v>
      </c>
      <c r="FM72" t="s">
        <v>0</v>
      </c>
      <c r="FN72" t="s">
        <v>0</v>
      </c>
      <c r="FO72" t="s">
        <v>0</v>
      </c>
      <c r="FP72" t="s">
        <v>0</v>
      </c>
      <c r="FQ72" t="s">
        <v>0</v>
      </c>
      <c r="FR72" t="s">
        <v>0</v>
      </c>
      <c r="FS72" t="s">
        <v>0</v>
      </c>
      <c r="FT72" t="s">
        <v>0</v>
      </c>
      <c r="FU72" t="s">
        <v>0</v>
      </c>
      <c r="FV72" t="s">
        <v>0</v>
      </c>
      <c r="FW72" t="s">
        <v>0</v>
      </c>
      <c r="FX72" t="s">
        <v>0</v>
      </c>
      <c r="FY72" t="s">
        <v>0</v>
      </c>
      <c r="FZ72" t="s">
        <v>0</v>
      </c>
      <c r="GA72" t="s">
        <v>0</v>
      </c>
      <c r="GB72" t="s">
        <v>0</v>
      </c>
      <c r="GC72" t="s">
        <v>0</v>
      </c>
      <c r="GD72" t="s">
        <v>0</v>
      </c>
      <c r="GE72" t="s">
        <v>0</v>
      </c>
      <c r="GF72" t="s">
        <v>0</v>
      </c>
      <c r="GG72" t="s">
        <v>0</v>
      </c>
      <c r="GH72" t="s">
        <v>0</v>
      </c>
      <c r="GI72" t="s">
        <v>0</v>
      </c>
      <c r="GJ72" t="s">
        <v>0</v>
      </c>
      <c r="GK72" t="s">
        <v>0</v>
      </c>
      <c r="GL72" t="s">
        <v>0</v>
      </c>
      <c r="GM72" t="s">
        <v>0</v>
      </c>
      <c r="GN72" t="s">
        <v>0</v>
      </c>
      <c r="GO72" t="s">
        <v>0</v>
      </c>
      <c r="GP72" t="s">
        <v>0</v>
      </c>
      <c r="GQ72" t="s">
        <v>0</v>
      </c>
      <c r="GR72" t="s">
        <v>0</v>
      </c>
      <c r="GS72" t="s">
        <v>0</v>
      </c>
      <c r="GT72" t="s">
        <v>0</v>
      </c>
      <c r="GU72" t="s">
        <v>0</v>
      </c>
      <c r="GV72" s="1" t="s">
        <v>0</v>
      </c>
    </row>
    <row r="73" spans="4:204" x14ac:dyDescent="0.25"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t="s">
        <v>0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t="s">
        <v>0</v>
      </c>
      <c r="BG73" t="s">
        <v>0</v>
      </c>
      <c r="BH73" t="s">
        <v>0</v>
      </c>
      <c r="BI73" t="s">
        <v>0</v>
      </c>
      <c r="BJ73" t="s">
        <v>0</v>
      </c>
      <c r="BK73" t="s">
        <v>0</v>
      </c>
      <c r="BL73" t="s">
        <v>0</v>
      </c>
      <c r="BM73" t="s">
        <v>0</v>
      </c>
      <c r="BN73" t="s">
        <v>0</v>
      </c>
      <c r="BO73" t="s">
        <v>0</v>
      </c>
      <c r="BP73" t="s">
        <v>0</v>
      </c>
      <c r="BQ73" t="s">
        <v>0</v>
      </c>
      <c r="BR73" t="s">
        <v>0</v>
      </c>
      <c r="BS73" t="s">
        <v>0</v>
      </c>
      <c r="BT73" t="s">
        <v>0</v>
      </c>
      <c r="BU73" t="s">
        <v>0</v>
      </c>
      <c r="BV73" t="s">
        <v>0</v>
      </c>
      <c r="BW73" t="s">
        <v>0</v>
      </c>
      <c r="BX73" t="s">
        <v>0</v>
      </c>
      <c r="BY73" t="s">
        <v>0</v>
      </c>
      <c r="BZ73" t="s">
        <v>0</v>
      </c>
      <c r="CA73" t="s">
        <v>0</v>
      </c>
      <c r="CB73" t="s">
        <v>0</v>
      </c>
      <c r="CC73" t="s">
        <v>0</v>
      </c>
      <c r="CD73" t="s">
        <v>0</v>
      </c>
      <c r="CE73" t="s">
        <v>0</v>
      </c>
      <c r="CF73" t="s">
        <v>0</v>
      </c>
      <c r="CG73" t="s">
        <v>0</v>
      </c>
      <c r="CH73" t="s">
        <v>0</v>
      </c>
      <c r="CI73" t="s">
        <v>0</v>
      </c>
      <c r="CJ73" t="s">
        <v>0</v>
      </c>
      <c r="CK73" t="s">
        <v>0</v>
      </c>
      <c r="CL73" t="s">
        <v>0</v>
      </c>
      <c r="CM73" t="s">
        <v>0</v>
      </c>
      <c r="CN73" t="s">
        <v>0</v>
      </c>
      <c r="CO73" t="s">
        <v>0</v>
      </c>
      <c r="CP73" t="s">
        <v>0</v>
      </c>
      <c r="CQ73" t="s">
        <v>0</v>
      </c>
      <c r="CR73" t="s">
        <v>0</v>
      </c>
      <c r="CS73" t="s">
        <v>0</v>
      </c>
      <c r="CT73" t="s">
        <v>0</v>
      </c>
      <c r="CU73" t="s">
        <v>0</v>
      </c>
      <c r="CV73" t="s">
        <v>0</v>
      </c>
      <c r="CW73" t="s">
        <v>0</v>
      </c>
      <c r="CX73" t="s">
        <v>0</v>
      </c>
      <c r="CY73" t="s">
        <v>0</v>
      </c>
      <c r="CZ73" t="s">
        <v>0</v>
      </c>
      <c r="DA73" t="s">
        <v>0</v>
      </c>
      <c r="DB73" t="s">
        <v>0</v>
      </c>
      <c r="DC73" t="s">
        <v>0</v>
      </c>
      <c r="DD73" t="s">
        <v>0</v>
      </c>
      <c r="DE73" t="s">
        <v>0</v>
      </c>
      <c r="DF73" t="s">
        <v>0</v>
      </c>
      <c r="DG73" t="s">
        <v>0</v>
      </c>
      <c r="DH73" t="s">
        <v>0</v>
      </c>
      <c r="DI73" t="s">
        <v>0</v>
      </c>
      <c r="DJ73" t="s">
        <v>0</v>
      </c>
      <c r="DK73" t="s">
        <v>0</v>
      </c>
      <c r="DL73" t="s">
        <v>0</v>
      </c>
      <c r="DM73" t="s">
        <v>0</v>
      </c>
      <c r="DN73" t="s">
        <v>0</v>
      </c>
      <c r="DO73" t="s">
        <v>0</v>
      </c>
      <c r="DP73" t="s">
        <v>0</v>
      </c>
      <c r="DQ73" t="s">
        <v>0</v>
      </c>
      <c r="DR73" t="s">
        <v>0</v>
      </c>
      <c r="DS73" t="s">
        <v>0</v>
      </c>
      <c r="DT73" t="s">
        <v>0</v>
      </c>
      <c r="DU73" t="s">
        <v>0</v>
      </c>
      <c r="DV73" t="s">
        <v>0</v>
      </c>
      <c r="DW73" t="s">
        <v>0</v>
      </c>
      <c r="DX73" t="s">
        <v>0</v>
      </c>
      <c r="DY73" t="s">
        <v>0</v>
      </c>
      <c r="DZ73" t="s">
        <v>0</v>
      </c>
      <c r="EA73" t="s">
        <v>0</v>
      </c>
      <c r="EB73" t="s">
        <v>0</v>
      </c>
      <c r="EC73" t="s">
        <v>0</v>
      </c>
      <c r="ED73" t="s">
        <v>0</v>
      </c>
      <c r="EE73" t="s">
        <v>0</v>
      </c>
      <c r="EF73" t="s">
        <v>0</v>
      </c>
      <c r="EG73" t="s">
        <v>0</v>
      </c>
      <c r="EH73" t="s">
        <v>0</v>
      </c>
      <c r="EI73" t="s">
        <v>0</v>
      </c>
      <c r="EJ73" t="s">
        <v>0</v>
      </c>
      <c r="EK73" t="s">
        <v>0</v>
      </c>
      <c r="EL73" t="s">
        <v>0</v>
      </c>
      <c r="EM73" t="s">
        <v>0</v>
      </c>
      <c r="EN73" t="s">
        <v>0</v>
      </c>
      <c r="EO73" t="s">
        <v>0</v>
      </c>
      <c r="EP73" t="s">
        <v>0</v>
      </c>
      <c r="EQ73" t="s">
        <v>0</v>
      </c>
      <c r="ER73" t="s">
        <v>0</v>
      </c>
      <c r="ES73" t="s">
        <v>0</v>
      </c>
      <c r="ET73" t="s">
        <v>0</v>
      </c>
      <c r="EU73" t="s">
        <v>0</v>
      </c>
      <c r="EV73" t="s">
        <v>0</v>
      </c>
      <c r="EW73" t="s">
        <v>0</v>
      </c>
      <c r="EX73" t="s">
        <v>0</v>
      </c>
      <c r="EY73" t="s">
        <v>0</v>
      </c>
      <c r="EZ73" t="s">
        <v>0</v>
      </c>
      <c r="FA73" t="s">
        <v>0</v>
      </c>
      <c r="FB73" t="s">
        <v>0</v>
      </c>
      <c r="FC73" t="s">
        <v>0</v>
      </c>
      <c r="FD73" t="s">
        <v>0</v>
      </c>
      <c r="FE73" t="s">
        <v>0</v>
      </c>
      <c r="FF73" t="s">
        <v>0</v>
      </c>
      <c r="FG73" t="s">
        <v>0</v>
      </c>
      <c r="FH73" t="s">
        <v>0</v>
      </c>
      <c r="FI73" t="s">
        <v>0</v>
      </c>
      <c r="FJ73" t="s">
        <v>0</v>
      </c>
      <c r="FK73" t="s">
        <v>0</v>
      </c>
      <c r="FL73" t="s">
        <v>0</v>
      </c>
      <c r="FM73" t="s">
        <v>0</v>
      </c>
      <c r="FN73" t="s">
        <v>0</v>
      </c>
      <c r="FO73" t="s">
        <v>0</v>
      </c>
      <c r="FP73" t="s">
        <v>0</v>
      </c>
      <c r="FQ73" t="s">
        <v>0</v>
      </c>
      <c r="FR73" t="s">
        <v>0</v>
      </c>
      <c r="FS73" t="s">
        <v>0</v>
      </c>
      <c r="FT73" t="s">
        <v>0</v>
      </c>
      <c r="FU73" t="s">
        <v>0</v>
      </c>
      <c r="FV73" t="s">
        <v>0</v>
      </c>
      <c r="FW73" t="s">
        <v>0</v>
      </c>
      <c r="FX73" t="s">
        <v>0</v>
      </c>
      <c r="FY73" t="s">
        <v>0</v>
      </c>
      <c r="FZ73" t="s">
        <v>0</v>
      </c>
      <c r="GA73" t="s">
        <v>0</v>
      </c>
      <c r="GB73" t="s">
        <v>0</v>
      </c>
      <c r="GC73" t="s">
        <v>0</v>
      </c>
      <c r="GD73" t="s">
        <v>0</v>
      </c>
      <c r="GE73" t="s">
        <v>0</v>
      </c>
      <c r="GF73" t="s">
        <v>0</v>
      </c>
      <c r="GG73" t="s">
        <v>0</v>
      </c>
      <c r="GH73" t="s">
        <v>0</v>
      </c>
      <c r="GI73" t="s">
        <v>0</v>
      </c>
      <c r="GJ73" t="s">
        <v>0</v>
      </c>
      <c r="GK73" t="s">
        <v>0</v>
      </c>
      <c r="GL73" t="s">
        <v>0</v>
      </c>
      <c r="GM73" t="s">
        <v>0</v>
      </c>
      <c r="GN73" t="s">
        <v>0</v>
      </c>
      <c r="GO73" t="s">
        <v>0</v>
      </c>
      <c r="GP73" t="s">
        <v>0</v>
      </c>
      <c r="GQ73" t="s">
        <v>0</v>
      </c>
      <c r="GR73" t="s">
        <v>0</v>
      </c>
      <c r="GS73" t="s">
        <v>0</v>
      </c>
      <c r="GT73" t="s">
        <v>0</v>
      </c>
      <c r="GU73" t="s">
        <v>0</v>
      </c>
      <c r="GV73" s="1" t="s">
        <v>0</v>
      </c>
    </row>
    <row r="74" spans="4:204" x14ac:dyDescent="0.25"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t="s">
        <v>0</v>
      </c>
      <c r="BA74" t="s">
        <v>0</v>
      </c>
      <c r="BB74" t="s">
        <v>0</v>
      </c>
      <c r="BC74" t="s">
        <v>0</v>
      </c>
      <c r="BD74" t="s">
        <v>0</v>
      </c>
      <c r="BE74" t="s">
        <v>0</v>
      </c>
      <c r="BF74" t="s">
        <v>0</v>
      </c>
      <c r="BG74" t="s">
        <v>0</v>
      </c>
      <c r="BH74" t="s">
        <v>0</v>
      </c>
      <c r="BI74" t="s">
        <v>0</v>
      </c>
      <c r="BJ74" t="s">
        <v>0</v>
      </c>
      <c r="BK74" t="s">
        <v>0</v>
      </c>
      <c r="BL74" t="s">
        <v>0</v>
      </c>
      <c r="BM74" t="s">
        <v>0</v>
      </c>
      <c r="BN74" t="s">
        <v>0</v>
      </c>
      <c r="BO74" t="s">
        <v>0</v>
      </c>
      <c r="BP74" t="s">
        <v>0</v>
      </c>
      <c r="BQ74" t="s">
        <v>0</v>
      </c>
      <c r="BR74" t="s">
        <v>0</v>
      </c>
      <c r="BS74" t="s">
        <v>0</v>
      </c>
      <c r="BT74" t="s">
        <v>0</v>
      </c>
      <c r="BU74" t="s">
        <v>0</v>
      </c>
      <c r="BV74" t="s">
        <v>0</v>
      </c>
      <c r="BW74" t="s">
        <v>0</v>
      </c>
      <c r="BX74" t="s">
        <v>0</v>
      </c>
      <c r="BY74" t="s">
        <v>0</v>
      </c>
      <c r="BZ74" t="s">
        <v>0</v>
      </c>
      <c r="CA74" t="s">
        <v>0</v>
      </c>
      <c r="CB74" t="s">
        <v>0</v>
      </c>
      <c r="CC74" t="s">
        <v>0</v>
      </c>
      <c r="CD74" t="s">
        <v>0</v>
      </c>
      <c r="CE74" t="s">
        <v>0</v>
      </c>
      <c r="CF74" t="s">
        <v>0</v>
      </c>
      <c r="CG74" t="s">
        <v>0</v>
      </c>
      <c r="CH74" t="s">
        <v>0</v>
      </c>
      <c r="CI74" t="s">
        <v>0</v>
      </c>
      <c r="CJ74" t="s">
        <v>0</v>
      </c>
      <c r="CK74" t="s">
        <v>0</v>
      </c>
      <c r="CL74" t="s">
        <v>0</v>
      </c>
      <c r="CM74" t="s">
        <v>0</v>
      </c>
      <c r="CN74" t="s">
        <v>0</v>
      </c>
      <c r="CO74" t="s">
        <v>0</v>
      </c>
      <c r="CP74" t="s">
        <v>0</v>
      </c>
      <c r="CQ74" t="s">
        <v>0</v>
      </c>
      <c r="CR74" t="s">
        <v>0</v>
      </c>
      <c r="CS74" t="s">
        <v>0</v>
      </c>
      <c r="CT74" t="s">
        <v>0</v>
      </c>
      <c r="CU74" t="s">
        <v>0</v>
      </c>
      <c r="CV74" t="s">
        <v>0</v>
      </c>
      <c r="CW74" t="s">
        <v>0</v>
      </c>
      <c r="CX74" t="s">
        <v>0</v>
      </c>
      <c r="CY74" t="s">
        <v>0</v>
      </c>
      <c r="CZ74" t="s">
        <v>0</v>
      </c>
      <c r="DA74" t="s">
        <v>0</v>
      </c>
      <c r="DB74" t="s">
        <v>0</v>
      </c>
      <c r="DC74" t="s">
        <v>0</v>
      </c>
      <c r="DD74" t="s">
        <v>0</v>
      </c>
      <c r="DE74" t="s">
        <v>0</v>
      </c>
      <c r="DF74" t="s">
        <v>0</v>
      </c>
      <c r="DG74" t="s">
        <v>0</v>
      </c>
      <c r="DH74" t="s">
        <v>0</v>
      </c>
      <c r="DI74" t="s">
        <v>0</v>
      </c>
      <c r="DJ74" t="s">
        <v>0</v>
      </c>
      <c r="DK74" t="s">
        <v>0</v>
      </c>
      <c r="DL74" t="s">
        <v>0</v>
      </c>
      <c r="DM74" t="s">
        <v>0</v>
      </c>
      <c r="DN74" t="s">
        <v>0</v>
      </c>
      <c r="DO74" t="s">
        <v>0</v>
      </c>
      <c r="DP74" t="s">
        <v>0</v>
      </c>
      <c r="DQ74" t="s">
        <v>0</v>
      </c>
      <c r="DR74" t="s">
        <v>0</v>
      </c>
      <c r="DS74" t="s">
        <v>0</v>
      </c>
      <c r="DT74" t="s">
        <v>0</v>
      </c>
      <c r="DU74" t="s">
        <v>0</v>
      </c>
      <c r="DV74" t="s">
        <v>0</v>
      </c>
      <c r="DW74" t="s">
        <v>0</v>
      </c>
      <c r="DX74" t="s">
        <v>0</v>
      </c>
      <c r="DY74" t="s">
        <v>0</v>
      </c>
      <c r="DZ74" t="s">
        <v>0</v>
      </c>
      <c r="EA74" t="s">
        <v>0</v>
      </c>
      <c r="EB74" t="s">
        <v>0</v>
      </c>
      <c r="EC74" t="s">
        <v>0</v>
      </c>
      <c r="ED74" t="s">
        <v>0</v>
      </c>
      <c r="EE74" t="s">
        <v>0</v>
      </c>
      <c r="EF74" t="s">
        <v>0</v>
      </c>
      <c r="EG74" t="s">
        <v>0</v>
      </c>
      <c r="EH74" t="s">
        <v>0</v>
      </c>
      <c r="EI74" t="s">
        <v>0</v>
      </c>
      <c r="EJ74" t="s">
        <v>0</v>
      </c>
      <c r="EK74" t="s">
        <v>0</v>
      </c>
      <c r="EL74" t="s">
        <v>0</v>
      </c>
      <c r="EM74" t="s">
        <v>0</v>
      </c>
      <c r="EN74" t="s">
        <v>0</v>
      </c>
      <c r="EO74" t="s">
        <v>0</v>
      </c>
      <c r="EP74" t="s">
        <v>0</v>
      </c>
      <c r="EQ74" t="s">
        <v>0</v>
      </c>
      <c r="ER74" t="s">
        <v>0</v>
      </c>
      <c r="ES74" t="s">
        <v>0</v>
      </c>
      <c r="ET74" t="s">
        <v>0</v>
      </c>
      <c r="EU74" t="s">
        <v>0</v>
      </c>
      <c r="EV74" t="s">
        <v>0</v>
      </c>
      <c r="EW74" t="s">
        <v>0</v>
      </c>
      <c r="EX74" t="s">
        <v>0</v>
      </c>
      <c r="EY74" t="s">
        <v>0</v>
      </c>
      <c r="EZ74" t="s">
        <v>0</v>
      </c>
      <c r="FA74" t="s">
        <v>0</v>
      </c>
      <c r="FB74" t="s">
        <v>0</v>
      </c>
      <c r="FC74" t="s">
        <v>0</v>
      </c>
      <c r="FD74" t="s">
        <v>0</v>
      </c>
      <c r="FE74" t="s">
        <v>0</v>
      </c>
      <c r="FF74" t="s">
        <v>0</v>
      </c>
      <c r="FG74" t="s">
        <v>0</v>
      </c>
      <c r="FH74" t="s">
        <v>0</v>
      </c>
      <c r="FI74" t="s">
        <v>0</v>
      </c>
      <c r="FJ74" t="s">
        <v>0</v>
      </c>
      <c r="FK74" t="s">
        <v>0</v>
      </c>
      <c r="FL74" t="s">
        <v>0</v>
      </c>
      <c r="FM74" t="s">
        <v>0</v>
      </c>
      <c r="FN74" t="s">
        <v>0</v>
      </c>
      <c r="FO74" t="s">
        <v>0</v>
      </c>
      <c r="FP74" t="s">
        <v>0</v>
      </c>
      <c r="FQ74" t="s">
        <v>0</v>
      </c>
      <c r="FR74" t="s">
        <v>0</v>
      </c>
      <c r="FS74" t="s">
        <v>0</v>
      </c>
      <c r="FT74" t="s">
        <v>0</v>
      </c>
      <c r="FU74" t="s">
        <v>0</v>
      </c>
      <c r="FV74" t="s">
        <v>0</v>
      </c>
      <c r="FW74" t="s">
        <v>0</v>
      </c>
      <c r="FX74" t="s">
        <v>0</v>
      </c>
      <c r="FY74" t="s">
        <v>0</v>
      </c>
      <c r="FZ74" t="s">
        <v>0</v>
      </c>
      <c r="GA74" t="s">
        <v>0</v>
      </c>
      <c r="GB74" t="s">
        <v>0</v>
      </c>
      <c r="GC74" t="s">
        <v>0</v>
      </c>
      <c r="GD74" t="s">
        <v>0</v>
      </c>
      <c r="GE74" t="s">
        <v>0</v>
      </c>
      <c r="GF74" t="s">
        <v>0</v>
      </c>
      <c r="GG74" t="s">
        <v>0</v>
      </c>
      <c r="GH74" t="s">
        <v>0</v>
      </c>
      <c r="GI74" t="s">
        <v>0</v>
      </c>
      <c r="GJ74" t="s">
        <v>0</v>
      </c>
      <c r="GK74" t="s">
        <v>0</v>
      </c>
      <c r="GL74" t="s">
        <v>0</v>
      </c>
      <c r="GM74" t="s">
        <v>0</v>
      </c>
      <c r="GN74" t="s">
        <v>0</v>
      </c>
      <c r="GO74" t="s">
        <v>0</v>
      </c>
      <c r="GP74" t="s">
        <v>0</v>
      </c>
      <c r="GQ74" t="s">
        <v>0</v>
      </c>
      <c r="GR74" t="s">
        <v>0</v>
      </c>
      <c r="GS74" t="s">
        <v>0</v>
      </c>
      <c r="GT74" t="s">
        <v>0</v>
      </c>
      <c r="GU74" t="s">
        <v>0</v>
      </c>
      <c r="GV74" s="1" t="s">
        <v>0</v>
      </c>
    </row>
    <row r="75" spans="4:204" x14ac:dyDescent="0.25"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t="s">
        <v>0</v>
      </c>
      <c r="BA75" t="s">
        <v>0</v>
      </c>
      <c r="BB75" t="s">
        <v>0</v>
      </c>
      <c r="BC75" t="s">
        <v>0</v>
      </c>
      <c r="BD75" t="s">
        <v>0</v>
      </c>
      <c r="BE75" t="s">
        <v>0</v>
      </c>
      <c r="BF75" t="s">
        <v>0</v>
      </c>
      <c r="BG75" t="s">
        <v>0</v>
      </c>
      <c r="BH75" t="s">
        <v>0</v>
      </c>
      <c r="BI75" t="s">
        <v>0</v>
      </c>
      <c r="BJ75" t="s">
        <v>0</v>
      </c>
      <c r="BK75" t="s">
        <v>0</v>
      </c>
      <c r="BL75" t="s">
        <v>0</v>
      </c>
      <c r="BM75" t="s">
        <v>0</v>
      </c>
      <c r="BN75" t="s">
        <v>0</v>
      </c>
      <c r="BO75" t="s">
        <v>0</v>
      </c>
      <c r="BP75" t="s">
        <v>0</v>
      </c>
      <c r="BQ75" t="s">
        <v>0</v>
      </c>
      <c r="BR75" t="s">
        <v>0</v>
      </c>
      <c r="BS75" t="s">
        <v>0</v>
      </c>
      <c r="BT75" t="s">
        <v>0</v>
      </c>
      <c r="BU75" t="s">
        <v>0</v>
      </c>
      <c r="BV75" t="s">
        <v>0</v>
      </c>
      <c r="BW75" t="s">
        <v>0</v>
      </c>
      <c r="BX75" t="s">
        <v>0</v>
      </c>
      <c r="BY75" t="s">
        <v>0</v>
      </c>
      <c r="BZ75" t="s">
        <v>0</v>
      </c>
      <c r="CA75" t="s">
        <v>0</v>
      </c>
      <c r="CB75" t="s">
        <v>0</v>
      </c>
      <c r="CC75" t="s">
        <v>0</v>
      </c>
      <c r="CD75" t="s">
        <v>0</v>
      </c>
      <c r="CE75" t="s">
        <v>0</v>
      </c>
      <c r="CF75" t="s">
        <v>0</v>
      </c>
      <c r="CG75" t="s">
        <v>0</v>
      </c>
      <c r="CH75" t="s">
        <v>0</v>
      </c>
      <c r="CI75" t="s">
        <v>0</v>
      </c>
      <c r="CJ75" t="s">
        <v>0</v>
      </c>
      <c r="CK75" t="s">
        <v>0</v>
      </c>
      <c r="CL75" t="s">
        <v>0</v>
      </c>
      <c r="CM75" t="s">
        <v>0</v>
      </c>
      <c r="CN75" t="s">
        <v>0</v>
      </c>
      <c r="CO75" t="s">
        <v>0</v>
      </c>
      <c r="CP75" t="s">
        <v>0</v>
      </c>
      <c r="CQ75" t="s">
        <v>0</v>
      </c>
      <c r="CR75" t="s">
        <v>0</v>
      </c>
      <c r="CS75" t="s">
        <v>0</v>
      </c>
      <c r="CT75" t="s">
        <v>0</v>
      </c>
      <c r="CU75" t="s">
        <v>0</v>
      </c>
      <c r="CV75" t="s">
        <v>0</v>
      </c>
      <c r="CW75" t="s">
        <v>0</v>
      </c>
      <c r="CX75" t="s">
        <v>0</v>
      </c>
      <c r="CY75" t="s">
        <v>0</v>
      </c>
      <c r="CZ75" t="s">
        <v>0</v>
      </c>
      <c r="DA75" t="s">
        <v>0</v>
      </c>
      <c r="DB75" t="s">
        <v>0</v>
      </c>
      <c r="DC75" t="s">
        <v>0</v>
      </c>
      <c r="DD75" t="s">
        <v>0</v>
      </c>
      <c r="DE75" t="s">
        <v>0</v>
      </c>
      <c r="DF75" t="s">
        <v>0</v>
      </c>
      <c r="DG75" t="s">
        <v>0</v>
      </c>
      <c r="DH75" t="s">
        <v>0</v>
      </c>
      <c r="DI75" t="s">
        <v>0</v>
      </c>
      <c r="DJ75" t="s">
        <v>0</v>
      </c>
      <c r="DK75" t="s">
        <v>0</v>
      </c>
      <c r="DL75" t="s">
        <v>0</v>
      </c>
      <c r="DM75" t="s">
        <v>0</v>
      </c>
      <c r="DN75" t="s">
        <v>0</v>
      </c>
      <c r="DO75" t="s">
        <v>0</v>
      </c>
      <c r="DP75" t="s">
        <v>0</v>
      </c>
      <c r="DQ75" t="s">
        <v>0</v>
      </c>
      <c r="DR75" t="s">
        <v>0</v>
      </c>
      <c r="DS75" t="s">
        <v>0</v>
      </c>
      <c r="DT75" t="s">
        <v>0</v>
      </c>
      <c r="DU75" t="s">
        <v>0</v>
      </c>
      <c r="DV75" t="s">
        <v>0</v>
      </c>
      <c r="DW75" t="s">
        <v>0</v>
      </c>
      <c r="DX75" t="s">
        <v>0</v>
      </c>
      <c r="DY75" t="s">
        <v>0</v>
      </c>
      <c r="DZ75" t="s">
        <v>0</v>
      </c>
      <c r="EA75" t="s">
        <v>0</v>
      </c>
      <c r="EB75" t="s">
        <v>0</v>
      </c>
      <c r="EC75" t="s">
        <v>0</v>
      </c>
      <c r="ED75" t="s">
        <v>0</v>
      </c>
      <c r="EE75" t="s">
        <v>0</v>
      </c>
      <c r="EF75" t="s">
        <v>0</v>
      </c>
      <c r="EG75" t="s">
        <v>0</v>
      </c>
      <c r="EH75" t="s">
        <v>0</v>
      </c>
      <c r="EI75" t="s">
        <v>0</v>
      </c>
      <c r="EJ75" t="s">
        <v>0</v>
      </c>
      <c r="EK75" t="s">
        <v>0</v>
      </c>
      <c r="EL75" t="s">
        <v>0</v>
      </c>
      <c r="EM75" t="s">
        <v>0</v>
      </c>
      <c r="EN75" t="s">
        <v>0</v>
      </c>
      <c r="EO75" t="s">
        <v>0</v>
      </c>
      <c r="EP75" t="s">
        <v>0</v>
      </c>
      <c r="EQ75" t="s">
        <v>0</v>
      </c>
      <c r="ER75" t="s">
        <v>0</v>
      </c>
      <c r="ES75" t="s">
        <v>0</v>
      </c>
      <c r="ET75" t="s">
        <v>0</v>
      </c>
      <c r="EU75" t="s">
        <v>0</v>
      </c>
      <c r="EV75" t="s">
        <v>0</v>
      </c>
      <c r="EW75" t="s">
        <v>0</v>
      </c>
      <c r="EX75" t="s">
        <v>0</v>
      </c>
      <c r="EY75" t="s">
        <v>0</v>
      </c>
      <c r="EZ75" t="s">
        <v>0</v>
      </c>
      <c r="FA75" t="s">
        <v>0</v>
      </c>
      <c r="FB75" t="s">
        <v>0</v>
      </c>
      <c r="FC75" t="s">
        <v>0</v>
      </c>
      <c r="FD75" t="s">
        <v>0</v>
      </c>
      <c r="FE75" t="s">
        <v>0</v>
      </c>
      <c r="FF75" t="s">
        <v>0</v>
      </c>
      <c r="FG75" t="s">
        <v>0</v>
      </c>
      <c r="FH75" t="s">
        <v>0</v>
      </c>
      <c r="FI75" t="s">
        <v>0</v>
      </c>
      <c r="FJ75" t="s">
        <v>0</v>
      </c>
      <c r="FK75" t="s">
        <v>0</v>
      </c>
      <c r="FL75" t="s">
        <v>0</v>
      </c>
      <c r="FM75" t="s">
        <v>0</v>
      </c>
      <c r="FN75" t="s">
        <v>0</v>
      </c>
      <c r="FO75" t="s">
        <v>0</v>
      </c>
      <c r="FP75" t="s">
        <v>0</v>
      </c>
      <c r="FQ75" t="s">
        <v>0</v>
      </c>
      <c r="FR75" t="s">
        <v>0</v>
      </c>
      <c r="FS75" t="s">
        <v>0</v>
      </c>
      <c r="FT75" t="s">
        <v>0</v>
      </c>
      <c r="FU75" t="s">
        <v>0</v>
      </c>
      <c r="FV75" t="s">
        <v>0</v>
      </c>
      <c r="FW75" t="s">
        <v>0</v>
      </c>
      <c r="FX75" t="s">
        <v>0</v>
      </c>
      <c r="FY75" t="s">
        <v>0</v>
      </c>
      <c r="FZ75" t="s">
        <v>0</v>
      </c>
      <c r="GA75" t="s">
        <v>0</v>
      </c>
      <c r="GB75" t="s">
        <v>0</v>
      </c>
      <c r="GC75" t="s">
        <v>0</v>
      </c>
      <c r="GD75" t="s">
        <v>0</v>
      </c>
      <c r="GE75" t="s">
        <v>0</v>
      </c>
      <c r="GF75" t="s">
        <v>0</v>
      </c>
      <c r="GG75" t="s">
        <v>0</v>
      </c>
      <c r="GH75" t="s">
        <v>0</v>
      </c>
      <c r="GI75" t="s">
        <v>0</v>
      </c>
      <c r="GJ75" t="s">
        <v>0</v>
      </c>
      <c r="GK75" t="s">
        <v>0</v>
      </c>
      <c r="GL75" t="s">
        <v>0</v>
      </c>
      <c r="GM75" t="s">
        <v>0</v>
      </c>
      <c r="GN75" t="s">
        <v>0</v>
      </c>
      <c r="GO75" t="s">
        <v>0</v>
      </c>
      <c r="GP75" t="s">
        <v>0</v>
      </c>
      <c r="GQ75" t="s">
        <v>0</v>
      </c>
      <c r="GR75" t="s">
        <v>0</v>
      </c>
      <c r="GS75" t="s">
        <v>0</v>
      </c>
      <c r="GT75" t="s">
        <v>0</v>
      </c>
      <c r="GU75" t="s">
        <v>0</v>
      </c>
      <c r="GV75" s="1" t="s">
        <v>0</v>
      </c>
    </row>
    <row r="76" spans="4:204" x14ac:dyDescent="0.25"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t="s">
        <v>0</v>
      </c>
      <c r="BA76" t="s">
        <v>0</v>
      </c>
      <c r="BB76" t="s">
        <v>0</v>
      </c>
      <c r="BC76" t="s">
        <v>0</v>
      </c>
      <c r="BD76" t="s">
        <v>0</v>
      </c>
      <c r="BE76" t="s">
        <v>0</v>
      </c>
      <c r="BF76" t="s">
        <v>0</v>
      </c>
      <c r="BG76" t="s">
        <v>0</v>
      </c>
      <c r="BH76" t="s">
        <v>0</v>
      </c>
      <c r="BI76" t="s">
        <v>0</v>
      </c>
      <c r="BJ76" t="s">
        <v>0</v>
      </c>
      <c r="BK76" t="s">
        <v>0</v>
      </c>
      <c r="BL76" t="s">
        <v>0</v>
      </c>
      <c r="BM76" t="s">
        <v>0</v>
      </c>
      <c r="BN76" t="s">
        <v>0</v>
      </c>
      <c r="BO76" t="s">
        <v>0</v>
      </c>
      <c r="BP76" t="s">
        <v>0</v>
      </c>
      <c r="BQ76" t="s">
        <v>0</v>
      </c>
      <c r="BR76" t="s">
        <v>0</v>
      </c>
      <c r="BS76" t="s">
        <v>0</v>
      </c>
      <c r="BT76" t="s">
        <v>0</v>
      </c>
      <c r="BU76" t="s">
        <v>0</v>
      </c>
      <c r="BV76" t="s">
        <v>0</v>
      </c>
      <c r="BW76" t="s">
        <v>0</v>
      </c>
      <c r="BX76" t="s">
        <v>0</v>
      </c>
      <c r="BY76" t="s">
        <v>0</v>
      </c>
      <c r="BZ76" t="s">
        <v>0</v>
      </c>
      <c r="CA76" t="s">
        <v>0</v>
      </c>
      <c r="CB76" t="s">
        <v>0</v>
      </c>
      <c r="CC76" t="s">
        <v>0</v>
      </c>
      <c r="CD76" t="s">
        <v>0</v>
      </c>
      <c r="CE76" t="s">
        <v>0</v>
      </c>
      <c r="CF76" t="s">
        <v>0</v>
      </c>
      <c r="CG76" t="s">
        <v>0</v>
      </c>
      <c r="CH76" t="s">
        <v>0</v>
      </c>
      <c r="CI76" t="s">
        <v>0</v>
      </c>
      <c r="CJ76" t="s">
        <v>0</v>
      </c>
      <c r="CK76" t="s">
        <v>0</v>
      </c>
      <c r="CL76" t="s">
        <v>0</v>
      </c>
      <c r="CM76" t="s">
        <v>0</v>
      </c>
      <c r="CN76" t="s">
        <v>0</v>
      </c>
      <c r="CO76" t="s">
        <v>0</v>
      </c>
      <c r="CP76" t="s">
        <v>0</v>
      </c>
      <c r="CQ76" t="s">
        <v>0</v>
      </c>
      <c r="CR76" t="s">
        <v>0</v>
      </c>
      <c r="CS76" t="s">
        <v>0</v>
      </c>
      <c r="CT76" t="s">
        <v>0</v>
      </c>
      <c r="CU76" t="s">
        <v>0</v>
      </c>
      <c r="CV76" t="s">
        <v>0</v>
      </c>
      <c r="CW76" t="s">
        <v>0</v>
      </c>
      <c r="CX76" t="s">
        <v>0</v>
      </c>
      <c r="CY76" t="s">
        <v>0</v>
      </c>
      <c r="CZ76" t="s">
        <v>0</v>
      </c>
      <c r="DA76" t="s">
        <v>0</v>
      </c>
      <c r="DB76" t="s">
        <v>0</v>
      </c>
      <c r="DC76" t="s">
        <v>0</v>
      </c>
      <c r="DD76" t="s">
        <v>0</v>
      </c>
      <c r="DE76" t="s">
        <v>0</v>
      </c>
      <c r="DF76" t="s">
        <v>0</v>
      </c>
      <c r="DG76" t="s">
        <v>0</v>
      </c>
      <c r="DH76" t="s">
        <v>0</v>
      </c>
      <c r="DI76" t="s">
        <v>0</v>
      </c>
      <c r="DJ76" t="s">
        <v>0</v>
      </c>
      <c r="DK76" t="s">
        <v>0</v>
      </c>
      <c r="DL76" t="s">
        <v>0</v>
      </c>
      <c r="DM76" t="s">
        <v>0</v>
      </c>
      <c r="DN76" t="s">
        <v>0</v>
      </c>
      <c r="DO76" t="s">
        <v>0</v>
      </c>
      <c r="DP76" t="s">
        <v>0</v>
      </c>
      <c r="DQ76" t="s">
        <v>0</v>
      </c>
      <c r="DR76" t="s">
        <v>0</v>
      </c>
      <c r="DS76" t="s">
        <v>0</v>
      </c>
      <c r="DT76" t="s">
        <v>0</v>
      </c>
      <c r="DU76" t="s">
        <v>0</v>
      </c>
      <c r="DV76" t="s">
        <v>0</v>
      </c>
      <c r="DW76" t="s">
        <v>0</v>
      </c>
      <c r="DX76" t="s">
        <v>0</v>
      </c>
      <c r="DY76" t="s">
        <v>0</v>
      </c>
      <c r="DZ76" t="s">
        <v>0</v>
      </c>
      <c r="EA76" t="s">
        <v>0</v>
      </c>
      <c r="EB76" t="s">
        <v>0</v>
      </c>
      <c r="EC76" t="s">
        <v>0</v>
      </c>
      <c r="ED76" t="s">
        <v>0</v>
      </c>
      <c r="EE76" t="s">
        <v>0</v>
      </c>
      <c r="EF76" t="s">
        <v>0</v>
      </c>
      <c r="EG76" t="s">
        <v>0</v>
      </c>
      <c r="EH76" t="s">
        <v>0</v>
      </c>
      <c r="EI76" t="s">
        <v>0</v>
      </c>
      <c r="EJ76" t="s">
        <v>0</v>
      </c>
      <c r="EK76" t="s">
        <v>0</v>
      </c>
      <c r="EL76" t="s">
        <v>0</v>
      </c>
      <c r="EM76" t="s">
        <v>0</v>
      </c>
      <c r="EN76" t="s">
        <v>0</v>
      </c>
      <c r="EO76" t="s">
        <v>0</v>
      </c>
      <c r="EP76" t="s">
        <v>0</v>
      </c>
      <c r="EQ76" t="s">
        <v>0</v>
      </c>
      <c r="ER76" t="s">
        <v>0</v>
      </c>
      <c r="ES76" t="s">
        <v>0</v>
      </c>
      <c r="ET76" t="s">
        <v>0</v>
      </c>
      <c r="EU76" t="s">
        <v>0</v>
      </c>
      <c r="EV76" t="s">
        <v>0</v>
      </c>
      <c r="EW76" t="s">
        <v>0</v>
      </c>
      <c r="EX76" t="s">
        <v>0</v>
      </c>
      <c r="EY76" t="s">
        <v>0</v>
      </c>
      <c r="EZ76" t="s">
        <v>0</v>
      </c>
      <c r="FA76" t="s">
        <v>0</v>
      </c>
      <c r="FB76" t="s">
        <v>0</v>
      </c>
      <c r="FC76" t="s">
        <v>0</v>
      </c>
      <c r="FD76" t="s">
        <v>0</v>
      </c>
      <c r="FE76" t="s">
        <v>0</v>
      </c>
      <c r="FF76" t="s">
        <v>0</v>
      </c>
      <c r="FG76" t="s">
        <v>0</v>
      </c>
      <c r="FH76" t="s">
        <v>0</v>
      </c>
      <c r="FI76" t="s">
        <v>0</v>
      </c>
      <c r="FJ76" t="s">
        <v>0</v>
      </c>
      <c r="FK76" t="s">
        <v>0</v>
      </c>
      <c r="FL76" t="s">
        <v>0</v>
      </c>
      <c r="FM76" t="s">
        <v>0</v>
      </c>
      <c r="FN76" t="s">
        <v>0</v>
      </c>
      <c r="FO76" t="s">
        <v>0</v>
      </c>
      <c r="FP76" t="s">
        <v>0</v>
      </c>
      <c r="FQ76" t="s">
        <v>0</v>
      </c>
      <c r="FR76" t="s">
        <v>0</v>
      </c>
      <c r="FS76" t="s">
        <v>0</v>
      </c>
      <c r="FT76" t="s">
        <v>0</v>
      </c>
      <c r="FU76" t="s">
        <v>0</v>
      </c>
      <c r="FV76" t="s">
        <v>0</v>
      </c>
      <c r="FW76" t="s">
        <v>0</v>
      </c>
      <c r="FX76" t="s">
        <v>0</v>
      </c>
      <c r="FY76" t="s">
        <v>0</v>
      </c>
      <c r="FZ76" t="s">
        <v>0</v>
      </c>
      <c r="GA76" t="s">
        <v>0</v>
      </c>
      <c r="GB76" t="s">
        <v>0</v>
      </c>
      <c r="GC76" t="s">
        <v>0</v>
      </c>
      <c r="GD76" t="s">
        <v>0</v>
      </c>
      <c r="GE76" t="s">
        <v>0</v>
      </c>
      <c r="GF76" t="s">
        <v>0</v>
      </c>
      <c r="GG76" t="s">
        <v>0</v>
      </c>
      <c r="GH76" t="s">
        <v>0</v>
      </c>
      <c r="GI76" t="s">
        <v>0</v>
      </c>
      <c r="GJ76" t="s">
        <v>0</v>
      </c>
      <c r="GK76" t="s">
        <v>0</v>
      </c>
      <c r="GL76" t="s">
        <v>0</v>
      </c>
      <c r="GM76" t="s">
        <v>0</v>
      </c>
      <c r="GN76" t="s">
        <v>0</v>
      </c>
      <c r="GO76" t="s">
        <v>0</v>
      </c>
      <c r="GP76" t="s">
        <v>0</v>
      </c>
      <c r="GQ76" t="s">
        <v>0</v>
      </c>
      <c r="GR76" t="s">
        <v>0</v>
      </c>
      <c r="GS76" t="s">
        <v>0</v>
      </c>
      <c r="GT76" t="s">
        <v>0</v>
      </c>
      <c r="GU76" t="s">
        <v>0</v>
      </c>
      <c r="GV76" s="1" t="s">
        <v>0</v>
      </c>
    </row>
    <row r="77" spans="4:204" x14ac:dyDescent="0.25"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t="s">
        <v>0</v>
      </c>
      <c r="BA77" t="s">
        <v>0</v>
      </c>
      <c r="BB77" t="s">
        <v>0</v>
      </c>
      <c r="BC77" t="s">
        <v>0</v>
      </c>
      <c r="BD77" t="s">
        <v>0</v>
      </c>
      <c r="BE77" t="s">
        <v>0</v>
      </c>
      <c r="BF77" t="s">
        <v>0</v>
      </c>
      <c r="BG77" t="s">
        <v>0</v>
      </c>
      <c r="BH77" t="s">
        <v>0</v>
      </c>
      <c r="BI77" t="s">
        <v>0</v>
      </c>
      <c r="BJ77" t="s">
        <v>0</v>
      </c>
      <c r="BK77" t="s">
        <v>0</v>
      </c>
      <c r="BL77" t="s">
        <v>0</v>
      </c>
      <c r="BM77" t="s">
        <v>0</v>
      </c>
      <c r="BN77" t="s">
        <v>0</v>
      </c>
      <c r="BO77" t="s">
        <v>0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t="s">
        <v>0</v>
      </c>
      <c r="BV77" t="s">
        <v>0</v>
      </c>
      <c r="BW77" t="s">
        <v>0</v>
      </c>
      <c r="BX77" t="s">
        <v>0</v>
      </c>
      <c r="BY77" t="s">
        <v>0</v>
      </c>
      <c r="BZ77" t="s">
        <v>0</v>
      </c>
      <c r="CA77" t="s">
        <v>0</v>
      </c>
      <c r="CB77" t="s">
        <v>0</v>
      </c>
      <c r="CC77" t="s">
        <v>0</v>
      </c>
      <c r="CD77" t="s">
        <v>0</v>
      </c>
      <c r="CE77" t="s">
        <v>0</v>
      </c>
      <c r="CF77" t="s">
        <v>0</v>
      </c>
      <c r="CG77" t="s">
        <v>0</v>
      </c>
      <c r="CH77" t="s">
        <v>0</v>
      </c>
      <c r="CI77" t="s">
        <v>0</v>
      </c>
      <c r="CJ77" t="s">
        <v>0</v>
      </c>
      <c r="CK77" t="s">
        <v>0</v>
      </c>
      <c r="CL77" t="s">
        <v>0</v>
      </c>
      <c r="CM77" t="s">
        <v>0</v>
      </c>
      <c r="CN77" t="s">
        <v>0</v>
      </c>
      <c r="CO77" t="s">
        <v>0</v>
      </c>
      <c r="CP77" t="s">
        <v>0</v>
      </c>
      <c r="CQ77" t="s">
        <v>0</v>
      </c>
      <c r="CR77" t="s">
        <v>0</v>
      </c>
      <c r="CS77" t="s">
        <v>0</v>
      </c>
      <c r="CT77" t="s">
        <v>0</v>
      </c>
      <c r="CU77" t="s">
        <v>0</v>
      </c>
      <c r="CV77" t="s">
        <v>0</v>
      </c>
      <c r="CW77" t="s">
        <v>0</v>
      </c>
      <c r="CX77" t="s">
        <v>0</v>
      </c>
      <c r="CY77" t="s">
        <v>0</v>
      </c>
      <c r="CZ77" t="s">
        <v>0</v>
      </c>
      <c r="DA77" t="s">
        <v>0</v>
      </c>
      <c r="DB77" t="s">
        <v>0</v>
      </c>
      <c r="DC77" t="s">
        <v>0</v>
      </c>
      <c r="DD77" t="s">
        <v>0</v>
      </c>
      <c r="DE77" t="s">
        <v>0</v>
      </c>
      <c r="DF77" t="s">
        <v>0</v>
      </c>
      <c r="DG77" t="s">
        <v>0</v>
      </c>
      <c r="DH77" t="s">
        <v>0</v>
      </c>
      <c r="DI77" t="s">
        <v>0</v>
      </c>
      <c r="DJ77" t="s">
        <v>0</v>
      </c>
      <c r="DK77" t="s">
        <v>0</v>
      </c>
      <c r="DL77" t="s">
        <v>0</v>
      </c>
      <c r="DM77" t="s">
        <v>0</v>
      </c>
      <c r="DN77" t="s">
        <v>0</v>
      </c>
      <c r="DO77" t="s">
        <v>0</v>
      </c>
      <c r="DP77" t="s">
        <v>0</v>
      </c>
      <c r="DQ77" t="s">
        <v>0</v>
      </c>
      <c r="DR77" t="s">
        <v>0</v>
      </c>
      <c r="DS77" t="s">
        <v>0</v>
      </c>
      <c r="DT77" t="s">
        <v>0</v>
      </c>
      <c r="DU77" t="s">
        <v>0</v>
      </c>
      <c r="DV77" t="s">
        <v>0</v>
      </c>
      <c r="DW77" t="s">
        <v>0</v>
      </c>
      <c r="DX77" t="s">
        <v>0</v>
      </c>
      <c r="DY77" t="s">
        <v>0</v>
      </c>
      <c r="DZ77" t="s">
        <v>0</v>
      </c>
      <c r="EA77" t="s">
        <v>0</v>
      </c>
      <c r="EB77" t="s">
        <v>0</v>
      </c>
      <c r="EC77" t="s">
        <v>0</v>
      </c>
      <c r="ED77" t="s">
        <v>0</v>
      </c>
      <c r="EE77" t="s">
        <v>0</v>
      </c>
      <c r="EF77" t="s">
        <v>0</v>
      </c>
      <c r="EG77" t="s">
        <v>0</v>
      </c>
      <c r="EH77" t="s">
        <v>0</v>
      </c>
      <c r="EI77" t="s">
        <v>0</v>
      </c>
      <c r="EJ77" t="s">
        <v>0</v>
      </c>
      <c r="EK77" t="s">
        <v>0</v>
      </c>
      <c r="EL77" t="s">
        <v>0</v>
      </c>
      <c r="EM77" t="s">
        <v>0</v>
      </c>
      <c r="EN77" t="s">
        <v>0</v>
      </c>
      <c r="EO77" t="s">
        <v>0</v>
      </c>
      <c r="EP77" t="s">
        <v>0</v>
      </c>
      <c r="EQ77" t="s">
        <v>0</v>
      </c>
      <c r="ER77" t="s">
        <v>0</v>
      </c>
      <c r="ES77" t="s">
        <v>0</v>
      </c>
      <c r="ET77" t="s">
        <v>0</v>
      </c>
      <c r="EU77" t="s">
        <v>0</v>
      </c>
      <c r="EV77" t="s">
        <v>0</v>
      </c>
      <c r="EW77" t="s">
        <v>0</v>
      </c>
      <c r="EX77" t="s">
        <v>0</v>
      </c>
      <c r="EY77" t="s">
        <v>0</v>
      </c>
      <c r="EZ77" t="s">
        <v>0</v>
      </c>
      <c r="FA77" t="s">
        <v>0</v>
      </c>
      <c r="FB77" t="s">
        <v>0</v>
      </c>
      <c r="FC77" t="s">
        <v>0</v>
      </c>
      <c r="FD77" t="s">
        <v>0</v>
      </c>
      <c r="FE77" t="s">
        <v>0</v>
      </c>
      <c r="FF77" t="s">
        <v>0</v>
      </c>
      <c r="FG77" t="s">
        <v>0</v>
      </c>
      <c r="FH77" t="s">
        <v>0</v>
      </c>
      <c r="FI77" t="s">
        <v>0</v>
      </c>
      <c r="FJ77" t="s">
        <v>0</v>
      </c>
      <c r="FK77" t="s">
        <v>0</v>
      </c>
      <c r="FL77" t="s">
        <v>0</v>
      </c>
      <c r="FM77" t="s">
        <v>0</v>
      </c>
      <c r="FN77" t="s">
        <v>0</v>
      </c>
      <c r="FO77" t="s">
        <v>0</v>
      </c>
      <c r="FP77" t="s">
        <v>0</v>
      </c>
      <c r="FQ77" t="s">
        <v>0</v>
      </c>
      <c r="FR77" t="s">
        <v>0</v>
      </c>
      <c r="FS77" t="s">
        <v>0</v>
      </c>
      <c r="FT77" t="s">
        <v>0</v>
      </c>
      <c r="FU77" t="s">
        <v>0</v>
      </c>
      <c r="FV77" t="s">
        <v>0</v>
      </c>
      <c r="FW77" t="s">
        <v>0</v>
      </c>
      <c r="FX77" t="s">
        <v>0</v>
      </c>
      <c r="FY77" t="s">
        <v>0</v>
      </c>
      <c r="FZ77" t="s">
        <v>0</v>
      </c>
      <c r="GA77" t="s">
        <v>0</v>
      </c>
      <c r="GB77" t="s">
        <v>0</v>
      </c>
      <c r="GC77" t="s">
        <v>0</v>
      </c>
      <c r="GD77" t="s">
        <v>0</v>
      </c>
      <c r="GE77" t="s">
        <v>0</v>
      </c>
      <c r="GF77" t="s">
        <v>0</v>
      </c>
      <c r="GG77" t="s">
        <v>0</v>
      </c>
      <c r="GH77" t="s">
        <v>0</v>
      </c>
      <c r="GI77" t="s">
        <v>0</v>
      </c>
      <c r="GJ77" t="s">
        <v>0</v>
      </c>
      <c r="GK77" t="s">
        <v>0</v>
      </c>
      <c r="GL77" t="s">
        <v>0</v>
      </c>
      <c r="GM77" t="s">
        <v>0</v>
      </c>
      <c r="GN77" t="s">
        <v>0</v>
      </c>
      <c r="GO77" t="s">
        <v>0</v>
      </c>
      <c r="GP77" t="s">
        <v>0</v>
      </c>
      <c r="GQ77" t="s">
        <v>0</v>
      </c>
      <c r="GR77" t="s">
        <v>0</v>
      </c>
      <c r="GS77" t="s">
        <v>0</v>
      </c>
      <c r="GT77" t="s">
        <v>0</v>
      </c>
      <c r="GU77" t="s">
        <v>0</v>
      </c>
      <c r="GV77" s="1" t="s">
        <v>0</v>
      </c>
    </row>
    <row r="78" spans="4:204" x14ac:dyDescent="0.25"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t="s">
        <v>0</v>
      </c>
      <c r="BA78" t="s">
        <v>0</v>
      </c>
      <c r="BB78" t="s">
        <v>0</v>
      </c>
      <c r="BC78" t="s">
        <v>0</v>
      </c>
      <c r="BD78" t="s">
        <v>0</v>
      </c>
      <c r="BE78" t="s">
        <v>0</v>
      </c>
      <c r="BF78" t="s">
        <v>0</v>
      </c>
      <c r="BG78" t="s">
        <v>0</v>
      </c>
      <c r="BH78" t="s">
        <v>0</v>
      </c>
      <c r="BI78" t="s">
        <v>0</v>
      </c>
      <c r="BJ78" t="s">
        <v>0</v>
      </c>
      <c r="BK78" t="s">
        <v>0</v>
      </c>
      <c r="BL78" t="s">
        <v>0</v>
      </c>
      <c r="BM78" t="s">
        <v>0</v>
      </c>
      <c r="BN78" t="s">
        <v>0</v>
      </c>
      <c r="BO78" t="s">
        <v>0</v>
      </c>
      <c r="BP78" t="s">
        <v>0</v>
      </c>
      <c r="BQ78" t="s">
        <v>0</v>
      </c>
      <c r="BR78" t="s">
        <v>0</v>
      </c>
      <c r="BS78" t="s">
        <v>0</v>
      </c>
      <c r="BT78" t="s">
        <v>0</v>
      </c>
      <c r="BU78" t="s">
        <v>0</v>
      </c>
      <c r="BV78" t="s">
        <v>0</v>
      </c>
      <c r="BW78" t="s">
        <v>0</v>
      </c>
      <c r="BX78" t="s">
        <v>0</v>
      </c>
      <c r="BY78" t="s">
        <v>0</v>
      </c>
      <c r="BZ78" t="s">
        <v>0</v>
      </c>
      <c r="CA78" t="s">
        <v>0</v>
      </c>
      <c r="CB78" t="s">
        <v>0</v>
      </c>
      <c r="CC78" t="s">
        <v>0</v>
      </c>
      <c r="CD78" t="s">
        <v>0</v>
      </c>
      <c r="CE78" t="s">
        <v>0</v>
      </c>
      <c r="CF78" t="s">
        <v>0</v>
      </c>
      <c r="CG78" t="s">
        <v>0</v>
      </c>
      <c r="CH78" t="s">
        <v>0</v>
      </c>
      <c r="CI78" t="s">
        <v>0</v>
      </c>
      <c r="CJ78" t="s">
        <v>0</v>
      </c>
      <c r="CK78" t="s">
        <v>0</v>
      </c>
      <c r="CL78" t="s">
        <v>0</v>
      </c>
      <c r="CM78" t="s">
        <v>0</v>
      </c>
      <c r="CN78" t="s">
        <v>0</v>
      </c>
      <c r="CO78" t="s">
        <v>0</v>
      </c>
      <c r="CP78" t="s">
        <v>0</v>
      </c>
      <c r="CQ78" t="s">
        <v>0</v>
      </c>
      <c r="CR78" t="s">
        <v>0</v>
      </c>
      <c r="CS78" t="s">
        <v>0</v>
      </c>
      <c r="CT78" t="s">
        <v>0</v>
      </c>
      <c r="CU78" t="s">
        <v>0</v>
      </c>
      <c r="CV78" t="s">
        <v>0</v>
      </c>
      <c r="CW78" t="s">
        <v>0</v>
      </c>
      <c r="CX78" t="s">
        <v>0</v>
      </c>
      <c r="CY78" t="s">
        <v>0</v>
      </c>
      <c r="CZ78" t="s">
        <v>0</v>
      </c>
      <c r="DA78" t="s">
        <v>0</v>
      </c>
      <c r="DB78" t="s">
        <v>0</v>
      </c>
      <c r="DC78" t="s">
        <v>0</v>
      </c>
      <c r="DD78" t="s">
        <v>0</v>
      </c>
      <c r="DE78" t="s">
        <v>0</v>
      </c>
      <c r="DF78" t="s">
        <v>0</v>
      </c>
      <c r="DG78" t="s">
        <v>0</v>
      </c>
      <c r="DH78" t="s">
        <v>0</v>
      </c>
      <c r="DI78" t="s">
        <v>0</v>
      </c>
      <c r="DJ78" t="s">
        <v>0</v>
      </c>
      <c r="DK78" t="s">
        <v>0</v>
      </c>
      <c r="DL78" t="s">
        <v>0</v>
      </c>
      <c r="DM78" t="s">
        <v>0</v>
      </c>
      <c r="DN78" t="s">
        <v>0</v>
      </c>
      <c r="DO78" t="s">
        <v>0</v>
      </c>
      <c r="DP78" t="s">
        <v>0</v>
      </c>
      <c r="DQ78" t="s">
        <v>0</v>
      </c>
      <c r="DR78" t="s">
        <v>0</v>
      </c>
      <c r="DS78" t="s">
        <v>0</v>
      </c>
      <c r="DT78" t="s">
        <v>0</v>
      </c>
      <c r="DU78" t="s">
        <v>0</v>
      </c>
      <c r="DV78" t="s">
        <v>0</v>
      </c>
      <c r="DW78" t="s">
        <v>0</v>
      </c>
      <c r="DX78" t="s">
        <v>0</v>
      </c>
      <c r="DY78" t="s">
        <v>0</v>
      </c>
      <c r="DZ78" t="s">
        <v>0</v>
      </c>
      <c r="EA78" t="s">
        <v>0</v>
      </c>
      <c r="EB78" t="s">
        <v>0</v>
      </c>
      <c r="EC78" t="s">
        <v>0</v>
      </c>
      <c r="ED78" t="s">
        <v>0</v>
      </c>
      <c r="EE78" t="s">
        <v>0</v>
      </c>
      <c r="EF78" t="s">
        <v>0</v>
      </c>
      <c r="EG78" t="s">
        <v>0</v>
      </c>
      <c r="EH78" t="s">
        <v>0</v>
      </c>
      <c r="EI78" t="s">
        <v>0</v>
      </c>
      <c r="EJ78" t="s">
        <v>0</v>
      </c>
      <c r="EK78" t="s">
        <v>0</v>
      </c>
      <c r="EL78" t="s">
        <v>0</v>
      </c>
      <c r="EM78" t="s">
        <v>0</v>
      </c>
      <c r="EN78" t="s">
        <v>0</v>
      </c>
      <c r="EO78" t="s">
        <v>0</v>
      </c>
      <c r="EP78" t="s">
        <v>0</v>
      </c>
      <c r="EQ78" t="s">
        <v>0</v>
      </c>
      <c r="ER78" t="s">
        <v>0</v>
      </c>
      <c r="ES78" t="s">
        <v>0</v>
      </c>
      <c r="ET78" t="s">
        <v>0</v>
      </c>
      <c r="EU78" t="s">
        <v>0</v>
      </c>
      <c r="EV78" t="s">
        <v>0</v>
      </c>
      <c r="EW78" t="s">
        <v>0</v>
      </c>
      <c r="EX78" t="s">
        <v>0</v>
      </c>
      <c r="EY78" t="s">
        <v>0</v>
      </c>
      <c r="EZ78" t="s">
        <v>0</v>
      </c>
      <c r="FA78" t="s">
        <v>0</v>
      </c>
      <c r="FB78" t="s">
        <v>0</v>
      </c>
      <c r="FC78" t="s">
        <v>0</v>
      </c>
      <c r="FD78" t="s">
        <v>0</v>
      </c>
      <c r="FE78" t="s">
        <v>0</v>
      </c>
      <c r="FF78" t="s">
        <v>0</v>
      </c>
      <c r="FG78" t="s">
        <v>0</v>
      </c>
      <c r="FH78" t="s">
        <v>0</v>
      </c>
      <c r="FI78" t="s">
        <v>0</v>
      </c>
      <c r="FJ78" t="s">
        <v>0</v>
      </c>
      <c r="FK78" t="s">
        <v>0</v>
      </c>
      <c r="FL78" t="s">
        <v>0</v>
      </c>
      <c r="FM78" t="s">
        <v>0</v>
      </c>
      <c r="FN78" t="s">
        <v>0</v>
      </c>
      <c r="FO78" t="s">
        <v>0</v>
      </c>
      <c r="FP78" t="s">
        <v>0</v>
      </c>
      <c r="FQ78" t="s">
        <v>0</v>
      </c>
      <c r="FR78" t="s">
        <v>0</v>
      </c>
      <c r="FS78" t="s">
        <v>0</v>
      </c>
      <c r="FT78" t="s">
        <v>0</v>
      </c>
      <c r="FU78" t="s">
        <v>0</v>
      </c>
      <c r="FV78" t="s">
        <v>0</v>
      </c>
      <c r="FW78" t="s">
        <v>0</v>
      </c>
      <c r="FX78" t="s">
        <v>0</v>
      </c>
      <c r="FY78" t="s">
        <v>0</v>
      </c>
      <c r="FZ78" t="s">
        <v>0</v>
      </c>
      <c r="GA78" t="s">
        <v>0</v>
      </c>
      <c r="GB78" t="s">
        <v>0</v>
      </c>
      <c r="GC78" t="s">
        <v>0</v>
      </c>
      <c r="GD78" t="s">
        <v>0</v>
      </c>
      <c r="GE78" t="s">
        <v>0</v>
      </c>
      <c r="GF78" t="s">
        <v>0</v>
      </c>
      <c r="GG78" t="s">
        <v>0</v>
      </c>
      <c r="GH78" t="s">
        <v>0</v>
      </c>
      <c r="GI78" t="s">
        <v>0</v>
      </c>
      <c r="GJ78" t="s">
        <v>0</v>
      </c>
      <c r="GK78" t="s">
        <v>0</v>
      </c>
      <c r="GL78" t="s">
        <v>0</v>
      </c>
      <c r="GM78" t="s">
        <v>0</v>
      </c>
      <c r="GN78" t="s">
        <v>0</v>
      </c>
      <c r="GO78" t="s">
        <v>0</v>
      </c>
      <c r="GP78" t="s">
        <v>0</v>
      </c>
      <c r="GQ78" t="s">
        <v>0</v>
      </c>
      <c r="GR78" t="s">
        <v>0</v>
      </c>
      <c r="GS78" t="s">
        <v>0</v>
      </c>
      <c r="GT78" t="s">
        <v>0</v>
      </c>
      <c r="GU78" t="s">
        <v>0</v>
      </c>
      <c r="GV78" s="1" t="s">
        <v>0</v>
      </c>
    </row>
    <row r="79" spans="4:204" x14ac:dyDescent="0.25"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GV79" s="1"/>
    </row>
    <row r="80" spans="4:204" x14ac:dyDescent="0.25"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GV80" s="1"/>
    </row>
    <row r="81" spans="4:204" x14ac:dyDescent="0.25"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GV81" s="1"/>
    </row>
    <row r="82" spans="4:204" x14ac:dyDescent="0.25"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GV82" s="1"/>
    </row>
    <row r="83" spans="4:204" x14ac:dyDescent="0.25"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GV83" s="1"/>
    </row>
    <row r="84" spans="4:204" x14ac:dyDescent="0.25"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GV84" s="1"/>
    </row>
    <row r="85" spans="4:204" x14ac:dyDescent="0.25"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GV85" s="1"/>
    </row>
    <row r="86" spans="4:204" x14ac:dyDescent="0.25"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GV86" s="1"/>
    </row>
    <row r="87" spans="4:204" x14ac:dyDescent="0.25"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GV87" s="1"/>
    </row>
    <row r="88" spans="4:204" x14ac:dyDescent="0.25"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GV88" s="1"/>
    </row>
    <row r="89" spans="4:204" x14ac:dyDescent="0.25"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GV89" s="1"/>
    </row>
    <row r="90" spans="4:204" x14ac:dyDescent="0.25"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GV90" s="1"/>
    </row>
    <row r="91" spans="4:204" x14ac:dyDescent="0.25"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GV91" s="1"/>
    </row>
    <row r="92" spans="4:204" x14ac:dyDescent="0.25"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GV92" s="1"/>
    </row>
    <row r="93" spans="4:204" x14ac:dyDescent="0.25"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GV93" s="1"/>
    </row>
    <row r="94" spans="4:204" x14ac:dyDescent="0.25"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GV94" s="1"/>
    </row>
    <row r="95" spans="4:204" x14ac:dyDescent="0.25"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GV95" s="1"/>
    </row>
    <row r="96" spans="4:204" x14ac:dyDescent="0.25"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GV96" s="1"/>
    </row>
    <row r="97" spans="4:204" x14ac:dyDescent="0.25"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GV97" s="1"/>
    </row>
    <row r="98" spans="4:204" x14ac:dyDescent="0.25"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GV98" s="1"/>
    </row>
    <row r="99" spans="4:204" x14ac:dyDescent="0.25"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GV99" s="1"/>
    </row>
    <row r="100" spans="4:204" x14ac:dyDescent="0.25"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GV100" s="1"/>
    </row>
    <row r="101" spans="4:204" x14ac:dyDescent="0.25"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GV101" s="1"/>
    </row>
    <row r="102" spans="4:204" x14ac:dyDescent="0.25"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GV102" s="1"/>
    </row>
    <row r="103" spans="4:204" x14ac:dyDescent="0.25"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GV103" s="1"/>
    </row>
    <row r="104" spans="4:204" x14ac:dyDescent="0.25"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GV104" s="1"/>
    </row>
    <row r="105" spans="4:204" x14ac:dyDescent="0.25"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</row>
    <row r="106" spans="4:204" x14ac:dyDescent="0.25"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  <c r="AO106" s="78"/>
      <c r="AP106" s="78"/>
      <c r="AQ106" s="78"/>
      <c r="AR106" s="78"/>
      <c r="AS106" s="78"/>
      <c r="AT106" s="78"/>
      <c r="AU106" s="78"/>
      <c r="AV106" s="78"/>
      <c r="AW106" s="78"/>
      <c r="AX106" s="78"/>
      <c r="AY106" s="78"/>
    </row>
    <row r="107" spans="4:204" x14ac:dyDescent="0.25"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</row>
    <row r="108" spans="4:204" x14ac:dyDescent="0.25"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</row>
    <row r="109" spans="4:204" x14ac:dyDescent="0.25"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</row>
    <row r="110" spans="4:204" x14ac:dyDescent="0.25"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</row>
    <row r="111" spans="4:204" x14ac:dyDescent="0.25"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</row>
    <row r="112" spans="4:204" x14ac:dyDescent="0.25"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</row>
    <row r="113" spans="4:51" x14ac:dyDescent="0.25"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</row>
    <row r="114" spans="4:51" x14ac:dyDescent="0.25"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</row>
    <row r="115" spans="4:51" x14ac:dyDescent="0.25"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</row>
    <row r="116" spans="4:51" x14ac:dyDescent="0.25"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</row>
    <row r="117" spans="4:51" x14ac:dyDescent="0.25"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</row>
    <row r="118" spans="4:51" x14ac:dyDescent="0.25"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</row>
    <row r="119" spans="4:51" x14ac:dyDescent="0.25"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</row>
    <row r="120" spans="4:51" x14ac:dyDescent="0.25"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</row>
    <row r="121" spans="4:51" x14ac:dyDescent="0.25"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</row>
    <row r="122" spans="4:51" x14ac:dyDescent="0.25"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</row>
    <row r="123" spans="4:51" x14ac:dyDescent="0.25"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</row>
    <row r="124" spans="4:51" x14ac:dyDescent="0.25"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</row>
    <row r="125" spans="4:51" x14ac:dyDescent="0.25"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</row>
    <row r="126" spans="4:51" x14ac:dyDescent="0.25"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</row>
    <row r="127" spans="4:51" x14ac:dyDescent="0.25"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</row>
    <row r="128" spans="4:51" x14ac:dyDescent="0.25"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</row>
    <row r="129" spans="4:51" x14ac:dyDescent="0.25"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</row>
    <row r="130" spans="4:51" x14ac:dyDescent="0.25"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</row>
    <row r="131" spans="4:51" x14ac:dyDescent="0.25"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</row>
    <row r="132" spans="4:51" x14ac:dyDescent="0.25"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</row>
    <row r="133" spans="4:51" x14ac:dyDescent="0.25"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</row>
    <row r="134" spans="4:51" x14ac:dyDescent="0.25"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</row>
    <row r="135" spans="4:51" x14ac:dyDescent="0.25"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</row>
    <row r="136" spans="4:51" x14ac:dyDescent="0.25"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</row>
    <row r="137" spans="4:51" x14ac:dyDescent="0.25"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  <c r="AU137" s="78"/>
      <c r="AV137" s="78"/>
      <c r="AW137" s="78"/>
      <c r="AX137" s="78"/>
      <c r="AY137" s="78"/>
    </row>
    <row r="138" spans="4:51" x14ac:dyDescent="0.25"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  <c r="AU138" s="78"/>
      <c r="AV138" s="78"/>
      <c r="AW138" s="78"/>
      <c r="AX138" s="78"/>
      <c r="AY138" s="78"/>
    </row>
    <row r="139" spans="4:51" x14ac:dyDescent="0.25"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</row>
    <row r="140" spans="4:51" x14ac:dyDescent="0.25"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</row>
    <row r="141" spans="4:51" x14ac:dyDescent="0.25"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</row>
    <row r="142" spans="4:51" x14ac:dyDescent="0.25"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  <c r="AQ142" s="79"/>
      <c r="AR142" s="79"/>
      <c r="AS142" s="79"/>
      <c r="AT142" s="79"/>
      <c r="AU142" s="79"/>
      <c r="AV142" s="79"/>
      <c r="AW142" s="79"/>
      <c r="AX142" s="79"/>
      <c r="AY142" s="79"/>
    </row>
    <row r="143" spans="4:51" x14ac:dyDescent="0.25"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79"/>
      <c r="AT143" s="79"/>
      <c r="AU143" s="79"/>
      <c r="AV143" s="79"/>
      <c r="AW143" s="79"/>
      <c r="AX143" s="79"/>
      <c r="AY143" s="79"/>
    </row>
    <row r="144" spans="4:51" x14ac:dyDescent="0.25"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M144" s="79"/>
      <c r="AN144" s="79"/>
      <c r="AO144" s="79"/>
      <c r="AP144" s="79"/>
      <c r="AQ144" s="79"/>
      <c r="AR144" s="79"/>
      <c r="AS144" s="79"/>
      <c r="AT144" s="79"/>
      <c r="AU144" s="79"/>
      <c r="AV144" s="79"/>
      <c r="AW144" s="79"/>
      <c r="AX144" s="79"/>
      <c r="AY144" s="79"/>
    </row>
    <row r="145" spans="1:204" x14ac:dyDescent="0.25">
      <c r="A145" t="s">
        <v>0</v>
      </c>
      <c r="B145" t="s">
        <v>0</v>
      </c>
      <c r="C145" t="s">
        <v>0</v>
      </c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t="s">
        <v>0</v>
      </c>
      <c r="BA145" t="s">
        <v>0</v>
      </c>
      <c r="BB145" t="s">
        <v>0</v>
      </c>
      <c r="BC145" t="s">
        <v>0</v>
      </c>
      <c r="BD145" t="s">
        <v>0</v>
      </c>
      <c r="BE145" t="s">
        <v>0</v>
      </c>
      <c r="BF145" t="s">
        <v>0</v>
      </c>
      <c r="BG145" t="s">
        <v>0</v>
      </c>
      <c r="BH145" t="s">
        <v>0</v>
      </c>
      <c r="BI145" t="s">
        <v>0</v>
      </c>
      <c r="BJ145" t="s">
        <v>0</v>
      </c>
      <c r="BK145" t="s">
        <v>0</v>
      </c>
      <c r="BL145" t="s">
        <v>0</v>
      </c>
      <c r="BM145" t="s">
        <v>0</v>
      </c>
      <c r="BN145" t="s">
        <v>0</v>
      </c>
      <c r="BO145" t="s">
        <v>0</v>
      </c>
      <c r="BP145" t="s">
        <v>0</v>
      </c>
      <c r="BQ145" t="s">
        <v>0</v>
      </c>
      <c r="BR145" t="s">
        <v>0</v>
      </c>
      <c r="BS145" t="s">
        <v>0</v>
      </c>
      <c r="BT145" t="s">
        <v>0</v>
      </c>
      <c r="BU145" t="s">
        <v>0</v>
      </c>
      <c r="BV145" t="s">
        <v>0</v>
      </c>
      <c r="BW145" t="s">
        <v>0</v>
      </c>
      <c r="BX145" t="s">
        <v>0</v>
      </c>
      <c r="BY145" t="s">
        <v>0</v>
      </c>
      <c r="BZ145" t="s">
        <v>0</v>
      </c>
      <c r="CA145" t="s">
        <v>0</v>
      </c>
      <c r="CB145" t="s">
        <v>0</v>
      </c>
      <c r="CC145" t="s">
        <v>0</v>
      </c>
      <c r="CD145" t="s">
        <v>0</v>
      </c>
      <c r="CE145" t="s">
        <v>0</v>
      </c>
      <c r="CF145" t="s">
        <v>0</v>
      </c>
      <c r="CG145" t="s">
        <v>0</v>
      </c>
      <c r="CH145" t="s">
        <v>0</v>
      </c>
      <c r="CI145" t="s">
        <v>0</v>
      </c>
      <c r="CJ145" t="s">
        <v>0</v>
      </c>
      <c r="CK145" t="s">
        <v>0</v>
      </c>
      <c r="CL145" t="s">
        <v>0</v>
      </c>
      <c r="CM145" t="s">
        <v>0</v>
      </c>
      <c r="CN145" t="s">
        <v>0</v>
      </c>
      <c r="CO145" t="s">
        <v>0</v>
      </c>
      <c r="CP145" t="s">
        <v>0</v>
      </c>
      <c r="CQ145" t="s">
        <v>0</v>
      </c>
      <c r="CR145" t="s">
        <v>0</v>
      </c>
      <c r="CS145" t="s">
        <v>0</v>
      </c>
      <c r="CT145" t="s">
        <v>0</v>
      </c>
      <c r="CU145" t="s">
        <v>0</v>
      </c>
      <c r="CV145" t="s">
        <v>0</v>
      </c>
      <c r="CW145" t="s">
        <v>0</v>
      </c>
      <c r="CX145" t="s">
        <v>0</v>
      </c>
      <c r="CY145" t="s">
        <v>0</v>
      </c>
      <c r="CZ145" t="s">
        <v>0</v>
      </c>
      <c r="DA145" t="s">
        <v>0</v>
      </c>
      <c r="DB145" t="s">
        <v>0</v>
      </c>
      <c r="DC145" t="s">
        <v>0</v>
      </c>
      <c r="DD145" t="s">
        <v>0</v>
      </c>
      <c r="DE145" t="s">
        <v>0</v>
      </c>
      <c r="DF145" t="s">
        <v>0</v>
      </c>
      <c r="DG145" t="s">
        <v>0</v>
      </c>
      <c r="DH145" t="s">
        <v>0</v>
      </c>
      <c r="DI145" t="s">
        <v>0</v>
      </c>
      <c r="DJ145" t="s">
        <v>0</v>
      </c>
      <c r="DK145" t="s">
        <v>0</v>
      </c>
      <c r="DL145" t="s">
        <v>0</v>
      </c>
      <c r="DM145" t="s">
        <v>0</v>
      </c>
      <c r="DN145" t="s">
        <v>0</v>
      </c>
      <c r="DO145" t="s">
        <v>0</v>
      </c>
      <c r="DP145" t="s">
        <v>0</v>
      </c>
      <c r="DQ145" t="s">
        <v>0</v>
      </c>
      <c r="DR145" t="s">
        <v>0</v>
      </c>
      <c r="DS145" t="s">
        <v>0</v>
      </c>
      <c r="DT145" t="s">
        <v>0</v>
      </c>
      <c r="DU145" t="s">
        <v>0</v>
      </c>
      <c r="DV145" t="s">
        <v>0</v>
      </c>
      <c r="DW145" t="s">
        <v>0</v>
      </c>
      <c r="DX145" t="s">
        <v>0</v>
      </c>
      <c r="DY145" t="s">
        <v>0</v>
      </c>
      <c r="DZ145" t="s">
        <v>0</v>
      </c>
      <c r="EA145" t="s">
        <v>0</v>
      </c>
      <c r="EB145" t="s">
        <v>0</v>
      </c>
      <c r="EC145" t="s">
        <v>0</v>
      </c>
      <c r="ED145" t="s">
        <v>0</v>
      </c>
      <c r="EE145" t="s">
        <v>0</v>
      </c>
      <c r="EF145" t="s">
        <v>0</v>
      </c>
      <c r="EG145" t="s">
        <v>0</v>
      </c>
      <c r="EH145" t="s">
        <v>0</v>
      </c>
      <c r="EI145" t="s">
        <v>0</v>
      </c>
      <c r="EJ145" t="s">
        <v>0</v>
      </c>
      <c r="EK145" t="s">
        <v>0</v>
      </c>
      <c r="EL145" t="s">
        <v>0</v>
      </c>
      <c r="EM145" t="s">
        <v>0</v>
      </c>
      <c r="EN145" t="s">
        <v>0</v>
      </c>
      <c r="EO145" t="s">
        <v>0</v>
      </c>
      <c r="EP145" t="s">
        <v>0</v>
      </c>
      <c r="EQ145" t="s">
        <v>0</v>
      </c>
      <c r="ER145" t="s">
        <v>0</v>
      </c>
      <c r="ES145" t="s">
        <v>0</v>
      </c>
      <c r="ET145" t="s">
        <v>0</v>
      </c>
      <c r="EU145" t="s">
        <v>0</v>
      </c>
      <c r="EV145" t="s">
        <v>0</v>
      </c>
      <c r="EW145" t="s">
        <v>0</v>
      </c>
      <c r="EX145" t="s">
        <v>0</v>
      </c>
      <c r="EY145" t="s">
        <v>0</v>
      </c>
      <c r="EZ145" t="s">
        <v>0</v>
      </c>
      <c r="FA145" t="s">
        <v>0</v>
      </c>
      <c r="FB145" t="s">
        <v>0</v>
      </c>
      <c r="FC145" t="s">
        <v>0</v>
      </c>
      <c r="FD145" t="s">
        <v>0</v>
      </c>
      <c r="FE145" t="s">
        <v>0</v>
      </c>
      <c r="FF145" t="s">
        <v>0</v>
      </c>
      <c r="FG145" t="s">
        <v>0</v>
      </c>
      <c r="FH145" t="s">
        <v>0</v>
      </c>
      <c r="FI145" t="s">
        <v>0</v>
      </c>
      <c r="FJ145" t="s">
        <v>0</v>
      </c>
      <c r="FK145" t="s">
        <v>0</v>
      </c>
      <c r="FL145" t="s">
        <v>0</v>
      </c>
      <c r="FM145" t="s">
        <v>0</v>
      </c>
      <c r="FN145" t="s">
        <v>0</v>
      </c>
      <c r="FO145" t="s">
        <v>0</v>
      </c>
      <c r="FP145" t="s">
        <v>0</v>
      </c>
      <c r="FQ145" t="s">
        <v>0</v>
      </c>
      <c r="FR145" t="s">
        <v>0</v>
      </c>
      <c r="FS145" t="s">
        <v>0</v>
      </c>
      <c r="FT145" t="s">
        <v>0</v>
      </c>
      <c r="FU145" t="s">
        <v>0</v>
      </c>
      <c r="FV145" t="s">
        <v>0</v>
      </c>
      <c r="FW145" t="s">
        <v>0</v>
      </c>
      <c r="FX145" t="s">
        <v>0</v>
      </c>
      <c r="FY145" t="s">
        <v>0</v>
      </c>
      <c r="FZ145" t="s">
        <v>0</v>
      </c>
      <c r="GA145" t="s">
        <v>0</v>
      </c>
      <c r="GB145" t="s">
        <v>0</v>
      </c>
      <c r="GC145" t="s">
        <v>0</v>
      </c>
      <c r="GD145" t="s">
        <v>0</v>
      </c>
      <c r="GE145" t="s">
        <v>0</v>
      </c>
      <c r="GF145" t="s">
        <v>0</v>
      </c>
      <c r="GG145" t="s">
        <v>0</v>
      </c>
      <c r="GH145" t="s">
        <v>0</v>
      </c>
      <c r="GI145" t="s">
        <v>0</v>
      </c>
      <c r="GJ145" t="s">
        <v>0</v>
      </c>
      <c r="GK145" t="s">
        <v>0</v>
      </c>
      <c r="GL145" t="s">
        <v>0</v>
      </c>
      <c r="GM145" t="s">
        <v>0</v>
      </c>
      <c r="GN145" t="s">
        <v>0</v>
      </c>
      <c r="GO145" t="s">
        <v>0</v>
      </c>
      <c r="GP145" t="s">
        <v>0</v>
      </c>
      <c r="GQ145" t="s">
        <v>0</v>
      </c>
      <c r="GR145" t="s">
        <v>0</v>
      </c>
      <c r="GS145" t="s">
        <v>0</v>
      </c>
      <c r="GT145" t="s">
        <v>0</v>
      </c>
      <c r="GU145" t="s">
        <v>0</v>
      </c>
      <c r="GV145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V145"/>
  <sheetViews>
    <sheetView workbookViewId="0">
      <pane xSplit="3" ySplit="3" topLeftCell="AX4" activePane="bottomRight" state="frozen"/>
      <selection pane="topRight" activeCell="J1" sqref="J1"/>
      <selection pane="bottomLeft" activeCell="A4" sqref="A4"/>
      <selection pane="bottomRight" activeCell="C25" sqref="C25"/>
    </sheetView>
  </sheetViews>
  <sheetFormatPr defaultRowHeight="15" x14ac:dyDescent="0.25"/>
  <cols>
    <col min="1" max="1" width="17.85546875" customWidth="1"/>
    <col min="2" max="2" width="17.7109375" customWidth="1"/>
    <col min="3" max="3" width="6.85546875" customWidth="1"/>
    <col min="4" max="51" width="16.8554687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16" width="12" bestFit="1" customWidth="1"/>
    <col min="217" max="217" width="12.7109375" bestFit="1" customWidth="1"/>
    <col min="218" max="224" width="12" bestFit="1" customWidth="1"/>
    <col min="225" max="260" width="15.42578125" bestFit="1" customWidth="1"/>
    <col min="261" max="262" width="5.28515625" bestFit="1" customWidth="1"/>
    <col min="263" max="352" width="6.28515625" bestFit="1" customWidth="1"/>
    <col min="353" max="413" width="7.28515625" bestFit="1" customWidth="1"/>
  </cols>
  <sheetData>
    <row r="2" spans="1:204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204" x14ac:dyDescent="0.25">
      <c r="A3" t="s">
        <v>558</v>
      </c>
      <c r="B3" t="s">
        <v>17</v>
      </c>
      <c r="C3" t="s">
        <v>1</v>
      </c>
      <c r="D3" s="8" t="s">
        <v>30</v>
      </c>
      <c r="E3" s="8" t="s">
        <v>31</v>
      </c>
      <c r="F3" s="8" t="s">
        <v>32</v>
      </c>
      <c r="G3" s="8" t="s">
        <v>33</v>
      </c>
      <c r="H3" s="8" t="s">
        <v>34</v>
      </c>
      <c r="I3" s="8" t="s">
        <v>35</v>
      </c>
      <c r="J3" s="8" t="s">
        <v>36</v>
      </c>
      <c r="K3" s="8" t="s">
        <v>37</v>
      </c>
      <c r="L3" s="8" t="s">
        <v>38</v>
      </c>
      <c r="M3" s="8" t="s">
        <v>39</v>
      </c>
      <c r="N3" s="8" t="s">
        <v>40</v>
      </c>
      <c r="O3" s="8" t="s">
        <v>41</v>
      </c>
      <c r="P3" s="8" t="s">
        <v>321</v>
      </c>
      <c r="Q3" s="8" t="s">
        <v>322</v>
      </c>
      <c r="R3" s="8" t="s">
        <v>323</v>
      </c>
      <c r="S3" s="8" t="s">
        <v>324</v>
      </c>
      <c r="T3" s="8" t="s">
        <v>325</v>
      </c>
      <c r="U3" s="8" t="s">
        <v>326</v>
      </c>
      <c r="V3" s="8" t="s">
        <v>327</v>
      </c>
      <c r="W3" s="8" t="s">
        <v>328</v>
      </c>
      <c r="X3" s="8" t="s">
        <v>329</v>
      </c>
      <c r="Y3" s="8" t="s">
        <v>330</v>
      </c>
      <c r="Z3" s="8" t="s">
        <v>331</v>
      </c>
      <c r="AA3" s="8" t="s">
        <v>332</v>
      </c>
      <c r="AB3" s="8" t="s">
        <v>333</v>
      </c>
      <c r="AC3" s="8" t="s">
        <v>334</v>
      </c>
      <c r="AD3" s="8" t="s">
        <v>335</v>
      </c>
      <c r="AE3" s="8" t="s">
        <v>336</v>
      </c>
      <c r="AF3" s="8" t="s">
        <v>337</v>
      </c>
      <c r="AG3" s="8" t="s">
        <v>338</v>
      </c>
      <c r="AH3" s="8" t="s">
        <v>339</v>
      </c>
      <c r="AI3" s="8" t="s">
        <v>340</v>
      </c>
      <c r="AJ3" s="8" t="s">
        <v>341</v>
      </c>
      <c r="AK3" s="8" t="s">
        <v>342</v>
      </c>
      <c r="AL3" s="8" t="s">
        <v>343</v>
      </c>
      <c r="AM3" s="8" t="s">
        <v>344</v>
      </c>
      <c r="AN3" s="8" t="s">
        <v>345</v>
      </c>
      <c r="AO3" s="8" t="s">
        <v>346</v>
      </c>
      <c r="AP3" s="8" t="s">
        <v>347</v>
      </c>
      <c r="AQ3" s="8" t="s">
        <v>348</v>
      </c>
      <c r="AR3" s="8" t="s">
        <v>349</v>
      </c>
      <c r="AS3" s="8" t="s">
        <v>350</v>
      </c>
      <c r="AT3" s="8" t="s">
        <v>351</v>
      </c>
      <c r="AU3" s="8" t="s">
        <v>352</v>
      </c>
      <c r="AV3" s="8" t="s">
        <v>353</v>
      </c>
      <c r="AW3" s="8" t="s">
        <v>354</v>
      </c>
      <c r="AX3" s="8" t="s">
        <v>355</v>
      </c>
      <c r="AY3" s="8" t="s">
        <v>356</v>
      </c>
      <c r="AZ3" s="8" t="s">
        <v>320</v>
      </c>
      <c r="BA3" s="8" t="s">
        <v>357</v>
      </c>
      <c r="BB3" s="8" t="s">
        <v>358</v>
      </c>
      <c r="BC3" s="8" t="s">
        <v>359</v>
      </c>
      <c r="BD3" s="8" t="s">
        <v>360</v>
      </c>
      <c r="BE3" s="8" t="s">
        <v>361</v>
      </c>
      <c r="BF3" s="8" t="s">
        <v>362</v>
      </c>
      <c r="BG3" s="8" t="s">
        <v>363</v>
      </c>
      <c r="BH3" s="8" t="s">
        <v>364</v>
      </c>
      <c r="BI3" s="8" t="s">
        <v>365</v>
      </c>
      <c r="BJ3" s="8" t="s">
        <v>366</v>
      </c>
      <c r="BK3" s="8" t="s">
        <v>367</v>
      </c>
      <c r="BL3" s="8" t="s">
        <v>368</v>
      </c>
      <c r="BM3" s="8" t="s">
        <v>369</v>
      </c>
      <c r="BN3" s="8" t="s">
        <v>370</v>
      </c>
      <c r="BO3" s="8" t="s">
        <v>371</v>
      </c>
      <c r="BP3" s="8" t="s">
        <v>376</v>
      </c>
      <c r="BQ3" s="8" t="s">
        <v>377</v>
      </c>
      <c r="BR3" s="8" t="s">
        <v>378</v>
      </c>
      <c r="BS3" s="8" t="s">
        <v>379</v>
      </c>
      <c r="BT3" s="8" t="s">
        <v>380</v>
      </c>
      <c r="BU3" s="8" t="s">
        <v>381</v>
      </c>
      <c r="BV3" s="8" t="s">
        <v>382</v>
      </c>
      <c r="BW3" s="8" t="s">
        <v>383</v>
      </c>
      <c r="BX3" s="8" t="s">
        <v>384</v>
      </c>
      <c r="BY3" s="8" t="s">
        <v>385</v>
      </c>
      <c r="BZ3" s="8" t="s">
        <v>386</v>
      </c>
      <c r="CA3" s="8" t="s">
        <v>387</v>
      </c>
      <c r="CB3" s="8" t="s">
        <v>388</v>
      </c>
      <c r="CC3" s="8" t="s">
        <v>389</v>
      </c>
      <c r="CD3" s="8" t="s">
        <v>390</v>
      </c>
      <c r="CE3" s="8" t="s">
        <v>391</v>
      </c>
      <c r="CF3" s="8" t="s">
        <v>392</v>
      </c>
      <c r="CG3" s="8" t="s">
        <v>393</v>
      </c>
      <c r="CH3" s="8" t="s">
        <v>394</v>
      </c>
      <c r="CI3" s="8" t="s">
        <v>395</v>
      </c>
      <c r="CJ3" s="8" t="s">
        <v>396</v>
      </c>
      <c r="CK3" s="8" t="s">
        <v>397</v>
      </c>
      <c r="CL3" s="8" t="s">
        <v>398</v>
      </c>
      <c r="CM3" s="8" t="s">
        <v>399</v>
      </c>
      <c r="CN3" s="8" t="s">
        <v>400</v>
      </c>
      <c r="CO3" s="8" t="s">
        <v>401</v>
      </c>
      <c r="CP3" s="8" t="s">
        <v>402</v>
      </c>
      <c r="CQ3" s="8" t="s">
        <v>403</v>
      </c>
      <c r="CR3" s="8" t="s">
        <v>404</v>
      </c>
      <c r="CS3" s="8" t="s">
        <v>405</v>
      </c>
      <c r="CT3" s="8" t="s">
        <v>406</v>
      </c>
      <c r="CU3" s="8" t="s">
        <v>407</v>
      </c>
      <c r="CV3" s="8" t="s">
        <v>408</v>
      </c>
      <c r="CW3" s="8" t="s">
        <v>409</v>
      </c>
      <c r="CX3" s="8" t="s">
        <v>410</v>
      </c>
      <c r="CY3" s="8" t="s">
        <v>411</v>
      </c>
      <c r="CZ3" s="8" t="s">
        <v>412</v>
      </c>
      <c r="DA3" s="8" t="s">
        <v>413</v>
      </c>
      <c r="DB3" s="8" t="s">
        <v>414</v>
      </c>
      <c r="DC3" s="8" t="s">
        <v>415</v>
      </c>
      <c r="DD3" s="8" t="s">
        <v>416</v>
      </c>
      <c r="DE3" s="8" t="s">
        <v>417</v>
      </c>
      <c r="DF3" s="8" t="s">
        <v>418</v>
      </c>
      <c r="DG3" s="8" t="s">
        <v>419</v>
      </c>
      <c r="DH3" s="8" t="s">
        <v>420</v>
      </c>
      <c r="DI3" s="8" t="s">
        <v>421</v>
      </c>
      <c r="DJ3" s="8" t="s">
        <v>422</v>
      </c>
      <c r="DK3" s="8" t="s">
        <v>423</v>
      </c>
      <c r="DL3" s="8" t="s">
        <v>424</v>
      </c>
      <c r="DM3" s="8" t="s">
        <v>425</v>
      </c>
      <c r="DN3" s="8" t="s">
        <v>426</v>
      </c>
      <c r="DO3" s="8" t="s">
        <v>427</v>
      </c>
      <c r="DP3" s="8" t="s">
        <v>428</v>
      </c>
      <c r="DQ3" s="8" t="s">
        <v>429</v>
      </c>
      <c r="DR3" s="8" t="s">
        <v>430</v>
      </c>
      <c r="DS3" s="8" t="s">
        <v>431</v>
      </c>
      <c r="DT3" s="8" t="s">
        <v>432</v>
      </c>
      <c r="DU3" s="8" t="s">
        <v>433</v>
      </c>
      <c r="DV3" s="8" t="s">
        <v>434</v>
      </c>
      <c r="DW3" s="8" t="s">
        <v>435</v>
      </c>
      <c r="DX3" s="8" t="s">
        <v>436</v>
      </c>
      <c r="DY3" s="8" t="s">
        <v>437</v>
      </c>
      <c r="DZ3" s="8" t="s">
        <v>438</v>
      </c>
      <c r="EA3" s="8" t="s">
        <v>439</v>
      </c>
      <c r="EB3" s="8" t="s">
        <v>440</v>
      </c>
      <c r="EC3" s="8" t="s">
        <v>441</v>
      </c>
      <c r="ED3" s="8" t="s">
        <v>442</v>
      </c>
      <c r="EE3" s="8" t="s">
        <v>443</v>
      </c>
      <c r="EF3" s="8" t="s">
        <v>444</v>
      </c>
      <c r="EG3" s="8" t="s">
        <v>445</v>
      </c>
      <c r="EH3" s="8" t="s">
        <v>446</v>
      </c>
      <c r="EI3" s="8" t="s">
        <v>447</v>
      </c>
      <c r="EJ3" s="8" t="s">
        <v>448</v>
      </c>
      <c r="EK3" s="8" t="s">
        <v>449</v>
      </c>
      <c r="EL3" s="8" t="s">
        <v>450</v>
      </c>
      <c r="EM3" s="8" t="s">
        <v>451</v>
      </c>
      <c r="EN3" s="8" t="s">
        <v>452</v>
      </c>
      <c r="EO3" s="8" t="s">
        <v>453</v>
      </c>
      <c r="EP3" s="8" t="s">
        <v>454</v>
      </c>
      <c r="EQ3" s="8" t="s">
        <v>455</v>
      </c>
      <c r="ER3" s="8" t="s">
        <v>456</v>
      </c>
      <c r="ES3" s="8" t="s">
        <v>457</v>
      </c>
      <c r="ET3" s="8" t="s">
        <v>458</v>
      </c>
      <c r="EU3" s="8" t="s">
        <v>459</v>
      </c>
      <c r="EV3" s="8" t="s">
        <v>460</v>
      </c>
      <c r="EW3" s="8" t="s">
        <v>461</v>
      </c>
      <c r="EX3" s="8" t="s">
        <v>462</v>
      </c>
      <c r="EY3" s="8" t="s">
        <v>463</v>
      </c>
      <c r="EZ3" s="8" t="s">
        <v>464</v>
      </c>
      <c r="FA3" s="8" t="s">
        <v>465</v>
      </c>
      <c r="FB3" s="8" t="s">
        <v>469</v>
      </c>
      <c r="FC3" s="8" t="s">
        <v>470</v>
      </c>
      <c r="FD3" s="8" t="s">
        <v>471</v>
      </c>
      <c r="FE3" s="8" t="s">
        <v>472</v>
      </c>
      <c r="FF3" s="8" t="s">
        <v>473</v>
      </c>
      <c r="FG3" s="8" t="s">
        <v>474</v>
      </c>
      <c r="FH3" s="8" t="s">
        <v>475</v>
      </c>
      <c r="FI3" s="8" t="s">
        <v>476</v>
      </c>
      <c r="FJ3" s="8" t="s">
        <v>477</v>
      </c>
      <c r="FK3" s="8" t="s">
        <v>478</v>
      </c>
      <c r="FL3" s="8" t="s">
        <v>479</v>
      </c>
      <c r="FM3" s="8" t="s">
        <v>480</v>
      </c>
      <c r="FN3" s="8" t="s">
        <v>481</v>
      </c>
      <c r="FO3" s="8" t="s">
        <v>482</v>
      </c>
      <c r="FP3" s="8" t="s">
        <v>483</v>
      </c>
      <c r="FQ3" s="8" t="s">
        <v>484</v>
      </c>
      <c r="FR3" s="8" t="s">
        <v>485</v>
      </c>
      <c r="FS3" s="8" t="s">
        <v>486</v>
      </c>
      <c r="FT3" s="8" t="s">
        <v>487</v>
      </c>
      <c r="FU3" s="8" t="s">
        <v>488</v>
      </c>
      <c r="FV3" s="8" t="s">
        <v>489</v>
      </c>
      <c r="FW3" s="8" t="s">
        <v>490</v>
      </c>
      <c r="FX3" s="8" t="s">
        <v>491</v>
      </c>
      <c r="FY3" s="8" t="s">
        <v>492</v>
      </c>
      <c r="FZ3" s="8" t="s">
        <v>493</v>
      </c>
      <c r="GA3" s="8" t="s">
        <v>494</v>
      </c>
      <c r="GB3" s="8" t="s">
        <v>495</v>
      </c>
      <c r="GC3" s="8" t="s">
        <v>496</v>
      </c>
      <c r="GD3" s="8" t="s">
        <v>497</v>
      </c>
      <c r="GE3" s="8" t="s">
        <v>498</v>
      </c>
      <c r="GF3" s="8" t="s">
        <v>499</v>
      </c>
      <c r="GG3" s="8" t="s">
        <v>500</v>
      </c>
      <c r="GH3" s="8" t="s">
        <v>501</v>
      </c>
      <c r="GI3" s="8" t="s">
        <v>502</v>
      </c>
      <c r="GJ3" s="8" t="s">
        <v>503</v>
      </c>
      <c r="GK3" s="8" t="s">
        <v>504</v>
      </c>
      <c r="GL3" s="8" t="s">
        <v>505</v>
      </c>
      <c r="GM3" s="8" t="s">
        <v>506</v>
      </c>
      <c r="GN3" s="8" t="s">
        <v>507</v>
      </c>
      <c r="GO3" s="8" t="s">
        <v>508</v>
      </c>
      <c r="GP3" s="8" t="s">
        <v>509</v>
      </c>
      <c r="GQ3" s="8" t="s">
        <v>510</v>
      </c>
      <c r="GR3" s="8" t="s">
        <v>511</v>
      </c>
      <c r="GS3" s="8" t="s">
        <v>512</v>
      </c>
      <c r="GT3" s="8" t="s">
        <v>513</v>
      </c>
      <c r="GU3" s="8" t="s">
        <v>514</v>
      </c>
      <c r="GV3" s="10" t="s">
        <v>515</v>
      </c>
    </row>
    <row r="4" spans="1:204" x14ac:dyDescent="0.25">
      <c r="A4" t="s">
        <v>559</v>
      </c>
      <c r="B4" t="s">
        <v>0</v>
      </c>
      <c r="C4" t="s">
        <v>0</v>
      </c>
      <c r="D4" s="9">
        <v>3029899035.1999998</v>
      </c>
      <c r="E4" s="9">
        <v>3045762697.5799999</v>
      </c>
      <c r="F4" s="9">
        <v>3186474315.3199997</v>
      </c>
      <c r="G4" s="9">
        <v>3335890038.4000001</v>
      </c>
      <c r="H4" s="9">
        <v>3225310889.5799999</v>
      </c>
      <c r="I4" s="9">
        <v>3124212303.3000002</v>
      </c>
      <c r="J4" s="9">
        <v>3240120999.02</v>
      </c>
      <c r="K4" s="9">
        <v>3207073571.3099999</v>
      </c>
      <c r="L4" s="9">
        <v>3325710537.4899998</v>
      </c>
      <c r="M4" s="9">
        <v>3413421705.6399999</v>
      </c>
      <c r="N4" s="9">
        <v>3390284673.8000002</v>
      </c>
      <c r="O4" s="9">
        <v>4066331521.1399999</v>
      </c>
      <c r="P4" s="9">
        <v>3178859478.1300001</v>
      </c>
      <c r="Q4" s="9">
        <v>3302679912.0599999</v>
      </c>
      <c r="R4" s="9">
        <v>3242711428.5499997</v>
      </c>
      <c r="S4" s="9">
        <v>3345823548.3000002</v>
      </c>
      <c r="T4" s="9">
        <v>3428946002.3900003</v>
      </c>
      <c r="U4" s="9">
        <v>3319327317.4200001</v>
      </c>
      <c r="V4" s="9">
        <v>3252445155.3800001</v>
      </c>
      <c r="W4" s="9">
        <v>3345803054.79</v>
      </c>
      <c r="X4" s="9">
        <v>3331027071.8600001</v>
      </c>
      <c r="Y4" s="9">
        <v>3356695149.4099998</v>
      </c>
      <c r="Z4" s="9">
        <v>3466009191.21</v>
      </c>
      <c r="AA4" s="9">
        <v>3673926172.4099998</v>
      </c>
      <c r="AB4" s="9">
        <v>3414301902.0500002</v>
      </c>
      <c r="AC4" s="9">
        <v>3580104522.8699999</v>
      </c>
      <c r="AD4" s="9">
        <v>3520461329.23</v>
      </c>
      <c r="AE4" s="9">
        <v>3505909866.3099999</v>
      </c>
      <c r="AF4" s="9">
        <v>3610682004.1500001</v>
      </c>
      <c r="AG4" s="9">
        <v>3504697606.7599998</v>
      </c>
      <c r="AH4" s="9">
        <v>3398741799.3699999</v>
      </c>
      <c r="AI4" s="9">
        <v>3516290125.9200001</v>
      </c>
      <c r="AJ4" s="9">
        <v>3506060685.71</v>
      </c>
      <c r="AK4" s="9">
        <v>3560350526.2799997</v>
      </c>
      <c r="AL4" s="9">
        <v>3644571709.4000001</v>
      </c>
      <c r="AM4" s="9">
        <v>3866001285.0299997</v>
      </c>
      <c r="AN4" s="9">
        <v>3465733633.3400002</v>
      </c>
      <c r="AO4" s="9">
        <v>3651368384.6600003</v>
      </c>
      <c r="AP4" s="9">
        <v>3597825984.4400001</v>
      </c>
      <c r="AQ4" s="9">
        <v>3677911839.9900002</v>
      </c>
      <c r="AR4" s="9">
        <v>3788048597.2399998</v>
      </c>
      <c r="AS4" s="9">
        <v>3681635783.54</v>
      </c>
      <c r="AT4" s="9">
        <v>3568254818.54</v>
      </c>
      <c r="AU4" s="9">
        <v>3685806823.5599999</v>
      </c>
      <c r="AV4" s="9">
        <v>3664053531.3299999</v>
      </c>
      <c r="AW4" s="9">
        <v>3728747955.4899998</v>
      </c>
      <c r="AX4" s="9">
        <v>3821627014.5800004</v>
      </c>
      <c r="AY4" s="9">
        <v>4041894335.3600001</v>
      </c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11"/>
    </row>
    <row r="5" spans="1:204" x14ac:dyDescent="0.25">
      <c r="A5" t="s">
        <v>560</v>
      </c>
      <c r="B5" t="s">
        <v>0</v>
      </c>
      <c r="C5" t="s">
        <v>0</v>
      </c>
      <c r="D5" s="9">
        <v>1731445943.95</v>
      </c>
      <c r="E5" s="9">
        <v>1619515119.3599999</v>
      </c>
      <c r="F5" s="9">
        <v>1623715996.8900001</v>
      </c>
      <c r="G5" s="9">
        <v>1742976937.2</v>
      </c>
      <c r="H5" s="9">
        <v>1692888052.52</v>
      </c>
      <c r="I5" s="9">
        <v>1777798242.4100001</v>
      </c>
      <c r="J5" s="9">
        <v>1846712443.03</v>
      </c>
      <c r="K5" s="9">
        <v>1843070872.3099999</v>
      </c>
      <c r="L5" s="9">
        <v>2037749065.1500001</v>
      </c>
      <c r="M5" s="9">
        <v>2068069372.5799999</v>
      </c>
      <c r="N5" s="9">
        <v>2010666606.3599999</v>
      </c>
      <c r="O5" s="9">
        <v>2123584118.1800001</v>
      </c>
      <c r="P5" s="9">
        <v>1909478103.9300001</v>
      </c>
      <c r="Q5" s="9">
        <v>1853088856.95</v>
      </c>
      <c r="R5" s="9">
        <v>1893355813.4200001</v>
      </c>
      <c r="S5" s="9">
        <v>1904184003.54</v>
      </c>
      <c r="T5" s="9">
        <v>1927635315.0799999</v>
      </c>
      <c r="U5" s="9">
        <v>1979062026.71</v>
      </c>
      <c r="V5" s="9">
        <v>2007194073.6900001</v>
      </c>
      <c r="W5" s="9">
        <v>2055796572.8399999</v>
      </c>
      <c r="X5" s="9">
        <v>2084847647.5799999</v>
      </c>
      <c r="Y5" s="9">
        <v>2092950618.5</v>
      </c>
      <c r="Z5" s="9">
        <v>2109432823.8599999</v>
      </c>
      <c r="AA5" s="9">
        <v>2166768573.3299999</v>
      </c>
      <c r="AB5" s="9">
        <v>2010899327.5699999</v>
      </c>
      <c r="AC5" s="9">
        <v>1969278528.6300001</v>
      </c>
      <c r="AD5" s="9">
        <v>2022423970.05</v>
      </c>
      <c r="AE5" s="9">
        <v>2012114821.74</v>
      </c>
      <c r="AF5" s="9">
        <v>2045504682.1500001</v>
      </c>
      <c r="AG5" s="9">
        <v>2087979594.6500001</v>
      </c>
      <c r="AH5" s="9">
        <v>2106858933.74</v>
      </c>
      <c r="AI5" s="9">
        <v>2168760228.0900002</v>
      </c>
      <c r="AJ5" s="9">
        <v>2195852086.96</v>
      </c>
      <c r="AK5" s="9">
        <v>2191429800.4200001</v>
      </c>
      <c r="AL5" s="9">
        <v>2224321826.6100001</v>
      </c>
      <c r="AM5" s="9">
        <v>2265480246.0300002</v>
      </c>
      <c r="AN5" s="9">
        <v>2110958597.3399999</v>
      </c>
      <c r="AO5" s="9">
        <v>2078314843.29</v>
      </c>
      <c r="AP5" s="9">
        <v>2143870805.02</v>
      </c>
      <c r="AQ5" s="9">
        <v>2118435892.1700001</v>
      </c>
      <c r="AR5" s="9">
        <v>2152399479.0799999</v>
      </c>
      <c r="AS5" s="9">
        <v>2203641548.4400001</v>
      </c>
      <c r="AT5" s="9">
        <v>2222082258.3699999</v>
      </c>
      <c r="AU5" s="9">
        <v>2281222180.1399999</v>
      </c>
      <c r="AV5" s="9">
        <v>2298803300.6799998</v>
      </c>
      <c r="AW5" s="9">
        <v>2300586442.8099999</v>
      </c>
      <c r="AX5" s="9">
        <v>2338587731.3099999</v>
      </c>
      <c r="AY5" s="9">
        <v>2373460548.54</v>
      </c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11"/>
    </row>
    <row r="6" spans="1:204" x14ac:dyDescent="0.25">
      <c r="A6" t="s">
        <v>0</v>
      </c>
      <c r="B6" t="s">
        <v>59</v>
      </c>
      <c r="C6" t="s">
        <v>0</v>
      </c>
      <c r="D6" s="9">
        <v>1171007094.1400001</v>
      </c>
      <c r="E6" s="9">
        <v>1095751574.4200001</v>
      </c>
      <c r="F6" s="9">
        <v>1044957812.74</v>
      </c>
      <c r="G6" s="9">
        <v>1194331588.48</v>
      </c>
      <c r="H6" s="9">
        <v>1111157510.96</v>
      </c>
      <c r="I6" s="9">
        <v>1208340410.8699999</v>
      </c>
      <c r="J6" s="9">
        <v>1236057818.3399999</v>
      </c>
      <c r="K6" s="9">
        <v>1237360835.25</v>
      </c>
      <c r="L6" s="9">
        <v>1351985152.78</v>
      </c>
      <c r="M6" s="9">
        <v>1304572838.3</v>
      </c>
      <c r="N6" s="9">
        <v>1320393541.4400001</v>
      </c>
      <c r="O6" s="9">
        <v>1291275151.8</v>
      </c>
      <c r="P6" s="9">
        <v>1289148416.8599999</v>
      </c>
      <c r="Q6" s="9">
        <v>1261372209.3</v>
      </c>
      <c r="R6" s="9">
        <v>1247762925.05</v>
      </c>
      <c r="S6" s="9">
        <v>1304625303.47</v>
      </c>
      <c r="T6" s="9">
        <v>1292347520.9100001</v>
      </c>
      <c r="U6" s="9">
        <v>1312080619.8299999</v>
      </c>
      <c r="V6" s="9">
        <v>1349121935.9100001</v>
      </c>
      <c r="W6" s="9">
        <v>1357644751.2</v>
      </c>
      <c r="X6" s="9">
        <v>1360441892.24</v>
      </c>
      <c r="Y6" s="9">
        <v>1364158442.0999999</v>
      </c>
      <c r="Z6" s="9">
        <v>1371284338.6400001</v>
      </c>
      <c r="AA6" s="9">
        <v>1273992539.77</v>
      </c>
      <c r="AB6" s="9">
        <v>1345524979.4300001</v>
      </c>
      <c r="AC6" s="9">
        <v>1332148532.8299999</v>
      </c>
      <c r="AD6" s="9">
        <v>1330073609.3299999</v>
      </c>
      <c r="AE6" s="9">
        <v>1366963453.4100001</v>
      </c>
      <c r="AF6" s="9">
        <v>1365008783.3199999</v>
      </c>
      <c r="AG6" s="9">
        <v>1377326591.5799999</v>
      </c>
      <c r="AH6" s="9">
        <v>1406190104.01</v>
      </c>
      <c r="AI6" s="9">
        <v>1425592969.98</v>
      </c>
      <c r="AJ6" s="9">
        <v>1413302633.5599999</v>
      </c>
      <c r="AK6" s="9">
        <v>1420217401.0999999</v>
      </c>
      <c r="AL6" s="9">
        <v>1442943744.55</v>
      </c>
      <c r="AM6" s="9">
        <v>1330782297.3</v>
      </c>
      <c r="AN6" s="9">
        <v>1404082906.99</v>
      </c>
      <c r="AO6" s="9">
        <v>1398198966.6600001</v>
      </c>
      <c r="AP6" s="9">
        <v>1403657540.5799999</v>
      </c>
      <c r="AQ6" s="9">
        <v>1430941852.72</v>
      </c>
      <c r="AR6" s="9">
        <v>1428432177.75</v>
      </c>
      <c r="AS6" s="9">
        <v>1447843665.9300001</v>
      </c>
      <c r="AT6" s="9">
        <v>1477273149.8</v>
      </c>
      <c r="AU6" s="9">
        <v>1492153478.03</v>
      </c>
      <c r="AV6" s="9">
        <v>1470326011</v>
      </c>
      <c r="AW6" s="9">
        <v>1481445027.01</v>
      </c>
      <c r="AX6" s="9">
        <v>1509703858.3499999</v>
      </c>
      <c r="AY6" s="9">
        <v>1390849837.78</v>
      </c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11"/>
    </row>
    <row r="7" spans="1:204" x14ac:dyDescent="0.25">
      <c r="A7" t="s">
        <v>0</v>
      </c>
      <c r="B7" t="s">
        <v>53</v>
      </c>
      <c r="C7" t="s">
        <v>0</v>
      </c>
      <c r="D7" s="9">
        <v>91652896.659999996</v>
      </c>
      <c r="E7" s="9">
        <v>68603265.609999999</v>
      </c>
      <c r="F7" s="9">
        <v>74915919.269999996</v>
      </c>
      <c r="G7" s="9">
        <v>61473212.939999998</v>
      </c>
      <c r="H7" s="9">
        <v>68793982.719999999</v>
      </c>
      <c r="I7" s="9">
        <v>66553696.340000004</v>
      </c>
      <c r="J7" s="9">
        <v>77692126.989999995</v>
      </c>
      <c r="K7" s="9">
        <v>86421640.099999994</v>
      </c>
      <c r="L7" s="9">
        <v>146204764.13999999</v>
      </c>
      <c r="M7" s="9">
        <v>168864886.19</v>
      </c>
      <c r="N7" s="9">
        <v>108924011.2</v>
      </c>
      <c r="O7" s="9">
        <v>99379846.159999996</v>
      </c>
      <c r="P7" s="9">
        <v>89044166.370000005</v>
      </c>
      <c r="Q7" s="9">
        <v>74865664.150000095</v>
      </c>
      <c r="R7" s="9">
        <v>80611290.709999993</v>
      </c>
      <c r="S7" s="9">
        <v>72561469.650000006</v>
      </c>
      <c r="T7" s="9">
        <v>85186182.5</v>
      </c>
      <c r="U7" s="9">
        <v>86611976.400000006</v>
      </c>
      <c r="V7" s="9">
        <v>90056589.079999998</v>
      </c>
      <c r="W7" s="9">
        <v>102817217.34</v>
      </c>
      <c r="X7" s="9">
        <v>137055603.19999999</v>
      </c>
      <c r="Y7" s="9">
        <v>120172711.45999999</v>
      </c>
      <c r="Z7" s="9">
        <v>136526069.63</v>
      </c>
      <c r="AA7" s="9">
        <v>145339870.22999999</v>
      </c>
      <c r="AB7" s="9">
        <v>96047760.079999998</v>
      </c>
      <c r="AC7" s="9">
        <v>85001385.599999994</v>
      </c>
      <c r="AD7" s="9">
        <v>90868840.790000007</v>
      </c>
      <c r="AE7" s="9">
        <v>80923001.640000001</v>
      </c>
      <c r="AF7" s="9">
        <v>93836960.450000003</v>
      </c>
      <c r="AG7" s="9">
        <v>92968944.640000001</v>
      </c>
      <c r="AH7" s="9">
        <v>95805725.900000006</v>
      </c>
      <c r="AI7" s="9">
        <v>109686921.97</v>
      </c>
      <c r="AJ7" s="9">
        <v>143852065.71000001</v>
      </c>
      <c r="AK7" s="9">
        <v>127577062.48</v>
      </c>
      <c r="AL7" s="9">
        <v>143426773.09999999</v>
      </c>
      <c r="AM7" s="9">
        <v>151605922.80000001</v>
      </c>
      <c r="AN7" s="9">
        <v>102251621.62</v>
      </c>
      <c r="AO7" s="9">
        <v>91530252.870000005</v>
      </c>
      <c r="AP7" s="9">
        <v>99893543.390000105</v>
      </c>
      <c r="AQ7" s="9">
        <v>88113452.409999996</v>
      </c>
      <c r="AR7" s="9">
        <v>102003978.54000001</v>
      </c>
      <c r="AS7" s="9">
        <v>99972035.609999999</v>
      </c>
      <c r="AT7" s="9">
        <v>102054001.58</v>
      </c>
      <c r="AU7" s="9">
        <v>117002290.76000001</v>
      </c>
      <c r="AV7" s="9">
        <v>151048764.63999999</v>
      </c>
      <c r="AW7" s="9">
        <v>135156539.99000001</v>
      </c>
      <c r="AX7" s="9">
        <v>150630480.16999999</v>
      </c>
      <c r="AY7" s="9">
        <v>158178361.58000001</v>
      </c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11"/>
    </row>
    <row r="8" spans="1:204" x14ac:dyDescent="0.25">
      <c r="A8" t="s">
        <v>0</v>
      </c>
      <c r="B8" t="s">
        <v>56</v>
      </c>
      <c r="C8" t="s">
        <v>0</v>
      </c>
      <c r="D8" s="9">
        <v>54878823.880000003</v>
      </c>
      <c r="E8" s="9">
        <v>65067194.350000001</v>
      </c>
      <c r="F8" s="9">
        <v>93196647.239999995</v>
      </c>
      <c r="G8" s="9">
        <v>100741484.41</v>
      </c>
      <c r="H8" s="9">
        <v>99622994.629999995</v>
      </c>
      <c r="I8" s="9">
        <v>78702143.920000002</v>
      </c>
      <c r="J8" s="9">
        <v>102919376.70999999</v>
      </c>
      <c r="K8" s="9">
        <v>88338285.469999999</v>
      </c>
      <c r="L8" s="9">
        <v>71455837.849999994</v>
      </c>
      <c r="M8" s="9">
        <v>74558337.409999996</v>
      </c>
      <c r="N8" s="9">
        <v>61872303.700000003</v>
      </c>
      <c r="O8" s="9">
        <v>74093259.159999996</v>
      </c>
      <c r="P8" s="9">
        <v>71922034.670000002</v>
      </c>
      <c r="Q8" s="9">
        <v>73898767.090000004</v>
      </c>
      <c r="R8" s="9">
        <v>83215658.650000006</v>
      </c>
      <c r="S8" s="9">
        <v>80079351.420000002</v>
      </c>
      <c r="T8" s="9">
        <v>81534108.709999993</v>
      </c>
      <c r="U8" s="9">
        <v>82450322.170000002</v>
      </c>
      <c r="V8" s="9">
        <v>82173809.849999994</v>
      </c>
      <c r="W8" s="9">
        <v>86017713.099999994</v>
      </c>
      <c r="X8" s="9">
        <v>86810305.980000004</v>
      </c>
      <c r="Y8" s="9">
        <v>93076210.170000002</v>
      </c>
      <c r="Z8" s="9">
        <v>84232510.810000002</v>
      </c>
      <c r="AA8" s="9">
        <v>92073930.810000002</v>
      </c>
      <c r="AB8" s="9">
        <v>86467992.549999997</v>
      </c>
      <c r="AC8" s="9">
        <v>87349334.939999998</v>
      </c>
      <c r="AD8" s="9">
        <v>96087513.540000007</v>
      </c>
      <c r="AE8" s="9">
        <v>93351085.760000005</v>
      </c>
      <c r="AF8" s="9">
        <v>94341939.489999995</v>
      </c>
      <c r="AG8" s="9">
        <v>95455303.840000004</v>
      </c>
      <c r="AH8" s="9">
        <v>95450398.109999999</v>
      </c>
      <c r="AI8" s="9">
        <v>98964188.390000001</v>
      </c>
      <c r="AJ8" s="9">
        <v>99966679.489999995</v>
      </c>
      <c r="AK8" s="9">
        <v>106647600.2</v>
      </c>
      <c r="AL8" s="9">
        <v>97021272.769999996</v>
      </c>
      <c r="AM8" s="9">
        <v>105794280.18000001</v>
      </c>
      <c r="AN8" s="9">
        <v>97869935.599999994</v>
      </c>
      <c r="AO8" s="9">
        <v>99103675.599999994</v>
      </c>
      <c r="AP8" s="9">
        <v>107827990.05</v>
      </c>
      <c r="AQ8" s="9">
        <v>105584093.81</v>
      </c>
      <c r="AR8" s="9">
        <v>106101841.45</v>
      </c>
      <c r="AS8" s="9">
        <v>107135402.81999999</v>
      </c>
      <c r="AT8" s="9">
        <v>107402494.76000001</v>
      </c>
      <c r="AU8" s="9">
        <v>110586941.64</v>
      </c>
      <c r="AV8" s="9">
        <v>111807288.97</v>
      </c>
      <c r="AW8" s="9">
        <v>118889000.17</v>
      </c>
      <c r="AX8" s="9">
        <v>108488220.06</v>
      </c>
      <c r="AY8" s="9">
        <v>118183548.68000001</v>
      </c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11"/>
    </row>
    <row r="9" spans="1:204" x14ac:dyDescent="0.25">
      <c r="A9" t="s">
        <v>0</v>
      </c>
      <c r="B9" t="s">
        <v>561</v>
      </c>
      <c r="C9" t="s">
        <v>0</v>
      </c>
      <c r="D9" s="9">
        <v>185074153.31999999</v>
      </c>
      <c r="E9" s="9">
        <v>178840631.43000001</v>
      </c>
      <c r="F9" s="9">
        <v>181276771.24000001</v>
      </c>
      <c r="G9" s="9">
        <v>186072781.11000001</v>
      </c>
      <c r="H9" s="9">
        <v>187471465.28999999</v>
      </c>
      <c r="I9" s="9">
        <v>208958498.31999999</v>
      </c>
      <c r="J9" s="9">
        <v>207077476.25</v>
      </c>
      <c r="K9" s="9">
        <v>191889864.80000001</v>
      </c>
      <c r="L9" s="9">
        <v>197564646.13999999</v>
      </c>
      <c r="M9" s="9">
        <v>210556766.53</v>
      </c>
      <c r="N9" s="9">
        <v>212587474.03999999</v>
      </c>
      <c r="O9" s="9">
        <v>356791199.76999998</v>
      </c>
      <c r="P9" s="9">
        <v>203737708.84</v>
      </c>
      <c r="Q9" s="9">
        <v>200719855.16</v>
      </c>
      <c r="R9" s="9">
        <v>202064271.81</v>
      </c>
      <c r="S9" s="9">
        <v>200859654.56999999</v>
      </c>
      <c r="T9" s="9">
        <v>207570269.69999999</v>
      </c>
      <c r="U9" s="9">
        <v>215031205.84</v>
      </c>
      <c r="V9" s="9">
        <v>207648040.55000001</v>
      </c>
      <c r="W9" s="9">
        <v>207721878.88</v>
      </c>
      <c r="X9" s="9">
        <v>208693867.28</v>
      </c>
      <c r="Y9" s="9">
        <v>210112221.58000001</v>
      </c>
      <c r="Z9" s="9">
        <v>213430873.56999999</v>
      </c>
      <c r="AA9" s="9">
        <v>355785152.22000003</v>
      </c>
      <c r="AB9" s="9">
        <v>216058801.40000001</v>
      </c>
      <c r="AC9" s="9">
        <v>214699016.55000001</v>
      </c>
      <c r="AD9" s="9">
        <v>216000938.19</v>
      </c>
      <c r="AE9" s="9">
        <v>215728489.99000001</v>
      </c>
      <c r="AF9" s="9">
        <v>221172628.16</v>
      </c>
      <c r="AG9" s="9">
        <v>228599233.71000001</v>
      </c>
      <c r="AH9" s="9">
        <v>221469212.86000001</v>
      </c>
      <c r="AI9" s="9">
        <v>221306738.13</v>
      </c>
      <c r="AJ9" s="9">
        <v>221601724.12</v>
      </c>
      <c r="AK9" s="9">
        <v>222740912.46000001</v>
      </c>
      <c r="AL9" s="9">
        <v>225120085.99000001</v>
      </c>
      <c r="AM9" s="9">
        <v>367501237.55000001</v>
      </c>
      <c r="AN9" s="9">
        <v>228645690.30000001</v>
      </c>
      <c r="AO9" s="9">
        <v>227035709.22999999</v>
      </c>
      <c r="AP9" s="9">
        <v>228393178.08000001</v>
      </c>
      <c r="AQ9" s="9">
        <v>227739542.61000001</v>
      </c>
      <c r="AR9" s="9">
        <v>233262774.59999999</v>
      </c>
      <c r="AS9" s="9">
        <v>240613579.88999999</v>
      </c>
      <c r="AT9" s="9">
        <v>233266316.63</v>
      </c>
      <c r="AU9" s="9">
        <v>233161306.91</v>
      </c>
      <c r="AV9" s="9">
        <v>233612682.78999999</v>
      </c>
      <c r="AW9" s="9">
        <v>235191769.25</v>
      </c>
      <c r="AX9" s="9">
        <v>237530447.62</v>
      </c>
      <c r="AY9" s="9">
        <v>380061614.56</v>
      </c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11"/>
    </row>
    <row r="10" spans="1:204" x14ac:dyDescent="0.25">
      <c r="A10" t="s">
        <v>0</v>
      </c>
      <c r="B10" t="s">
        <v>562</v>
      </c>
      <c r="C10" t="s">
        <v>0</v>
      </c>
      <c r="D10" s="9">
        <v>228832975.94999999</v>
      </c>
      <c r="E10" s="9">
        <v>211252453.55000001</v>
      </c>
      <c r="F10" s="9">
        <v>229368846.40000001</v>
      </c>
      <c r="G10" s="9">
        <v>200357870.25999999</v>
      </c>
      <c r="H10" s="9">
        <v>225842098.91999999</v>
      </c>
      <c r="I10" s="9">
        <v>215243492.96000001</v>
      </c>
      <c r="J10" s="9">
        <v>222965644.74000001</v>
      </c>
      <c r="K10" s="9">
        <v>239060246.69</v>
      </c>
      <c r="L10" s="9">
        <v>270538664.24000001</v>
      </c>
      <c r="M10" s="9">
        <v>309516544.14999998</v>
      </c>
      <c r="N10" s="9">
        <v>306889275.98000002</v>
      </c>
      <c r="O10" s="9">
        <v>302044661.29000002</v>
      </c>
      <c r="P10" s="9">
        <v>255625777.19</v>
      </c>
      <c r="Q10" s="9">
        <v>242232361.25</v>
      </c>
      <c r="R10" s="9">
        <v>279701667.19999999</v>
      </c>
      <c r="S10" s="9">
        <v>246058224.43000001</v>
      </c>
      <c r="T10" s="9">
        <v>260997233.25999999</v>
      </c>
      <c r="U10" s="9">
        <v>282887902.47000003</v>
      </c>
      <c r="V10" s="9">
        <v>278193698.30000001</v>
      </c>
      <c r="W10" s="9">
        <v>301595012.31999999</v>
      </c>
      <c r="X10" s="9">
        <v>291845978.88</v>
      </c>
      <c r="Y10" s="9">
        <v>305431033.19</v>
      </c>
      <c r="Z10" s="9">
        <v>303959031.20999998</v>
      </c>
      <c r="AA10" s="9">
        <v>299577080.30000001</v>
      </c>
      <c r="AB10" s="9">
        <v>266799794.11000001</v>
      </c>
      <c r="AC10" s="9">
        <v>250080258.71000001</v>
      </c>
      <c r="AD10" s="9">
        <v>289393068.19999999</v>
      </c>
      <c r="AE10" s="9">
        <v>255148790.94</v>
      </c>
      <c r="AF10" s="9">
        <v>271144370.73000002</v>
      </c>
      <c r="AG10" s="9">
        <v>293629520.88</v>
      </c>
      <c r="AH10" s="9">
        <v>287943492.86000001</v>
      </c>
      <c r="AI10" s="9">
        <v>313209409.62</v>
      </c>
      <c r="AJ10" s="9">
        <v>317128984.07999998</v>
      </c>
      <c r="AK10" s="9">
        <v>314246824.18000001</v>
      </c>
      <c r="AL10" s="9">
        <v>315809950.19999999</v>
      </c>
      <c r="AM10" s="9">
        <v>309796508.19999999</v>
      </c>
      <c r="AN10" s="9">
        <v>278108442.82999998</v>
      </c>
      <c r="AO10" s="9">
        <v>262446238.93000001</v>
      </c>
      <c r="AP10" s="9">
        <v>304098552.92000002</v>
      </c>
      <c r="AQ10" s="9">
        <v>266056950.62</v>
      </c>
      <c r="AR10" s="9">
        <v>282598706.74000001</v>
      </c>
      <c r="AS10" s="9">
        <v>308076864.19</v>
      </c>
      <c r="AT10" s="9">
        <v>302086295.60000002</v>
      </c>
      <c r="AU10" s="9">
        <v>328318162.80000001</v>
      </c>
      <c r="AV10" s="9">
        <v>332008553.27999997</v>
      </c>
      <c r="AW10" s="9">
        <v>329904106.38999999</v>
      </c>
      <c r="AX10" s="9">
        <v>332234725.11000001</v>
      </c>
      <c r="AY10" s="9">
        <v>326187185.94</v>
      </c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11"/>
    </row>
    <row r="11" spans="1:204" x14ac:dyDescent="0.25">
      <c r="A11" t="s">
        <v>563</v>
      </c>
      <c r="B11" t="s">
        <v>0</v>
      </c>
      <c r="C11" t="s">
        <v>0</v>
      </c>
      <c r="D11" s="9">
        <v>123075224.52</v>
      </c>
      <c r="E11" s="9">
        <v>125397454.77</v>
      </c>
      <c r="F11" s="9">
        <v>125925872.56</v>
      </c>
      <c r="G11" s="9">
        <v>127654386.48999999</v>
      </c>
      <c r="H11" s="9">
        <v>135081708.80000001</v>
      </c>
      <c r="I11" s="9">
        <v>142610906.94999999</v>
      </c>
      <c r="J11" s="9">
        <v>138157534.18000001</v>
      </c>
      <c r="K11" s="9">
        <v>135142985.16</v>
      </c>
      <c r="L11" s="9">
        <v>133381974.04000001</v>
      </c>
      <c r="M11" s="9">
        <v>140859385.12</v>
      </c>
      <c r="N11" s="9">
        <v>152632493.83000001</v>
      </c>
      <c r="O11" s="9">
        <v>141677864.15000001</v>
      </c>
      <c r="P11" s="9">
        <v>147238802.78999999</v>
      </c>
      <c r="Q11" s="9">
        <v>149352530.44999999</v>
      </c>
      <c r="R11" s="9">
        <v>148840016.25999999</v>
      </c>
      <c r="S11" s="9">
        <v>149122041.15000001</v>
      </c>
      <c r="T11" s="9">
        <v>149435776.24000001</v>
      </c>
      <c r="U11" s="9">
        <v>146073322.91999999</v>
      </c>
      <c r="V11" s="9">
        <v>149360543.81</v>
      </c>
      <c r="W11" s="9">
        <v>145168517.69</v>
      </c>
      <c r="X11" s="9">
        <v>145098440.91999999</v>
      </c>
      <c r="Y11" s="9">
        <v>141953342.09</v>
      </c>
      <c r="Z11" s="9">
        <v>154048541.47999999</v>
      </c>
      <c r="AA11" s="9">
        <v>142177124.19999999</v>
      </c>
      <c r="AB11" s="9">
        <v>145158984.81</v>
      </c>
      <c r="AC11" s="9">
        <v>147541432.50999999</v>
      </c>
      <c r="AD11" s="9">
        <v>147141667.71000001</v>
      </c>
      <c r="AE11" s="9">
        <v>147583481.06</v>
      </c>
      <c r="AF11" s="9">
        <v>148061684.34999999</v>
      </c>
      <c r="AG11" s="9">
        <v>144642867.15000001</v>
      </c>
      <c r="AH11" s="9">
        <v>148274182.59999999</v>
      </c>
      <c r="AI11" s="9">
        <v>143979130.06</v>
      </c>
      <c r="AJ11" s="9">
        <v>144052076.87</v>
      </c>
      <c r="AK11" s="9">
        <v>140857560.99000001</v>
      </c>
      <c r="AL11" s="9">
        <v>153847006.22</v>
      </c>
      <c r="AM11" s="9">
        <v>141383762.37</v>
      </c>
      <c r="AN11" s="9">
        <v>141182095.61000001</v>
      </c>
      <c r="AO11" s="9">
        <v>143901827.09</v>
      </c>
      <c r="AP11" s="9">
        <v>143676596.49000001</v>
      </c>
      <c r="AQ11" s="9">
        <v>144341366.15000001</v>
      </c>
      <c r="AR11" s="9">
        <v>145046759.62</v>
      </c>
      <c r="AS11" s="9">
        <v>141632068.93000001</v>
      </c>
      <c r="AT11" s="9">
        <v>145677072.81999999</v>
      </c>
      <c r="AU11" s="9">
        <v>141327826.93000001</v>
      </c>
      <c r="AV11" s="9">
        <v>141604387.80000001</v>
      </c>
      <c r="AW11" s="9">
        <v>138420797.66999999</v>
      </c>
      <c r="AX11" s="9">
        <v>152375214.18000001</v>
      </c>
      <c r="AY11" s="9">
        <v>139376648.87</v>
      </c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11"/>
    </row>
    <row r="12" spans="1:204" x14ac:dyDescent="0.25">
      <c r="A12" t="s">
        <v>0</v>
      </c>
      <c r="B12" t="s">
        <v>564</v>
      </c>
      <c r="C12" t="s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11"/>
    </row>
    <row r="13" spans="1:204" x14ac:dyDescent="0.25">
      <c r="A13" t="s">
        <v>0</v>
      </c>
      <c r="B13" t="s">
        <v>565</v>
      </c>
      <c r="C13" t="s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11"/>
    </row>
    <row r="14" spans="1:204" x14ac:dyDescent="0.25">
      <c r="A14" t="s">
        <v>0</v>
      </c>
      <c r="B14" t="s">
        <v>566</v>
      </c>
      <c r="C14" t="s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11"/>
    </row>
    <row r="15" spans="1:204" x14ac:dyDescent="0.25">
      <c r="A15" t="s">
        <v>0</v>
      </c>
      <c r="B15" t="s">
        <v>567</v>
      </c>
      <c r="C15" t="s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11578897.800000001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11"/>
    </row>
    <row r="16" spans="1:204" x14ac:dyDescent="0.25">
      <c r="A16" t="s">
        <v>0</v>
      </c>
      <c r="B16" t="s">
        <v>568</v>
      </c>
      <c r="C16" t="s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11"/>
    </row>
    <row r="17" spans="1:204" x14ac:dyDescent="0.25">
      <c r="A17" t="s">
        <v>0</v>
      </c>
      <c r="B17" t="s">
        <v>569</v>
      </c>
      <c r="C17" t="s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1974.7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11"/>
    </row>
    <row r="18" spans="1:204" x14ac:dyDescent="0.25">
      <c r="A18" t="s">
        <v>0</v>
      </c>
      <c r="B18" t="s">
        <v>570</v>
      </c>
      <c r="C18" t="s">
        <v>0</v>
      </c>
      <c r="D18" s="9">
        <v>27766942.43</v>
      </c>
      <c r="E18" s="9">
        <v>27633373.989999998</v>
      </c>
      <c r="F18" s="9">
        <v>27622433.32</v>
      </c>
      <c r="G18" s="9">
        <v>27686309.640000001</v>
      </c>
      <c r="H18" s="9">
        <v>28486721.629999999</v>
      </c>
      <c r="I18" s="9">
        <v>28420113.550000001</v>
      </c>
      <c r="J18" s="9">
        <v>29553209.52</v>
      </c>
      <c r="K18" s="9">
        <v>29191977.739999998</v>
      </c>
      <c r="L18" s="9">
        <v>29355751.449999999</v>
      </c>
      <c r="M18" s="9">
        <v>31643825.550000001</v>
      </c>
      <c r="N18" s="9">
        <v>31663457.75</v>
      </c>
      <c r="O18" s="9">
        <v>31682047.469999999</v>
      </c>
      <c r="P18" s="9">
        <v>30821553.66</v>
      </c>
      <c r="Q18" s="9">
        <v>30797525.800000001</v>
      </c>
      <c r="R18" s="9">
        <v>30774192.390000001</v>
      </c>
      <c r="S18" s="9">
        <v>30750858.98</v>
      </c>
      <c r="T18" s="9">
        <v>30727525.57</v>
      </c>
      <c r="U18" s="9">
        <v>30704192.170000002</v>
      </c>
      <c r="V18" s="9">
        <v>30680858.760000002</v>
      </c>
      <c r="W18" s="9">
        <v>30658280.120000001</v>
      </c>
      <c r="X18" s="9">
        <v>30634887.550000001</v>
      </c>
      <c r="Y18" s="9">
        <v>30610858.530000001</v>
      </c>
      <c r="Z18" s="9">
        <v>30588074.75</v>
      </c>
      <c r="AA18" s="9">
        <v>30564191.719999999</v>
      </c>
      <c r="AB18" s="9">
        <v>30752319.780000001</v>
      </c>
      <c r="AC18" s="9">
        <v>30727882.25</v>
      </c>
      <c r="AD18" s="9">
        <v>30703444.719999999</v>
      </c>
      <c r="AE18" s="9">
        <v>30679007.190000001</v>
      </c>
      <c r="AF18" s="9">
        <v>30654569.66</v>
      </c>
      <c r="AG18" s="9">
        <v>30630132.140000001</v>
      </c>
      <c r="AH18" s="9">
        <v>30605694.609999999</v>
      </c>
      <c r="AI18" s="9">
        <v>30582152.23</v>
      </c>
      <c r="AJ18" s="9">
        <v>30557558.350000001</v>
      </c>
      <c r="AK18" s="9">
        <v>30532382.02</v>
      </c>
      <c r="AL18" s="9">
        <v>30508528.109999999</v>
      </c>
      <c r="AM18" s="9">
        <v>30483506.960000001</v>
      </c>
      <c r="AN18" s="9">
        <v>30664945.219999999</v>
      </c>
      <c r="AO18" s="9">
        <v>30639619.140000001</v>
      </c>
      <c r="AP18" s="9">
        <v>30614293.050000001</v>
      </c>
      <c r="AQ18" s="9">
        <v>30588966.969999999</v>
      </c>
      <c r="AR18" s="9">
        <v>30563640.890000001</v>
      </c>
      <c r="AS18" s="9">
        <v>30538314.800000001</v>
      </c>
      <c r="AT18" s="9">
        <v>30512988.73</v>
      </c>
      <c r="AU18" s="9">
        <v>30488610.609999999</v>
      </c>
      <c r="AV18" s="9">
        <v>30463118.93</v>
      </c>
      <c r="AW18" s="9">
        <v>30437010.48</v>
      </c>
      <c r="AX18" s="9">
        <v>30412302.41</v>
      </c>
      <c r="AY18" s="9">
        <v>30386358.309999999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11"/>
    </row>
    <row r="19" spans="1:204" x14ac:dyDescent="0.25">
      <c r="A19" t="s">
        <v>0</v>
      </c>
      <c r="B19" t="s">
        <v>571</v>
      </c>
      <c r="C19" t="s">
        <v>0</v>
      </c>
      <c r="D19" s="9">
        <v>17889.759999999998</v>
      </c>
      <c r="E19" s="9">
        <v>898399.7</v>
      </c>
      <c r="F19" s="9">
        <v>1042982.84</v>
      </c>
      <c r="G19" s="9">
        <v>702702.4</v>
      </c>
      <c r="H19" s="9">
        <v>561240.39</v>
      </c>
      <c r="I19" s="9">
        <v>307303.46000000002</v>
      </c>
      <c r="J19" s="9">
        <v>226809.68</v>
      </c>
      <c r="K19" s="9">
        <v>592068.49</v>
      </c>
      <c r="L19" s="9">
        <v>356249.08</v>
      </c>
      <c r="M19" s="9">
        <v>177983.14</v>
      </c>
      <c r="N19" s="9">
        <v>116320.41</v>
      </c>
      <c r="O19" s="9">
        <v>184061.63</v>
      </c>
      <c r="P19" s="9">
        <v>19068.080000000002</v>
      </c>
      <c r="Q19" s="9">
        <v>954439.72</v>
      </c>
      <c r="R19" s="9">
        <v>1104298.92</v>
      </c>
      <c r="S19" s="9">
        <v>742166.2</v>
      </c>
      <c r="T19" s="9">
        <v>593025.81000000006</v>
      </c>
      <c r="U19" s="9">
        <v>399578.74</v>
      </c>
      <c r="V19" s="9">
        <v>1066658.78</v>
      </c>
      <c r="W19" s="9">
        <v>412618.6</v>
      </c>
      <c r="X19" s="9">
        <v>413829.41</v>
      </c>
      <c r="Y19" s="9">
        <v>187693.28</v>
      </c>
      <c r="Z19" s="9">
        <v>122654.23</v>
      </c>
      <c r="AA19" s="9">
        <v>193968.23</v>
      </c>
      <c r="AB19" s="9">
        <v>20202.87</v>
      </c>
      <c r="AC19" s="9">
        <v>1011140.16</v>
      </c>
      <c r="AD19" s="9">
        <v>1169670.96</v>
      </c>
      <c r="AE19" s="9">
        <v>786021.11</v>
      </c>
      <c r="AF19" s="9">
        <v>628224.53</v>
      </c>
      <c r="AG19" s="9">
        <v>423174.57</v>
      </c>
      <c r="AH19" s="9">
        <v>1130649.96</v>
      </c>
      <c r="AI19" s="9">
        <v>437935.62</v>
      </c>
      <c r="AJ19" s="9">
        <v>439523.04</v>
      </c>
      <c r="AK19" s="9">
        <v>199285.11</v>
      </c>
      <c r="AL19" s="9">
        <v>130240.96000000001</v>
      </c>
      <c r="AM19" s="9">
        <v>205636.04</v>
      </c>
      <c r="AN19" s="9">
        <v>21420.31</v>
      </c>
      <c r="AO19" s="9">
        <v>1070120.03</v>
      </c>
      <c r="AP19" s="9">
        <v>1237490.8500000001</v>
      </c>
      <c r="AQ19" s="9">
        <v>831322.74</v>
      </c>
      <c r="AR19" s="9">
        <v>664544.31000000006</v>
      </c>
      <c r="AS19" s="9">
        <v>448162.46</v>
      </c>
      <c r="AT19" s="9">
        <v>1197389.43</v>
      </c>
      <c r="AU19" s="9">
        <v>463776.64</v>
      </c>
      <c r="AV19" s="9">
        <v>465448.44</v>
      </c>
      <c r="AW19" s="9">
        <v>211035.79</v>
      </c>
      <c r="AX19" s="9">
        <v>137917.76000000001</v>
      </c>
      <c r="AY19" s="9">
        <v>217752.52</v>
      </c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11"/>
    </row>
    <row r="20" spans="1:204" x14ac:dyDescent="0.25">
      <c r="A20" t="s">
        <v>0</v>
      </c>
      <c r="B20" t="s">
        <v>572</v>
      </c>
      <c r="C20" t="s">
        <v>0</v>
      </c>
      <c r="D20" s="9">
        <v>2766859.83</v>
      </c>
      <c r="E20" s="9">
        <v>2824471.41</v>
      </c>
      <c r="F20" s="9">
        <v>2784193.42</v>
      </c>
      <c r="G20" s="9">
        <v>2802963.44</v>
      </c>
      <c r="H20" s="9">
        <v>2855110.08</v>
      </c>
      <c r="I20" s="9">
        <v>2841968.6</v>
      </c>
      <c r="J20" s="9">
        <v>2855952.97</v>
      </c>
      <c r="K20" s="9">
        <v>2860999.52</v>
      </c>
      <c r="L20" s="9">
        <v>2849985.5</v>
      </c>
      <c r="M20" s="9">
        <v>3009335.79</v>
      </c>
      <c r="N20" s="9">
        <v>3011153.25</v>
      </c>
      <c r="O20" s="9">
        <v>3012970.71</v>
      </c>
      <c r="P20" s="9">
        <v>4219360.7699999996</v>
      </c>
      <c r="Q20" s="9">
        <v>4216120.51</v>
      </c>
      <c r="R20" s="9">
        <v>4212926.21</v>
      </c>
      <c r="S20" s="9">
        <v>4209731.91</v>
      </c>
      <c r="T20" s="9">
        <v>4206537.62</v>
      </c>
      <c r="U20" s="9">
        <v>4203343.32</v>
      </c>
      <c r="V20" s="9">
        <v>4200149.0199999996</v>
      </c>
      <c r="W20" s="9">
        <v>4196954.72</v>
      </c>
      <c r="X20" s="9">
        <v>4193760.43</v>
      </c>
      <c r="Y20" s="9">
        <v>4190566.13</v>
      </c>
      <c r="Z20" s="9">
        <v>4187371.83</v>
      </c>
      <c r="AA20" s="9">
        <v>4184177.53</v>
      </c>
      <c r="AB20" s="9">
        <v>4485191.5199999996</v>
      </c>
      <c r="AC20" s="9">
        <v>4481627.33</v>
      </c>
      <c r="AD20" s="9">
        <v>4478063.1399999997</v>
      </c>
      <c r="AE20" s="9">
        <v>4474498.96</v>
      </c>
      <c r="AF20" s="9">
        <v>4470934.7699999996</v>
      </c>
      <c r="AG20" s="9">
        <v>4467370.58</v>
      </c>
      <c r="AH20" s="9">
        <v>4463806.4000000004</v>
      </c>
      <c r="AI20" s="9">
        <v>4460242.21</v>
      </c>
      <c r="AJ20" s="9">
        <v>4456678.03</v>
      </c>
      <c r="AK20" s="9">
        <v>4453113.84</v>
      </c>
      <c r="AL20" s="9">
        <v>4449549.6500000004</v>
      </c>
      <c r="AM20" s="9">
        <v>4445985.47</v>
      </c>
      <c r="AN20" s="9">
        <v>4752157.01</v>
      </c>
      <c r="AO20" s="9">
        <v>4748232.22</v>
      </c>
      <c r="AP20" s="9">
        <v>4744307.43</v>
      </c>
      <c r="AQ20" s="9">
        <v>4740382.6399999997</v>
      </c>
      <c r="AR20" s="9">
        <v>4736457.84</v>
      </c>
      <c r="AS20" s="9">
        <v>4732533.05</v>
      </c>
      <c r="AT20" s="9">
        <v>4728608.26</v>
      </c>
      <c r="AU20" s="9">
        <v>4724683.47</v>
      </c>
      <c r="AV20" s="9">
        <v>4720758.68</v>
      </c>
      <c r="AW20" s="9">
        <v>4716833.8899999997</v>
      </c>
      <c r="AX20" s="9">
        <v>4712909.09</v>
      </c>
      <c r="AY20" s="9">
        <v>4708984.3</v>
      </c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11"/>
    </row>
    <row r="21" spans="1:204" x14ac:dyDescent="0.25">
      <c r="A21" t="s">
        <v>0</v>
      </c>
      <c r="B21" t="s">
        <v>573</v>
      </c>
      <c r="C21" t="s">
        <v>0</v>
      </c>
      <c r="D21" s="9">
        <v>9172.85</v>
      </c>
      <c r="E21" s="9">
        <v>555427.30000000005</v>
      </c>
      <c r="F21" s="9">
        <v>1402222.87</v>
      </c>
      <c r="G21" s="9">
        <v>1748122.16</v>
      </c>
      <c r="H21" s="9">
        <v>803690.73</v>
      </c>
      <c r="I21" s="9">
        <v>168739.44</v>
      </c>
      <c r="J21" s="9">
        <v>358670.41</v>
      </c>
      <c r="K21" s="9">
        <v>162406.56</v>
      </c>
      <c r="L21" s="9">
        <v>133498.13</v>
      </c>
      <c r="M21" s="9">
        <v>15920.69</v>
      </c>
      <c r="N21" s="9">
        <v>23207.62</v>
      </c>
      <c r="O21" s="9">
        <v>58038.86</v>
      </c>
      <c r="P21" s="9">
        <v>9777.0300000000007</v>
      </c>
      <c r="Q21" s="9">
        <v>590073.52</v>
      </c>
      <c r="R21" s="9">
        <v>1484660.93</v>
      </c>
      <c r="S21" s="9">
        <v>1846542.8</v>
      </c>
      <c r="T21" s="9">
        <v>849207.14</v>
      </c>
      <c r="U21" s="9">
        <v>386715.36</v>
      </c>
      <c r="V21" s="9">
        <v>597951.51</v>
      </c>
      <c r="W21" s="9">
        <v>403193.71</v>
      </c>
      <c r="X21" s="9">
        <v>236454.79</v>
      </c>
      <c r="Y21" s="9">
        <v>16789.27</v>
      </c>
      <c r="Z21" s="9">
        <v>24471.3</v>
      </c>
      <c r="AA21" s="9">
        <v>61162.64</v>
      </c>
      <c r="AB21" s="9">
        <v>10358.879999999999</v>
      </c>
      <c r="AC21" s="9">
        <v>625128.05000000005</v>
      </c>
      <c r="AD21" s="9">
        <v>1572546.83</v>
      </c>
      <c r="AE21" s="9">
        <v>1955395.22</v>
      </c>
      <c r="AF21" s="9">
        <v>899611.36</v>
      </c>
      <c r="AG21" s="9">
        <v>409551.59</v>
      </c>
      <c r="AH21" s="9">
        <v>633823.92000000004</v>
      </c>
      <c r="AI21" s="9">
        <v>427932.46</v>
      </c>
      <c r="AJ21" s="9">
        <v>251135.67</v>
      </c>
      <c r="AK21" s="9">
        <v>17826.16</v>
      </c>
      <c r="AL21" s="9">
        <v>25984.97</v>
      </c>
      <c r="AM21" s="9">
        <v>64841.77</v>
      </c>
      <c r="AN21" s="9">
        <v>10983.11</v>
      </c>
      <c r="AO21" s="9">
        <v>661591.80000000005</v>
      </c>
      <c r="AP21" s="9">
        <v>1663726.3</v>
      </c>
      <c r="AQ21" s="9">
        <v>2068092.69</v>
      </c>
      <c r="AR21" s="9">
        <v>951620.93</v>
      </c>
      <c r="AS21" s="9">
        <v>433735.05</v>
      </c>
      <c r="AT21" s="9">
        <v>671236.98</v>
      </c>
      <c r="AU21" s="9">
        <v>453183.22</v>
      </c>
      <c r="AV21" s="9">
        <v>265948.98</v>
      </c>
      <c r="AW21" s="9">
        <v>18877.27</v>
      </c>
      <c r="AX21" s="9">
        <v>27516.6</v>
      </c>
      <c r="AY21" s="9">
        <v>68662.37</v>
      </c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11"/>
    </row>
    <row r="22" spans="1:204" x14ac:dyDescent="0.25">
      <c r="A22" t="s">
        <v>0</v>
      </c>
      <c r="B22" t="s">
        <v>574</v>
      </c>
      <c r="C22" t="s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12209000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12964592.609999999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13728765.619999999</v>
      </c>
      <c r="AY22" s="9">
        <v>0</v>
      </c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11"/>
    </row>
    <row r="23" spans="1:204" x14ac:dyDescent="0.25">
      <c r="A23" t="s">
        <v>575</v>
      </c>
      <c r="B23" t="s">
        <v>0</v>
      </c>
      <c r="C23" t="s">
        <v>0</v>
      </c>
      <c r="D23" s="9">
        <v>153250287.5</v>
      </c>
      <c r="E23" s="9">
        <v>124432371.61</v>
      </c>
      <c r="F23" s="9">
        <v>159087083.77000001</v>
      </c>
      <c r="G23" s="9">
        <v>155142948.97</v>
      </c>
      <c r="H23" s="9">
        <v>247285819.22999999</v>
      </c>
      <c r="I23" s="9">
        <v>151291353.71000001</v>
      </c>
      <c r="J23" s="9">
        <v>150234626.65000001</v>
      </c>
      <c r="K23" s="9">
        <v>166059454.74000001</v>
      </c>
      <c r="L23" s="9">
        <v>139766902.97</v>
      </c>
      <c r="M23" s="9">
        <v>125732107.59999999</v>
      </c>
      <c r="N23" s="9">
        <v>123429114.56999999</v>
      </c>
      <c r="O23" s="9">
        <v>124108348.70999999</v>
      </c>
      <c r="P23" s="9">
        <v>115522350.3</v>
      </c>
      <c r="Q23" s="9">
        <v>114344572.48</v>
      </c>
      <c r="R23" s="9">
        <v>113427134.20999999</v>
      </c>
      <c r="S23" s="9">
        <v>107797522.06999999</v>
      </c>
      <c r="T23" s="9">
        <v>202079691.05000001</v>
      </c>
      <c r="U23" s="9">
        <v>109470743.66</v>
      </c>
      <c r="V23" s="9">
        <v>106427773.45999999</v>
      </c>
      <c r="W23" s="9">
        <v>103054499.88</v>
      </c>
      <c r="X23" s="9">
        <v>102239477.2</v>
      </c>
      <c r="Y23" s="9">
        <v>101227634.65000001</v>
      </c>
      <c r="Z23" s="9">
        <v>101375038.12</v>
      </c>
      <c r="AA23" s="9">
        <v>103386562.92</v>
      </c>
      <c r="AB23" s="9">
        <v>90728081.719999999</v>
      </c>
      <c r="AC23" s="9">
        <v>93451458.390000001</v>
      </c>
      <c r="AD23" s="9">
        <v>93626533.810000002</v>
      </c>
      <c r="AE23" s="9">
        <v>90982792.689999998</v>
      </c>
      <c r="AF23" s="9">
        <v>194832139.88999999</v>
      </c>
      <c r="AG23" s="9">
        <v>119921829.01000001</v>
      </c>
      <c r="AH23" s="9">
        <v>96051811.709999993</v>
      </c>
      <c r="AI23" s="9">
        <v>96418259.239999995</v>
      </c>
      <c r="AJ23" s="9">
        <v>95948459.859999999</v>
      </c>
      <c r="AK23" s="9">
        <v>94839154.129999995</v>
      </c>
      <c r="AL23" s="9">
        <v>95035560.799999997</v>
      </c>
      <c r="AM23" s="9">
        <v>97021280.849999994</v>
      </c>
      <c r="AN23" s="9">
        <v>89813502.459999993</v>
      </c>
      <c r="AO23" s="9">
        <v>92718659.519999996</v>
      </c>
      <c r="AP23" s="9">
        <v>92780631.829999998</v>
      </c>
      <c r="AQ23" s="9">
        <v>90054805.780000001</v>
      </c>
      <c r="AR23" s="9">
        <v>199779194.41999999</v>
      </c>
      <c r="AS23" s="9">
        <v>120479892.73999999</v>
      </c>
      <c r="AT23" s="9">
        <v>95198262.889999896</v>
      </c>
      <c r="AU23" s="9">
        <v>95482869.049999997</v>
      </c>
      <c r="AV23" s="9">
        <v>94934513.930000007</v>
      </c>
      <c r="AW23" s="9">
        <v>93899489.390000001</v>
      </c>
      <c r="AX23" s="9">
        <v>94022146.700000003</v>
      </c>
      <c r="AY23" s="9">
        <v>96150227.769999996</v>
      </c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11"/>
    </row>
    <row r="24" spans="1:204" x14ac:dyDescent="0.25">
      <c r="A24" t="s">
        <v>0</v>
      </c>
      <c r="B24" t="s">
        <v>576</v>
      </c>
      <c r="C24" t="s">
        <v>0</v>
      </c>
      <c r="D24" s="9">
        <v>146240157.99000001</v>
      </c>
      <c r="E24" s="9">
        <v>118782047.93000001</v>
      </c>
      <c r="F24" s="9">
        <v>152395880.93000001</v>
      </c>
      <c r="G24" s="9">
        <v>120651949.79000001</v>
      </c>
      <c r="H24" s="9">
        <v>151566499</v>
      </c>
      <c r="I24" s="9">
        <v>144286868.44999999</v>
      </c>
      <c r="J24" s="9">
        <v>143673481.59999999</v>
      </c>
      <c r="K24" s="9">
        <v>156131690.13999999</v>
      </c>
      <c r="L24" s="9">
        <v>134030267.78</v>
      </c>
      <c r="M24" s="9">
        <v>118556462.31999999</v>
      </c>
      <c r="N24" s="9">
        <v>116742135.29000001</v>
      </c>
      <c r="O24" s="9">
        <v>117381924.7</v>
      </c>
      <c r="P24" s="9">
        <v>110325038.98999999</v>
      </c>
      <c r="Q24" s="9">
        <v>106060458.31</v>
      </c>
      <c r="R24" s="9">
        <v>107107440.95</v>
      </c>
      <c r="S24" s="9">
        <v>102760638.89</v>
      </c>
      <c r="T24" s="9">
        <v>103438522.39</v>
      </c>
      <c r="U24" s="9">
        <v>102836911.62</v>
      </c>
      <c r="V24" s="9">
        <v>100370056.20999999</v>
      </c>
      <c r="W24" s="9">
        <v>96683584.530000001</v>
      </c>
      <c r="X24" s="9">
        <v>96550746.280000001</v>
      </c>
      <c r="Y24" s="9">
        <v>94603644.090000004</v>
      </c>
      <c r="Z24" s="9">
        <v>95154764.010000005</v>
      </c>
      <c r="AA24" s="9">
        <v>97075193.730000004</v>
      </c>
      <c r="AB24" s="9">
        <v>86234436.760000005</v>
      </c>
      <c r="AC24" s="9">
        <v>85547062.340000004</v>
      </c>
      <c r="AD24" s="9">
        <v>87753159.239999995</v>
      </c>
      <c r="AE24" s="9">
        <v>86375140.569999993</v>
      </c>
      <c r="AF24" s="9">
        <v>89027125.349999994</v>
      </c>
      <c r="AG24" s="9">
        <v>89691483.719999999</v>
      </c>
      <c r="AH24" s="9">
        <v>90154168.519999996</v>
      </c>
      <c r="AI24" s="9">
        <v>90050458.140000001</v>
      </c>
      <c r="AJ24" s="9">
        <v>90298076.950000003</v>
      </c>
      <c r="AK24" s="9">
        <v>88190340.379999995</v>
      </c>
      <c r="AL24" s="9">
        <v>88809866.75</v>
      </c>
      <c r="AM24" s="9">
        <v>90708218.180000007</v>
      </c>
      <c r="AN24" s="9">
        <v>85267678.439999893</v>
      </c>
      <c r="AO24" s="9">
        <v>84566927.349999994</v>
      </c>
      <c r="AP24" s="9">
        <v>86779389.569999993</v>
      </c>
      <c r="AQ24" s="9">
        <v>85393371.709999993</v>
      </c>
      <c r="AR24" s="9">
        <v>88069623.269999996</v>
      </c>
      <c r="AS24" s="9">
        <v>88679964.889999896</v>
      </c>
      <c r="AT24" s="9">
        <v>89167945.219999894</v>
      </c>
      <c r="AU24" s="9">
        <v>88954701.489999995</v>
      </c>
      <c r="AV24" s="9">
        <v>89166119.029999897</v>
      </c>
      <c r="AW24" s="9">
        <v>87073855.730000004</v>
      </c>
      <c r="AX24" s="9">
        <v>87644661.329999998</v>
      </c>
      <c r="AY24" s="9">
        <v>89680298.670000002</v>
      </c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11"/>
    </row>
    <row r="25" spans="1:204" x14ac:dyDescent="0.25">
      <c r="A25" t="s">
        <v>0</v>
      </c>
      <c r="B25" t="s">
        <v>467</v>
      </c>
      <c r="C25" t="s">
        <v>0</v>
      </c>
      <c r="D25" s="9">
        <f>D23-D24</f>
        <v>7010129.5099999905</v>
      </c>
      <c r="E25" s="9">
        <f t="shared" ref="E25:AY25" si="0">E23-E24</f>
        <v>5650323.6799999923</v>
      </c>
      <c r="F25" s="9">
        <f t="shared" si="0"/>
        <v>6691202.8400000036</v>
      </c>
      <c r="G25" s="9">
        <f t="shared" si="0"/>
        <v>34490999.179999992</v>
      </c>
      <c r="H25" s="9">
        <f t="shared" si="0"/>
        <v>95719320.229999989</v>
      </c>
      <c r="I25" s="9">
        <f t="shared" si="0"/>
        <v>7004485.2600000203</v>
      </c>
      <c r="J25" s="9">
        <f t="shared" si="0"/>
        <v>6561145.0500000119</v>
      </c>
      <c r="K25" s="9">
        <f t="shared" si="0"/>
        <v>9927764.6000000238</v>
      </c>
      <c r="L25" s="9">
        <f t="shared" si="0"/>
        <v>5736635.1899999976</v>
      </c>
      <c r="M25" s="9">
        <f t="shared" si="0"/>
        <v>7175645.2800000012</v>
      </c>
      <c r="N25" s="9">
        <f t="shared" si="0"/>
        <v>6686979.2799999863</v>
      </c>
      <c r="O25" s="9">
        <f t="shared" si="0"/>
        <v>6726424.0099999905</v>
      </c>
      <c r="P25" s="9">
        <f t="shared" si="0"/>
        <v>5197311.3100000024</v>
      </c>
      <c r="Q25" s="9">
        <f t="shared" si="0"/>
        <v>8284114.1700000018</v>
      </c>
      <c r="R25" s="9">
        <f t="shared" si="0"/>
        <v>6319693.2599999905</v>
      </c>
      <c r="S25" s="9">
        <f t="shared" si="0"/>
        <v>5036883.1799999923</v>
      </c>
      <c r="T25" s="9">
        <f t="shared" si="0"/>
        <v>98641168.660000011</v>
      </c>
      <c r="U25" s="9">
        <f t="shared" si="0"/>
        <v>6633832.0399999917</v>
      </c>
      <c r="V25" s="9">
        <f t="shared" si="0"/>
        <v>6057717.25</v>
      </c>
      <c r="W25" s="9">
        <f t="shared" si="0"/>
        <v>6370915.349999994</v>
      </c>
      <c r="X25" s="9">
        <f t="shared" si="0"/>
        <v>5688730.9200000018</v>
      </c>
      <c r="Y25" s="9">
        <f t="shared" si="0"/>
        <v>6623990.5600000024</v>
      </c>
      <c r="Z25" s="9">
        <f t="shared" si="0"/>
        <v>6220274.1099999994</v>
      </c>
      <c r="AA25" s="9">
        <f t="shared" si="0"/>
        <v>6311369.1899999976</v>
      </c>
      <c r="AB25" s="9">
        <f t="shared" si="0"/>
        <v>4493644.9599999934</v>
      </c>
      <c r="AC25" s="9">
        <f t="shared" si="0"/>
        <v>7904396.049999997</v>
      </c>
      <c r="AD25" s="9">
        <f t="shared" si="0"/>
        <v>5873374.5700000077</v>
      </c>
      <c r="AE25" s="9">
        <f t="shared" si="0"/>
        <v>4607652.1200000048</v>
      </c>
      <c r="AF25" s="9">
        <f t="shared" si="0"/>
        <v>105805014.53999999</v>
      </c>
      <c r="AG25" s="9">
        <f t="shared" si="0"/>
        <v>30230345.290000007</v>
      </c>
      <c r="AH25" s="9">
        <f t="shared" si="0"/>
        <v>5897643.1899999976</v>
      </c>
      <c r="AI25" s="9">
        <f t="shared" si="0"/>
        <v>6367801.099999994</v>
      </c>
      <c r="AJ25" s="9">
        <f t="shared" si="0"/>
        <v>5650382.9099999964</v>
      </c>
      <c r="AK25" s="9">
        <f t="shared" si="0"/>
        <v>6648813.75</v>
      </c>
      <c r="AL25" s="9">
        <f t="shared" si="0"/>
        <v>6225694.049999997</v>
      </c>
      <c r="AM25" s="9">
        <f t="shared" si="0"/>
        <v>6313062.6699999869</v>
      </c>
      <c r="AN25" s="9">
        <f t="shared" si="0"/>
        <v>4545824.0200001001</v>
      </c>
      <c r="AO25" s="9">
        <f t="shared" si="0"/>
        <v>8151732.1700000018</v>
      </c>
      <c r="AP25" s="9">
        <f t="shared" si="0"/>
        <v>6001242.2600000054</v>
      </c>
      <c r="AQ25" s="9">
        <f t="shared" si="0"/>
        <v>4661434.0700000077</v>
      </c>
      <c r="AR25" s="9">
        <f t="shared" si="0"/>
        <v>111709571.14999999</v>
      </c>
      <c r="AS25" s="9">
        <f t="shared" si="0"/>
        <v>31799927.850000098</v>
      </c>
      <c r="AT25" s="9">
        <f t="shared" si="0"/>
        <v>6030317.6700000018</v>
      </c>
      <c r="AU25" s="9">
        <f t="shared" si="0"/>
        <v>6528167.5600000024</v>
      </c>
      <c r="AV25" s="9">
        <f t="shared" si="0"/>
        <v>5768394.9000001103</v>
      </c>
      <c r="AW25" s="9">
        <f t="shared" si="0"/>
        <v>6825633.6599999964</v>
      </c>
      <c r="AX25" s="9">
        <f t="shared" si="0"/>
        <v>6377485.3700000048</v>
      </c>
      <c r="AY25" s="9">
        <f t="shared" si="0"/>
        <v>6469929.099999994</v>
      </c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11"/>
    </row>
    <row r="26" spans="1:204" x14ac:dyDescent="0.25">
      <c r="A26" t="s">
        <v>577</v>
      </c>
      <c r="B26" t="s">
        <v>0</v>
      </c>
      <c r="C26" t="s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11"/>
    </row>
    <row r="27" spans="1:204" x14ac:dyDescent="0.25">
      <c r="A27" t="s">
        <v>578</v>
      </c>
      <c r="B27" t="s">
        <v>0</v>
      </c>
      <c r="C27" t="s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11"/>
    </row>
    <row r="28" spans="1:204" x14ac:dyDescent="0.25">
      <c r="A28" t="s">
        <v>579</v>
      </c>
      <c r="B28" t="s">
        <v>0</v>
      </c>
      <c r="C28" t="s">
        <v>0</v>
      </c>
      <c r="D28" s="9">
        <v>166904264.66999999</v>
      </c>
      <c r="E28" s="9">
        <v>154177517.84</v>
      </c>
      <c r="F28" s="9">
        <v>207429477.19</v>
      </c>
      <c r="G28" s="9">
        <v>203049535.53999999</v>
      </c>
      <c r="H28" s="9">
        <v>18113624.059999999</v>
      </c>
      <c r="I28" s="9">
        <v>17837948.640000001</v>
      </c>
      <c r="J28" s="9">
        <v>18290275.460000001</v>
      </c>
      <c r="K28" s="9">
        <v>17878648.359999999</v>
      </c>
      <c r="L28" s="9">
        <v>16993571.670000002</v>
      </c>
      <c r="M28" s="9">
        <v>27443924.18</v>
      </c>
      <c r="N28" s="9">
        <v>18005650.59</v>
      </c>
      <c r="O28" s="9">
        <v>18442423.530000001</v>
      </c>
      <c r="P28" s="9">
        <v>17129600.690000001</v>
      </c>
      <c r="Q28" s="9">
        <v>15846927.210000001</v>
      </c>
      <c r="R28" s="9">
        <v>20169449.75</v>
      </c>
      <c r="S28" s="9">
        <v>17935103.300000001</v>
      </c>
      <c r="T28" s="9">
        <v>24809052.329999998</v>
      </c>
      <c r="U28" s="9">
        <v>20469523.239999998</v>
      </c>
      <c r="V28" s="9">
        <v>19237780.210000001</v>
      </c>
      <c r="W28" s="9">
        <v>21806676.41</v>
      </c>
      <c r="X28" s="9">
        <v>24251633.34</v>
      </c>
      <c r="Y28" s="9">
        <v>26786808.75</v>
      </c>
      <c r="Z28" s="9">
        <v>20462962.469999999</v>
      </c>
      <c r="AA28" s="9">
        <v>18042482.300000001</v>
      </c>
      <c r="AB28" s="9">
        <v>15651516.289999999</v>
      </c>
      <c r="AC28" s="9">
        <v>15244236.24</v>
      </c>
      <c r="AD28" s="9">
        <v>18968135.449999999</v>
      </c>
      <c r="AE28" s="9">
        <v>16831856.989999998</v>
      </c>
      <c r="AF28" s="9">
        <v>23606406.710000001</v>
      </c>
      <c r="AG28" s="9">
        <v>20862163.59</v>
      </c>
      <c r="AH28" s="9">
        <v>18483027.48</v>
      </c>
      <c r="AI28" s="9">
        <v>21639679.949999999</v>
      </c>
      <c r="AJ28" s="9">
        <v>24036315.870000001</v>
      </c>
      <c r="AK28" s="9">
        <v>29302785.25</v>
      </c>
      <c r="AL28" s="9">
        <v>21018199.399999999</v>
      </c>
      <c r="AM28" s="9">
        <v>19847941.66</v>
      </c>
      <c r="AN28" s="9">
        <v>16272447.16</v>
      </c>
      <c r="AO28" s="9">
        <v>15763007.279999999</v>
      </c>
      <c r="AP28" s="9">
        <v>19795497.350000001</v>
      </c>
      <c r="AQ28" s="9">
        <v>17875606.379999999</v>
      </c>
      <c r="AR28" s="9">
        <v>24846351.079999998</v>
      </c>
      <c r="AS28" s="9">
        <v>21539652.449999999</v>
      </c>
      <c r="AT28" s="9">
        <v>19012113.190000001</v>
      </c>
      <c r="AU28" s="9">
        <v>21702901.129999999</v>
      </c>
      <c r="AV28" s="9">
        <v>24858826.870000001</v>
      </c>
      <c r="AW28" s="9">
        <v>30252665.120000001</v>
      </c>
      <c r="AX28" s="9">
        <v>22104658.890000001</v>
      </c>
      <c r="AY28" s="9">
        <v>20467736.52</v>
      </c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11"/>
    </row>
    <row r="29" spans="1:204" x14ac:dyDescent="0.25">
      <c r="A29" t="s">
        <v>0</v>
      </c>
      <c r="B29" t="s">
        <v>0</v>
      </c>
      <c r="C29" t="s">
        <v>0</v>
      </c>
      <c r="D29" s="9">
        <v>144505600.25999999</v>
      </c>
      <c r="E29" s="9">
        <v>130910211.37</v>
      </c>
      <c r="F29" s="9">
        <v>170529568.03999999</v>
      </c>
      <c r="G29" s="9">
        <v>164076068.09</v>
      </c>
      <c r="H29" s="9"/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11"/>
    </row>
    <row r="30" spans="1:204" x14ac:dyDescent="0.25">
      <c r="A30" t="s">
        <v>0</v>
      </c>
      <c r="B30" t="s">
        <v>0</v>
      </c>
      <c r="C30" t="s">
        <v>0</v>
      </c>
      <c r="D30" s="9">
        <v>22398664.41</v>
      </c>
      <c r="E30" s="9">
        <v>23267306.469999999</v>
      </c>
      <c r="F30" s="9">
        <v>36899909.149999999</v>
      </c>
      <c r="G30" s="9">
        <v>38973467.450000003</v>
      </c>
      <c r="H30" s="9">
        <v>18113624.059999999</v>
      </c>
      <c r="I30" s="9">
        <v>17837948.640000001</v>
      </c>
      <c r="J30" s="9">
        <v>18290275.460000001</v>
      </c>
      <c r="K30" s="9">
        <v>17878648.359999999</v>
      </c>
      <c r="L30" s="9">
        <v>16993571.670000002</v>
      </c>
      <c r="M30" s="9">
        <v>27443924.18</v>
      </c>
      <c r="N30" s="9">
        <v>18005650.59</v>
      </c>
      <c r="O30" s="9">
        <v>18442423.530000001</v>
      </c>
      <c r="P30" s="9">
        <v>17129600.690000001</v>
      </c>
      <c r="Q30" s="9">
        <v>15846927.210000001</v>
      </c>
      <c r="R30" s="9">
        <v>20169449.75</v>
      </c>
      <c r="S30" s="9">
        <v>17935103.300000001</v>
      </c>
      <c r="T30" s="9">
        <v>24809052.329999998</v>
      </c>
      <c r="U30" s="9">
        <v>20469523.239999998</v>
      </c>
      <c r="V30" s="9">
        <v>19237780.210000001</v>
      </c>
      <c r="W30" s="9">
        <v>21806676.41</v>
      </c>
      <c r="X30" s="9">
        <v>24251633.34</v>
      </c>
      <c r="Y30" s="9">
        <v>26786808.75</v>
      </c>
      <c r="Z30" s="9">
        <v>20462962.469999999</v>
      </c>
      <c r="AA30" s="9">
        <v>18042482.300000001</v>
      </c>
      <c r="AB30" s="9">
        <v>15651516.289999999</v>
      </c>
      <c r="AC30" s="9">
        <v>15244236.24</v>
      </c>
      <c r="AD30" s="9">
        <v>18968135.449999999</v>
      </c>
      <c r="AE30" s="9">
        <v>16831856.989999998</v>
      </c>
      <c r="AF30" s="9">
        <v>23606406.710000001</v>
      </c>
      <c r="AG30" s="9">
        <v>20862163.59</v>
      </c>
      <c r="AH30" s="9">
        <v>18483027.48</v>
      </c>
      <c r="AI30" s="9">
        <v>21639679.949999999</v>
      </c>
      <c r="AJ30" s="9">
        <v>24036315.870000001</v>
      </c>
      <c r="AK30" s="9">
        <v>29302785.25</v>
      </c>
      <c r="AL30" s="9">
        <v>21018199.399999999</v>
      </c>
      <c r="AM30" s="9">
        <v>19847941.66</v>
      </c>
      <c r="AN30" s="9">
        <v>16272447.16</v>
      </c>
      <c r="AO30" s="9">
        <v>15763007.279999999</v>
      </c>
      <c r="AP30" s="9">
        <v>19795497.350000001</v>
      </c>
      <c r="AQ30" s="9">
        <v>17875606.379999999</v>
      </c>
      <c r="AR30" s="9">
        <v>24846351.079999998</v>
      </c>
      <c r="AS30" s="9">
        <v>21539652.449999999</v>
      </c>
      <c r="AT30" s="9">
        <v>19012113.190000001</v>
      </c>
      <c r="AU30" s="9">
        <v>21702901.129999999</v>
      </c>
      <c r="AV30" s="9">
        <v>24858826.870000001</v>
      </c>
      <c r="AW30" s="9">
        <v>30252665.120000001</v>
      </c>
      <c r="AX30" s="9">
        <v>22104658.890000001</v>
      </c>
      <c r="AY30" s="9">
        <v>20467736.52</v>
      </c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11"/>
    </row>
    <row r="31" spans="1:204" x14ac:dyDescent="0.25">
      <c r="A31" t="s">
        <v>580</v>
      </c>
      <c r="B31" t="s">
        <v>0</v>
      </c>
      <c r="C31" t="s">
        <v>0</v>
      </c>
      <c r="D31" s="9">
        <v>657610619.25</v>
      </c>
      <c r="E31" s="9">
        <v>820742598.84000003</v>
      </c>
      <c r="F31" s="9">
        <v>655695761.73000002</v>
      </c>
      <c r="G31" s="9">
        <v>702534609.13999999</v>
      </c>
      <c r="H31" s="9">
        <v>796375001.97000003</v>
      </c>
      <c r="I31" s="9">
        <v>737511339.23000002</v>
      </c>
      <c r="J31" s="9">
        <v>707547880.24000001</v>
      </c>
      <c r="K31" s="9">
        <v>752756915.20000005</v>
      </c>
      <c r="L31" s="9">
        <v>684739686.38999999</v>
      </c>
      <c r="M31" s="9">
        <v>747006352.41999996</v>
      </c>
      <c r="N31" s="9">
        <v>776519454.41999996</v>
      </c>
      <c r="O31" s="9">
        <v>1287389058.9300001</v>
      </c>
      <c r="P31" s="9">
        <v>737296829.33000004</v>
      </c>
      <c r="Q31" s="9">
        <v>898415944.50999999</v>
      </c>
      <c r="R31" s="9">
        <v>664387467.63999999</v>
      </c>
      <c r="S31" s="9">
        <v>721424948.69000006</v>
      </c>
      <c r="T31" s="9">
        <v>767083447.49000001</v>
      </c>
      <c r="U31" s="9">
        <v>740990591.25</v>
      </c>
      <c r="V31" s="9">
        <v>650398666.27999997</v>
      </c>
      <c r="W31" s="9">
        <v>694050834.57000005</v>
      </c>
      <c r="X31" s="9">
        <v>648982621.59000003</v>
      </c>
      <c r="Y31" s="9">
        <v>683502402.99000001</v>
      </c>
      <c r="Z31" s="9">
        <v>759342433.5</v>
      </c>
      <c r="AA31" s="9">
        <v>878767193.34000003</v>
      </c>
      <c r="AB31" s="9">
        <v>880572721.25999999</v>
      </c>
      <c r="AC31" s="9">
        <v>1053089880.15</v>
      </c>
      <c r="AD31" s="9">
        <v>805657309.13</v>
      </c>
      <c r="AE31" s="9">
        <v>761049513.94000006</v>
      </c>
      <c r="AF31" s="9">
        <v>809379121.53999996</v>
      </c>
      <c r="AG31" s="9">
        <v>781764676.28999996</v>
      </c>
      <c r="AH31" s="9">
        <v>686052548.03999996</v>
      </c>
      <c r="AI31" s="9">
        <v>732236932.65999997</v>
      </c>
      <c r="AJ31" s="9">
        <v>690033046</v>
      </c>
      <c r="AK31" s="9">
        <v>762988996.94000006</v>
      </c>
      <c r="AL31" s="9">
        <v>801287560.02999997</v>
      </c>
      <c r="AM31" s="9">
        <v>924507882.95000005</v>
      </c>
      <c r="AN31" s="9">
        <v>820878755.61000001</v>
      </c>
      <c r="AO31" s="9">
        <v>1001799381.6</v>
      </c>
      <c r="AP31" s="9">
        <v>739981063.35000002</v>
      </c>
      <c r="AQ31" s="9">
        <v>803121596.83000004</v>
      </c>
      <c r="AR31" s="9">
        <v>854870872.26999998</v>
      </c>
      <c r="AS31" s="9">
        <v>825669062.30999994</v>
      </c>
      <c r="AT31" s="9">
        <v>724366098.51999998</v>
      </c>
      <c r="AU31" s="9">
        <v>773262416.71000004</v>
      </c>
      <c r="AV31" s="9">
        <v>728587978.95000005</v>
      </c>
      <c r="AW31" s="9">
        <v>805827528.20000005</v>
      </c>
      <c r="AX31" s="9">
        <v>846335224.55999994</v>
      </c>
      <c r="AY31" s="9">
        <v>971719526.75999999</v>
      </c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11"/>
    </row>
    <row r="32" spans="1:204" x14ac:dyDescent="0.25">
      <c r="A32" t="s">
        <v>0</v>
      </c>
      <c r="B32" t="s">
        <v>528</v>
      </c>
      <c r="C32" t="s">
        <v>0</v>
      </c>
      <c r="D32" s="9">
        <v>330715579.51999998</v>
      </c>
      <c r="E32" s="9">
        <v>459640046.69</v>
      </c>
      <c r="F32" s="9">
        <v>276124684.44999999</v>
      </c>
      <c r="G32" s="9">
        <v>317966763.94</v>
      </c>
      <c r="H32" s="9">
        <v>400531818.31</v>
      </c>
      <c r="I32" s="9">
        <v>329279663.94999999</v>
      </c>
      <c r="J32" s="9">
        <v>245825879.11000001</v>
      </c>
      <c r="K32" s="9">
        <v>281993484.94</v>
      </c>
      <c r="L32" s="9">
        <v>247053652.74000001</v>
      </c>
      <c r="M32" s="9">
        <v>259931354.13999999</v>
      </c>
      <c r="N32" s="9">
        <v>329727706.13999999</v>
      </c>
      <c r="O32" s="9">
        <v>415070095.58999997</v>
      </c>
      <c r="P32" s="9">
        <v>348276576.77999997</v>
      </c>
      <c r="Q32" s="9">
        <v>484046933.14999998</v>
      </c>
      <c r="R32" s="9">
        <v>290786905.18000001</v>
      </c>
      <c r="S32" s="9">
        <v>334850799.06999999</v>
      </c>
      <c r="T32" s="9">
        <v>368022532.67000002</v>
      </c>
      <c r="U32" s="9">
        <v>346764414.07999998</v>
      </c>
      <c r="V32" s="9">
        <v>258879233.25999999</v>
      </c>
      <c r="W32" s="9">
        <v>296967338.95999998</v>
      </c>
      <c r="X32" s="9">
        <v>258040175.97</v>
      </c>
      <c r="Y32" s="9">
        <v>273733709.05000001</v>
      </c>
      <c r="Z32" s="9">
        <v>347236247.33999997</v>
      </c>
      <c r="AA32" s="9">
        <v>437110317.67000002</v>
      </c>
      <c r="AB32" s="9">
        <v>368128341.64999998</v>
      </c>
      <c r="AC32" s="9">
        <v>511637608.33999997</v>
      </c>
      <c r="AD32" s="9">
        <v>307361758.76999998</v>
      </c>
      <c r="AE32" s="9">
        <v>353937294.62</v>
      </c>
      <c r="AF32" s="9">
        <v>388999817.02999997</v>
      </c>
      <c r="AG32" s="9">
        <v>366529985.69</v>
      </c>
      <c r="AH32" s="9">
        <v>273635349.56</v>
      </c>
      <c r="AI32" s="9">
        <v>313894477.27999997</v>
      </c>
      <c r="AJ32" s="9">
        <v>272748466</v>
      </c>
      <c r="AK32" s="9">
        <v>289336530.45999998</v>
      </c>
      <c r="AL32" s="9">
        <v>367028713.43000001</v>
      </c>
      <c r="AM32" s="9">
        <v>462025605.77999997</v>
      </c>
      <c r="AN32" s="9">
        <v>389590223.97000003</v>
      </c>
      <c r="AO32" s="9">
        <v>541466080.89999998</v>
      </c>
      <c r="AP32" s="9">
        <v>325280949.30000001</v>
      </c>
      <c r="AQ32" s="9">
        <v>374571838.89999998</v>
      </c>
      <c r="AR32" s="9">
        <v>411678506.36000001</v>
      </c>
      <c r="AS32" s="9">
        <v>387898683.85000002</v>
      </c>
      <c r="AT32" s="9">
        <v>289588290.44</v>
      </c>
      <c r="AU32" s="9">
        <v>332194525.30000001</v>
      </c>
      <c r="AV32" s="9">
        <v>288649701.56999999</v>
      </c>
      <c r="AW32" s="9">
        <v>306204850.19</v>
      </c>
      <c r="AX32" s="9">
        <v>388426487.42000002</v>
      </c>
      <c r="AY32" s="9">
        <v>488961698.58999997</v>
      </c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11"/>
    </row>
    <row r="33" spans="1:204" x14ac:dyDescent="0.25">
      <c r="A33" t="s">
        <v>0</v>
      </c>
      <c r="B33" t="s">
        <v>581</v>
      </c>
      <c r="C33" t="s">
        <v>0</v>
      </c>
      <c r="D33" s="9">
        <v>5637942.4800000004</v>
      </c>
      <c r="E33" s="9">
        <v>6839226.6100000003</v>
      </c>
      <c r="F33" s="9">
        <v>6436830.2300000004</v>
      </c>
      <c r="G33" s="9">
        <v>6862123.3399999999</v>
      </c>
      <c r="H33" s="9">
        <v>-44895101.240000002</v>
      </c>
      <c r="I33" s="9">
        <v>7694853.1100000003</v>
      </c>
      <c r="J33" s="9">
        <v>6991024.4000000004</v>
      </c>
      <c r="K33" s="9">
        <v>6222705.3600000003</v>
      </c>
      <c r="L33" s="9">
        <v>8064635.25</v>
      </c>
      <c r="M33" s="9">
        <v>7398790.0999999996</v>
      </c>
      <c r="N33" s="9">
        <v>5384354.5300000003</v>
      </c>
      <c r="O33" s="9">
        <v>7651721.5099999998</v>
      </c>
      <c r="P33" s="9">
        <v>9631360.4199999999</v>
      </c>
      <c r="Q33" s="9">
        <v>8605138.3499999996</v>
      </c>
      <c r="R33" s="9">
        <v>9726469.6099999994</v>
      </c>
      <c r="S33" s="9">
        <v>9873972.8900000006</v>
      </c>
      <c r="T33" s="9">
        <v>5239156.9800000004</v>
      </c>
      <c r="U33" s="9">
        <v>7382293.0499999998</v>
      </c>
      <c r="V33" s="9">
        <v>7598733.0499999998</v>
      </c>
      <c r="W33" s="9">
        <v>6043569.54</v>
      </c>
      <c r="X33" s="9">
        <v>7964044.54</v>
      </c>
      <c r="Y33" s="9">
        <v>8120694.0800000001</v>
      </c>
      <c r="Z33" s="9">
        <v>5898511.0199999996</v>
      </c>
      <c r="AA33" s="9">
        <v>8378056.4699999997</v>
      </c>
      <c r="AB33" s="9">
        <v>10194812.35</v>
      </c>
      <c r="AC33" s="9">
        <v>9098574.9399999995</v>
      </c>
      <c r="AD33" s="9">
        <v>10265780.710000001</v>
      </c>
      <c r="AE33" s="9">
        <v>10413599.66</v>
      </c>
      <c r="AF33" s="9">
        <v>5523046.1699999999</v>
      </c>
      <c r="AG33" s="9">
        <v>7785415.46</v>
      </c>
      <c r="AH33" s="9">
        <v>8020072.04</v>
      </c>
      <c r="AI33" s="9">
        <v>6384406.25</v>
      </c>
      <c r="AJ33" s="9">
        <v>8424109.1799999997</v>
      </c>
      <c r="AK33" s="9">
        <v>8595807.6699999999</v>
      </c>
      <c r="AL33" s="9">
        <v>6240501.1600000001</v>
      </c>
      <c r="AM33" s="9">
        <v>8859391.4600000009</v>
      </c>
      <c r="AN33" s="9">
        <v>10766411.720000001</v>
      </c>
      <c r="AO33" s="9">
        <v>9606794.6600000001</v>
      </c>
      <c r="AP33" s="9">
        <v>10837035.539999999</v>
      </c>
      <c r="AQ33" s="9">
        <v>10990887.84</v>
      </c>
      <c r="AR33" s="9">
        <v>5828059.21</v>
      </c>
      <c r="AS33" s="9">
        <v>8213730.6799999997</v>
      </c>
      <c r="AT33" s="9">
        <v>8459609.5399999991</v>
      </c>
      <c r="AU33" s="9">
        <v>6732958.6399999997</v>
      </c>
      <c r="AV33" s="9">
        <v>8882246.1199999992</v>
      </c>
      <c r="AW33" s="9">
        <v>9061474.8499999996</v>
      </c>
      <c r="AX33" s="9">
        <v>6577260.6399999997</v>
      </c>
      <c r="AY33" s="9">
        <v>9335613.4199999999</v>
      </c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11"/>
    </row>
    <row r="34" spans="1:204" x14ac:dyDescent="0.25">
      <c r="A34" t="s">
        <v>0</v>
      </c>
      <c r="B34" t="s">
        <v>582</v>
      </c>
      <c r="C34" t="s">
        <v>0</v>
      </c>
      <c r="D34" s="9">
        <v>255117869.31</v>
      </c>
      <c r="E34" s="9">
        <v>288119676.30000001</v>
      </c>
      <c r="F34" s="9">
        <v>255490297.84</v>
      </c>
      <c r="G34" s="9">
        <v>263775879.97</v>
      </c>
      <c r="H34" s="9">
        <v>277334046.45999998</v>
      </c>
      <c r="I34" s="9">
        <v>285471855.39999998</v>
      </c>
      <c r="J34" s="9">
        <v>252773373.61000001</v>
      </c>
      <c r="K34" s="9">
        <v>293729714.41000003</v>
      </c>
      <c r="L34" s="9">
        <v>290882148.19999999</v>
      </c>
      <c r="M34" s="9">
        <v>297569005.61000001</v>
      </c>
      <c r="N34" s="9">
        <v>301668679.50999999</v>
      </c>
      <c r="O34" s="9">
        <v>310822496.11000001</v>
      </c>
      <c r="P34" s="9">
        <v>296427483.45999998</v>
      </c>
      <c r="Q34" s="9">
        <v>323793350.25999999</v>
      </c>
      <c r="R34" s="9">
        <v>276594233.56</v>
      </c>
      <c r="S34" s="9">
        <v>297026536.01999998</v>
      </c>
      <c r="T34" s="9">
        <v>306176370.41000003</v>
      </c>
      <c r="U34" s="9">
        <v>305191574.16000003</v>
      </c>
      <c r="V34" s="9">
        <v>292672455.95999998</v>
      </c>
      <c r="W34" s="9">
        <v>308153817.06</v>
      </c>
      <c r="X34" s="9">
        <v>302783289.12</v>
      </c>
      <c r="Y34" s="9">
        <v>309599785.38999999</v>
      </c>
      <c r="Z34" s="9">
        <v>320416501.39999998</v>
      </c>
      <c r="AA34" s="9">
        <v>330926801.19999999</v>
      </c>
      <c r="AB34" s="9">
        <v>313328686.74000001</v>
      </c>
      <c r="AC34" s="9">
        <v>342254407.94</v>
      </c>
      <c r="AD34" s="9">
        <v>292365328.91000003</v>
      </c>
      <c r="AE34" s="9">
        <v>313962422.57999998</v>
      </c>
      <c r="AF34" s="9">
        <v>323634975.37</v>
      </c>
      <c r="AG34" s="9">
        <v>322592330.63999999</v>
      </c>
      <c r="AH34" s="9">
        <v>309359622.74000001</v>
      </c>
      <c r="AI34" s="9">
        <v>325723808.61000001</v>
      </c>
      <c r="AJ34" s="9">
        <v>320047310.57999998</v>
      </c>
      <c r="AK34" s="9">
        <v>327253525.06999999</v>
      </c>
      <c r="AL34" s="9">
        <v>338685606.55000001</v>
      </c>
      <c r="AM34" s="9">
        <v>349794993.55000001</v>
      </c>
      <c r="AN34" s="9">
        <v>331595815.66000003</v>
      </c>
      <c r="AO34" s="9">
        <v>362207906.45999998</v>
      </c>
      <c r="AP34" s="9">
        <v>309409426.32999998</v>
      </c>
      <c r="AQ34" s="9">
        <v>332264618.81999999</v>
      </c>
      <c r="AR34" s="9">
        <v>342501459.81999999</v>
      </c>
      <c r="AS34" s="9">
        <v>341399530.06</v>
      </c>
      <c r="AT34" s="9">
        <v>327395355.25999999</v>
      </c>
      <c r="AU34" s="9">
        <v>344712705.43000001</v>
      </c>
      <c r="AV34" s="9">
        <v>338704255.81999999</v>
      </c>
      <c r="AW34" s="9">
        <v>346330971.01999998</v>
      </c>
      <c r="AX34" s="9">
        <v>358430194.30000001</v>
      </c>
      <c r="AY34" s="9">
        <v>370187258.5</v>
      </c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11"/>
    </row>
    <row r="35" spans="1:204" x14ac:dyDescent="0.25">
      <c r="A35" t="s">
        <v>0</v>
      </c>
      <c r="B35" t="s">
        <v>583</v>
      </c>
      <c r="C35" t="s">
        <v>0</v>
      </c>
      <c r="D35" s="9">
        <v>66139227.939999998</v>
      </c>
      <c r="E35" s="9">
        <v>66143649.240000002</v>
      </c>
      <c r="F35" s="9">
        <v>117643949.20999999</v>
      </c>
      <c r="G35" s="9">
        <v>113929841.89</v>
      </c>
      <c r="H35" s="9">
        <v>163404238.44</v>
      </c>
      <c r="I35" s="9">
        <v>115064966.77</v>
      </c>
      <c r="J35" s="9">
        <v>201957603.12</v>
      </c>
      <c r="K35" s="9">
        <v>170811010.49000001</v>
      </c>
      <c r="L35" s="9">
        <v>138739250.19999999</v>
      </c>
      <c r="M35" s="9">
        <v>182107202.56999999</v>
      </c>
      <c r="N35" s="9">
        <v>139738714.24000001</v>
      </c>
      <c r="O35" s="9">
        <v>553844745.72000003</v>
      </c>
      <c r="P35" s="9">
        <v>82961408.670000002</v>
      </c>
      <c r="Q35" s="9">
        <v>81970522.75</v>
      </c>
      <c r="R35" s="9">
        <v>87279859.290000007</v>
      </c>
      <c r="S35" s="9">
        <v>79673640.709999993</v>
      </c>
      <c r="T35" s="9">
        <v>87645387.430000007</v>
      </c>
      <c r="U35" s="9">
        <v>81652309.959999993</v>
      </c>
      <c r="V35" s="9">
        <v>91248244.010000005</v>
      </c>
      <c r="W35" s="9">
        <v>82886109.010000005</v>
      </c>
      <c r="X35" s="9">
        <v>80195111.959999993</v>
      </c>
      <c r="Y35" s="9">
        <v>92048214.469999999</v>
      </c>
      <c r="Z35" s="9">
        <v>85791173.739999995</v>
      </c>
      <c r="AA35" s="9">
        <v>102352018</v>
      </c>
      <c r="AB35" s="9">
        <v>188920880.52000001</v>
      </c>
      <c r="AC35" s="9">
        <v>190099288.93000001</v>
      </c>
      <c r="AD35" s="9">
        <v>195664440.74000001</v>
      </c>
      <c r="AE35" s="9">
        <v>82736197.079999998</v>
      </c>
      <c r="AF35" s="9">
        <v>91221282.969999999</v>
      </c>
      <c r="AG35" s="9">
        <v>84856944.5</v>
      </c>
      <c r="AH35" s="9">
        <v>95037503.700000003</v>
      </c>
      <c r="AI35" s="9">
        <v>86234240.519999996</v>
      </c>
      <c r="AJ35" s="9">
        <v>88813160.239999995</v>
      </c>
      <c r="AK35" s="9">
        <v>137803133.74000001</v>
      </c>
      <c r="AL35" s="9">
        <v>89332738.890000001</v>
      </c>
      <c r="AM35" s="9">
        <v>103827892.16</v>
      </c>
      <c r="AN35" s="9">
        <v>88926304.260000005</v>
      </c>
      <c r="AO35" s="9">
        <v>88518599.579999998</v>
      </c>
      <c r="AP35" s="9">
        <v>94453652.180000007</v>
      </c>
      <c r="AQ35" s="9">
        <v>85294251.269999996</v>
      </c>
      <c r="AR35" s="9">
        <v>94862846.879999995</v>
      </c>
      <c r="AS35" s="9">
        <v>88157117.719999999</v>
      </c>
      <c r="AT35" s="9">
        <v>98922843.280000001</v>
      </c>
      <c r="AU35" s="9">
        <v>89622227.340000004</v>
      </c>
      <c r="AV35" s="9">
        <v>92351775.439999998</v>
      </c>
      <c r="AW35" s="9">
        <v>144230232.13999999</v>
      </c>
      <c r="AX35" s="9">
        <v>92901282.200000003</v>
      </c>
      <c r="AY35" s="9">
        <v>103234956.25</v>
      </c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11"/>
    </row>
    <row r="36" spans="1:204" x14ac:dyDescent="0.25">
      <c r="A36" t="s">
        <v>584</v>
      </c>
      <c r="B36" t="s">
        <v>0</v>
      </c>
      <c r="C36" t="s">
        <v>0</v>
      </c>
      <c r="D36" s="9">
        <v>197612695.31</v>
      </c>
      <c r="E36" s="9">
        <v>201497635.16</v>
      </c>
      <c r="F36" s="9">
        <v>414620123.17999899</v>
      </c>
      <c r="G36" s="9">
        <v>404531621.06</v>
      </c>
      <c r="H36" s="9">
        <v>335566683</v>
      </c>
      <c r="I36" s="9">
        <v>297162512.36000001</v>
      </c>
      <c r="J36" s="9">
        <v>379178239.45999998</v>
      </c>
      <c r="K36" s="9">
        <v>292164695.54000002</v>
      </c>
      <c r="L36" s="9">
        <v>313079337.26999998</v>
      </c>
      <c r="M36" s="9">
        <v>304310563.74000001</v>
      </c>
      <c r="N36" s="9">
        <v>309031354.02999997</v>
      </c>
      <c r="O36" s="9">
        <v>371129707.63999999</v>
      </c>
      <c r="P36" s="9">
        <v>252193791.09</v>
      </c>
      <c r="Q36" s="9">
        <v>271646194.41000003</v>
      </c>
      <c r="R36" s="9">
        <v>402531547.26999998</v>
      </c>
      <c r="S36" s="9">
        <v>445359929.55000001</v>
      </c>
      <c r="T36" s="9">
        <v>357902720.19999999</v>
      </c>
      <c r="U36" s="9">
        <v>323265826.60000002</v>
      </c>
      <c r="V36" s="9">
        <v>319826317.93000001</v>
      </c>
      <c r="W36" s="9">
        <v>325933545.00999999</v>
      </c>
      <c r="X36" s="9">
        <v>325612310.75999999</v>
      </c>
      <c r="Y36" s="9">
        <v>310274342.43000001</v>
      </c>
      <c r="Z36" s="9">
        <v>321347391.77999997</v>
      </c>
      <c r="AA36" s="9">
        <v>364790754.26999998</v>
      </c>
      <c r="AB36" s="9">
        <v>271291270.39999998</v>
      </c>
      <c r="AC36" s="9">
        <v>301515357.26999998</v>
      </c>
      <c r="AD36" s="9">
        <v>432643713.07999998</v>
      </c>
      <c r="AE36" s="9">
        <v>477347399.88999999</v>
      </c>
      <c r="AF36" s="9">
        <v>389297969.50999999</v>
      </c>
      <c r="AG36" s="9">
        <v>349531471.56999999</v>
      </c>
      <c r="AH36" s="9">
        <v>343021295.80000001</v>
      </c>
      <c r="AI36" s="9">
        <v>353263953.32999998</v>
      </c>
      <c r="AJ36" s="9">
        <v>356144073.81</v>
      </c>
      <c r="AK36" s="9">
        <v>340932228.55000001</v>
      </c>
      <c r="AL36" s="9">
        <v>349061556.33999997</v>
      </c>
      <c r="AM36" s="9">
        <v>417767081.19999999</v>
      </c>
      <c r="AN36" s="9">
        <v>286628235.16000003</v>
      </c>
      <c r="AO36" s="9">
        <v>318887991.08999997</v>
      </c>
      <c r="AP36" s="9">
        <v>457721390.39999998</v>
      </c>
      <c r="AQ36" s="9">
        <v>504082572.68000001</v>
      </c>
      <c r="AR36" s="9">
        <v>411105940.76999998</v>
      </c>
      <c r="AS36" s="9">
        <v>368678849.14999998</v>
      </c>
      <c r="AT36" s="9">
        <v>361919012.75</v>
      </c>
      <c r="AU36" s="9">
        <v>372817162.44999999</v>
      </c>
      <c r="AV36" s="9">
        <v>375270213.73000002</v>
      </c>
      <c r="AW36" s="9">
        <v>359761032.30000001</v>
      </c>
      <c r="AX36" s="9">
        <v>368202038.94</v>
      </c>
      <c r="AY36" s="9">
        <v>440726964.07999998</v>
      </c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11"/>
    </row>
    <row r="37" spans="1:204" x14ac:dyDescent="0.25">
      <c r="A37" t="s">
        <v>0</v>
      </c>
      <c r="B37" t="s">
        <v>100</v>
      </c>
      <c r="C37" t="s">
        <v>0</v>
      </c>
      <c r="D37" s="9">
        <v>73049893.840000004</v>
      </c>
      <c r="E37" s="9">
        <v>64023284.759999998</v>
      </c>
      <c r="F37" s="9">
        <v>65867990.890000001</v>
      </c>
      <c r="G37" s="9">
        <v>78692062.060000002</v>
      </c>
      <c r="H37" s="9">
        <v>67275536.870000005</v>
      </c>
      <c r="I37" s="9">
        <v>73215584.280000001</v>
      </c>
      <c r="J37" s="9">
        <v>72456083.670000002</v>
      </c>
      <c r="K37" s="9">
        <v>72721194.010000005</v>
      </c>
      <c r="L37" s="9">
        <v>78449711.25</v>
      </c>
      <c r="M37" s="9">
        <v>74908835.620000005</v>
      </c>
      <c r="N37" s="9">
        <v>76588437.25</v>
      </c>
      <c r="O37" s="9">
        <v>79087314.349999994</v>
      </c>
      <c r="P37" s="9">
        <v>75461227.450000003</v>
      </c>
      <c r="Q37" s="9">
        <v>74286524.939999998</v>
      </c>
      <c r="R37" s="9">
        <v>72841327.900000006</v>
      </c>
      <c r="S37" s="9">
        <v>81509273.870000005</v>
      </c>
      <c r="T37" s="9">
        <v>80251127.849999994</v>
      </c>
      <c r="U37" s="9">
        <v>83723160.719999999</v>
      </c>
      <c r="V37" s="9">
        <v>81465358.950000003</v>
      </c>
      <c r="W37" s="9">
        <v>81539045.909999996</v>
      </c>
      <c r="X37" s="9">
        <v>86418827.980000004</v>
      </c>
      <c r="Y37" s="9">
        <v>79392243.200000003</v>
      </c>
      <c r="Z37" s="9">
        <v>81309398.5</v>
      </c>
      <c r="AA37" s="9">
        <v>83545909.359999999</v>
      </c>
      <c r="AB37" s="9">
        <v>79949626.140000001</v>
      </c>
      <c r="AC37" s="9">
        <v>78742462.489999995</v>
      </c>
      <c r="AD37" s="9">
        <v>77286723.650000006</v>
      </c>
      <c r="AE37" s="9">
        <v>85999242.879999995</v>
      </c>
      <c r="AF37" s="9">
        <v>84748792.170000002</v>
      </c>
      <c r="AG37" s="9">
        <v>88230738.650000006</v>
      </c>
      <c r="AH37" s="9">
        <v>85933631.090000004</v>
      </c>
      <c r="AI37" s="9">
        <v>86003041.739999995</v>
      </c>
      <c r="AJ37" s="9">
        <v>90908037.620000005</v>
      </c>
      <c r="AK37" s="9">
        <v>83881977.370000005</v>
      </c>
      <c r="AL37" s="9">
        <v>85797802.599999994</v>
      </c>
      <c r="AM37" s="9">
        <v>88044071.090000004</v>
      </c>
      <c r="AN37" s="9">
        <v>84438443.040000007</v>
      </c>
      <c r="AO37" s="9">
        <v>83241952.060000002</v>
      </c>
      <c r="AP37" s="9">
        <v>81732705.219999999</v>
      </c>
      <c r="AQ37" s="9">
        <v>90489914.650000006</v>
      </c>
      <c r="AR37" s="9">
        <v>89246587.579999998</v>
      </c>
      <c r="AS37" s="9">
        <v>92737570.519999996</v>
      </c>
      <c r="AT37" s="9">
        <v>90401378.25</v>
      </c>
      <c r="AU37" s="9">
        <v>90467248.760000005</v>
      </c>
      <c r="AV37" s="9">
        <v>95397695.769999996</v>
      </c>
      <c r="AW37" s="9">
        <v>88371897.319999993</v>
      </c>
      <c r="AX37" s="9">
        <v>90286241.769999996</v>
      </c>
      <c r="AY37" s="9">
        <v>92542264.579999998</v>
      </c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11"/>
    </row>
    <row r="38" spans="1:204" x14ac:dyDescent="0.25">
      <c r="A38" t="s">
        <v>0</v>
      </c>
      <c r="B38" t="s">
        <v>103</v>
      </c>
      <c r="C38" t="s">
        <v>0</v>
      </c>
      <c r="D38" s="9">
        <v>34112519.18</v>
      </c>
      <c r="E38" s="9">
        <v>44523014.630000003</v>
      </c>
      <c r="F38" s="9">
        <v>36577060.640000001</v>
      </c>
      <c r="G38" s="9">
        <v>41915206.539999999</v>
      </c>
      <c r="H38" s="9">
        <v>46767362.799999997</v>
      </c>
      <c r="I38" s="9">
        <v>48190729.200000003</v>
      </c>
      <c r="J38" s="9">
        <v>43414063.409999996</v>
      </c>
      <c r="K38" s="9">
        <v>41181266.57</v>
      </c>
      <c r="L38" s="9">
        <v>47533356.130000003</v>
      </c>
      <c r="M38" s="9">
        <v>43775194.810000002</v>
      </c>
      <c r="N38" s="9">
        <v>44756719.729999997</v>
      </c>
      <c r="O38" s="9">
        <v>46217012.509999998</v>
      </c>
      <c r="P38" s="9">
        <v>44098001.32</v>
      </c>
      <c r="Q38" s="9">
        <v>43411529.149999999</v>
      </c>
      <c r="R38" s="9">
        <v>42566985.490000002</v>
      </c>
      <c r="S38" s="9">
        <v>47632356.219999999</v>
      </c>
      <c r="T38" s="9">
        <v>46897121.359999999</v>
      </c>
      <c r="U38" s="9">
        <v>48926106.520000003</v>
      </c>
      <c r="V38" s="9">
        <v>47606693.240000002</v>
      </c>
      <c r="W38" s="9">
        <v>47649754.390000001</v>
      </c>
      <c r="X38" s="9">
        <v>50501399.450000003</v>
      </c>
      <c r="Y38" s="9">
        <v>46395206.700000003</v>
      </c>
      <c r="Z38" s="9">
        <v>47515553.130000003</v>
      </c>
      <c r="AA38" s="9">
        <v>48822524.439999998</v>
      </c>
      <c r="AB38" s="9">
        <v>46720929.920000002</v>
      </c>
      <c r="AC38" s="9">
        <v>46015488.119999997</v>
      </c>
      <c r="AD38" s="9">
        <v>45164784.049999997</v>
      </c>
      <c r="AE38" s="9">
        <v>50256202.479999997</v>
      </c>
      <c r="AF38" s="9">
        <v>49525464.609999999</v>
      </c>
      <c r="AG38" s="9">
        <v>51560243.07</v>
      </c>
      <c r="AH38" s="9">
        <v>50217860.289999999</v>
      </c>
      <c r="AI38" s="9">
        <v>50258422.460000001</v>
      </c>
      <c r="AJ38" s="9">
        <v>53124801.950000003</v>
      </c>
      <c r="AK38" s="9">
        <v>49018915.729999997</v>
      </c>
      <c r="AL38" s="9">
        <v>50138484.890000001</v>
      </c>
      <c r="AM38" s="9">
        <v>51451158.359999999</v>
      </c>
      <c r="AN38" s="9">
        <v>49344102.909999996</v>
      </c>
      <c r="AO38" s="9">
        <v>48644897.990000002</v>
      </c>
      <c r="AP38" s="9">
        <v>47762924.939999998</v>
      </c>
      <c r="AQ38" s="9">
        <v>52880459.420000002</v>
      </c>
      <c r="AR38" s="9">
        <v>52153884.450000003</v>
      </c>
      <c r="AS38" s="9">
        <v>54193943.640000001</v>
      </c>
      <c r="AT38" s="9">
        <v>52828720.549999997</v>
      </c>
      <c r="AU38" s="9">
        <v>52867213.93</v>
      </c>
      <c r="AV38" s="9">
        <v>55748466.549999997</v>
      </c>
      <c r="AW38" s="9">
        <v>51642733.32</v>
      </c>
      <c r="AX38" s="9">
        <v>52761437.140000001</v>
      </c>
      <c r="AY38" s="9">
        <v>54079810.829999998</v>
      </c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11"/>
    </row>
    <row r="39" spans="1:204" x14ac:dyDescent="0.25">
      <c r="A39" t="s">
        <v>0</v>
      </c>
      <c r="B39" t="s">
        <v>468</v>
      </c>
      <c r="C39" t="s">
        <v>0</v>
      </c>
      <c r="D39" s="9"/>
      <c r="E39" s="9"/>
      <c r="F39" s="9">
        <v>215581401.22999999</v>
      </c>
      <c r="G39" s="9">
        <v>133323252.47</v>
      </c>
      <c r="H39" s="9">
        <v>161903630.22999999</v>
      </c>
      <c r="I39" s="9">
        <v>77368293.799999997</v>
      </c>
      <c r="J39" s="9">
        <v>69114803.180000007</v>
      </c>
      <c r="K39" s="9">
        <v>77406503.810000002</v>
      </c>
      <c r="L39" s="9">
        <v>76156091.540000007</v>
      </c>
      <c r="M39" s="9">
        <v>68262291.959999993</v>
      </c>
      <c r="N39" s="9">
        <v>63871543.229999997</v>
      </c>
      <c r="O39" s="9">
        <v>55242865.600000001</v>
      </c>
      <c r="P39" s="9">
        <v>43268260.890000001</v>
      </c>
      <c r="Q39" s="9">
        <v>50993793.390000001</v>
      </c>
      <c r="R39" s="9">
        <v>178963355.13</v>
      </c>
      <c r="S39" s="9">
        <v>216527023.13999999</v>
      </c>
      <c r="T39" s="9">
        <v>111723351.93000001</v>
      </c>
      <c r="U39" s="9">
        <v>82416684.159999996</v>
      </c>
      <c r="V39" s="9">
        <v>73509503.530000001</v>
      </c>
      <c r="W39" s="9">
        <v>82199569.579999998</v>
      </c>
      <c r="X39" s="9">
        <v>80745028.409999996</v>
      </c>
      <c r="Y39" s="9">
        <v>72262078.719999999</v>
      </c>
      <c r="Z39" s="9">
        <v>67507932.540000007</v>
      </c>
      <c r="AA39" s="9">
        <v>58296272.539999999</v>
      </c>
      <c r="AB39" s="9">
        <v>45588005.619999997</v>
      </c>
      <c r="AC39" s="9">
        <v>53745132.409999996</v>
      </c>
      <c r="AD39" s="9">
        <v>188680462.33000001</v>
      </c>
      <c r="AE39" s="9">
        <v>228357550.37</v>
      </c>
      <c r="AF39" s="9">
        <v>117872449.26000001</v>
      </c>
      <c r="AG39" s="9">
        <v>86975859.75</v>
      </c>
      <c r="AH39" s="9">
        <v>77600998.030000001</v>
      </c>
      <c r="AI39" s="9">
        <v>86802752.609999999</v>
      </c>
      <c r="AJ39" s="9">
        <v>85294257.849999994</v>
      </c>
      <c r="AK39" s="9">
        <v>76357977.260000005</v>
      </c>
      <c r="AL39" s="9">
        <v>71357339.079999998</v>
      </c>
      <c r="AM39" s="9">
        <v>61640253.030000001</v>
      </c>
      <c r="AN39" s="9">
        <v>48218524.719999999</v>
      </c>
      <c r="AO39" s="9">
        <v>56852402.200000003</v>
      </c>
      <c r="AP39" s="9">
        <v>199610310.16</v>
      </c>
      <c r="AQ39" s="9">
        <v>241611564.05000001</v>
      </c>
      <c r="AR39" s="9">
        <v>124726620.40000001</v>
      </c>
      <c r="AS39" s="9">
        <v>92043637.780000001</v>
      </c>
      <c r="AT39" s="9">
        <v>82131295.790000007</v>
      </c>
      <c r="AU39" s="9">
        <v>91880041.459999993</v>
      </c>
      <c r="AV39" s="9">
        <v>90292939.209999993</v>
      </c>
      <c r="AW39" s="9">
        <v>80841565.450000003</v>
      </c>
      <c r="AX39" s="9">
        <v>75555353.769999996</v>
      </c>
      <c r="AY39" s="9">
        <v>65273560.060000002</v>
      </c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11"/>
    </row>
    <row r="40" spans="1:204" x14ac:dyDescent="0.25">
      <c r="A40" t="s">
        <v>0</v>
      </c>
      <c r="B40" t="s">
        <v>104</v>
      </c>
      <c r="C40" t="s">
        <v>0</v>
      </c>
      <c r="D40" s="9">
        <v>90450282.290000007</v>
      </c>
      <c r="E40" s="9">
        <v>92951335.769999996</v>
      </c>
      <c r="F40" s="9">
        <v>96593670.419999897</v>
      </c>
      <c r="G40" s="9">
        <v>150601099.99000001</v>
      </c>
      <c r="H40" s="9">
        <v>59620153.100000001</v>
      </c>
      <c r="I40" s="9">
        <v>98387905.079999998</v>
      </c>
      <c r="J40" s="9">
        <v>194193289.19999999</v>
      </c>
      <c r="K40" s="9">
        <v>100855731.15000001</v>
      </c>
      <c r="L40" s="9">
        <v>110940178.34999999</v>
      </c>
      <c r="M40" s="9">
        <v>117364241.34999999</v>
      </c>
      <c r="N40" s="9">
        <v>123814653.81999999</v>
      </c>
      <c r="O40" s="9">
        <v>190582515.18000001</v>
      </c>
      <c r="P40" s="9">
        <v>89366301.430000007</v>
      </c>
      <c r="Q40" s="9">
        <v>102954346.93000001</v>
      </c>
      <c r="R40" s="9">
        <v>108159878.75</v>
      </c>
      <c r="S40" s="9">
        <v>99691276.320000097</v>
      </c>
      <c r="T40" s="9">
        <v>119031119.06</v>
      </c>
      <c r="U40" s="9">
        <v>108199875.2</v>
      </c>
      <c r="V40" s="9">
        <v>117244762.20999999</v>
      </c>
      <c r="W40" s="9">
        <v>114545175.13</v>
      </c>
      <c r="X40" s="9">
        <v>107947054.92</v>
      </c>
      <c r="Y40" s="9">
        <v>112224813.81</v>
      </c>
      <c r="Z40" s="9">
        <v>125014507.61</v>
      </c>
      <c r="AA40" s="9">
        <v>174126047.93000001</v>
      </c>
      <c r="AB40" s="9">
        <v>99032708.719999999</v>
      </c>
      <c r="AC40" s="9">
        <v>123012274.25</v>
      </c>
      <c r="AD40" s="9">
        <v>121511743.05</v>
      </c>
      <c r="AE40" s="9">
        <v>112734404.16</v>
      </c>
      <c r="AF40" s="9">
        <v>137151263.47</v>
      </c>
      <c r="AG40" s="9">
        <v>122764630.09999999</v>
      </c>
      <c r="AH40" s="9">
        <v>129268806.39</v>
      </c>
      <c r="AI40" s="9">
        <v>130199736.52</v>
      </c>
      <c r="AJ40" s="9">
        <v>126816976.39</v>
      </c>
      <c r="AK40" s="9">
        <v>131673358.19</v>
      </c>
      <c r="AL40" s="9">
        <v>141767929.77000001</v>
      </c>
      <c r="AM40" s="9">
        <v>216631598.72</v>
      </c>
      <c r="AN40" s="9">
        <v>104627164.48999999</v>
      </c>
      <c r="AO40" s="9">
        <v>130148738.84</v>
      </c>
      <c r="AP40" s="9">
        <v>128615450.08</v>
      </c>
      <c r="AQ40" s="9">
        <v>119100634.56</v>
      </c>
      <c r="AR40" s="9">
        <v>144978848.34</v>
      </c>
      <c r="AS40" s="9">
        <v>129703697.20999999</v>
      </c>
      <c r="AT40" s="9">
        <v>136557618.16</v>
      </c>
      <c r="AU40" s="9">
        <v>137602658.30000001</v>
      </c>
      <c r="AV40" s="9">
        <v>133831112.2</v>
      </c>
      <c r="AW40" s="9">
        <v>138904836.21000001</v>
      </c>
      <c r="AX40" s="9">
        <v>149599006.25999999</v>
      </c>
      <c r="AY40" s="9">
        <v>228831328.61000001</v>
      </c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11"/>
    </row>
    <row r="41" spans="1:204" x14ac:dyDescent="0.25">
      <c r="A41" t="s">
        <v>585</v>
      </c>
      <c r="B41" t="s">
        <v>0</v>
      </c>
      <c r="C41" t="s">
        <v>0</v>
      </c>
      <c r="D41" s="9">
        <v>4650402.58</v>
      </c>
      <c r="E41" s="9">
        <v>2477234.5099999998</v>
      </c>
      <c r="F41" s="9">
        <v>3963496.82</v>
      </c>
      <c r="G41" s="9">
        <v>28648514.359999999</v>
      </c>
      <c r="H41" s="9">
        <v>14446629.109999999</v>
      </c>
      <c r="I41" s="9">
        <v>15593788.25</v>
      </c>
      <c r="J41" s="9">
        <v>7629052.7599999998</v>
      </c>
      <c r="K41" s="9">
        <v>11093137.68</v>
      </c>
      <c r="L41" s="9">
        <v>10304251.33</v>
      </c>
      <c r="M41" s="9">
        <v>2201343.3199999998</v>
      </c>
      <c r="N41" s="9">
        <v>2928742.55</v>
      </c>
      <c r="O41" s="9">
        <v>9893258.0500000007</v>
      </c>
      <c r="P41" s="9">
        <v>5579095.2300000004</v>
      </c>
      <c r="Q41" s="9">
        <v>1824512.74</v>
      </c>
      <c r="R41" s="9">
        <v>1521400.37</v>
      </c>
      <c r="S41" s="9">
        <v>1281835.8999999999</v>
      </c>
      <c r="T41" s="9">
        <v>4960930.92</v>
      </c>
      <c r="U41" s="9">
        <v>43751802.579999998</v>
      </c>
      <c r="V41" s="9">
        <v>7250003.0499999998</v>
      </c>
      <c r="W41" s="9">
        <v>2582604.9300000002</v>
      </c>
      <c r="X41" s="9">
        <v>1503161.37</v>
      </c>
      <c r="Y41" s="9">
        <v>2343947.0499999998</v>
      </c>
      <c r="Z41" s="9">
        <v>3161428.15</v>
      </c>
      <c r="AA41" s="9">
        <v>52515277.710000001</v>
      </c>
      <c r="AB41" s="9">
        <v>5240681.63</v>
      </c>
      <c r="AC41" s="9">
        <v>2193365.6800000002</v>
      </c>
      <c r="AD41" s="9">
        <v>1776265</v>
      </c>
      <c r="AE41" s="9">
        <v>1326356.1599999999</v>
      </c>
      <c r="AF41" s="9">
        <v>5129710.9400000004</v>
      </c>
      <c r="AG41" s="9">
        <v>9469733.4900000002</v>
      </c>
      <c r="AH41" s="9">
        <v>3821843.34</v>
      </c>
      <c r="AI41" s="9">
        <v>2837548.52</v>
      </c>
      <c r="AJ41" s="9">
        <v>1629699.08</v>
      </c>
      <c r="AK41" s="9">
        <v>2417310.75</v>
      </c>
      <c r="AL41" s="9">
        <v>3242087.7</v>
      </c>
      <c r="AM41" s="9">
        <v>108247224.45</v>
      </c>
      <c r="AN41" s="9">
        <v>5655578.29</v>
      </c>
      <c r="AO41" s="9">
        <v>1912950.19</v>
      </c>
      <c r="AP41" s="9">
        <v>1586081.51</v>
      </c>
      <c r="AQ41" s="9">
        <v>1331800.72</v>
      </c>
      <c r="AR41" s="9">
        <v>5439531.7400000002</v>
      </c>
      <c r="AS41" s="9">
        <v>10138175.75</v>
      </c>
      <c r="AT41" s="9">
        <v>4062536.35</v>
      </c>
      <c r="AU41" s="9">
        <v>2806182.04</v>
      </c>
      <c r="AV41" s="9">
        <v>1590665.91</v>
      </c>
      <c r="AW41" s="9">
        <v>2509402.61</v>
      </c>
      <c r="AX41" s="9">
        <v>3449495.49</v>
      </c>
      <c r="AY41" s="9">
        <v>150186715.33000001</v>
      </c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11"/>
    </row>
    <row r="42" spans="1:204" x14ac:dyDescent="0.25">
      <c r="A42" t="s">
        <v>586</v>
      </c>
      <c r="B42" t="s">
        <v>0</v>
      </c>
      <c r="C42" t="s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2000000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33203158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75285788</v>
      </c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11"/>
    </row>
    <row r="43" spans="1:204" x14ac:dyDescent="0.25">
      <c r="A43" t="s">
        <v>587</v>
      </c>
      <c r="B43" t="s">
        <v>0</v>
      </c>
      <c r="C43" t="s">
        <v>0</v>
      </c>
      <c r="D43" s="9">
        <v>556686.11</v>
      </c>
      <c r="E43" s="9">
        <v>507001.02</v>
      </c>
      <c r="F43" s="9">
        <v>190378.95</v>
      </c>
      <c r="G43" s="9">
        <v>206295.45</v>
      </c>
      <c r="H43" s="9">
        <v>3485366.04</v>
      </c>
      <c r="I43" s="9">
        <v>-2707723.46</v>
      </c>
      <c r="J43" s="9">
        <v>331515.96999999997</v>
      </c>
      <c r="K43" s="9">
        <v>1406287.78</v>
      </c>
      <c r="L43" s="9">
        <v>771672.59</v>
      </c>
      <c r="M43" s="9">
        <v>1059844.55</v>
      </c>
      <c r="N43" s="9">
        <v>1959654.06</v>
      </c>
      <c r="O43" s="9">
        <v>2216672.9700000002</v>
      </c>
      <c r="P43" s="9">
        <v>403151.33</v>
      </c>
      <c r="Q43" s="9">
        <v>545198.28</v>
      </c>
      <c r="R43" s="9">
        <v>200503.2</v>
      </c>
      <c r="S43" s="9">
        <v>205343.87</v>
      </c>
      <c r="T43" s="9">
        <v>3684635.18</v>
      </c>
      <c r="U43" s="9">
        <v>1243756.23</v>
      </c>
      <c r="V43" s="9">
        <v>2532581.7400000002</v>
      </c>
      <c r="W43" s="9">
        <v>1465884.92</v>
      </c>
      <c r="X43" s="9">
        <v>349450.74</v>
      </c>
      <c r="Y43" s="9">
        <v>1117714.9099999999</v>
      </c>
      <c r="Z43" s="9">
        <v>2066002.21</v>
      </c>
      <c r="AA43" s="9">
        <v>2335777.39</v>
      </c>
      <c r="AB43" s="9">
        <v>426605.49</v>
      </c>
      <c r="AC43" s="9">
        <v>577196.49</v>
      </c>
      <c r="AD43" s="9">
        <v>211983.16</v>
      </c>
      <c r="AE43" s="9">
        <v>217089.38</v>
      </c>
      <c r="AF43" s="9">
        <v>3902054.29</v>
      </c>
      <c r="AG43" s="9">
        <v>1316928.67</v>
      </c>
      <c r="AH43" s="9">
        <v>2683855.02</v>
      </c>
      <c r="AI43" s="9">
        <v>1555423.96</v>
      </c>
      <c r="AJ43" s="9">
        <v>370739.23</v>
      </c>
      <c r="AK43" s="9">
        <v>1185905.8400000001</v>
      </c>
      <c r="AL43" s="9">
        <v>2193387.54</v>
      </c>
      <c r="AM43" s="9">
        <v>2475725.5</v>
      </c>
      <c r="AN43" s="9">
        <v>451917</v>
      </c>
      <c r="AO43" s="9">
        <v>610481.06999999995</v>
      </c>
      <c r="AP43" s="9">
        <v>223893.35</v>
      </c>
      <c r="AQ43" s="9">
        <v>229222.38</v>
      </c>
      <c r="AR43" s="9">
        <v>4127265.28</v>
      </c>
      <c r="AS43" s="9">
        <v>1394303.47</v>
      </c>
      <c r="AT43" s="9">
        <v>2841888.43</v>
      </c>
      <c r="AU43" s="9">
        <v>1646816.17</v>
      </c>
      <c r="AV43" s="9">
        <v>392219.75</v>
      </c>
      <c r="AW43" s="9">
        <v>1255444.31</v>
      </c>
      <c r="AX43" s="9">
        <v>2322285.19</v>
      </c>
      <c r="AY43" s="9">
        <v>2621212.89</v>
      </c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11"/>
    </row>
    <row r="44" spans="1:204" x14ac:dyDescent="0.25">
      <c r="A44" t="s">
        <v>0</v>
      </c>
      <c r="B44" t="s">
        <v>588</v>
      </c>
      <c r="C44" t="s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11"/>
    </row>
    <row r="45" spans="1:204" x14ac:dyDescent="0.25">
      <c r="A45" t="s">
        <v>0</v>
      </c>
      <c r="B45" t="s">
        <v>589</v>
      </c>
      <c r="C45" t="s">
        <v>0</v>
      </c>
      <c r="D45" s="9">
        <v>556686.11</v>
      </c>
      <c r="E45" s="9">
        <v>507001.02</v>
      </c>
      <c r="F45" s="9">
        <v>190378.95</v>
      </c>
      <c r="G45" s="9">
        <v>206295.45</v>
      </c>
      <c r="H45" s="9">
        <v>3485366.04</v>
      </c>
      <c r="I45" s="9">
        <v>-2707723.46</v>
      </c>
      <c r="J45" s="9">
        <v>331515.96999999997</v>
      </c>
      <c r="K45" s="9">
        <v>1406287.78</v>
      </c>
      <c r="L45" s="9">
        <v>771672.59</v>
      </c>
      <c r="M45" s="9">
        <v>1059844.55</v>
      </c>
      <c r="N45" s="9">
        <v>1959654.06</v>
      </c>
      <c r="O45" s="9">
        <v>2216672.9700000002</v>
      </c>
      <c r="P45" s="9">
        <v>403151.33</v>
      </c>
      <c r="Q45" s="9">
        <v>545198.28</v>
      </c>
      <c r="R45" s="9">
        <v>200503.2</v>
      </c>
      <c r="S45" s="9">
        <v>205343.87</v>
      </c>
      <c r="T45" s="9">
        <v>3684635.18</v>
      </c>
      <c r="U45" s="9">
        <v>1243756.23</v>
      </c>
      <c r="V45" s="9">
        <v>2532581.7400000002</v>
      </c>
      <c r="W45" s="9">
        <v>1465884.92</v>
      </c>
      <c r="X45" s="9">
        <v>349450.74</v>
      </c>
      <c r="Y45" s="9">
        <v>1117714.9099999999</v>
      </c>
      <c r="Z45" s="9">
        <v>2066002.21</v>
      </c>
      <c r="AA45" s="9">
        <v>2335777.39</v>
      </c>
      <c r="AB45" s="9">
        <v>426605.49</v>
      </c>
      <c r="AC45" s="9">
        <v>577196.49</v>
      </c>
      <c r="AD45" s="9">
        <v>211983.16</v>
      </c>
      <c r="AE45" s="9">
        <v>217089.38</v>
      </c>
      <c r="AF45" s="9">
        <v>3902054.29</v>
      </c>
      <c r="AG45" s="9">
        <v>1316928.67</v>
      </c>
      <c r="AH45" s="9">
        <v>2683855.02</v>
      </c>
      <c r="AI45" s="9">
        <v>1555423.96</v>
      </c>
      <c r="AJ45" s="9">
        <v>370739.23</v>
      </c>
      <c r="AK45" s="9">
        <v>1185905.8400000001</v>
      </c>
      <c r="AL45" s="9">
        <v>2193387.54</v>
      </c>
      <c r="AM45" s="9">
        <v>2475725.5</v>
      </c>
      <c r="AN45" s="9">
        <v>451917</v>
      </c>
      <c r="AO45" s="9">
        <v>610481.06999999995</v>
      </c>
      <c r="AP45" s="9">
        <v>223893.35</v>
      </c>
      <c r="AQ45" s="9">
        <v>229222.38</v>
      </c>
      <c r="AR45" s="9">
        <v>4127265.28</v>
      </c>
      <c r="AS45" s="9">
        <v>1394303.47</v>
      </c>
      <c r="AT45" s="9">
        <v>2841888.43</v>
      </c>
      <c r="AU45" s="9">
        <v>1646816.17</v>
      </c>
      <c r="AV45" s="9">
        <v>392219.75</v>
      </c>
      <c r="AW45" s="9">
        <v>1255444.31</v>
      </c>
      <c r="AX45" s="9">
        <v>2322285.19</v>
      </c>
      <c r="AY45" s="9">
        <v>2621212.89</v>
      </c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11"/>
    </row>
    <row r="46" spans="1:204" x14ac:dyDescent="0.25">
      <c r="A46" t="s">
        <v>590</v>
      </c>
      <c r="B46" t="s">
        <v>0</v>
      </c>
      <c r="C46" t="s">
        <v>0</v>
      </c>
      <c r="D46" s="9">
        <v>1009295.84</v>
      </c>
      <c r="E46" s="9">
        <v>1502566.88</v>
      </c>
      <c r="F46" s="9">
        <v>1428280.8</v>
      </c>
      <c r="G46" s="9">
        <v>1028564.31</v>
      </c>
      <c r="H46" s="9">
        <v>1084070.96</v>
      </c>
      <c r="I46" s="9">
        <v>1130176.74</v>
      </c>
      <c r="J46" s="9">
        <v>1091035.1200000001</v>
      </c>
      <c r="K46" s="9">
        <v>1515731.35</v>
      </c>
      <c r="L46" s="9">
        <v>1121365.92</v>
      </c>
      <c r="M46" s="9">
        <v>1141498.77</v>
      </c>
      <c r="N46" s="9">
        <v>969088.49</v>
      </c>
      <c r="O46" s="9">
        <v>1496630.96</v>
      </c>
      <c r="P46" s="9">
        <v>1460560.94</v>
      </c>
      <c r="Q46" s="9">
        <v>1279314.46</v>
      </c>
      <c r="R46" s="9">
        <v>1299721.3500000001</v>
      </c>
      <c r="S46" s="9">
        <v>1076492.03</v>
      </c>
      <c r="T46" s="9">
        <v>1223471.56</v>
      </c>
      <c r="U46" s="9">
        <v>1494780.25</v>
      </c>
      <c r="V46" s="9">
        <v>1179146.31</v>
      </c>
      <c r="W46" s="9">
        <v>1116720.01</v>
      </c>
      <c r="X46" s="9">
        <v>1153710.6299999999</v>
      </c>
      <c r="Y46" s="9">
        <v>1226232.1399999999</v>
      </c>
      <c r="Z46" s="9">
        <v>1095425.94</v>
      </c>
      <c r="AA46" s="9">
        <v>1489424.38</v>
      </c>
      <c r="AB46" s="9">
        <v>1098862.6399999999</v>
      </c>
      <c r="AC46" s="9">
        <v>1616169.19</v>
      </c>
      <c r="AD46" s="9">
        <v>1541852.5</v>
      </c>
      <c r="AE46" s="9">
        <v>1109266.78</v>
      </c>
      <c r="AF46" s="9">
        <v>1171689.1399999999</v>
      </c>
      <c r="AG46" s="9">
        <v>1365177.86</v>
      </c>
      <c r="AH46" s="9">
        <v>1137988.32</v>
      </c>
      <c r="AI46" s="9">
        <v>1282124.56</v>
      </c>
      <c r="AJ46" s="9">
        <v>1258959.8500000001</v>
      </c>
      <c r="AK46" s="9">
        <v>1231404.9099999999</v>
      </c>
      <c r="AL46" s="9">
        <v>1048700.1599999999</v>
      </c>
      <c r="AM46" s="9">
        <v>1623925.54</v>
      </c>
      <c r="AN46" s="9">
        <v>1488447.79</v>
      </c>
      <c r="AO46" s="9">
        <v>1302469.1200000001</v>
      </c>
      <c r="AP46" s="9">
        <v>1338458.32</v>
      </c>
      <c r="AQ46" s="9">
        <v>1102578.3400000001</v>
      </c>
      <c r="AR46" s="9">
        <v>1253063.28</v>
      </c>
      <c r="AS46" s="9">
        <v>1555445.16</v>
      </c>
      <c r="AT46" s="9">
        <v>1220647.92</v>
      </c>
      <c r="AU46" s="9">
        <v>1159365.8700000001</v>
      </c>
      <c r="AV46" s="9">
        <v>1198446.1599999999</v>
      </c>
      <c r="AW46" s="9">
        <v>1253958.3</v>
      </c>
      <c r="AX46" s="9">
        <v>1127210.3</v>
      </c>
      <c r="AY46" s="9">
        <v>1556668.06</v>
      </c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11"/>
    </row>
    <row r="47" spans="1:204" x14ac:dyDescent="0.25">
      <c r="A47" t="s">
        <v>591</v>
      </c>
      <c r="B47" t="s">
        <v>0</v>
      </c>
      <c r="C47" t="s">
        <v>0</v>
      </c>
      <c r="D47" s="9">
        <v>3084420.63</v>
      </c>
      <c r="E47" s="9">
        <v>467666.61</v>
      </c>
      <c r="F47" s="9">
        <v>2324837.0699999998</v>
      </c>
      <c r="G47" s="9">
        <v>27413654.600000001</v>
      </c>
      <c r="H47" s="9">
        <v>9827192.1099999994</v>
      </c>
      <c r="I47" s="9">
        <v>17171334.969999999</v>
      </c>
      <c r="J47" s="9">
        <v>6206501.6699999999</v>
      </c>
      <c r="K47" s="9">
        <v>8171118.5499999998</v>
      </c>
      <c r="L47" s="9">
        <v>8411212.8200000003</v>
      </c>
      <c r="M47" s="9">
        <v>0</v>
      </c>
      <c r="N47" s="9">
        <v>0</v>
      </c>
      <c r="O47" s="9">
        <v>6179954.1200000001</v>
      </c>
      <c r="P47" s="9">
        <v>3715382.96</v>
      </c>
      <c r="Q47" s="9">
        <v>0</v>
      </c>
      <c r="R47" s="9">
        <v>0</v>
      </c>
      <c r="S47" s="9">
        <v>0</v>
      </c>
      <c r="T47" s="9">
        <v>0</v>
      </c>
      <c r="U47" s="9">
        <v>41013266.100000001</v>
      </c>
      <c r="V47" s="9">
        <v>3538275</v>
      </c>
      <c r="W47" s="9">
        <v>0</v>
      </c>
      <c r="X47" s="9">
        <v>0</v>
      </c>
      <c r="Y47" s="9">
        <v>0</v>
      </c>
      <c r="Z47" s="9">
        <v>0</v>
      </c>
      <c r="AA47" s="9">
        <v>46690075.939999998</v>
      </c>
      <c r="AB47" s="9">
        <v>3715213.5</v>
      </c>
      <c r="AC47" s="9">
        <v>0</v>
      </c>
      <c r="AD47" s="9">
        <v>0</v>
      </c>
      <c r="AE47" s="9">
        <v>0</v>
      </c>
      <c r="AF47" s="9">
        <v>0</v>
      </c>
      <c r="AG47" s="9">
        <v>6787626.96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70944415.409999996</v>
      </c>
      <c r="AN47" s="9">
        <v>3715213.5</v>
      </c>
      <c r="AO47" s="9">
        <v>0</v>
      </c>
      <c r="AP47" s="9">
        <v>0</v>
      </c>
      <c r="AQ47" s="9">
        <v>0</v>
      </c>
      <c r="AR47" s="9">
        <v>0</v>
      </c>
      <c r="AS47" s="9">
        <v>7188427.1200000001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70723046.379999995</v>
      </c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11"/>
    </row>
    <row r="48" spans="1:204" x14ac:dyDescent="0.25">
      <c r="A48" t="s">
        <v>0</v>
      </c>
      <c r="B48" t="s">
        <v>592</v>
      </c>
      <c r="C48" t="s">
        <v>0</v>
      </c>
      <c r="D48" s="9">
        <v>1152358.68</v>
      </c>
      <c r="E48" s="9">
        <v>467666.61</v>
      </c>
      <c r="F48" s="9">
        <v>2324837.0699999998</v>
      </c>
      <c r="G48" s="9">
        <v>2478675.2799999998</v>
      </c>
      <c r="H48" s="9">
        <v>9827192.1099999994</v>
      </c>
      <c r="I48" s="9">
        <v>14293782.289999999</v>
      </c>
      <c r="J48" s="9">
        <v>6206501.6699999999</v>
      </c>
      <c r="K48" s="9">
        <v>3134019.05</v>
      </c>
      <c r="L48" s="9">
        <v>8411212.8200000003</v>
      </c>
      <c r="M48" s="9">
        <v>0</v>
      </c>
      <c r="N48" s="9">
        <v>0</v>
      </c>
      <c r="O48" s="9">
        <v>5080000</v>
      </c>
      <c r="P48" s="9">
        <v>3715382.96</v>
      </c>
      <c r="Q48" s="9">
        <v>0</v>
      </c>
      <c r="R48" s="9">
        <v>0</v>
      </c>
      <c r="S48" s="9">
        <v>0</v>
      </c>
      <c r="T48" s="9">
        <v>0</v>
      </c>
      <c r="U48" s="9">
        <v>39999725</v>
      </c>
      <c r="V48" s="9">
        <v>3538275</v>
      </c>
      <c r="W48" s="9">
        <v>0</v>
      </c>
      <c r="X48" s="9">
        <v>0</v>
      </c>
      <c r="Y48" s="9">
        <v>0</v>
      </c>
      <c r="Z48" s="9">
        <v>0</v>
      </c>
      <c r="AA48" s="9">
        <v>15215617.039999999</v>
      </c>
      <c r="AB48" s="9">
        <v>3715213.5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39508502.130000003</v>
      </c>
      <c r="AN48" s="9">
        <v>3715213.5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39508502.130000003</v>
      </c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11"/>
    </row>
    <row r="49" spans="1:204" x14ac:dyDescent="0.25">
      <c r="A49" t="s">
        <v>0</v>
      </c>
      <c r="B49" t="s">
        <v>593</v>
      </c>
      <c r="C49" t="s">
        <v>0</v>
      </c>
      <c r="D49" s="9">
        <v>1932061.95</v>
      </c>
      <c r="E49" s="9">
        <v>0</v>
      </c>
      <c r="F49" s="9">
        <v>0</v>
      </c>
      <c r="G49" s="9">
        <v>24934979.32</v>
      </c>
      <c r="H49" s="9">
        <v>0</v>
      </c>
      <c r="I49" s="9">
        <v>2877552.68</v>
      </c>
      <c r="J49" s="9">
        <v>0</v>
      </c>
      <c r="K49" s="9">
        <v>5037099.5</v>
      </c>
      <c r="L49" s="9">
        <v>0</v>
      </c>
      <c r="M49" s="9">
        <v>0</v>
      </c>
      <c r="N49" s="9">
        <v>0</v>
      </c>
      <c r="O49" s="9">
        <v>1099954.1200000001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1013541.1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31474458.899999999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6787626.96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31435913.280000001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7188427.1200000001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31214544.25</v>
      </c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11"/>
    </row>
    <row r="50" spans="1:204" x14ac:dyDescent="0.25">
      <c r="A50" t="s">
        <v>594</v>
      </c>
      <c r="B50" t="s">
        <v>0</v>
      </c>
      <c r="C50" t="s">
        <v>0</v>
      </c>
      <c r="D50" s="9">
        <v>0</v>
      </c>
      <c r="E50" s="9">
        <v>0</v>
      </c>
      <c r="F50" s="9">
        <v>20000</v>
      </c>
      <c r="G50" s="9">
        <v>0</v>
      </c>
      <c r="H50" s="9">
        <v>50000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21175.82</v>
      </c>
      <c r="S50" s="9">
        <v>0</v>
      </c>
      <c r="T50" s="9">
        <v>52824.18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22429.34</v>
      </c>
      <c r="AE50" s="9">
        <v>0</v>
      </c>
      <c r="AF50" s="9">
        <v>55967.51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23729.84</v>
      </c>
      <c r="AQ50" s="9">
        <v>0</v>
      </c>
      <c r="AR50" s="9">
        <v>59203.18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11"/>
    </row>
    <row r="51" spans="1:204" x14ac:dyDescent="0.25">
      <c r="A51" t="s">
        <v>0</v>
      </c>
      <c r="B51" t="s">
        <v>595</v>
      </c>
      <c r="C51" t="s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11"/>
    </row>
    <row r="52" spans="1:204" x14ac:dyDescent="0.25">
      <c r="A52" t="s">
        <v>0</v>
      </c>
      <c r="B52" t="s">
        <v>596</v>
      </c>
      <c r="C52" t="s">
        <v>0</v>
      </c>
      <c r="D52" s="9">
        <v>0</v>
      </c>
      <c r="E52" s="9">
        <v>0</v>
      </c>
      <c r="F52" s="9">
        <v>20000</v>
      </c>
      <c r="G52" s="9">
        <v>0</v>
      </c>
      <c r="H52" s="9">
        <v>50000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21175.82</v>
      </c>
      <c r="S52" s="9">
        <v>0</v>
      </c>
      <c r="T52" s="9">
        <v>52824.18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22429.34</v>
      </c>
      <c r="AE52" s="9">
        <v>0</v>
      </c>
      <c r="AF52" s="9">
        <v>55967.51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23729.84</v>
      </c>
      <c r="AQ52" s="9">
        <v>0</v>
      </c>
      <c r="AR52" s="9">
        <v>59203.18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11"/>
    </row>
    <row r="53" spans="1:204" x14ac:dyDescent="0.25">
      <c r="A53" t="s">
        <v>0</v>
      </c>
      <c r="B53" t="s">
        <v>0</v>
      </c>
      <c r="C53" t="s">
        <v>597</v>
      </c>
      <c r="D53" s="9">
        <v>0</v>
      </c>
      <c r="E53" s="9">
        <v>0</v>
      </c>
      <c r="F53" s="9">
        <v>20000</v>
      </c>
      <c r="G53" s="9">
        <v>0</v>
      </c>
      <c r="H53" s="9">
        <v>50000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21175.82</v>
      </c>
      <c r="S53" s="9">
        <v>0</v>
      </c>
      <c r="T53" s="9">
        <v>52824.18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22429.34</v>
      </c>
      <c r="AE53" s="9">
        <v>0</v>
      </c>
      <c r="AF53" s="9">
        <v>55967.51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23729.84</v>
      </c>
      <c r="AQ53" s="9">
        <v>0</v>
      </c>
      <c r="AR53" s="9">
        <v>59203.18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11"/>
    </row>
    <row r="54" spans="1:204" x14ac:dyDescent="0.25">
      <c r="A54" t="s">
        <v>0</v>
      </c>
      <c r="B54" t="s">
        <v>0</v>
      </c>
      <c r="C54" t="s">
        <v>598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11"/>
    </row>
    <row r="55" spans="1:204" x14ac:dyDescent="0.25">
      <c r="A55" t="s">
        <v>0</v>
      </c>
      <c r="B55" t="s">
        <v>0</v>
      </c>
      <c r="C55" t="s">
        <v>599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11"/>
    </row>
    <row r="56" spans="1:204" x14ac:dyDescent="0.25">
      <c r="A56" t="s">
        <v>0</v>
      </c>
      <c r="B56" t="s">
        <v>0</v>
      </c>
      <c r="C56" t="s">
        <v>600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11"/>
    </row>
    <row r="57" spans="1:204" x14ac:dyDescent="0.25">
      <c r="A57" t="s">
        <v>0</v>
      </c>
      <c r="B57" t="s">
        <v>0</v>
      </c>
      <c r="C57" t="s">
        <v>601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11"/>
    </row>
    <row r="58" spans="1:204" x14ac:dyDescent="0.25">
      <c r="A58" t="s">
        <v>602</v>
      </c>
      <c r="B58" t="s">
        <v>0</v>
      </c>
      <c r="C58" t="s">
        <v>0</v>
      </c>
      <c r="D58" s="9">
        <v>3034549437.7800002</v>
      </c>
      <c r="E58" s="9">
        <v>3048239932.0900002</v>
      </c>
      <c r="F58" s="9">
        <v>3190437812.1399999</v>
      </c>
      <c r="G58" s="9">
        <v>3364538552.7600002</v>
      </c>
      <c r="H58" s="9">
        <v>3239757518.6900001</v>
      </c>
      <c r="I58" s="9">
        <v>3139806091.5500002</v>
      </c>
      <c r="J58" s="9">
        <v>3247750051.7800002</v>
      </c>
      <c r="K58" s="9">
        <v>3218166708.9899998</v>
      </c>
      <c r="L58" s="9">
        <v>3336014788.8200002</v>
      </c>
      <c r="M58" s="9">
        <v>3415623048.96</v>
      </c>
      <c r="N58" s="9">
        <v>3393213416.3499999</v>
      </c>
      <c r="O58" s="9">
        <v>4076224779.1900001</v>
      </c>
      <c r="P58" s="9">
        <v>3184438573.3600001</v>
      </c>
      <c r="Q58" s="9">
        <v>3304504424.8000002</v>
      </c>
      <c r="R58" s="9">
        <v>3244232828.9200001</v>
      </c>
      <c r="S58" s="9">
        <v>3347105384.1999998</v>
      </c>
      <c r="T58" s="9">
        <v>3433906933.3099999</v>
      </c>
      <c r="U58" s="9">
        <v>3363079120</v>
      </c>
      <c r="V58" s="9">
        <v>3259695158.4299998</v>
      </c>
      <c r="W58" s="9">
        <v>3348385659.7199998</v>
      </c>
      <c r="X58" s="9">
        <v>3332530233.23</v>
      </c>
      <c r="Y58" s="9">
        <v>3359039096.46</v>
      </c>
      <c r="Z58" s="9">
        <v>3469170619.3600001</v>
      </c>
      <c r="AA58" s="9">
        <v>3726441450.1199999</v>
      </c>
      <c r="AB58" s="9">
        <v>3419542583.6799998</v>
      </c>
      <c r="AC58" s="9">
        <v>3582297888.5500002</v>
      </c>
      <c r="AD58" s="9">
        <v>3522237594.23</v>
      </c>
      <c r="AE58" s="9">
        <v>3507236222.4699998</v>
      </c>
      <c r="AF58" s="9">
        <v>3615811715.0900002</v>
      </c>
      <c r="AG58" s="9">
        <v>3514167340.25</v>
      </c>
      <c r="AH58" s="9">
        <v>3402563642.71</v>
      </c>
      <c r="AI58" s="9">
        <v>3519127674.4400001</v>
      </c>
      <c r="AJ58" s="9">
        <v>3507690384.79</v>
      </c>
      <c r="AK58" s="9">
        <v>3562767837.0300002</v>
      </c>
      <c r="AL58" s="9">
        <v>3647813797.0999999</v>
      </c>
      <c r="AM58" s="9">
        <v>3974248509.48</v>
      </c>
      <c r="AN58" s="9">
        <v>3471389211.6300001</v>
      </c>
      <c r="AO58" s="9">
        <v>3653281334.8499999</v>
      </c>
      <c r="AP58" s="9">
        <v>3599412065.9499998</v>
      </c>
      <c r="AQ58" s="9">
        <v>3679243640.71</v>
      </c>
      <c r="AR58" s="9">
        <v>3793488128.98</v>
      </c>
      <c r="AS58" s="9">
        <v>3691773959.29</v>
      </c>
      <c r="AT58" s="9">
        <v>3572317354.8899999</v>
      </c>
      <c r="AU58" s="9">
        <v>3688613005.5999999</v>
      </c>
      <c r="AV58" s="9">
        <v>3665644197.2399998</v>
      </c>
      <c r="AW58" s="9">
        <v>3731257358.0999999</v>
      </c>
      <c r="AX58" s="9">
        <v>3825076510.0700002</v>
      </c>
      <c r="AY58" s="9">
        <v>4192081050.6900001</v>
      </c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11"/>
    </row>
    <row r="59" spans="1:204" x14ac:dyDescent="0.25">
      <c r="A59" t="s">
        <v>603</v>
      </c>
      <c r="B59" t="s">
        <v>0</v>
      </c>
      <c r="C59" t="s">
        <v>0</v>
      </c>
      <c r="D59" s="9">
        <v>124296806.05</v>
      </c>
      <c r="E59" s="9">
        <v>113613391.40000001</v>
      </c>
      <c r="F59" s="9">
        <v>131763225.92</v>
      </c>
      <c r="G59" s="9">
        <v>122927552.45</v>
      </c>
      <c r="H59" s="9">
        <v>116903045.86</v>
      </c>
      <c r="I59" s="9">
        <v>123083638.87</v>
      </c>
      <c r="J59" s="9">
        <v>121260381.16</v>
      </c>
      <c r="K59" s="9">
        <v>117723389.37</v>
      </c>
      <c r="L59" s="9">
        <v>115454164.75</v>
      </c>
      <c r="M59" s="9">
        <v>120517646.42</v>
      </c>
      <c r="N59" s="9">
        <v>121305840.98999999</v>
      </c>
      <c r="O59" s="9">
        <v>123410248.70999999</v>
      </c>
      <c r="P59" s="9">
        <v>124139510.27</v>
      </c>
      <c r="Q59" s="9">
        <v>111715181.43000001</v>
      </c>
      <c r="R59" s="9">
        <v>129944444.36</v>
      </c>
      <c r="S59" s="9">
        <v>119706362.34999999</v>
      </c>
      <c r="T59" s="9">
        <v>109993199.66</v>
      </c>
      <c r="U59" s="9">
        <v>116790964.11</v>
      </c>
      <c r="V59" s="9">
        <v>116129344.83</v>
      </c>
      <c r="W59" s="9">
        <v>116866945.62</v>
      </c>
      <c r="X59" s="9">
        <v>117489482.12</v>
      </c>
      <c r="Y59" s="9">
        <v>116304075.29000001</v>
      </c>
      <c r="Z59" s="9">
        <v>116907200.98</v>
      </c>
      <c r="AA59" s="9">
        <v>113583288.98</v>
      </c>
      <c r="AB59" s="9">
        <v>117067143.25</v>
      </c>
      <c r="AC59" s="9">
        <v>104937274.37</v>
      </c>
      <c r="AD59" s="9">
        <v>122983355.91</v>
      </c>
      <c r="AE59" s="9">
        <v>113019265.43000001</v>
      </c>
      <c r="AF59" s="9">
        <v>103573999.61</v>
      </c>
      <c r="AG59" s="9">
        <v>105260934.42</v>
      </c>
      <c r="AH59" s="9">
        <v>104724923.51000001</v>
      </c>
      <c r="AI59" s="9">
        <v>105599549.62</v>
      </c>
      <c r="AJ59" s="9">
        <v>106324760.43000001</v>
      </c>
      <c r="AK59" s="9">
        <v>105280620.20999999</v>
      </c>
      <c r="AL59" s="9">
        <v>106087420.52</v>
      </c>
      <c r="AM59" s="9">
        <v>108339310.63</v>
      </c>
      <c r="AN59" s="9">
        <v>105688557.83</v>
      </c>
      <c r="AO59" s="9">
        <v>93026729.969999999</v>
      </c>
      <c r="AP59" s="9">
        <v>112325315.34</v>
      </c>
      <c r="AQ59" s="9">
        <v>101986519.48999999</v>
      </c>
      <c r="AR59" s="9">
        <v>92205605.090000004</v>
      </c>
      <c r="AS59" s="9">
        <v>94206939.150000006</v>
      </c>
      <c r="AT59" s="9">
        <v>93847556.609999999</v>
      </c>
      <c r="AU59" s="9">
        <v>94982051.439999998</v>
      </c>
      <c r="AV59" s="9">
        <v>95958261.909999996</v>
      </c>
      <c r="AW59" s="9">
        <v>95060743.510000005</v>
      </c>
      <c r="AX59" s="9">
        <v>96123290.969999999</v>
      </c>
      <c r="AY59" s="9">
        <v>98716022.790000007</v>
      </c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11"/>
    </row>
    <row r="60" spans="1:204" x14ac:dyDescent="0.25">
      <c r="A60" t="s">
        <v>0</v>
      </c>
      <c r="B60" t="s">
        <v>604</v>
      </c>
      <c r="C60" t="s">
        <v>0</v>
      </c>
      <c r="D60" s="9">
        <v>124296806.05</v>
      </c>
      <c r="E60" s="9">
        <v>113613391.40000001</v>
      </c>
      <c r="F60" s="9">
        <v>131763225.92</v>
      </c>
      <c r="G60" s="9">
        <v>122927552.45</v>
      </c>
      <c r="H60" s="9">
        <v>116903045.86</v>
      </c>
      <c r="I60" s="9">
        <v>123083638.87</v>
      </c>
      <c r="J60" s="9">
        <v>121260381.16</v>
      </c>
      <c r="K60" s="9">
        <v>117723389.37</v>
      </c>
      <c r="L60" s="9">
        <v>115454164.75</v>
      </c>
      <c r="M60" s="9">
        <v>120517646.42</v>
      </c>
      <c r="N60" s="9">
        <v>121305840.98999999</v>
      </c>
      <c r="O60" s="9">
        <v>123410248.70999999</v>
      </c>
      <c r="P60" s="9">
        <v>124139510.27</v>
      </c>
      <c r="Q60" s="9">
        <v>111715181.43000001</v>
      </c>
      <c r="R60" s="9">
        <v>129944444.36</v>
      </c>
      <c r="S60" s="9">
        <v>119706362.34999999</v>
      </c>
      <c r="T60" s="9">
        <v>109993199.66</v>
      </c>
      <c r="U60" s="9">
        <v>116790964.11</v>
      </c>
      <c r="V60" s="9">
        <v>116129344.83</v>
      </c>
      <c r="W60" s="9">
        <v>116866945.62</v>
      </c>
      <c r="X60" s="9">
        <v>117489482.12</v>
      </c>
      <c r="Y60" s="9">
        <v>116304075.29000001</v>
      </c>
      <c r="Z60" s="9">
        <v>116907200.98</v>
      </c>
      <c r="AA60" s="9">
        <v>113583288.98</v>
      </c>
      <c r="AB60" s="9">
        <v>117067143.25</v>
      </c>
      <c r="AC60" s="9">
        <v>104937274.37</v>
      </c>
      <c r="AD60" s="9">
        <v>122983355.91</v>
      </c>
      <c r="AE60" s="9">
        <v>113019265.43000001</v>
      </c>
      <c r="AF60" s="9">
        <v>103573999.61</v>
      </c>
      <c r="AG60" s="9">
        <v>105260934.42</v>
      </c>
      <c r="AH60" s="9">
        <v>104724923.51000001</v>
      </c>
      <c r="AI60" s="9">
        <v>105599549.62</v>
      </c>
      <c r="AJ60" s="9">
        <v>106324760.43000001</v>
      </c>
      <c r="AK60" s="9">
        <v>105280620.20999999</v>
      </c>
      <c r="AL60" s="9">
        <v>106087420.52</v>
      </c>
      <c r="AM60" s="9">
        <v>108339310.63</v>
      </c>
      <c r="AN60" s="9">
        <v>105688557.83</v>
      </c>
      <c r="AO60" s="9">
        <v>93026729.969999999</v>
      </c>
      <c r="AP60" s="9">
        <v>112325315.34</v>
      </c>
      <c r="AQ60" s="9">
        <v>101986519.48999999</v>
      </c>
      <c r="AR60" s="9">
        <v>92205605.090000004</v>
      </c>
      <c r="AS60" s="9">
        <v>94206939.150000006</v>
      </c>
      <c r="AT60" s="9">
        <v>93847556.609999999</v>
      </c>
      <c r="AU60" s="9">
        <v>94982051.439999998</v>
      </c>
      <c r="AV60" s="9">
        <v>95958261.909999996</v>
      </c>
      <c r="AW60" s="9">
        <v>95060743.510000005</v>
      </c>
      <c r="AX60" s="9">
        <v>96123290.969999999</v>
      </c>
      <c r="AY60" s="9">
        <v>98716022.790000007</v>
      </c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11"/>
    </row>
    <row r="61" spans="1:204" x14ac:dyDescent="0.25">
      <c r="A61" t="s">
        <v>0</v>
      </c>
      <c r="B61" t="s">
        <v>605</v>
      </c>
      <c r="C61" t="s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11"/>
    </row>
    <row r="62" spans="1:204" x14ac:dyDescent="0.25">
      <c r="A62" t="s">
        <v>606</v>
      </c>
      <c r="B62" t="s">
        <v>0</v>
      </c>
      <c r="C62" t="s">
        <v>0</v>
      </c>
      <c r="D62" s="9">
        <v>3158846243.8299999</v>
      </c>
      <c r="E62" s="9">
        <v>3161853323.4899998</v>
      </c>
      <c r="F62" s="9">
        <v>3322201038.0599999</v>
      </c>
      <c r="G62" s="9">
        <v>3487466105.21</v>
      </c>
      <c r="H62" s="9">
        <v>3356660564.5500002</v>
      </c>
      <c r="I62" s="9">
        <v>3262889730.4200001</v>
      </c>
      <c r="J62" s="9">
        <v>3369010432.9400001</v>
      </c>
      <c r="K62" s="9">
        <v>3335890098.3600001</v>
      </c>
      <c r="L62" s="9">
        <v>3451468953.5700002</v>
      </c>
      <c r="M62" s="9">
        <v>3536140695.3800001</v>
      </c>
      <c r="N62" s="9">
        <v>3514519257.3400002</v>
      </c>
      <c r="O62" s="9">
        <v>4199635027.9000001</v>
      </c>
      <c r="P62" s="9">
        <v>3308578083.6300001</v>
      </c>
      <c r="Q62" s="9">
        <v>3416234720.1799998</v>
      </c>
      <c r="R62" s="9">
        <v>3374177273.2800002</v>
      </c>
      <c r="S62" s="9">
        <v>3466811746.5500002</v>
      </c>
      <c r="T62" s="9">
        <v>3543900132.9699998</v>
      </c>
      <c r="U62" s="9">
        <v>3479874801.0700002</v>
      </c>
      <c r="V62" s="9">
        <v>3375824503.2600002</v>
      </c>
      <c r="W62" s="9">
        <v>3465260196.9499998</v>
      </c>
      <c r="X62" s="9">
        <v>3450024774.8800001</v>
      </c>
      <c r="Y62" s="9">
        <v>3475343171.75</v>
      </c>
      <c r="Z62" s="9">
        <v>3586077820.3400002</v>
      </c>
      <c r="AA62" s="9">
        <v>3840031257.0500002</v>
      </c>
      <c r="AB62" s="9">
        <v>3536609726.9299998</v>
      </c>
      <c r="AC62" s="9">
        <v>3687251533.2399998</v>
      </c>
      <c r="AD62" s="9">
        <v>3645220950.1399999</v>
      </c>
      <c r="AE62" s="9">
        <v>3620255487.9000001</v>
      </c>
      <c r="AF62" s="9">
        <v>3719385714.6999998</v>
      </c>
      <c r="AG62" s="9">
        <v>3619433270.1700001</v>
      </c>
      <c r="AH62" s="9">
        <v>3507288566.2199998</v>
      </c>
      <c r="AI62" s="9">
        <v>3624735281.4699998</v>
      </c>
      <c r="AJ62" s="9">
        <v>3614020518.8800001</v>
      </c>
      <c r="AK62" s="9">
        <v>3668048457.2399998</v>
      </c>
      <c r="AL62" s="9">
        <v>3753901217.6199999</v>
      </c>
      <c r="AM62" s="9">
        <v>4082594730.1399999</v>
      </c>
      <c r="AN62" s="9">
        <v>3577077769.46</v>
      </c>
      <c r="AO62" s="9">
        <v>3746325390.0300002</v>
      </c>
      <c r="AP62" s="9">
        <v>3711737381.29</v>
      </c>
      <c r="AQ62" s="9">
        <v>3781230160.1999998</v>
      </c>
      <c r="AR62" s="9">
        <v>3885693734.0700002</v>
      </c>
      <c r="AS62" s="9">
        <v>3785986188.9200001</v>
      </c>
      <c r="AT62" s="9">
        <v>3666164911.5</v>
      </c>
      <c r="AU62" s="9">
        <v>3783603589.8899999</v>
      </c>
      <c r="AV62" s="9">
        <v>3761608149.7800002</v>
      </c>
      <c r="AW62" s="9">
        <v>3826318101.6100001</v>
      </c>
      <c r="AX62" s="9">
        <v>3921199801.04</v>
      </c>
      <c r="AY62" s="9">
        <v>4290804390.6599998</v>
      </c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11"/>
    </row>
    <row r="63" spans="1:204" x14ac:dyDescent="0.2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11"/>
    </row>
    <row r="64" spans="1:204" x14ac:dyDescent="0.25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11"/>
    </row>
    <row r="65" spans="4:204" x14ac:dyDescent="0.25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11"/>
    </row>
    <row r="66" spans="4:204" x14ac:dyDescent="0.25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11"/>
    </row>
    <row r="67" spans="4:204" x14ac:dyDescent="0.25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11"/>
    </row>
    <row r="68" spans="4:204" x14ac:dyDescent="0.25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11"/>
    </row>
    <row r="69" spans="4:204" x14ac:dyDescent="0.25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11"/>
    </row>
    <row r="70" spans="4:204" x14ac:dyDescent="0.25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11"/>
    </row>
    <row r="71" spans="4:204" x14ac:dyDescent="0.25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11"/>
    </row>
    <row r="72" spans="4:204" x14ac:dyDescent="0.25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11"/>
    </row>
    <row r="73" spans="4:204" x14ac:dyDescent="0.25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11"/>
    </row>
    <row r="74" spans="4:204" x14ac:dyDescent="0.25"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11"/>
    </row>
    <row r="75" spans="4:204" x14ac:dyDescent="0.25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11"/>
    </row>
    <row r="76" spans="4:204" x14ac:dyDescent="0.25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11"/>
    </row>
    <row r="77" spans="4:204" x14ac:dyDescent="0.25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11"/>
    </row>
    <row r="78" spans="4:204" x14ac:dyDescent="0.25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11"/>
    </row>
    <row r="79" spans="4:204" x14ac:dyDescent="0.25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11"/>
    </row>
    <row r="80" spans="4:204" x14ac:dyDescent="0.25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11"/>
    </row>
    <row r="81" spans="4:204" x14ac:dyDescent="0.25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11"/>
    </row>
    <row r="82" spans="4:204" x14ac:dyDescent="0.25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11"/>
    </row>
    <row r="83" spans="4:204" x14ac:dyDescent="0.25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11"/>
    </row>
    <row r="84" spans="4:204" x14ac:dyDescent="0.25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11"/>
    </row>
    <row r="85" spans="4:204" x14ac:dyDescent="0.25"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11"/>
    </row>
    <row r="86" spans="4:204" x14ac:dyDescent="0.25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11"/>
    </row>
    <row r="87" spans="4:204" x14ac:dyDescent="0.25"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11"/>
    </row>
    <row r="88" spans="4:204" x14ac:dyDescent="0.25"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11"/>
    </row>
    <row r="89" spans="4:204" x14ac:dyDescent="0.25"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11"/>
    </row>
    <row r="90" spans="4:204" x14ac:dyDescent="0.25"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11"/>
    </row>
    <row r="91" spans="4:204" x14ac:dyDescent="0.25"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11"/>
    </row>
    <row r="92" spans="4:204" x14ac:dyDescent="0.2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11"/>
    </row>
    <row r="93" spans="4:204" x14ac:dyDescent="0.2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11"/>
    </row>
    <row r="94" spans="4:204" x14ac:dyDescent="0.25"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11"/>
    </row>
    <row r="95" spans="4:204" x14ac:dyDescent="0.25"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11"/>
    </row>
    <row r="96" spans="4:204" x14ac:dyDescent="0.25"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11"/>
    </row>
    <row r="97" spans="4:204" x14ac:dyDescent="0.25"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11"/>
    </row>
    <row r="98" spans="4:204" x14ac:dyDescent="0.25"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11"/>
    </row>
    <row r="99" spans="4:204" x14ac:dyDescent="0.25"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11"/>
    </row>
    <row r="100" spans="4:204" x14ac:dyDescent="0.25"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11"/>
    </row>
    <row r="101" spans="4:204" x14ac:dyDescent="0.25"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11"/>
    </row>
    <row r="102" spans="4:204" x14ac:dyDescent="0.25"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11"/>
    </row>
    <row r="103" spans="4:204" x14ac:dyDescent="0.25"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11"/>
    </row>
    <row r="104" spans="4:204" x14ac:dyDescent="0.25"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11"/>
    </row>
    <row r="105" spans="4:204" x14ac:dyDescent="0.25"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</row>
    <row r="106" spans="4:204" x14ac:dyDescent="0.25"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</row>
    <row r="107" spans="4:204" x14ac:dyDescent="0.25"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</row>
    <row r="108" spans="4:204" x14ac:dyDescent="0.25"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</row>
    <row r="109" spans="4:204" x14ac:dyDescent="0.25"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</row>
    <row r="110" spans="4:204" x14ac:dyDescent="0.25"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</row>
    <row r="111" spans="4:204" x14ac:dyDescent="0.25"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</row>
    <row r="112" spans="4:204" x14ac:dyDescent="0.25"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</row>
    <row r="113" spans="4:204" x14ac:dyDescent="0.25"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</row>
    <row r="114" spans="4:204" x14ac:dyDescent="0.25"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</row>
    <row r="115" spans="4:204" x14ac:dyDescent="0.25"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</row>
    <row r="116" spans="4:204" x14ac:dyDescent="0.25"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</row>
    <row r="117" spans="4:204" x14ac:dyDescent="0.25"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</row>
    <row r="118" spans="4:204" x14ac:dyDescent="0.25"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</row>
    <row r="119" spans="4:204" x14ac:dyDescent="0.25"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</row>
    <row r="120" spans="4:204" x14ac:dyDescent="0.25"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</row>
    <row r="121" spans="4:204" x14ac:dyDescent="0.25"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</row>
    <row r="122" spans="4:204" x14ac:dyDescent="0.25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</row>
    <row r="123" spans="4:204" x14ac:dyDescent="0.25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</row>
    <row r="124" spans="4:204" x14ac:dyDescent="0.25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</row>
    <row r="125" spans="4:204" x14ac:dyDescent="0.25"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</row>
    <row r="126" spans="4:204" x14ac:dyDescent="0.25"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</row>
    <row r="127" spans="4:204" x14ac:dyDescent="0.25"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</row>
    <row r="128" spans="4:204" x14ac:dyDescent="0.25"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</row>
    <row r="129" spans="4:204" x14ac:dyDescent="0.25"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</row>
    <row r="130" spans="4:204" x14ac:dyDescent="0.25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</row>
    <row r="131" spans="4:204" x14ac:dyDescent="0.25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</row>
    <row r="132" spans="4:204" x14ac:dyDescent="0.25"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</row>
    <row r="133" spans="4:204" x14ac:dyDescent="0.25"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</row>
    <row r="134" spans="4:204" x14ac:dyDescent="0.25"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</row>
    <row r="135" spans="4:204" x14ac:dyDescent="0.25"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</row>
    <row r="136" spans="4:204" x14ac:dyDescent="0.25"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</row>
    <row r="137" spans="4:204" x14ac:dyDescent="0.25"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</row>
    <row r="138" spans="4:204" x14ac:dyDescent="0.25"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</row>
    <row r="139" spans="4:204" x14ac:dyDescent="0.25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</row>
    <row r="140" spans="4:204" x14ac:dyDescent="0.25"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</row>
    <row r="141" spans="4:204" x14ac:dyDescent="0.25"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</row>
    <row r="142" spans="4:204" x14ac:dyDescent="0.25"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</row>
    <row r="143" spans="4:204" x14ac:dyDescent="0.25"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</row>
    <row r="144" spans="4:204" x14ac:dyDescent="0.25"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</row>
    <row r="145" spans="4:204" x14ac:dyDescent="0.25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  <c r="GS145" s="8"/>
      <c r="GT145" s="8"/>
      <c r="GU145" s="8"/>
      <c r="GV145" s="8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V145"/>
  <sheetViews>
    <sheetView workbookViewId="0">
      <pane xSplit="3" ySplit="3" topLeftCell="D31" activePane="bottomRight" state="frozen"/>
      <selection pane="topRight" activeCell="J1" sqref="J1"/>
      <selection pane="bottomLeft" activeCell="A4" sqref="A4"/>
      <selection pane="bottomRight" activeCell="S39" sqref="R39:S39"/>
    </sheetView>
  </sheetViews>
  <sheetFormatPr defaultRowHeight="15" x14ac:dyDescent="0.25"/>
  <cols>
    <col min="1" max="1" width="17.85546875" customWidth="1"/>
    <col min="2" max="2" width="17.7109375" customWidth="1"/>
    <col min="3" max="3" width="6.85546875" customWidth="1"/>
    <col min="4" max="51" width="16.8554687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16" width="12" bestFit="1" customWidth="1"/>
    <col min="217" max="217" width="12.7109375" bestFit="1" customWidth="1"/>
    <col min="218" max="224" width="12" bestFit="1" customWidth="1"/>
    <col min="225" max="260" width="15.42578125" bestFit="1" customWidth="1"/>
    <col min="261" max="262" width="5.28515625" bestFit="1" customWidth="1"/>
    <col min="263" max="352" width="6.28515625" bestFit="1" customWidth="1"/>
    <col min="353" max="413" width="7.28515625" bestFit="1" customWidth="1"/>
  </cols>
  <sheetData>
    <row r="2" spans="1:204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204" x14ac:dyDescent="0.25">
      <c r="A3" t="s">
        <v>558</v>
      </c>
      <c r="B3" t="s">
        <v>17</v>
      </c>
      <c r="C3" t="s">
        <v>1</v>
      </c>
      <c r="D3" s="8" t="s">
        <v>30</v>
      </c>
      <c r="E3" s="8" t="s">
        <v>31</v>
      </c>
      <c r="F3" s="8" t="s">
        <v>32</v>
      </c>
      <c r="G3" s="8" t="s">
        <v>33</v>
      </c>
      <c r="H3" s="8" t="s">
        <v>34</v>
      </c>
      <c r="I3" s="8" t="s">
        <v>35</v>
      </c>
      <c r="J3" s="8" t="s">
        <v>36</v>
      </c>
      <c r="K3" s="8" t="s">
        <v>37</v>
      </c>
      <c r="L3" s="8" t="s">
        <v>38</v>
      </c>
      <c r="M3" s="8" t="s">
        <v>39</v>
      </c>
      <c r="N3" s="8" t="s">
        <v>40</v>
      </c>
      <c r="O3" s="8" t="s">
        <v>41</v>
      </c>
      <c r="P3" s="8" t="s">
        <v>321</v>
      </c>
      <c r="Q3" s="8" t="s">
        <v>322</v>
      </c>
      <c r="R3" s="8" t="s">
        <v>323</v>
      </c>
      <c r="S3" s="8" t="s">
        <v>324</v>
      </c>
      <c r="T3" s="8" t="s">
        <v>325</v>
      </c>
      <c r="U3" s="8" t="s">
        <v>326</v>
      </c>
      <c r="V3" s="8" t="s">
        <v>327</v>
      </c>
      <c r="W3" s="8" t="s">
        <v>328</v>
      </c>
      <c r="X3" s="8" t="s">
        <v>329</v>
      </c>
      <c r="Y3" s="8" t="s">
        <v>330</v>
      </c>
      <c r="Z3" s="8" t="s">
        <v>331</v>
      </c>
      <c r="AA3" s="8" t="s">
        <v>332</v>
      </c>
      <c r="AB3" s="8" t="s">
        <v>333</v>
      </c>
      <c r="AC3" s="8" t="s">
        <v>334</v>
      </c>
      <c r="AD3" s="8" t="s">
        <v>335</v>
      </c>
      <c r="AE3" s="8" t="s">
        <v>336</v>
      </c>
      <c r="AF3" s="8" t="s">
        <v>337</v>
      </c>
      <c r="AG3" s="8" t="s">
        <v>338</v>
      </c>
      <c r="AH3" s="8" t="s">
        <v>339</v>
      </c>
      <c r="AI3" s="8" t="s">
        <v>340</v>
      </c>
      <c r="AJ3" s="8" t="s">
        <v>341</v>
      </c>
      <c r="AK3" s="8" t="s">
        <v>342</v>
      </c>
      <c r="AL3" s="8" t="s">
        <v>343</v>
      </c>
      <c r="AM3" s="8" t="s">
        <v>344</v>
      </c>
      <c r="AN3" s="8" t="s">
        <v>345</v>
      </c>
      <c r="AO3" s="8" t="s">
        <v>346</v>
      </c>
      <c r="AP3" s="8" t="s">
        <v>347</v>
      </c>
      <c r="AQ3" s="8" t="s">
        <v>348</v>
      </c>
      <c r="AR3" s="8" t="s">
        <v>349</v>
      </c>
      <c r="AS3" s="8" t="s">
        <v>350</v>
      </c>
      <c r="AT3" s="8" t="s">
        <v>351</v>
      </c>
      <c r="AU3" s="8" t="s">
        <v>352</v>
      </c>
      <c r="AV3" s="8" t="s">
        <v>353</v>
      </c>
      <c r="AW3" s="8" t="s">
        <v>354</v>
      </c>
      <c r="AX3" s="8" t="s">
        <v>355</v>
      </c>
      <c r="AY3" s="8" t="s">
        <v>356</v>
      </c>
      <c r="AZ3" s="8" t="s">
        <v>320</v>
      </c>
      <c r="BA3" s="8" t="s">
        <v>357</v>
      </c>
      <c r="BB3" s="8" t="s">
        <v>358</v>
      </c>
      <c r="BC3" s="8" t="s">
        <v>359</v>
      </c>
      <c r="BD3" s="8" t="s">
        <v>360</v>
      </c>
      <c r="BE3" s="8" t="s">
        <v>361</v>
      </c>
      <c r="BF3" s="8" t="s">
        <v>362</v>
      </c>
      <c r="BG3" s="8" t="s">
        <v>363</v>
      </c>
      <c r="BH3" s="8" t="s">
        <v>364</v>
      </c>
      <c r="BI3" s="8" t="s">
        <v>365</v>
      </c>
      <c r="BJ3" s="8" t="s">
        <v>366</v>
      </c>
      <c r="BK3" s="8" t="s">
        <v>367</v>
      </c>
      <c r="BL3" s="8" t="s">
        <v>368</v>
      </c>
      <c r="BM3" s="8" t="s">
        <v>369</v>
      </c>
      <c r="BN3" s="8" t="s">
        <v>370</v>
      </c>
      <c r="BO3" s="8" t="s">
        <v>371</v>
      </c>
      <c r="BP3" s="8" t="s">
        <v>376</v>
      </c>
      <c r="BQ3" s="8" t="s">
        <v>377</v>
      </c>
      <c r="BR3" s="8" t="s">
        <v>378</v>
      </c>
      <c r="BS3" s="8" t="s">
        <v>379</v>
      </c>
      <c r="BT3" s="8" t="s">
        <v>380</v>
      </c>
      <c r="BU3" s="8" t="s">
        <v>381</v>
      </c>
      <c r="BV3" s="8" t="s">
        <v>382</v>
      </c>
      <c r="BW3" s="8" t="s">
        <v>383</v>
      </c>
      <c r="BX3" s="8" t="s">
        <v>384</v>
      </c>
      <c r="BY3" s="8" t="s">
        <v>385</v>
      </c>
      <c r="BZ3" s="8" t="s">
        <v>386</v>
      </c>
      <c r="CA3" s="8" t="s">
        <v>387</v>
      </c>
      <c r="CB3" s="8" t="s">
        <v>388</v>
      </c>
      <c r="CC3" s="8" t="s">
        <v>389</v>
      </c>
      <c r="CD3" s="8" t="s">
        <v>390</v>
      </c>
      <c r="CE3" s="8" t="s">
        <v>391</v>
      </c>
      <c r="CF3" s="8" t="s">
        <v>392</v>
      </c>
      <c r="CG3" s="8" t="s">
        <v>393</v>
      </c>
      <c r="CH3" s="8" t="s">
        <v>394</v>
      </c>
      <c r="CI3" s="8" t="s">
        <v>395</v>
      </c>
      <c r="CJ3" s="8" t="s">
        <v>396</v>
      </c>
      <c r="CK3" s="8" t="s">
        <v>397</v>
      </c>
      <c r="CL3" s="8" t="s">
        <v>398</v>
      </c>
      <c r="CM3" s="8" t="s">
        <v>399</v>
      </c>
      <c r="CN3" s="8" t="s">
        <v>400</v>
      </c>
      <c r="CO3" s="8" t="s">
        <v>401</v>
      </c>
      <c r="CP3" s="8" t="s">
        <v>402</v>
      </c>
      <c r="CQ3" s="8" t="s">
        <v>403</v>
      </c>
      <c r="CR3" s="8" t="s">
        <v>404</v>
      </c>
      <c r="CS3" s="8" t="s">
        <v>405</v>
      </c>
      <c r="CT3" s="8" t="s">
        <v>406</v>
      </c>
      <c r="CU3" s="8" t="s">
        <v>407</v>
      </c>
      <c r="CV3" s="8" t="s">
        <v>408</v>
      </c>
      <c r="CW3" s="8" t="s">
        <v>409</v>
      </c>
      <c r="CX3" s="8" t="s">
        <v>410</v>
      </c>
      <c r="CY3" s="8" t="s">
        <v>411</v>
      </c>
      <c r="CZ3" s="8" t="s">
        <v>412</v>
      </c>
      <c r="DA3" s="8" t="s">
        <v>413</v>
      </c>
      <c r="DB3" s="8" t="s">
        <v>414</v>
      </c>
      <c r="DC3" s="8" t="s">
        <v>415</v>
      </c>
      <c r="DD3" s="8" t="s">
        <v>416</v>
      </c>
      <c r="DE3" s="8" t="s">
        <v>417</v>
      </c>
      <c r="DF3" s="8" t="s">
        <v>418</v>
      </c>
      <c r="DG3" s="8" t="s">
        <v>419</v>
      </c>
      <c r="DH3" s="8" t="s">
        <v>420</v>
      </c>
      <c r="DI3" s="8" t="s">
        <v>421</v>
      </c>
      <c r="DJ3" s="8" t="s">
        <v>422</v>
      </c>
      <c r="DK3" s="8" t="s">
        <v>423</v>
      </c>
      <c r="DL3" s="8" t="s">
        <v>424</v>
      </c>
      <c r="DM3" s="8" t="s">
        <v>425</v>
      </c>
      <c r="DN3" s="8" t="s">
        <v>426</v>
      </c>
      <c r="DO3" s="8" t="s">
        <v>427</v>
      </c>
      <c r="DP3" s="8" t="s">
        <v>428</v>
      </c>
      <c r="DQ3" s="8" t="s">
        <v>429</v>
      </c>
      <c r="DR3" s="8" t="s">
        <v>430</v>
      </c>
      <c r="DS3" s="8" t="s">
        <v>431</v>
      </c>
      <c r="DT3" s="8" t="s">
        <v>432</v>
      </c>
      <c r="DU3" s="8" t="s">
        <v>433</v>
      </c>
      <c r="DV3" s="8" t="s">
        <v>434</v>
      </c>
      <c r="DW3" s="8" t="s">
        <v>435</v>
      </c>
      <c r="DX3" s="8" t="s">
        <v>436</v>
      </c>
      <c r="DY3" s="8" t="s">
        <v>437</v>
      </c>
      <c r="DZ3" s="8" t="s">
        <v>438</v>
      </c>
      <c r="EA3" s="8" t="s">
        <v>439</v>
      </c>
      <c r="EB3" s="8" t="s">
        <v>440</v>
      </c>
      <c r="EC3" s="8" t="s">
        <v>441</v>
      </c>
      <c r="ED3" s="8" t="s">
        <v>442</v>
      </c>
      <c r="EE3" s="8" t="s">
        <v>443</v>
      </c>
      <c r="EF3" s="8" t="s">
        <v>444</v>
      </c>
      <c r="EG3" s="8" t="s">
        <v>445</v>
      </c>
      <c r="EH3" s="8" t="s">
        <v>446</v>
      </c>
      <c r="EI3" s="8" t="s">
        <v>447</v>
      </c>
      <c r="EJ3" s="8" t="s">
        <v>448</v>
      </c>
      <c r="EK3" s="8" t="s">
        <v>449</v>
      </c>
      <c r="EL3" s="8" t="s">
        <v>450</v>
      </c>
      <c r="EM3" s="8" t="s">
        <v>451</v>
      </c>
      <c r="EN3" s="8" t="s">
        <v>452</v>
      </c>
      <c r="EO3" s="8" t="s">
        <v>453</v>
      </c>
      <c r="EP3" s="8" t="s">
        <v>454</v>
      </c>
      <c r="EQ3" s="8" t="s">
        <v>455</v>
      </c>
      <c r="ER3" s="8" t="s">
        <v>456</v>
      </c>
      <c r="ES3" s="8" t="s">
        <v>457</v>
      </c>
      <c r="ET3" s="8" t="s">
        <v>458</v>
      </c>
      <c r="EU3" s="8" t="s">
        <v>459</v>
      </c>
      <c r="EV3" s="8" t="s">
        <v>460</v>
      </c>
      <c r="EW3" s="8" t="s">
        <v>461</v>
      </c>
      <c r="EX3" s="8" t="s">
        <v>462</v>
      </c>
      <c r="EY3" s="8" t="s">
        <v>463</v>
      </c>
      <c r="EZ3" s="8" t="s">
        <v>464</v>
      </c>
      <c r="FA3" s="8" t="s">
        <v>465</v>
      </c>
      <c r="FB3" s="8" t="s">
        <v>469</v>
      </c>
      <c r="FC3" s="8" t="s">
        <v>470</v>
      </c>
      <c r="FD3" s="8" t="s">
        <v>471</v>
      </c>
      <c r="FE3" s="8" t="s">
        <v>472</v>
      </c>
      <c r="FF3" s="8" t="s">
        <v>473</v>
      </c>
      <c r="FG3" s="8" t="s">
        <v>474</v>
      </c>
      <c r="FH3" s="8" t="s">
        <v>475</v>
      </c>
      <c r="FI3" s="8" t="s">
        <v>476</v>
      </c>
      <c r="FJ3" s="8" t="s">
        <v>477</v>
      </c>
      <c r="FK3" s="8" t="s">
        <v>478</v>
      </c>
      <c r="FL3" s="8" t="s">
        <v>479</v>
      </c>
      <c r="FM3" s="8" t="s">
        <v>480</v>
      </c>
      <c r="FN3" s="8" t="s">
        <v>481</v>
      </c>
      <c r="FO3" s="8" t="s">
        <v>482</v>
      </c>
      <c r="FP3" s="8" t="s">
        <v>483</v>
      </c>
      <c r="FQ3" s="8" t="s">
        <v>484</v>
      </c>
      <c r="FR3" s="8" t="s">
        <v>485</v>
      </c>
      <c r="FS3" s="8" t="s">
        <v>486</v>
      </c>
      <c r="FT3" s="8" t="s">
        <v>487</v>
      </c>
      <c r="FU3" s="8" t="s">
        <v>488</v>
      </c>
      <c r="FV3" s="8" t="s">
        <v>489</v>
      </c>
      <c r="FW3" s="8" t="s">
        <v>490</v>
      </c>
      <c r="FX3" s="8" t="s">
        <v>491</v>
      </c>
      <c r="FY3" s="8" t="s">
        <v>492</v>
      </c>
      <c r="FZ3" s="8" t="s">
        <v>493</v>
      </c>
      <c r="GA3" s="8" t="s">
        <v>494</v>
      </c>
      <c r="GB3" s="8" t="s">
        <v>495</v>
      </c>
      <c r="GC3" s="8" t="s">
        <v>496</v>
      </c>
      <c r="GD3" s="8" t="s">
        <v>497</v>
      </c>
      <c r="GE3" s="8" t="s">
        <v>498</v>
      </c>
      <c r="GF3" s="8" t="s">
        <v>499</v>
      </c>
      <c r="GG3" s="8" t="s">
        <v>500</v>
      </c>
      <c r="GH3" s="8" t="s">
        <v>501</v>
      </c>
      <c r="GI3" s="8" t="s">
        <v>502</v>
      </c>
      <c r="GJ3" s="8" t="s">
        <v>503</v>
      </c>
      <c r="GK3" s="8" t="s">
        <v>504</v>
      </c>
      <c r="GL3" s="8" t="s">
        <v>505</v>
      </c>
      <c r="GM3" s="8" t="s">
        <v>506</v>
      </c>
      <c r="GN3" s="8" t="s">
        <v>507</v>
      </c>
      <c r="GO3" s="8" t="s">
        <v>508</v>
      </c>
      <c r="GP3" s="8" t="s">
        <v>509</v>
      </c>
      <c r="GQ3" s="8" t="s">
        <v>510</v>
      </c>
      <c r="GR3" s="8" t="s">
        <v>511</v>
      </c>
      <c r="GS3" s="8" t="s">
        <v>512</v>
      </c>
      <c r="GT3" s="8" t="s">
        <v>513</v>
      </c>
      <c r="GU3" s="8" t="s">
        <v>514</v>
      </c>
      <c r="GV3" s="10" t="s">
        <v>515</v>
      </c>
    </row>
    <row r="4" spans="1:204" x14ac:dyDescent="0.25">
      <c r="A4" t="s">
        <v>559</v>
      </c>
      <c r="B4" t="s">
        <v>0</v>
      </c>
      <c r="C4" t="s">
        <v>0</v>
      </c>
      <c r="D4" s="9">
        <v>3029899035.1999998</v>
      </c>
      <c r="E4" s="9">
        <v>3045762697.5799999</v>
      </c>
      <c r="F4" s="9">
        <v>3186474315.3200002</v>
      </c>
      <c r="G4" s="9">
        <v>3335890038.4000001</v>
      </c>
      <c r="H4" s="9">
        <v>3225310889.5799999</v>
      </c>
      <c r="I4" s="9">
        <v>3124212303.3000002</v>
      </c>
      <c r="J4" s="9">
        <v>3240120999.02</v>
      </c>
      <c r="K4" s="9">
        <v>3207073571.3099999</v>
      </c>
      <c r="L4" s="9">
        <v>3325710537.4899998</v>
      </c>
      <c r="M4" s="9">
        <v>3782903276.5999999</v>
      </c>
      <c r="N4" s="9">
        <v>3607141152.4400001</v>
      </c>
      <c r="O4" s="9">
        <v>3817195541.4099998</v>
      </c>
      <c r="P4" s="9">
        <v>3189195355.1399999</v>
      </c>
      <c r="Q4" s="9">
        <v>3266491605.9899998</v>
      </c>
      <c r="R4" s="9">
        <v>3303940837.9000001</v>
      </c>
      <c r="S4" s="9">
        <v>3403077450.25</v>
      </c>
      <c r="T4" s="9">
        <v>3549577020.79</v>
      </c>
      <c r="U4" s="9">
        <v>3473915266.6700001</v>
      </c>
      <c r="V4" s="9">
        <v>3436542579.5500002</v>
      </c>
      <c r="W4" s="9">
        <v>3638856019.3899999</v>
      </c>
      <c r="X4" s="9">
        <v>3447685492.6900001</v>
      </c>
      <c r="Y4" s="9">
        <v>3491637845.1199999</v>
      </c>
      <c r="Z4" s="9">
        <v>3577779088.2800002</v>
      </c>
      <c r="AA4" s="9">
        <v>3703392852.5999999</v>
      </c>
      <c r="AB4" s="9">
        <v>3462446245.8000002</v>
      </c>
      <c r="AC4" s="9">
        <v>3572078459.9299998</v>
      </c>
      <c r="AD4" s="9">
        <v>3582581374.0799999</v>
      </c>
      <c r="AE4" s="9">
        <v>3633754253.4099998</v>
      </c>
      <c r="AF4" s="9">
        <v>3704268422.3000002</v>
      </c>
      <c r="AG4" s="9">
        <v>3619220177.7600002</v>
      </c>
      <c r="AH4" s="9">
        <v>3554439545.6399999</v>
      </c>
      <c r="AI4" s="9">
        <v>3778847454.2199998</v>
      </c>
      <c r="AJ4" s="9">
        <v>3602210035.5599999</v>
      </c>
      <c r="AK4" s="9">
        <v>3666547569.1999998</v>
      </c>
      <c r="AL4" s="9">
        <v>3711764434.1799998</v>
      </c>
      <c r="AM4" s="9">
        <v>3852281297.0700002</v>
      </c>
      <c r="AN4" s="9">
        <v>3496660128.4400001</v>
      </c>
      <c r="AO4" s="9">
        <v>3619985517.5100002</v>
      </c>
      <c r="AP4" s="9">
        <v>3654429517.4400001</v>
      </c>
      <c r="AQ4" s="9">
        <v>3724524416.1799998</v>
      </c>
      <c r="AR4" s="9">
        <v>3831945042.54</v>
      </c>
      <c r="AS4" s="9">
        <v>3734978205.52</v>
      </c>
      <c r="AT4" s="9">
        <v>3673885012.3400002</v>
      </c>
      <c r="AU4" s="9">
        <v>3898692823.3499999</v>
      </c>
      <c r="AV4" s="9">
        <v>3715549096.7600002</v>
      </c>
      <c r="AW4" s="9">
        <v>3788056445.7199998</v>
      </c>
      <c r="AX4" s="9">
        <v>3828815024.1300001</v>
      </c>
      <c r="AY4" s="9">
        <v>3957416667.75</v>
      </c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11"/>
    </row>
    <row r="5" spans="1:204" x14ac:dyDescent="0.25">
      <c r="A5" t="s">
        <v>560</v>
      </c>
      <c r="B5" t="s">
        <v>0</v>
      </c>
      <c r="C5" t="s">
        <v>0</v>
      </c>
      <c r="D5" s="9">
        <v>1731445943.95</v>
      </c>
      <c r="E5" s="9">
        <v>1619515119.3599999</v>
      </c>
      <c r="F5" s="9">
        <v>1623715996.8900001</v>
      </c>
      <c r="G5" s="9">
        <v>1742976937.2</v>
      </c>
      <c r="H5" s="9">
        <v>1692888052.52</v>
      </c>
      <c r="I5" s="9">
        <v>1777798242.4100001</v>
      </c>
      <c r="J5" s="9">
        <v>1846712443.03</v>
      </c>
      <c r="K5" s="9">
        <v>1843070872.3099999</v>
      </c>
      <c r="L5" s="9">
        <v>2037749065.1500001</v>
      </c>
      <c r="M5" s="9">
        <v>2341061471.8200002</v>
      </c>
      <c r="N5" s="9">
        <v>1789628281.22</v>
      </c>
      <c r="O5" s="9">
        <v>1891334026.6900001</v>
      </c>
      <c r="P5" s="9">
        <v>1915296559.9300001</v>
      </c>
      <c r="Q5" s="9">
        <v>1848809976.8399999</v>
      </c>
      <c r="R5" s="9">
        <v>1929403435.8900001</v>
      </c>
      <c r="S5" s="9">
        <v>1951390515.3699999</v>
      </c>
      <c r="T5" s="9">
        <v>2030254198.2</v>
      </c>
      <c r="U5" s="9">
        <v>2110664534.5599999</v>
      </c>
      <c r="V5" s="9">
        <v>2132261358.7</v>
      </c>
      <c r="W5" s="9">
        <v>2277448786.8899999</v>
      </c>
      <c r="X5" s="9">
        <v>2159510333.8200002</v>
      </c>
      <c r="Y5" s="9">
        <v>2179947925.25</v>
      </c>
      <c r="Z5" s="9">
        <v>2178973984.4400001</v>
      </c>
      <c r="AA5" s="9">
        <v>2238366430.0300002</v>
      </c>
      <c r="AB5" s="9">
        <v>2071880313.3499999</v>
      </c>
      <c r="AC5" s="9">
        <v>2014191685.28</v>
      </c>
      <c r="AD5" s="9">
        <v>2073327233.3199999</v>
      </c>
      <c r="AE5" s="9">
        <v>2110381521.95</v>
      </c>
      <c r="AF5" s="9">
        <v>2149577898.7399998</v>
      </c>
      <c r="AG5" s="9">
        <v>2211000042.1700001</v>
      </c>
      <c r="AH5" s="9">
        <v>2228655969.3800001</v>
      </c>
      <c r="AI5" s="9">
        <v>2385248068.8800001</v>
      </c>
      <c r="AJ5" s="9">
        <v>2273763235.1999998</v>
      </c>
      <c r="AK5" s="9">
        <v>2275044655.0300002</v>
      </c>
      <c r="AL5" s="9">
        <v>2279080920.4699998</v>
      </c>
      <c r="AM5" s="9">
        <v>2329935600.2600002</v>
      </c>
      <c r="AN5" s="9">
        <v>2204362460.9499998</v>
      </c>
      <c r="AO5" s="9">
        <v>2157880178.7199998</v>
      </c>
      <c r="AP5" s="9">
        <v>2229514055.3400002</v>
      </c>
      <c r="AQ5" s="9">
        <v>2217911356.9899998</v>
      </c>
      <c r="AR5" s="9">
        <v>2254172516.3299999</v>
      </c>
      <c r="AS5" s="9">
        <v>2312664812.6999998</v>
      </c>
      <c r="AT5" s="9">
        <v>2334070252.8499999</v>
      </c>
      <c r="AU5" s="9">
        <v>2491512119.3200002</v>
      </c>
      <c r="AV5" s="9">
        <v>2373809820.8299999</v>
      </c>
      <c r="AW5" s="9">
        <v>2379898620.3400002</v>
      </c>
      <c r="AX5" s="9">
        <v>2381596896.3600001</v>
      </c>
      <c r="AY5" s="9">
        <v>2422827218.6500001</v>
      </c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11"/>
    </row>
    <row r="6" spans="1:204" x14ac:dyDescent="0.25">
      <c r="A6" t="s">
        <v>0</v>
      </c>
      <c r="B6" t="s">
        <v>59</v>
      </c>
      <c r="C6" t="s">
        <v>0</v>
      </c>
      <c r="D6" s="9">
        <v>1171007094.1400001</v>
      </c>
      <c r="E6" s="9">
        <v>1095751574.4200001</v>
      </c>
      <c r="F6" s="9">
        <v>1044957812.74</v>
      </c>
      <c r="G6" s="9">
        <v>1194331588.48</v>
      </c>
      <c r="H6" s="9">
        <v>1111157510.96</v>
      </c>
      <c r="I6" s="9">
        <v>1208340410.8699999</v>
      </c>
      <c r="J6" s="9">
        <v>1236057818.3399999</v>
      </c>
      <c r="K6" s="9">
        <v>1237360835.25</v>
      </c>
      <c r="L6" s="9">
        <v>1351342731.3599999</v>
      </c>
      <c r="M6" s="9">
        <v>1278211993.6700001</v>
      </c>
      <c r="N6" s="9">
        <v>1134333382.0899999</v>
      </c>
      <c r="O6" s="9">
        <v>1117452074.8800001</v>
      </c>
      <c r="P6" s="9">
        <v>1311257424.77</v>
      </c>
      <c r="Q6" s="9">
        <v>1268809336.3299999</v>
      </c>
      <c r="R6" s="9">
        <v>1292521972.46</v>
      </c>
      <c r="S6" s="9">
        <v>1356276731.0699999</v>
      </c>
      <c r="T6" s="9">
        <v>1392529957.98</v>
      </c>
      <c r="U6" s="9">
        <v>1430575867.1900001</v>
      </c>
      <c r="V6" s="9">
        <v>1447546679.3199999</v>
      </c>
      <c r="W6" s="9">
        <v>1452316935.3499999</v>
      </c>
      <c r="X6" s="9">
        <v>1460483266.8199999</v>
      </c>
      <c r="Y6" s="9">
        <v>1462043643.8699999</v>
      </c>
      <c r="Z6" s="9">
        <v>1467081551.78</v>
      </c>
      <c r="AA6" s="9">
        <v>1402401395.8299999</v>
      </c>
      <c r="AB6" s="9">
        <v>1425600750.8900001</v>
      </c>
      <c r="AC6" s="9">
        <v>1393543817.0599999</v>
      </c>
      <c r="AD6" s="9">
        <v>1394354228.0999999</v>
      </c>
      <c r="AE6" s="9">
        <v>1474715886.3399999</v>
      </c>
      <c r="AF6" s="9">
        <v>1470224121.78</v>
      </c>
      <c r="AG6" s="9">
        <v>1490171580.97</v>
      </c>
      <c r="AH6" s="9">
        <v>1502960360.8599999</v>
      </c>
      <c r="AI6" s="9">
        <v>1516542291.26</v>
      </c>
      <c r="AJ6" s="9">
        <v>1517345209.6800001</v>
      </c>
      <c r="AK6" s="9">
        <v>1515587874.5599999</v>
      </c>
      <c r="AL6" s="9">
        <v>1524781507.6600001</v>
      </c>
      <c r="AM6" s="9">
        <v>1453173225.5</v>
      </c>
      <c r="AN6" s="9">
        <v>1517786028.8099999</v>
      </c>
      <c r="AO6" s="9">
        <v>1496204957.73</v>
      </c>
      <c r="AP6" s="9">
        <v>1505297710.72</v>
      </c>
      <c r="AQ6" s="9">
        <v>1541612810.23</v>
      </c>
      <c r="AR6" s="9">
        <v>1533593642.54</v>
      </c>
      <c r="AS6" s="9">
        <v>1548294878.8099999</v>
      </c>
      <c r="AT6" s="9">
        <v>1565082047.23</v>
      </c>
      <c r="AU6" s="9">
        <v>1578299104.96</v>
      </c>
      <c r="AV6" s="9">
        <v>1572516811.04</v>
      </c>
      <c r="AW6" s="9">
        <v>1573484102.54</v>
      </c>
      <c r="AX6" s="9">
        <v>1580399025.22</v>
      </c>
      <c r="AY6" s="9">
        <v>1498770542.3299999</v>
      </c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11"/>
    </row>
    <row r="7" spans="1:204" x14ac:dyDescent="0.25">
      <c r="A7" t="s">
        <v>0</v>
      </c>
      <c r="B7" t="s">
        <v>53</v>
      </c>
      <c r="C7" t="s">
        <v>0</v>
      </c>
      <c r="D7" s="9">
        <v>91652896.659999996</v>
      </c>
      <c r="E7" s="9">
        <v>68603265.609999999</v>
      </c>
      <c r="F7" s="9">
        <v>74915919.269999996</v>
      </c>
      <c r="G7" s="9">
        <v>61473212.939999998</v>
      </c>
      <c r="H7" s="9">
        <v>68793982.719999999</v>
      </c>
      <c r="I7" s="9">
        <v>66553696.340000004</v>
      </c>
      <c r="J7" s="9">
        <v>77692126.989999995</v>
      </c>
      <c r="K7" s="9">
        <v>86421640.099999994</v>
      </c>
      <c r="L7" s="9">
        <v>146258544.34</v>
      </c>
      <c r="M7" s="9">
        <v>385832264.17000002</v>
      </c>
      <c r="N7" s="9">
        <v>75238540.140000001</v>
      </c>
      <c r="O7" s="9">
        <v>42466094.670000002</v>
      </c>
      <c r="P7" s="9">
        <v>75641222.239999995</v>
      </c>
      <c r="Q7" s="9">
        <v>64476997.640000001</v>
      </c>
      <c r="R7" s="9">
        <v>73664885.879999995</v>
      </c>
      <c r="S7" s="9">
        <v>69143763.620000005</v>
      </c>
      <c r="T7" s="9">
        <v>88983430.879999995</v>
      </c>
      <c r="U7" s="9">
        <v>101347476.61</v>
      </c>
      <c r="V7" s="9">
        <v>118291894.38</v>
      </c>
      <c r="W7" s="9">
        <v>231633183.97</v>
      </c>
      <c r="X7" s="9">
        <v>113450069.23999999</v>
      </c>
      <c r="Y7" s="9">
        <v>111495728.03</v>
      </c>
      <c r="Z7" s="9">
        <v>114360071.59</v>
      </c>
      <c r="AA7" s="9">
        <v>90273576.120000005</v>
      </c>
      <c r="AB7" s="9">
        <v>81383022.140000001</v>
      </c>
      <c r="AC7" s="9">
        <v>70573210.689999998</v>
      </c>
      <c r="AD7" s="9">
        <v>79656521.329999998</v>
      </c>
      <c r="AE7" s="9">
        <v>73535431.019999996</v>
      </c>
      <c r="AF7" s="9">
        <v>94911351.029999897</v>
      </c>
      <c r="AG7" s="9">
        <v>105873169.09</v>
      </c>
      <c r="AH7" s="9">
        <v>123082740.17</v>
      </c>
      <c r="AI7" s="9">
        <v>237591636.96000001</v>
      </c>
      <c r="AJ7" s="9">
        <v>120077731.44</v>
      </c>
      <c r="AK7" s="9">
        <v>118831754.73</v>
      </c>
      <c r="AL7" s="9">
        <v>120934276.59</v>
      </c>
      <c r="AM7" s="9">
        <v>96216147.340000004</v>
      </c>
      <c r="AN7" s="9">
        <v>86879373.839999899</v>
      </c>
      <c r="AO7" s="9">
        <v>75737026.909999996</v>
      </c>
      <c r="AP7" s="9">
        <v>86656651.870000005</v>
      </c>
      <c r="AQ7" s="9">
        <v>79776873.189999998</v>
      </c>
      <c r="AR7" s="9">
        <v>101455546.12</v>
      </c>
      <c r="AS7" s="9">
        <v>111857625.54000001</v>
      </c>
      <c r="AT7" s="9">
        <v>129139895.58</v>
      </c>
      <c r="AU7" s="9">
        <v>244042975.34</v>
      </c>
      <c r="AV7" s="9">
        <v>126809065.45999999</v>
      </c>
      <c r="AW7" s="9">
        <v>126238758.53</v>
      </c>
      <c r="AX7" s="9">
        <v>128026337.26000001</v>
      </c>
      <c r="AY7" s="9">
        <v>102970139.64</v>
      </c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11"/>
    </row>
    <row r="8" spans="1:204" x14ac:dyDescent="0.25">
      <c r="A8" t="s">
        <v>0</v>
      </c>
      <c r="B8" t="s">
        <v>56</v>
      </c>
      <c r="C8" t="s">
        <v>0</v>
      </c>
      <c r="D8" s="9">
        <v>54878823.880000003</v>
      </c>
      <c r="E8" s="9">
        <v>65067194.350000001</v>
      </c>
      <c r="F8" s="9">
        <v>93196647.239999995</v>
      </c>
      <c r="G8" s="9">
        <v>100741484.41</v>
      </c>
      <c r="H8" s="9">
        <v>99622994.629999995</v>
      </c>
      <c r="I8" s="9">
        <v>78702143.920000002</v>
      </c>
      <c r="J8" s="9">
        <v>102919376.70999999</v>
      </c>
      <c r="K8" s="9">
        <v>88338285.469999999</v>
      </c>
      <c r="L8" s="9">
        <v>72044479.069999993</v>
      </c>
      <c r="M8" s="9">
        <v>69937196.840000004</v>
      </c>
      <c r="N8" s="9">
        <v>60579608.969999999</v>
      </c>
      <c r="O8" s="9">
        <v>72579996.079999998</v>
      </c>
      <c r="P8" s="9">
        <v>69034426.890000001</v>
      </c>
      <c r="Q8" s="9">
        <v>72571426.459999993</v>
      </c>
      <c r="R8" s="9">
        <v>81450638.540000007</v>
      </c>
      <c r="S8" s="9">
        <v>79052141.680000007</v>
      </c>
      <c r="T8" s="9">
        <v>80173306.379999995</v>
      </c>
      <c r="U8" s="9">
        <v>80822082.450000003</v>
      </c>
      <c r="V8" s="9">
        <v>80581046.150000006</v>
      </c>
      <c r="W8" s="9">
        <v>84181776.370000005</v>
      </c>
      <c r="X8" s="9">
        <v>85037151.599999994</v>
      </c>
      <c r="Y8" s="9">
        <v>90865298.579999998</v>
      </c>
      <c r="Z8" s="9">
        <v>80142456.290000007</v>
      </c>
      <c r="AA8" s="9">
        <v>90329225.560000002</v>
      </c>
      <c r="AB8" s="9">
        <v>82037944.810000002</v>
      </c>
      <c r="AC8" s="9">
        <v>85295382.269999996</v>
      </c>
      <c r="AD8" s="9">
        <v>93922477.5</v>
      </c>
      <c r="AE8" s="9">
        <v>91252923.659999996</v>
      </c>
      <c r="AF8" s="9">
        <v>92125427.040000007</v>
      </c>
      <c r="AG8" s="9">
        <v>92726537.519999996</v>
      </c>
      <c r="AH8" s="9">
        <v>93200162.629999995</v>
      </c>
      <c r="AI8" s="9">
        <v>96597992.909999996</v>
      </c>
      <c r="AJ8" s="9">
        <v>97609585.879999995</v>
      </c>
      <c r="AK8" s="9">
        <v>103637289.09999999</v>
      </c>
      <c r="AL8" s="9">
        <v>92435100.030000001</v>
      </c>
      <c r="AM8" s="9">
        <v>103248481.67</v>
      </c>
      <c r="AN8" s="9">
        <v>92942925.170000002</v>
      </c>
      <c r="AO8" s="9">
        <v>96456245.920000002</v>
      </c>
      <c r="AP8" s="9">
        <v>105067961.75</v>
      </c>
      <c r="AQ8" s="9">
        <v>102725180.34</v>
      </c>
      <c r="AR8" s="9">
        <v>103261846.33</v>
      </c>
      <c r="AS8" s="9">
        <v>103821864.27</v>
      </c>
      <c r="AT8" s="9">
        <v>104495697.81</v>
      </c>
      <c r="AU8" s="9">
        <v>107690569.31</v>
      </c>
      <c r="AV8" s="9">
        <v>108862708.26000001</v>
      </c>
      <c r="AW8" s="9">
        <v>115079883.63</v>
      </c>
      <c r="AX8" s="9">
        <v>103406361.15000001</v>
      </c>
      <c r="AY8" s="9">
        <v>114837736.18000001</v>
      </c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11"/>
    </row>
    <row r="9" spans="1:204" x14ac:dyDescent="0.25">
      <c r="A9" t="s">
        <v>0</v>
      </c>
      <c r="B9" t="s">
        <v>561</v>
      </c>
      <c r="C9" t="s">
        <v>0</v>
      </c>
      <c r="D9" s="9">
        <v>185074153.31999999</v>
      </c>
      <c r="E9" s="9">
        <v>178840631.43000001</v>
      </c>
      <c r="F9" s="9">
        <v>181276771.24000001</v>
      </c>
      <c r="G9" s="9">
        <v>186072781.11000001</v>
      </c>
      <c r="H9" s="9">
        <v>187471465.28999999</v>
      </c>
      <c r="I9" s="9">
        <v>208958498.31999999</v>
      </c>
      <c r="J9" s="9">
        <v>207077476.25</v>
      </c>
      <c r="K9" s="9">
        <v>191889864.80000001</v>
      </c>
      <c r="L9" s="9">
        <v>197564646.13999999</v>
      </c>
      <c r="M9" s="9">
        <v>204635478.61000001</v>
      </c>
      <c r="N9" s="9">
        <v>212587474.03999999</v>
      </c>
      <c r="O9" s="9">
        <v>356791199.76999998</v>
      </c>
      <c r="P9" s="9">
        <v>203737708.84</v>
      </c>
      <c r="Q9" s="9">
        <v>200719855.16</v>
      </c>
      <c r="R9" s="9">
        <v>202064271.81</v>
      </c>
      <c r="S9" s="9">
        <v>200859654.56999999</v>
      </c>
      <c r="T9" s="9">
        <v>207570269.69999999</v>
      </c>
      <c r="U9" s="9">
        <v>215031205.84</v>
      </c>
      <c r="V9" s="9">
        <v>207648040.55000001</v>
      </c>
      <c r="W9" s="9">
        <v>207721878.88</v>
      </c>
      <c r="X9" s="9">
        <v>208693867.28</v>
      </c>
      <c r="Y9" s="9">
        <v>210112221.58000001</v>
      </c>
      <c r="Z9" s="9">
        <v>213430873.56999999</v>
      </c>
      <c r="AA9" s="9">
        <v>355785152.22000003</v>
      </c>
      <c r="AB9" s="9">
        <v>216058801.40000001</v>
      </c>
      <c r="AC9" s="9">
        <v>214699016.55000001</v>
      </c>
      <c r="AD9" s="9">
        <v>216000938.19</v>
      </c>
      <c r="AE9" s="9">
        <v>215728489.99000001</v>
      </c>
      <c r="AF9" s="9">
        <v>221172628.16</v>
      </c>
      <c r="AG9" s="9">
        <v>228599233.71000001</v>
      </c>
      <c r="AH9" s="9">
        <v>221469212.86000001</v>
      </c>
      <c r="AI9" s="9">
        <v>221306738.13</v>
      </c>
      <c r="AJ9" s="9">
        <v>221601724.12</v>
      </c>
      <c r="AK9" s="9">
        <v>222740912.46000001</v>
      </c>
      <c r="AL9" s="9">
        <v>225120085.99000001</v>
      </c>
      <c r="AM9" s="9">
        <v>367501237.55000001</v>
      </c>
      <c r="AN9" s="9">
        <v>228645690.30000001</v>
      </c>
      <c r="AO9" s="9">
        <v>227035709.22999999</v>
      </c>
      <c r="AP9" s="9">
        <v>228393178.08000001</v>
      </c>
      <c r="AQ9" s="9">
        <v>227739542.61000001</v>
      </c>
      <c r="AR9" s="9">
        <v>233262774.59999999</v>
      </c>
      <c r="AS9" s="9">
        <v>240613579.88999999</v>
      </c>
      <c r="AT9" s="9">
        <v>233266316.63</v>
      </c>
      <c r="AU9" s="9">
        <v>233161306.91</v>
      </c>
      <c r="AV9" s="9">
        <v>233612682.78999999</v>
      </c>
      <c r="AW9" s="9">
        <v>235191769.25</v>
      </c>
      <c r="AX9" s="9">
        <v>237530447.62</v>
      </c>
      <c r="AY9" s="9">
        <v>380061614.56</v>
      </c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11"/>
    </row>
    <row r="10" spans="1:204" x14ac:dyDescent="0.25">
      <c r="A10" t="s">
        <v>0</v>
      </c>
      <c r="B10" t="s">
        <v>562</v>
      </c>
      <c r="C10" t="s">
        <v>0</v>
      </c>
      <c r="D10" s="9">
        <v>228832975.94999999</v>
      </c>
      <c r="E10" s="9">
        <v>211252453.55000001</v>
      </c>
      <c r="F10" s="9">
        <v>229368846.40000001</v>
      </c>
      <c r="G10" s="9">
        <v>200357870.25999999</v>
      </c>
      <c r="H10" s="9">
        <v>225842098.91999999</v>
      </c>
      <c r="I10" s="9">
        <v>215243492.96000001</v>
      </c>
      <c r="J10" s="9">
        <v>222965644.74000001</v>
      </c>
      <c r="K10" s="9">
        <v>239060246.69</v>
      </c>
      <c r="L10" s="9">
        <v>270538664.24000001</v>
      </c>
      <c r="M10" s="9">
        <v>402444538.52999997</v>
      </c>
      <c r="N10" s="9">
        <v>306889275.98000002</v>
      </c>
      <c r="O10" s="9">
        <v>302044661.29000002</v>
      </c>
      <c r="P10" s="9">
        <v>255625777.19</v>
      </c>
      <c r="Q10" s="9">
        <v>242232361.25</v>
      </c>
      <c r="R10" s="9">
        <v>279701667.19999999</v>
      </c>
      <c r="S10" s="9">
        <v>246058224.43000001</v>
      </c>
      <c r="T10" s="9">
        <v>260997233.25999999</v>
      </c>
      <c r="U10" s="9">
        <v>282887902.47000003</v>
      </c>
      <c r="V10" s="9">
        <v>278193698.30000001</v>
      </c>
      <c r="W10" s="9">
        <v>301595012.31999999</v>
      </c>
      <c r="X10" s="9">
        <v>291845978.88</v>
      </c>
      <c r="Y10" s="9">
        <v>305431033.19</v>
      </c>
      <c r="Z10" s="9">
        <v>303959031.20999998</v>
      </c>
      <c r="AA10" s="9">
        <v>299577080.30000001</v>
      </c>
      <c r="AB10" s="9">
        <v>266799794.11000001</v>
      </c>
      <c r="AC10" s="9">
        <v>250080258.71000001</v>
      </c>
      <c r="AD10" s="9">
        <v>289393068.19999999</v>
      </c>
      <c r="AE10" s="9">
        <v>255148790.94</v>
      </c>
      <c r="AF10" s="9">
        <v>271144370.73000002</v>
      </c>
      <c r="AG10" s="9">
        <v>293629520.88</v>
      </c>
      <c r="AH10" s="9">
        <v>287943492.86000001</v>
      </c>
      <c r="AI10" s="9">
        <v>313209409.62</v>
      </c>
      <c r="AJ10" s="9">
        <v>317128984.07999998</v>
      </c>
      <c r="AK10" s="9">
        <v>314246824.18000001</v>
      </c>
      <c r="AL10" s="9">
        <v>315809950.19999999</v>
      </c>
      <c r="AM10" s="9">
        <v>309796508.19999999</v>
      </c>
      <c r="AN10" s="9">
        <v>278108442.82999998</v>
      </c>
      <c r="AO10" s="9">
        <v>262446238.93000001</v>
      </c>
      <c r="AP10" s="9">
        <v>304098552.92000002</v>
      </c>
      <c r="AQ10" s="9">
        <v>266056950.62</v>
      </c>
      <c r="AR10" s="9">
        <v>282598706.74000001</v>
      </c>
      <c r="AS10" s="9">
        <v>308076864.19</v>
      </c>
      <c r="AT10" s="9">
        <v>302086295.60000002</v>
      </c>
      <c r="AU10" s="9">
        <v>328318162.80000001</v>
      </c>
      <c r="AV10" s="9">
        <v>332008553.27999997</v>
      </c>
      <c r="AW10" s="9">
        <v>329904106.38999999</v>
      </c>
      <c r="AX10" s="9">
        <v>332234725.11000001</v>
      </c>
      <c r="AY10" s="9">
        <v>326187185.94</v>
      </c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11"/>
    </row>
    <row r="11" spans="1:204" x14ac:dyDescent="0.25">
      <c r="A11" t="s">
        <v>563</v>
      </c>
      <c r="B11" t="s">
        <v>0</v>
      </c>
      <c r="C11" t="s">
        <v>0</v>
      </c>
      <c r="D11" s="9">
        <v>123075224.52</v>
      </c>
      <c r="E11" s="9">
        <v>125397454.77</v>
      </c>
      <c r="F11" s="9">
        <v>125925872.56</v>
      </c>
      <c r="G11" s="9">
        <v>127654386.48999999</v>
      </c>
      <c r="H11" s="9">
        <v>135081708.80000001</v>
      </c>
      <c r="I11" s="9">
        <v>142610906.94999999</v>
      </c>
      <c r="J11" s="9">
        <v>138157534.18000001</v>
      </c>
      <c r="K11" s="9">
        <v>135142985.16</v>
      </c>
      <c r="L11" s="9">
        <v>133381974.04000001</v>
      </c>
      <c r="M11" s="9">
        <v>138001606.21000001</v>
      </c>
      <c r="N11" s="9">
        <v>152632493.83000001</v>
      </c>
      <c r="O11" s="9">
        <v>141677864.15000001</v>
      </c>
      <c r="P11" s="9">
        <v>147238802.78999999</v>
      </c>
      <c r="Q11" s="9">
        <v>149352530.44999999</v>
      </c>
      <c r="R11" s="9">
        <v>148840016.25999999</v>
      </c>
      <c r="S11" s="9">
        <v>149122041.15000001</v>
      </c>
      <c r="T11" s="9">
        <v>149435776.24000001</v>
      </c>
      <c r="U11" s="9">
        <v>146073322.91999999</v>
      </c>
      <c r="V11" s="9">
        <v>149360543.81</v>
      </c>
      <c r="W11" s="9">
        <v>145168517.69</v>
      </c>
      <c r="X11" s="9">
        <v>145098440.91999999</v>
      </c>
      <c r="Y11" s="9">
        <v>141953342.09</v>
      </c>
      <c r="Z11" s="9">
        <v>154048541.47999999</v>
      </c>
      <c r="AA11" s="9">
        <v>142177124.19999999</v>
      </c>
      <c r="AB11" s="9">
        <v>145158984.81</v>
      </c>
      <c r="AC11" s="9">
        <v>147541432.50999999</v>
      </c>
      <c r="AD11" s="9">
        <v>147141667.71000001</v>
      </c>
      <c r="AE11" s="9">
        <v>147583481.06</v>
      </c>
      <c r="AF11" s="9">
        <v>148061684.34999999</v>
      </c>
      <c r="AG11" s="9">
        <v>144642867.15000001</v>
      </c>
      <c r="AH11" s="9">
        <v>148274182.59999999</v>
      </c>
      <c r="AI11" s="9">
        <v>143979130.06</v>
      </c>
      <c r="AJ11" s="9">
        <v>144052076.87</v>
      </c>
      <c r="AK11" s="9">
        <v>140857560.99000001</v>
      </c>
      <c r="AL11" s="9">
        <v>153847006.22</v>
      </c>
      <c r="AM11" s="9">
        <v>141383762.37</v>
      </c>
      <c r="AN11" s="9">
        <v>141182095.61000001</v>
      </c>
      <c r="AO11" s="9">
        <v>143901827.09</v>
      </c>
      <c r="AP11" s="9">
        <v>143676596.49000001</v>
      </c>
      <c r="AQ11" s="9">
        <v>144341366.15000001</v>
      </c>
      <c r="AR11" s="9">
        <v>145046759.62</v>
      </c>
      <c r="AS11" s="9">
        <v>141632068.93000001</v>
      </c>
      <c r="AT11" s="9">
        <v>145677072.81999999</v>
      </c>
      <c r="AU11" s="9">
        <v>141327826.93000001</v>
      </c>
      <c r="AV11" s="9">
        <v>141604387.80000001</v>
      </c>
      <c r="AW11" s="9">
        <v>138420797.66999999</v>
      </c>
      <c r="AX11" s="9">
        <v>152375214.18000001</v>
      </c>
      <c r="AY11" s="9">
        <v>139376648.87</v>
      </c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11"/>
    </row>
    <row r="12" spans="1:204" x14ac:dyDescent="0.25">
      <c r="A12" t="s">
        <v>0</v>
      </c>
      <c r="B12" t="s">
        <v>564</v>
      </c>
      <c r="C12" t="s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11"/>
    </row>
    <row r="13" spans="1:204" x14ac:dyDescent="0.25">
      <c r="A13" t="s">
        <v>0</v>
      </c>
      <c r="B13" t="s">
        <v>565</v>
      </c>
      <c r="C13" t="s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11"/>
    </row>
    <row r="14" spans="1:204" x14ac:dyDescent="0.25">
      <c r="A14" t="s">
        <v>0</v>
      </c>
      <c r="B14" t="s">
        <v>566</v>
      </c>
      <c r="C14" t="s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11"/>
    </row>
    <row r="15" spans="1:204" x14ac:dyDescent="0.25">
      <c r="A15" t="s">
        <v>0</v>
      </c>
      <c r="B15" t="s">
        <v>567</v>
      </c>
      <c r="C15" t="s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11578897.800000001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11"/>
    </row>
    <row r="16" spans="1:204" x14ac:dyDescent="0.25">
      <c r="A16" t="s">
        <v>0</v>
      </c>
      <c r="B16" t="s">
        <v>568</v>
      </c>
      <c r="C16" t="s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11"/>
    </row>
    <row r="17" spans="1:204" x14ac:dyDescent="0.25">
      <c r="A17" t="s">
        <v>0</v>
      </c>
      <c r="B17" t="s">
        <v>569</v>
      </c>
      <c r="C17" t="s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1974.7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11"/>
    </row>
    <row r="18" spans="1:204" x14ac:dyDescent="0.25">
      <c r="A18" t="s">
        <v>0</v>
      </c>
      <c r="B18" t="s">
        <v>570</v>
      </c>
      <c r="C18" t="s">
        <v>0</v>
      </c>
      <c r="D18" s="9">
        <v>27766942.43</v>
      </c>
      <c r="E18" s="9">
        <v>27633373.989999998</v>
      </c>
      <c r="F18" s="9">
        <v>27622433.32</v>
      </c>
      <c r="G18" s="9">
        <v>27686309.640000001</v>
      </c>
      <c r="H18" s="9">
        <v>28486721.629999999</v>
      </c>
      <c r="I18" s="9">
        <v>28420113.550000001</v>
      </c>
      <c r="J18" s="9">
        <v>29553209.52</v>
      </c>
      <c r="K18" s="9">
        <v>29191977.739999998</v>
      </c>
      <c r="L18" s="9">
        <v>29355751.449999999</v>
      </c>
      <c r="M18" s="9">
        <v>30842140.719999999</v>
      </c>
      <c r="N18" s="9">
        <v>31663457.75</v>
      </c>
      <c r="O18" s="9">
        <v>31682047.469999999</v>
      </c>
      <c r="P18" s="9">
        <v>30821553.66</v>
      </c>
      <c r="Q18" s="9">
        <v>30797525.800000001</v>
      </c>
      <c r="R18" s="9">
        <v>30774192.390000001</v>
      </c>
      <c r="S18" s="9">
        <v>30750858.98</v>
      </c>
      <c r="T18" s="9">
        <v>30727525.57</v>
      </c>
      <c r="U18" s="9">
        <v>30704192.170000002</v>
      </c>
      <c r="V18" s="9">
        <v>30680858.760000002</v>
      </c>
      <c r="W18" s="9">
        <v>30658280.120000001</v>
      </c>
      <c r="X18" s="9">
        <v>30634887.550000001</v>
      </c>
      <c r="Y18" s="9">
        <v>30610858.530000001</v>
      </c>
      <c r="Z18" s="9">
        <v>30588074.75</v>
      </c>
      <c r="AA18" s="9">
        <v>30564191.719999999</v>
      </c>
      <c r="AB18" s="9">
        <v>30752319.780000001</v>
      </c>
      <c r="AC18" s="9">
        <v>30727882.25</v>
      </c>
      <c r="AD18" s="9">
        <v>30703444.719999999</v>
      </c>
      <c r="AE18" s="9">
        <v>30679007.190000001</v>
      </c>
      <c r="AF18" s="9">
        <v>30654569.66</v>
      </c>
      <c r="AG18" s="9">
        <v>30630132.140000001</v>
      </c>
      <c r="AH18" s="9">
        <v>30605694.609999999</v>
      </c>
      <c r="AI18" s="9">
        <v>30582152.23</v>
      </c>
      <c r="AJ18" s="9">
        <v>30557558.350000001</v>
      </c>
      <c r="AK18" s="9">
        <v>30532382.02</v>
      </c>
      <c r="AL18" s="9">
        <v>30508528.109999999</v>
      </c>
      <c r="AM18" s="9">
        <v>30483506.960000001</v>
      </c>
      <c r="AN18" s="9">
        <v>30664945.219999999</v>
      </c>
      <c r="AO18" s="9">
        <v>30639619.140000001</v>
      </c>
      <c r="AP18" s="9">
        <v>30614293.050000001</v>
      </c>
      <c r="AQ18" s="9">
        <v>30588966.969999999</v>
      </c>
      <c r="AR18" s="9">
        <v>30563640.890000001</v>
      </c>
      <c r="AS18" s="9">
        <v>30538314.800000001</v>
      </c>
      <c r="AT18" s="9">
        <v>30512988.73</v>
      </c>
      <c r="AU18" s="9">
        <v>30488610.609999999</v>
      </c>
      <c r="AV18" s="9">
        <v>30463118.93</v>
      </c>
      <c r="AW18" s="9">
        <v>30437010.48</v>
      </c>
      <c r="AX18" s="9">
        <v>30412302.41</v>
      </c>
      <c r="AY18" s="9">
        <v>30386358.309999999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11"/>
    </row>
    <row r="19" spans="1:204" x14ac:dyDescent="0.25">
      <c r="A19" t="s">
        <v>0</v>
      </c>
      <c r="B19" t="s">
        <v>571</v>
      </c>
      <c r="C19" t="s">
        <v>0</v>
      </c>
      <c r="D19" s="9">
        <v>17889.759999999998</v>
      </c>
      <c r="E19" s="9">
        <v>898399.7</v>
      </c>
      <c r="F19" s="9">
        <v>1042982.84</v>
      </c>
      <c r="G19" s="9">
        <v>702702.4</v>
      </c>
      <c r="H19" s="9">
        <v>561240.39</v>
      </c>
      <c r="I19" s="9">
        <v>307303.46000000002</v>
      </c>
      <c r="J19" s="9">
        <v>226809.68</v>
      </c>
      <c r="K19" s="9">
        <v>592068.49</v>
      </c>
      <c r="L19" s="9">
        <v>356249.08</v>
      </c>
      <c r="M19" s="9">
        <v>705039.08</v>
      </c>
      <c r="N19" s="9">
        <v>116320.41</v>
      </c>
      <c r="O19" s="9">
        <v>184061.63</v>
      </c>
      <c r="P19" s="9">
        <v>19068.080000000002</v>
      </c>
      <c r="Q19" s="9">
        <v>954439.72</v>
      </c>
      <c r="R19" s="9">
        <v>1104298.92</v>
      </c>
      <c r="S19" s="9">
        <v>742166.2</v>
      </c>
      <c r="T19" s="9">
        <v>593025.81000000006</v>
      </c>
      <c r="U19" s="9">
        <v>399578.74</v>
      </c>
      <c r="V19" s="9">
        <v>1066658.78</v>
      </c>
      <c r="W19" s="9">
        <v>412618.6</v>
      </c>
      <c r="X19" s="9">
        <v>413829.41</v>
      </c>
      <c r="Y19" s="9">
        <v>187693.28</v>
      </c>
      <c r="Z19" s="9">
        <v>122654.23</v>
      </c>
      <c r="AA19" s="9">
        <v>193968.23</v>
      </c>
      <c r="AB19" s="9">
        <v>20202.87</v>
      </c>
      <c r="AC19" s="9">
        <v>1011140.16</v>
      </c>
      <c r="AD19" s="9">
        <v>1169670.96</v>
      </c>
      <c r="AE19" s="9">
        <v>786021.11</v>
      </c>
      <c r="AF19" s="9">
        <v>628224.53</v>
      </c>
      <c r="AG19" s="9">
        <v>423174.57</v>
      </c>
      <c r="AH19" s="9">
        <v>1130649.96</v>
      </c>
      <c r="AI19" s="9">
        <v>437935.62</v>
      </c>
      <c r="AJ19" s="9">
        <v>439523.04</v>
      </c>
      <c r="AK19" s="9">
        <v>199285.11</v>
      </c>
      <c r="AL19" s="9">
        <v>130240.96000000001</v>
      </c>
      <c r="AM19" s="9">
        <v>205636.04</v>
      </c>
      <c r="AN19" s="9">
        <v>21420.31</v>
      </c>
      <c r="AO19" s="9">
        <v>1070120.03</v>
      </c>
      <c r="AP19" s="9">
        <v>1237490.8500000001</v>
      </c>
      <c r="AQ19" s="9">
        <v>831322.74</v>
      </c>
      <c r="AR19" s="9">
        <v>664544.31000000006</v>
      </c>
      <c r="AS19" s="9">
        <v>448162.46</v>
      </c>
      <c r="AT19" s="9">
        <v>1197389.43</v>
      </c>
      <c r="AU19" s="9">
        <v>463776.64</v>
      </c>
      <c r="AV19" s="9">
        <v>465448.44</v>
      </c>
      <c r="AW19" s="9">
        <v>211035.79</v>
      </c>
      <c r="AX19" s="9">
        <v>137917.76000000001</v>
      </c>
      <c r="AY19" s="9">
        <v>217752.52</v>
      </c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11"/>
    </row>
    <row r="20" spans="1:204" x14ac:dyDescent="0.25">
      <c r="A20" t="s">
        <v>0</v>
      </c>
      <c r="B20" t="s">
        <v>572</v>
      </c>
      <c r="C20" t="s">
        <v>0</v>
      </c>
      <c r="D20" s="9">
        <v>2766859.83</v>
      </c>
      <c r="E20" s="9">
        <v>2824471.41</v>
      </c>
      <c r="F20" s="9">
        <v>2784193.42</v>
      </c>
      <c r="G20" s="9">
        <v>2802963.44</v>
      </c>
      <c r="H20" s="9">
        <v>2855110.08</v>
      </c>
      <c r="I20" s="9">
        <v>2841968.6</v>
      </c>
      <c r="J20" s="9">
        <v>2855952.97</v>
      </c>
      <c r="K20" s="9">
        <v>2860999.52</v>
      </c>
      <c r="L20" s="9">
        <v>2849985.5</v>
      </c>
      <c r="M20" s="9">
        <v>2917131.71</v>
      </c>
      <c r="N20" s="9">
        <v>3011153.25</v>
      </c>
      <c r="O20" s="9">
        <v>3012970.71</v>
      </c>
      <c r="P20" s="9">
        <v>4219360.7699999996</v>
      </c>
      <c r="Q20" s="9">
        <v>4216120.51</v>
      </c>
      <c r="R20" s="9">
        <v>4212926.21</v>
      </c>
      <c r="S20" s="9">
        <v>4209731.91</v>
      </c>
      <c r="T20" s="9">
        <v>4206537.62</v>
      </c>
      <c r="U20" s="9">
        <v>4203343.32</v>
      </c>
      <c r="V20" s="9">
        <v>4200149.0199999996</v>
      </c>
      <c r="W20" s="9">
        <v>4196954.72</v>
      </c>
      <c r="X20" s="9">
        <v>4193760.43</v>
      </c>
      <c r="Y20" s="9">
        <v>4190566.13</v>
      </c>
      <c r="Z20" s="9">
        <v>4187371.83</v>
      </c>
      <c r="AA20" s="9">
        <v>4184177.53</v>
      </c>
      <c r="AB20" s="9">
        <v>4485191.5199999996</v>
      </c>
      <c r="AC20" s="9">
        <v>4481627.33</v>
      </c>
      <c r="AD20" s="9">
        <v>4478063.1399999997</v>
      </c>
      <c r="AE20" s="9">
        <v>4474498.96</v>
      </c>
      <c r="AF20" s="9">
        <v>4470934.7699999996</v>
      </c>
      <c r="AG20" s="9">
        <v>4467370.58</v>
      </c>
      <c r="AH20" s="9">
        <v>4463806.4000000004</v>
      </c>
      <c r="AI20" s="9">
        <v>4460242.21</v>
      </c>
      <c r="AJ20" s="9">
        <v>4456678.03</v>
      </c>
      <c r="AK20" s="9">
        <v>4453113.84</v>
      </c>
      <c r="AL20" s="9">
        <v>4449549.6500000004</v>
      </c>
      <c r="AM20" s="9">
        <v>4445985.47</v>
      </c>
      <c r="AN20" s="9">
        <v>4752157.01</v>
      </c>
      <c r="AO20" s="9">
        <v>4748232.22</v>
      </c>
      <c r="AP20" s="9">
        <v>4744307.43</v>
      </c>
      <c r="AQ20" s="9">
        <v>4740382.6399999997</v>
      </c>
      <c r="AR20" s="9">
        <v>4736457.84</v>
      </c>
      <c r="AS20" s="9">
        <v>4732533.05</v>
      </c>
      <c r="AT20" s="9">
        <v>4728608.26</v>
      </c>
      <c r="AU20" s="9">
        <v>4724683.47</v>
      </c>
      <c r="AV20" s="9">
        <v>4720758.68</v>
      </c>
      <c r="AW20" s="9">
        <v>4716833.8899999997</v>
      </c>
      <c r="AX20" s="9">
        <v>4712909.09</v>
      </c>
      <c r="AY20" s="9">
        <v>4708984.3</v>
      </c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11"/>
    </row>
    <row r="21" spans="1:204" x14ac:dyDescent="0.25">
      <c r="A21" t="s">
        <v>0</v>
      </c>
      <c r="B21" t="s">
        <v>573</v>
      </c>
      <c r="C21" t="s">
        <v>0</v>
      </c>
      <c r="D21" s="9">
        <v>9172.85</v>
      </c>
      <c r="E21" s="9">
        <v>555427.30000000005</v>
      </c>
      <c r="F21" s="9">
        <v>1402222.87</v>
      </c>
      <c r="G21" s="9">
        <v>1748122.16</v>
      </c>
      <c r="H21" s="9">
        <v>803690.73</v>
      </c>
      <c r="I21" s="9">
        <v>168739.44</v>
      </c>
      <c r="J21" s="9">
        <v>358670.41</v>
      </c>
      <c r="K21" s="9">
        <v>162406.56</v>
      </c>
      <c r="L21" s="9">
        <v>133498.13</v>
      </c>
      <c r="M21" s="9">
        <v>231494.38</v>
      </c>
      <c r="N21" s="9">
        <v>23207.62</v>
      </c>
      <c r="O21" s="9">
        <v>58038.86</v>
      </c>
      <c r="P21" s="9">
        <v>9777.0300000000007</v>
      </c>
      <c r="Q21" s="9">
        <v>590073.52</v>
      </c>
      <c r="R21" s="9">
        <v>1484660.93</v>
      </c>
      <c r="S21" s="9">
        <v>1846542.8</v>
      </c>
      <c r="T21" s="9">
        <v>849207.14</v>
      </c>
      <c r="U21" s="9">
        <v>386715.36</v>
      </c>
      <c r="V21" s="9">
        <v>597951.51</v>
      </c>
      <c r="W21" s="9">
        <v>403193.71</v>
      </c>
      <c r="X21" s="9">
        <v>236454.79</v>
      </c>
      <c r="Y21" s="9">
        <v>16789.27</v>
      </c>
      <c r="Z21" s="9">
        <v>24471.3</v>
      </c>
      <c r="AA21" s="9">
        <v>61162.64</v>
      </c>
      <c r="AB21" s="9">
        <v>10358.879999999999</v>
      </c>
      <c r="AC21" s="9">
        <v>625128.05000000005</v>
      </c>
      <c r="AD21" s="9">
        <v>1572546.83</v>
      </c>
      <c r="AE21" s="9">
        <v>1955395.22</v>
      </c>
      <c r="AF21" s="9">
        <v>899611.36</v>
      </c>
      <c r="AG21" s="9">
        <v>409551.59</v>
      </c>
      <c r="AH21" s="9">
        <v>633823.92000000004</v>
      </c>
      <c r="AI21" s="9">
        <v>427932.46</v>
      </c>
      <c r="AJ21" s="9">
        <v>251135.67</v>
      </c>
      <c r="AK21" s="9">
        <v>17826.16</v>
      </c>
      <c r="AL21" s="9">
        <v>25984.97</v>
      </c>
      <c r="AM21" s="9">
        <v>64841.77</v>
      </c>
      <c r="AN21" s="9">
        <v>10983.11</v>
      </c>
      <c r="AO21" s="9">
        <v>661591.80000000005</v>
      </c>
      <c r="AP21" s="9">
        <v>1663726.3</v>
      </c>
      <c r="AQ21" s="9">
        <v>2068092.69</v>
      </c>
      <c r="AR21" s="9">
        <v>951620.93</v>
      </c>
      <c r="AS21" s="9">
        <v>433735.05</v>
      </c>
      <c r="AT21" s="9">
        <v>671236.98</v>
      </c>
      <c r="AU21" s="9">
        <v>453183.22</v>
      </c>
      <c r="AV21" s="9">
        <v>265948.98</v>
      </c>
      <c r="AW21" s="9">
        <v>18877.27</v>
      </c>
      <c r="AX21" s="9">
        <v>27516.6</v>
      </c>
      <c r="AY21" s="9">
        <v>68662.37</v>
      </c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11"/>
    </row>
    <row r="22" spans="1:204" x14ac:dyDescent="0.25">
      <c r="A22" t="s">
        <v>0</v>
      </c>
      <c r="B22" t="s">
        <v>574</v>
      </c>
      <c r="C22" t="s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12209000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12964592.609999999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13728765.619999999</v>
      </c>
      <c r="AY22" s="9">
        <v>0</v>
      </c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11"/>
    </row>
    <row r="23" spans="1:204" x14ac:dyDescent="0.25">
      <c r="A23" t="s">
        <v>575</v>
      </c>
      <c r="B23" t="s">
        <v>0</v>
      </c>
      <c r="C23" t="s">
        <v>0</v>
      </c>
      <c r="D23" s="9">
        <v>153250287.5</v>
      </c>
      <c r="E23" s="9">
        <v>124432371.61</v>
      </c>
      <c r="F23" s="9">
        <v>159087083.77000001</v>
      </c>
      <c r="G23" s="9">
        <v>155142948.97</v>
      </c>
      <c r="H23" s="9">
        <v>247285819.22999999</v>
      </c>
      <c r="I23" s="9">
        <v>151291353.71000001</v>
      </c>
      <c r="J23" s="9">
        <v>150234626.65000001</v>
      </c>
      <c r="K23" s="9">
        <v>166059454.74000001</v>
      </c>
      <c r="L23" s="9">
        <v>139766902.97</v>
      </c>
      <c r="M23" s="9">
        <v>146992701.46000001</v>
      </c>
      <c r="N23" s="9">
        <v>123429114.56999999</v>
      </c>
      <c r="O23" s="9">
        <v>124108348.70999999</v>
      </c>
      <c r="P23" s="9">
        <v>140539347.81</v>
      </c>
      <c r="Q23" s="9">
        <v>138607652.63</v>
      </c>
      <c r="R23" s="9">
        <v>135300070.83000001</v>
      </c>
      <c r="S23" s="9">
        <v>129760769.95999999</v>
      </c>
      <c r="T23" s="9">
        <v>220950548.50999999</v>
      </c>
      <c r="U23" s="9">
        <v>129561792.81</v>
      </c>
      <c r="V23" s="9">
        <v>124880419.97</v>
      </c>
      <c r="W23" s="9">
        <v>118273095.13</v>
      </c>
      <c r="X23" s="9">
        <v>117130155.22</v>
      </c>
      <c r="Y23" s="9">
        <v>117988114.97</v>
      </c>
      <c r="Z23" s="9">
        <v>117571953.7</v>
      </c>
      <c r="AA23" s="9">
        <v>117632499.56999999</v>
      </c>
      <c r="AB23" s="9">
        <v>84656433.390000001</v>
      </c>
      <c r="AC23" s="9">
        <v>88067184.480000004</v>
      </c>
      <c r="AD23" s="9">
        <v>86036163</v>
      </c>
      <c r="AE23" s="9">
        <v>84770440.549999997</v>
      </c>
      <c r="AF23" s="9">
        <v>185967802.97</v>
      </c>
      <c r="AG23" s="9">
        <v>112735721.06999999</v>
      </c>
      <c r="AH23" s="9">
        <v>88311212.480000004</v>
      </c>
      <c r="AI23" s="9">
        <v>86620286.659999996</v>
      </c>
      <c r="AJ23" s="9">
        <v>85903311.359999999</v>
      </c>
      <c r="AK23" s="9">
        <v>86849060.180000007</v>
      </c>
      <c r="AL23" s="9">
        <v>86412729.040000007</v>
      </c>
      <c r="AM23" s="9">
        <v>86467272.409999996</v>
      </c>
      <c r="AN23" s="9">
        <v>43798631.049999997</v>
      </c>
      <c r="AO23" s="9">
        <v>47404539.200000003</v>
      </c>
      <c r="AP23" s="9">
        <v>45254049.289999999</v>
      </c>
      <c r="AQ23" s="9">
        <v>43914241.100000001</v>
      </c>
      <c r="AR23" s="9">
        <v>150962378.18000001</v>
      </c>
      <c r="AS23" s="9">
        <v>73533648.840000004</v>
      </c>
      <c r="AT23" s="9">
        <v>47666763.600000001</v>
      </c>
      <c r="AU23" s="9">
        <v>45875983.829999998</v>
      </c>
      <c r="AV23" s="9">
        <v>45116658.899999999</v>
      </c>
      <c r="AW23" s="9">
        <v>46118107.359999999</v>
      </c>
      <c r="AX23" s="9">
        <v>45655968.130000003</v>
      </c>
      <c r="AY23" s="9">
        <v>45713651.979999997</v>
      </c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11"/>
    </row>
    <row r="24" spans="1:204" x14ac:dyDescent="0.25">
      <c r="A24" t="s">
        <v>0</v>
      </c>
      <c r="B24" t="s">
        <v>576</v>
      </c>
      <c r="C24" t="s">
        <v>0</v>
      </c>
      <c r="D24" s="9">
        <v>151468594.80000001</v>
      </c>
      <c r="E24" s="9">
        <v>119701188.17</v>
      </c>
      <c r="F24" s="9">
        <v>156086152.25999999</v>
      </c>
      <c r="G24" s="9">
        <v>123282358.04000001</v>
      </c>
      <c r="H24" s="9">
        <v>155132649.34999999</v>
      </c>
      <c r="I24" s="9">
        <v>148292631.05000001</v>
      </c>
      <c r="J24" s="9">
        <v>147530454.97999999</v>
      </c>
      <c r="K24" s="9">
        <v>159928893.27000001</v>
      </c>
      <c r="L24" s="9">
        <v>137003234.43000001</v>
      </c>
      <c r="M24" s="9">
        <v>141573029.87</v>
      </c>
      <c r="N24" s="9">
        <v>120159081.92</v>
      </c>
      <c r="O24" s="9">
        <v>120760814.44</v>
      </c>
      <c r="P24" s="9">
        <v>138663826.02000001</v>
      </c>
      <c r="Q24" s="9">
        <v>133521009.25</v>
      </c>
      <c r="R24" s="9">
        <v>132144894.09999999</v>
      </c>
      <c r="S24" s="9">
        <v>127783970.86</v>
      </c>
      <c r="T24" s="9">
        <v>125310224.33</v>
      </c>
      <c r="U24" s="9">
        <v>125889745.41</v>
      </c>
      <c r="V24" s="9">
        <v>121686032.09</v>
      </c>
      <c r="W24" s="9">
        <v>114645606.29000001</v>
      </c>
      <c r="X24" s="9">
        <v>114172862.81999999</v>
      </c>
      <c r="Y24" s="9">
        <v>114095562.93000001</v>
      </c>
      <c r="Z24" s="9">
        <v>114083118.11</v>
      </c>
      <c r="AA24" s="9">
        <v>114052568.90000001</v>
      </c>
      <c r="AB24" s="9">
        <v>82656109.269999996</v>
      </c>
      <c r="AC24" s="9">
        <v>82656109.269999996</v>
      </c>
      <c r="AD24" s="9">
        <v>82656109.269999996</v>
      </c>
      <c r="AE24" s="9">
        <v>82656109.269999996</v>
      </c>
      <c r="AF24" s="9">
        <v>82656109.269999996</v>
      </c>
      <c r="AG24" s="9">
        <v>84998696.620000005</v>
      </c>
      <c r="AH24" s="9">
        <v>84906890.129999995</v>
      </c>
      <c r="AI24" s="9">
        <v>82745806.400000006</v>
      </c>
      <c r="AJ24" s="9">
        <v>82746249.290000007</v>
      </c>
      <c r="AK24" s="9">
        <v>82693567.269999996</v>
      </c>
      <c r="AL24" s="9">
        <v>82680355.829999998</v>
      </c>
      <c r="AM24" s="9">
        <v>82647530.579999998</v>
      </c>
      <c r="AN24" s="9">
        <v>41680331.899999999</v>
      </c>
      <c r="AO24" s="9">
        <v>41680331.899999999</v>
      </c>
      <c r="AP24" s="9">
        <v>41680331.899999999</v>
      </c>
      <c r="AQ24" s="9">
        <v>41680331.899999999</v>
      </c>
      <c r="AR24" s="9">
        <v>41680331.899999999</v>
      </c>
      <c r="AS24" s="9">
        <v>44161245.859999999</v>
      </c>
      <c r="AT24" s="9">
        <v>44063970.799999997</v>
      </c>
      <c r="AU24" s="9">
        <v>41775341.140000001</v>
      </c>
      <c r="AV24" s="9">
        <v>41775788.869999997</v>
      </c>
      <c r="AW24" s="9">
        <v>41719998.57</v>
      </c>
      <c r="AX24" s="9">
        <v>41706007.630000003</v>
      </c>
      <c r="AY24" s="9">
        <v>41671247.75</v>
      </c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11"/>
    </row>
    <row r="25" spans="1:204" x14ac:dyDescent="0.25">
      <c r="A25" t="s">
        <v>0</v>
      </c>
      <c r="B25" t="s">
        <v>467</v>
      </c>
      <c r="C25" t="s">
        <v>0</v>
      </c>
      <c r="D25" s="9">
        <v>1781692.7</v>
      </c>
      <c r="E25" s="9">
        <v>4731183.4400000004</v>
      </c>
      <c r="F25" s="9">
        <v>3000931.51</v>
      </c>
      <c r="G25" s="9">
        <v>31860590.93</v>
      </c>
      <c r="H25" s="9">
        <v>92153169.879999995</v>
      </c>
      <c r="I25" s="9">
        <v>2998722.66</v>
      </c>
      <c r="J25" s="9">
        <v>2704171.67</v>
      </c>
      <c r="K25" s="9">
        <v>6130561.4699999997</v>
      </c>
      <c r="L25" s="9">
        <v>2763668.54</v>
      </c>
      <c r="M25" s="9">
        <v>5419671.5899999999</v>
      </c>
      <c r="N25" s="9">
        <v>3270032.65</v>
      </c>
      <c r="O25" s="9">
        <v>3347534.27</v>
      </c>
      <c r="P25" s="9">
        <v>1875521.79</v>
      </c>
      <c r="Q25" s="9">
        <v>5086643.38</v>
      </c>
      <c r="R25" s="9">
        <v>3155176.73</v>
      </c>
      <c r="S25" s="9">
        <v>1976799.1</v>
      </c>
      <c r="T25" s="9">
        <v>95640324.180000007</v>
      </c>
      <c r="U25" s="9">
        <v>3672047.4</v>
      </c>
      <c r="V25" s="9">
        <v>3194387.88</v>
      </c>
      <c r="W25" s="9">
        <v>3627488.84</v>
      </c>
      <c r="X25" s="9">
        <v>2957292.4</v>
      </c>
      <c r="Y25" s="9">
        <v>3892552.04</v>
      </c>
      <c r="Z25" s="9">
        <v>3488835.59</v>
      </c>
      <c r="AA25" s="9">
        <v>3579930.67</v>
      </c>
      <c r="AB25" s="9">
        <v>2000324.12</v>
      </c>
      <c r="AC25" s="9">
        <v>5411075.21</v>
      </c>
      <c r="AD25" s="9">
        <v>3380053.73</v>
      </c>
      <c r="AE25" s="9">
        <v>2114331.2799999998</v>
      </c>
      <c r="AF25" s="9">
        <v>103311693.7</v>
      </c>
      <c r="AG25" s="9">
        <v>27737024.449999999</v>
      </c>
      <c r="AH25" s="9">
        <v>3404322.35</v>
      </c>
      <c r="AI25" s="9">
        <v>3874480.26</v>
      </c>
      <c r="AJ25" s="9">
        <v>3157062.07</v>
      </c>
      <c r="AK25" s="9">
        <v>4155492.91</v>
      </c>
      <c r="AL25" s="9">
        <v>3732373.21</v>
      </c>
      <c r="AM25" s="9">
        <v>3819741.83</v>
      </c>
      <c r="AN25" s="9">
        <v>2118299.15</v>
      </c>
      <c r="AO25" s="9">
        <v>5724207.2999999998</v>
      </c>
      <c r="AP25" s="9">
        <v>3573717.39</v>
      </c>
      <c r="AQ25" s="9">
        <v>2233909.2000000002</v>
      </c>
      <c r="AR25" s="9">
        <v>109282046.28</v>
      </c>
      <c r="AS25" s="9">
        <v>29372402.98</v>
      </c>
      <c r="AT25" s="9">
        <v>3602792.8</v>
      </c>
      <c r="AU25" s="9">
        <v>4100642.69</v>
      </c>
      <c r="AV25" s="9">
        <v>3340870.03</v>
      </c>
      <c r="AW25" s="9">
        <v>4398108.79</v>
      </c>
      <c r="AX25" s="9">
        <v>3949960.5</v>
      </c>
      <c r="AY25" s="9">
        <v>4042404.23</v>
      </c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11"/>
    </row>
    <row r="26" spans="1:204" x14ac:dyDescent="0.25">
      <c r="A26" t="s">
        <v>577</v>
      </c>
      <c r="B26" t="s">
        <v>0</v>
      </c>
      <c r="C26" t="s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11"/>
    </row>
    <row r="27" spans="1:204" x14ac:dyDescent="0.25">
      <c r="A27" t="s">
        <v>578</v>
      </c>
      <c r="B27" t="s">
        <v>0</v>
      </c>
      <c r="C27" t="s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11"/>
    </row>
    <row r="28" spans="1:204" x14ac:dyDescent="0.25">
      <c r="A28" t="s">
        <v>579</v>
      </c>
      <c r="B28" t="s">
        <v>0</v>
      </c>
      <c r="C28" t="s">
        <v>0</v>
      </c>
      <c r="D28" s="9">
        <v>166904264.66999999</v>
      </c>
      <c r="E28" s="9">
        <v>154177517.84</v>
      </c>
      <c r="F28" s="9">
        <v>207429477.19</v>
      </c>
      <c r="G28" s="9">
        <v>203049535.53999999</v>
      </c>
      <c r="H28" s="9">
        <v>18113624.059999999</v>
      </c>
      <c r="I28" s="9">
        <v>17837948.640000001</v>
      </c>
      <c r="J28" s="9">
        <v>18290275.460000001</v>
      </c>
      <c r="K28" s="9">
        <v>17878648.359999999</v>
      </c>
      <c r="L28" s="9">
        <v>16993571.670000002</v>
      </c>
      <c r="M28" s="9">
        <v>22516364.620000001</v>
      </c>
      <c r="N28" s="9">
        <v>18005650.59</v>
      </c>
      <c r="O28" s="9">
        <v>18442423.530000001</v>
      </c>
      <c r="P28" s="9">
        <v>17129600.690000001</v>
      </c>
      <c r="Q28" s="9">
        <v>15846927.210000001</v>
      </c>
      <c r="R28" s="9">
        <v>20169449.75</v>
      </c>
      <c r="S28" s="9">
        <v>17935103.300000001</v>
      </c>
      <c r="T28" s="9">
        <v>24809052.329999998</v>
      </c>
      <c r="U28" s="9">
        <v>20469523.239999998</v>
      </c>
      <c r="V28" s="9">
        <v>19237780.210000001</v>
      </c>
      <c r="W28" s="9">
        <v>21806676.41</v>
      </c>
      <c r="X28" s="9">
        <v>24251633.34</v>
      </c>
      <c r="Y28" s="9">
        <v>26786808.75</v>
      </c>
      <c r="Z28" s="9">
        <v>20462962.469999999</v>
      </c>
      <c r="AA28" s="9">
        <v>18042482.300000001</v>
      </c>
      <c r="AB28" s="9">
        <v>15651516.289999999</v>
      </c>
      <c r="AC28" s="9">
        <v>15244236.24</v>
      </c>
      <c r="AD28" s="9">
        <v>18968135.449999999</v>
      </c>
      <c r="AE28" s="9">
        <v>16831856.989999998</v>
      </c>
      <c r="AF28" s="9">
        <v>23606406.710000001</v>
      </c>
      <c r="AG28" s="9">
        <v>20862163.59</v>
      </c>
      <c r="AH28" s="9">
        <v>18483027.48</v>
      </c>
      <c r="AI28" s="9">
        <v>21639679.949999999</v>
      </c>
      <c r="AJ28" s="9">
        <v>24036315.870000001</v>
      </c>
      <c r="AK28" s="9">
        <v>29302785.25</v>
      </c>
      <c r="AL28" s="9">
        <v>21018199.399999999</v>
      </c>
      <c r="AM28" s="9">
        <v>19847941.66</v>
      </c>
      <c r="AN28" s="9">
        <v>16272447.16</v>
      </c>
      <c r="AO28" s="9">
        <v>15763007.279999999</v>
      </c>
      <c r="AP28" s="9">
        <v>19795497.350000001</v>
      </c>
      <c r="AQ28" s="9">
        <v>17875606.379999999</v>
      </c>
      <c r="AR28" s="9">
        <v>24846351.079999998</v>
      </c>
      <c r="AS28" s="9">
        <v>21539652.449999999</v>
      </c>
      <c r="AT28" s="9">
        <v>19012113.190000001</v>
      </c>
      <c r="AU28" s="9">
        <v>21702901.129999999</v>
      </c>
      <c r="AV28" s="9">
        <v>24858826.870000001</v>
      </c>
      <c r="AW28" s="9">
        <v>30252665.120000001</v>
      </c>
      <c r="AX28" s="9">
        <v>22104658.890000001</v>
      </c>
      <c r="AY28" s="9">
        <v>20467736.52</v>
      </c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11"/>
    </row>
    <row r="29" spans="1:204" x14ac:dyDescent="0.25">
      <c r="A29" t="s">
        <v>0</v>
      </c>
      <c r="B29" t="s">
        <v>0</v>
      </c>
      <c r="C29" t="s">
        <v>0</v>
      </c>
      <c r="D29" s="9">
        <v>144505600.25999999</v>
      </c>
      <c r="E29" s="9">
        <v>130910211.37</v>
      </c>
      <c r="F29" s="9">
        <v>170529568.03999999</v>
      </c>
      <c r="G29" s="9">
        <v>164076068.09</v>
      </c>
      <c r="H29" s="9"/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11"/>
    </row>
    <row r="30" spans="1:204" x14ac:dyDescent="0.25">
      <c r="A30" t="s">
        <v>0</v>
      </c>
      <c r="B30" t="s">
        <v>0</v>
      </c>
      <c r="C30" t="s">
        <v>0</v>
      </c>
      <c r="D30" s="9">
        <v>22398664.41</v>
      </c>
      <c r="E30" s="9">
        <v>23267306.469999999</v>
      </c>
      <c r="F30" s="9">
        <v>36899909.149999999</v>
      </c>
      <c r="G30" s="9">
        <v>38973467.450000003</v>
      </c>
      <c r="H30" s="9">
        <v>18113624.059999999</v>
      </c>
      <c r="I30" s="9">
        <v>17837948.640000001</v>
      </c>
      <c r="J30" s="9">
        <v>18290275.460000001</v>
      </c>
      <c r="K30" s="9">
        <v>17878648.359999999</v>
      </c>
      <c r="L30" s="9">
        <v>16993571.670000002</v>
      </c>
      <c r="M30" s="9">
        <v>22516364.620000001</v>
      </c>
      <c r="N30" s="9">
        <v>18005650.59</v>
      </c>
      <c r="O30" s="9">
        <v>18442423.530000001</v>
      </c>
      <c r="P30" s="9">
        <v>17129600.690000001</v>
      </c>
      <c r="Q30" s="9">
        <v>15846927.210000001</v>
      </c>
      <c r="R30" s="9">
        <v>20169449.75</v>
      </c>
      <c r="S30" s="9">
        <v>17935103.300000001</v>
      </c>
      <c r="T30" s="9">
        <v>24809052.329999998</v>
      </c>
      <c r="U30" s="9">
        <v>20469523.239999998</v>
      </c>
      <c r="V30" s="9">
        <v>19237780.210000001</v>
      </c>
      <c r="W30" s="9">
        <v>21806676.41</v>
      </c>
      <c r="X30" s="9">
        <v>24251633.34</v>
      </c>
      <c r="Y30" s="9">
        <v>26786808.75</v>
      </c>
      <c r="Z30" s="9">
        <v>20462962.469999999</v>
      </c>
      <c r="AA30" s="9">
        <v>18042482.300000001</v>
      </c>
      <c r="AB30" s="9">
        <v>15651516.289999999</v>
      </c>
      <c r="AC30" s="9">
        <v>15244236.24</v>
      </c>
      <c r="AD30" s="9">
        <v>18968135.449999999</v>
      </c>
      <c r="AE30" s="9">
        <v>16831856.989999998</v>
      </c>
      <c r="AF30" s="9">
        <v>23606406.710000001</v>
      </c>
      <c r="AG30" s="9">
        <v>20862163.59</v>
      </c>
      <c r="AH30" s="9">
        <v>18483027.48</v>
      </c>
      <c r="AI30" s="9">
        <v>21639679.949999999</v>
      </c>
      <c r="AJ30" s="9">
        <v>24036315.870000001</v>
      </c>
      <c r="AK30" s="9">
        <v>29302785.25</v>
      </c>
      <c r="AL30" s="9">
        <v>21018199.399999999</v>
      </c>
      <c r="AM30" s="9">
        <v>19847941.66</v>
      </c>
      <c r="AN30" s="9">
        <v>16272447.16</v>
      </c>
      <c r="AO30" s="9">
        <v>15763007.279999999</v>
      </c>
      <c r="AP30" s="9">
        <v>19795497.350000001</v>
      </c>
      <c r="AQ30" s="9">
        <v>17875606.379999999</v>
      </c>
      <c r="AR30" s="9">
        <v>24846351.079999998</v>
      </c>
      <c r="AS30" s="9">
        <v>21539652.449999999</v>
      </c>
      <c r="AT30" s="9">
        <v>19012113.190000001</v>
      </c>
      <c r="AU30" s="9">
        <v>21702901.129999999</v>
      </c>
      <c r="AV30" s="9">
        <v>24858826.870000001</v>
      </c>
      <c r="AW30" s="9">
        <v>30252665.120000001</v>
      </c>
      <c r="AX30" s="9">
        <v>22104658.890000001</v>
      </c>
      <c r="AY30" s="9">
        <v>20467736.52</v>
      </c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11"/>
    </row>
    <row r="31" spans="1:204" x14ac:dyDescent="0.25">
      <c r="A31" t="s">
        <v>580</v>
      </c>
      <c r="B31" t="s">
        <v>0</v>
      </c>
      <c r="C31" t="s">
        <v>0</v>
      </c>
      <c r="D31" s="9">
        <v>657610619.25</v>
      </c>
      <c r="E31" s="9">
        <v>820742598.84000003</v>
      </c>
      <c r="F31" s="9">
        <v>655695761.73000002</v>
      </c>
      <c r="G31" s="9">
        <v>702534609.13999999</v>
      </c>
      <c r="H31" s="9">
        <v>796375001.97000003</v>
      </c>
      <c r="I31" s="9">
        <v>737511339.23000002</v>
      </c>
      <c r="J31" s="9">
        <v>707547880.24000001</v>
      </c>
      <c r="K31" s="9">
        <v>752756915.20000005</v>
      </c>
      <c r="L31" s="9">
        <v>684739686.38999999</v>
      </c>
      <c r="M31" s="9">
        <v>793332110.60000002</v>
      </c>
      <c r="N31" s="9">
        <v>1229371620.21</v>
      </c>
      <c r="O31" s="9">
        <v>1271018407.1300001</v>
      </c>
      <c r="P31" s="9">
        <v>717893843.08000004</v>
      </c>
      <c r="Q31" s="9">
        <v>845915545.92999995</v>
      </c>
      <c r="R31" s="9">
        <v>668170193.66999996</v>
      </c>
      <c r="S31" s="9">
        <v>712213950.13</v>
      </c>
      <c r="T31" s="9">
        <v>766565511.90999997</v>
      </c>
      <c r="U31" s="9">
        <v>741730130.22000003</v>
      </c>
      <c r="V31" s="9">
        <v>688433560.65999997</v>
      </c>
      <c r="W31" s="9">
        <v>742819608.78999996</v>
      </c>
      <c r="X31" s="9">
        <v>676040049.25999999</v>
      </c>
      <c r="Y31" s="9">
        <v>710129943.80999994</v>
      </c>
      <c r="Z31" s="9">
        <v>783831145.15999997</v>
      </c>
      <c r="AA31" s="9">
        <v>821128532.89999998</v>
      </c>
      <c r="AB31" s="9">
        <v>873586554.60000002</v>
      </c>
      <c r="AC31" s="9">
        <v>1005565384.98</v>
      </c>
      <c r="AD31" s="9">
        <v>824300584.95000005</v>
      </c>
      <c r="AE31" s="9">
        <v>796266720.29999995</v>
      </c>
      <c r="AF31" s="9">
        <v>807020491.57000005</v>
      </c>
      <c r="AG31" s="9">
        <v>778469785.95000005</v>
      </c>
      <c r="AH31" s="9">
        <v>725234375.19000006</v>
      </c>
      <c r="AI31" s="9">
        <v>780806149.69000006</v>
      </c>
      <c r="AJ31" s="9">
        <v>718227673.88</v>
      </c>
      <c r="AK31" s="9">
        <v>789080947.63999999</v>
      </c>
      <c r="AL31" s="9">
        <v>821020285.25</v>
      </c>
      <c r="AM31" s="9">
        <v>855726741.01999998</v>
      </c>
      <c r="AN31" s="9">
        <v>805715434.40999997</v>
      </c>
      <c r="AO31" s="9">
        <v>937673684.61000001</v>
      </c>
      <c r="AP31" s="9">
        <v>758497524.55999994</v>
      </c>
      <c r="AQ31" s="9">
        <v>796051868.40999997</v>
      </c>
      <c r="AR31" s="9">
        <v>845161178.25</v>
      </c>
      <c r="AS31" s="9">
        <v>815174952.52999997</v>
      </c>
      <c r="AT31" s="9">
        <v>763230265.12</v>
      </c>
      <c r="AU31" s="9">
        <v>818295481.83000004</v>
      </c>
      <c r="AV31" s="9">
        <v>754863080.08000004</v>
      </c>
      <c r="AW31" s="9">
        <v>829218212.64999998</v>
      </c>
      <c r="AX31" s="9">
        <v>857767187.99000001</v>
      </c>
      <c r="AY31" s="9">
        <v>887349227.25</v>
      </c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11"/>
    </row>
    <row r="32" spans="1:204" x14ac:dyDescent="0.25">
      <c r="A32" t="s">
        <v>0</v>
      </c>
      <c r="B32" t="s">
        <v>528</v>
      </c>
      <c r="C32" t="s">
        <v>0</v>
      </c>
      <c r="D32" s="9">
        <v>330715579.51999998</v>
      </c>
      <c r="E32" s="9">
        <v>459640046.69</v>
      </c>
      <c r="F32" s="9">
        <v>276124684.44999999</v>
      </c>
      <c r="G32" s="9">
        <v>317966763.94</v>
      </c>
      <c r="H32" s="9">
        <v>400531818.31</v>
      </c>
      <c r="I32" s="9">
        <v>329279663.94999999</v>
      </c>
      <c r="J32" s="9">
        <v>245825879.11000001</v>
      </c>
      <c r="K32" s="9">
        <v>281993484.94</v>
      </c>
      <c r="L32" s="9">
        <v>247053652.74000001</v>
      </c>
      <c r="M32" s="9">
        <v>215975370.16999999</v>
      </c>
      <c r="N32" s="9">
        <v>337157277.42000002</v>
      </c>
      <c r="O32" s="9">
        <v>356201212.89999998</v>
      </c>
      <c r="P32" s="9">
        <v>329447373.02999997</v>
      </c>
      <c r="Q32" s="9">
        <v>448814511.56999999</v>
      </c>
      <c r="R32" s="9">
        <v>284467073.68000001</v>
      </c>
      <c r="S32" s="9">
        <v>320933648.37</v>
      </c>
      <c r="T32" s="9">
        <v>351998109.42000002</v>
      </c>
      <c r="U32" s="9">
        <v>329907079.18000001</v>
      </c>
      <c r="V32" s="9">
        <v>270977342.80000001</v>
      </c>
      <c r="W32" s="9">
        <v>307880446.73000002</v>
      </c>
      <c r="X32" s="9">
        <v>267064615.65000001</v>
      </c>
      <c r="Y32" s="9">
        <v>284622695.39999998</v>
      </c>
      <c r="Z32" s="9">
        <v>354788146.01999998</v>
      </c>
      <c r="AA32" s="9">
        <v>373843290.69</v>
      </c>
      <c r="AB32" s="9">
        <v>347091990.77999997</v>
      </c>
      <c r="AC32" s="9">
        <v>466459704.86000001</v>
      </c>
      <c r="AD32" s="9">
        <v>302112397.38999999</v>
      </c>
      <c r="AE32" s="9">
        <v>338579001.62</v>
      </c>
      <c r="AF32" s="9">
        <v>369643469.38</v>
      </c>
      <c r="AG32" s="9">
        <v>347552440.64999998</v>
      </c>
      <c r="AH32" s="9">
        <v>288622704.62</v>
      </c>
      <c r="AI32" s="9">
        <v>325525808.62</v>
      </c>
      <c r="AJ32" s="9">
        <v>284709977.56</v>
      </c>
      <c r="AK32" s="9">
        <v>302268057.31</v>
      </c>
      <c r="AL32" s="9">
        <v>372433507.93000001</v>
      </c>
      <c r="AM32" s="9">
        <v>391488652.61000001</v>
      </c>
      <c r="AN32" s="9">
        <v>364737352.69999999</v>
      </c>
      <c r="AO32" s="9">
        <v>484105066.76999998</v>
      </c>
      <c r="AP32" s="9">
        <v>319757759.30000001</v>
      </c>
      <c r="AQ32" s="9">
        <v>356224363.54000002</v>
      </c>
      <c r="AR32" s="9">
        <v>387288831.30000001</v>
      </c>
      <c r="AS32" s="9">
        <v>365197802.56</v>
      </c>
      <c r="AT32" s="9">
        <v>306268066.52999997</v>
      </c>
      <c r="AU32" s="9">
        <v>343171170.54000002</v>
      </c>
      <c r="AV32" s="9">
        <v>302355339.47000003</v>
      </c>
      <c r="AW32" s="9">
        <v>319913419.23000002</v>
      </c>
      <c r="AX32" s="9">
        <v>390078869.85000002</v>
      </c>
      <c r="AY32" s="9">
        <v>409134014.51999998</v>
      </c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11"/>
    </row>
    <row r="33" spans="1:204" x14ac:dyDescent="0.25">
      <c r="A33" t="s">
        <v>0</v>
      </c>
      <c r="B33" t="s">
        <v>581</v>
      </c>
      <c r="C33" t="s">
        <v>0</v>
      </c>
      <c r="D33" s="9">
        <v>5637942.4800000004</v>
      </c>
      <c r="E33" s="9">
        <v>6839226.6100000003</v>
      </c>
      <c r="F33" s="9">
        <v>6436830.2300000004</v>
      </c>
      <c r="G33" s="9">
        <v>6862123.3399999999</v>
      </c>
      <c r="H33" s="9">
        <v>-44895101.240000002</v>
      </c>
      <c r="I33" s="9">
        <v>7694853.1100000003</v>
      </c>
      <c r="J33" s="9">
        <v>6991024.4000000004</v>
      </c>
      <c r="K33" s="9">
        <v>6222705.3600000003</v>
      </c>
      <c r="L33" s="9">
        <v>8064635.25</v>
      </c>
      <c r="M33" s="9">
        <v>60075193.630000003</v>
      </c>
      <c r="N33" s="9">
        <v>7132341.5300000003</v>
      </c>
      <c r="O33" s="9">
        <v>8137247.71</v>
      </c>
      <c r="P33" s="9">
        <v>7616504.1900000004</v>
      </c>
      <c r="Q33" s="9">
        <v>6720798</v>
      </c>
      <c r="R33" s="9">
        <v>7168800.2800000003</v>
      </c>
      <c r="S33" s="9">
        <v>7340967.4100000001</v>
      </c>
      <c r="T33" s="9">
        <v>6427240.9699999997</v>
      </c>
      <c r="U33" s="9">
        <v>6969591.4800000004</v>
      </c>
      <c r="V33" s="9">
        <v>7080896.0599999996</v>
      </c>
      <c r="W33" s="9">
        <v>6627190.7199999997</v>
      </c>
      <c r="X33" s="9">
        <v>7656806.9800000004</v>
      </c>
      <c r="Y33" s="9">
        <v>8086603.8099999996</v>
      </c>
      <c r="Z33" s="9">
        <v>7424788.9199999999</v>
      </c>
      <c r="AA33" s="9">
        <v>8429695.1099999994</v>
      </c>
      <c r="AB33" s="9">
        <v>7908951.5700000003</v>
      </c>
      <c r="AC33" s="9">
        <v>7013245.3899999997</v>
      </c>
      <c r="AD33" s="9">
        <v>7461247.6600000001</v>
      </c>
      <c r="AE33" s="9">
        <v>7633414.7999999998</v>
      </c>
      <c r="AF33" s="9">
        <v>6719688.3600000003</v>
      </c>
      <c r="AG33" s="9">
        <v>7262038.8600000003</v>
      </c>
      <c r="AH33" s="9">
        <v>7373343.4400000004</v>
      </c>
      <c r="AI33" s="9">
        <v>6919638.0999999996</v>
      </c>
      <c r="AJ33" s="9">
        <v>7949254.3700000001</v>
      </c>
      <c r="AK33" s="9">
        <v>8379051.2000000002</v>
      </c>
      <c r="AL33" s="9">
        <v>7717236.2999999998</v>
      </c>
      <c r="AM33" s="9">
        <v>8722142.4900000002</v>
      </c>
      <c r="AN33" s="9">
        <v>8201398.9500000002</v>
      </c>
      <c r="AO33" s="9">
        <v>7305692.7800000003</v>
      </c>
      <c r="AP33" s="9">
        <v>7753695.0499999998</v>
      </c>
      <c r="AQ33" s="9">
        <v>7925862.1900000004</v>
      </c>
      <c r="AR33" s="9">
        <v>7012135.75</v>
      </c>
      <c r="AS33" s="9">
        <v>7554486.25</v>
      </c>
      <c r="AT33" s="9">
        <v>7665790.8200000003</v>
      </c>
      <c r="AU33" s="9">
        <v>7212085.4900000002</v>
      </c>
      <c r="AV33" s="9">
        <v>8241701.75</v>
      </c>
      <c r="AW33" s="9">
        <v>8671498.5899999999</v>
      </c>
      <c r="AX33" s="9">
        <v>8009683.7000000002</v>
      </c>
      <c r="AY33" s="9">
        <v>9014589.8800000008</v>
      </c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11"/>
    </row>
    <row r="34" spans="1:204" x14ac:dyDescent="0.25">
      <c r="A34" t="s">
        <v>0</v>
      </c>
      <c r="B34" t="s">
        <v>582</v>
      </c>
      <c r="C34" t="s">
        <v>0</v>
      </c>
      <c r="D34" s="9">
        <v>255117869.31</v>
      </c>
      <c r="E34" s="9">
        <v>288119676.30000001</v>
      </c>
      <c r="F34" s="9">
        <v>255490297.84</v>
      </c>
      <c r="G34" s="9">
        <v>263775879.97</v>
      </c>
      <c r="H34" s="9">
        <v>277334046.45999998</v>
      </c>
      <c r="I34" s="9">
        <v>285471855.39999998</v>
      </c>
      <c r="J34" s="9">
        <v>252773373.61000001</v>
      </c>
      <c r="K34" s="9">
        <v>293729714.41000003</v>
      </c>
      <c r="L34" s="9">
        <v>290882148.19999999</v>
      </c>
      <c r="M34" s="9">
        <v>354437068.89999998</v>
      </c>
      <c r="N34" s="9">
        <v>314626533.54000002</v>
      </c>
      <c r="O34" s="9">
        <v>378793640.19999999</v>
      </c>
      <c r="P34" s="9">
        <v>297868557.19</v>
      </c>
      <c r="Q34" s="9">
        <v>308409713.61000001</v>
      </c>
      <c r="R34" s="9">
        <v>289254460.42000002</v>
      </c>
      <c r="S34" s="9">
        <v>304265693.63999999</v>
      </c>
      <c r="T34" s="9">
        <v>320494774.08999997</v>
      </c>
      <c r="U34" s="9">
        <v>323201149.60000002</v>
      </c>
      <c r="V34" s="9">
        <v>319127077.79000002</v>
      </c>
      <c r="W34" s="9">
        <v>345425862.32999998</v>
      </c>
      <c r="X34" s="9">
        <v>321123514.67000002</v>
      </c>
      <c r="Y34" s="9">
        <v>325372430.13</v>
      </c>
      <c r="Z34" s="9">
        <v>335827036.48000002</v>
      </c>
      <c r="AA34" s="9">
        <v>336503529.10000002</v>
      </c>
      <c r="AB34" s="9">
        <v>329664731.73000002</v>
      </c>
      <c r="AC34" s="9">
        <v>341993145.80000001</v>
      </c>
      <c r="AD34" s="9">
        <v>319062499.16000003</v>
      </c>
      <c r="AE34" s="9">
        <v>331908377.17000002</v>
      </c>
      <c r="AF34" s="9">
        <v>339436050.86000001</v>
      </c>
      <c r="AG34" s="9">
        <v>338798361.94</v>
      </c>
      <c r="AH34" s="9">
        <v>334200823.43000001</v>
      </c>
      <c r="AI34" s="9">
        <v>362126462.44999999</v>
      </c>
      <c r="AJ34" s="9">
        <v>336755281.70999998</v>
      </c>
      <c r="AK34" s="9">
        <v>340630705.38999999</v>
      </c>
      <c r="AL34" s="9">
        <v>351536802.13</v>
      </c>
      <c r="AM34" s="9">
        <v>351688053.75999999</v>
      </c>
      <c r="AN34" s="9">
        <v>343850378.5</v>
      </c>
      <c r="AO34" s="9">
        <v>357744325.48000002</v>
      </c>
      <c r="AP34" s="9">
        <v>336532418.02999997</v>
      </c>
      <c r="AQ34" s="9">
        <v>346607391.41000003</v>
      </c>
      <c r="AR34" s="9">
        <v>355997364.31999999</v>
      </c>
      <c r="AS34" s="9">
        <v>354265546</v>
      </c>
      <c r="AT34" s="9">
        <v>350373564.49000001</v>
      </c>
      <c r="AU34" s="9">
        <v>378289998.45999998</v>
      </c>
      <c r="AV34" s="9">
        <v>351914263.42000002</v>
      </c>
      <c r="AW34" s="9">
        <v>356403062.69</v>
      </c>
      <c r="AX34" s="9">
        <v>366777352.24000001</v>
      </c>
      <c r="AY34" s="9">
        <v>365965666.60000002</v>
      </c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11"/>
    </row>
    <row r="35" spans="1:204" x14ac:dyDescent="0.25">
      <c r="A35" t="s">
        <v>0</v>
      </c>
      <c r="B35" t="s">
        <v>583</v>
      </c>
      <c r="C35" t="s">
        <v>0</v>
      </c>
      <c r="D35" s="9">
        <v>66139227.939999998</v>
      </c>
      <c r="E35" s="9">
        <v>66143649.240000002</v>
      </c>
      <c r="F35" s="9">
        <v>117643949.20999999</v>
      </c>
      <c r="G35" s="9">
        <v>113929841.89</v>
      </c>
      <c r="H35" s="9">
        <v>163404238.44</v>
      </c>
      <c r="I35" s="9">
        <v>115064966.77</v>
      </c>
      <c r="J35" s="9">
        <v>201957603.12</v>
      </c>
      <c r="K35" s="9">
        <v>170811010.49000001</v>
      </c>
      <c r="L35" s="9">
        <v>138739250.19999999</v>
      </c>
      <c r="M35" s="9">
        <v>162844477.90000001</v>
      </c>
      <c r="N35" s="9">
        <v>570455467.72000003</v>
      </c>
      <c r="O35" s="9">
        <v>527886306.31999999</v>
      </c>
      <c r="P35" s="9">
        <v>82961408.670000002</v>
      </c>
      <c r="Q35" s="9">
        <v>81970522.75</v>
      </c>
      <c r="R35" s="9">
        <v>87279859.290000007</v>
      </c>
      <c r="S35" s="9">
        <v>79673640.709999993</v>
      </c>
      <c r="T35" s="9">
        <v>87645387.430000007</v>
      </c>
      <c r="U35" s="9">
        <v>81652309.959999993</v>
      </c>
      <c r="V35" s="9">
        <v>91248244.010000005</v>
      </c>
      <c r="W35" s="9">
        <v>82886109.010000005</v>
      </c>
      <c r="X35" s="9">
        <v>80195111.959999993</v>
      </c>
      <c r="Y35" s="9">
        <v>92048214.469999999</v>
      </c>
      <c r="Z35" s="9">
        <v>85791173.739999995</v>
      </c>
      <c r="AA35" s="9">
        <v>102352018</v>
      </c>
      <c r="AB35" s="9">
        <v>188920880.52000001</v>
      </c>
      <c r="AC35" s="9">
        <v>190099288.93000001</v>
      </c>
      <c r="AD35" s="9">
        <v>195664440.74000001</v>
      </c>
      <c r="AE35" s="9">
        <v>118145926.70999999</v>
      </c>
      <c r="AF35" s="9">
        <v>91221282.969999999</v>
      </c>
      <c r="AG35" s="9">
        <v>84856944.5</v>
      </c>
      <c r="AH35" s="9">
        <v>95037503.700000003</v>
      </c>
      <c r="AI35" s="9">
        <v>86234240.519999996</v>
      </c>
      <c r="AJ35" s="9">
        <v>88813160.239999995</v>
      </c>
      <c r="AK35" s="9">
        <v>137803133.74000001</v>
      </c>
      <c r="AL35" s="9">
        <v>89332738.890000001</v>
      </c>
      <c r="AM35" s="9">
        <v>103827892.16</v>
      </c>
      <c r="AN35" s="9">
        <v>88926304.260000005</v>
      </c>
      <c r="AO35" s="9">
        <v>88518599.579999998</v>
      </c>
      <c r="AP35" s="9">
        <v>94453652.180000007</v>
      </c>
      <c r="AQ35" s="9">
        <v>85294251.269999996</v>
      </c>
      <c r="AR35" s="9">
        <v>94862846.879999995</v>
      </c>
      <c r="AS35" s="9">
        <v>88157117.719999999</v>
      </c>
      <c r="AT35" s="9">
        <v>98922843.280000001</v>
      </c>
      <c r="AU35" s="9">
        <v>89622227.340000004</v>
      </c>
      <c r="AV35" s="9">
        <v>92351775.439999998</v>
      </c>
      <c r="AW35" s="9">
        <v>144230232.13999999</v>
      </c>
      <c r="AX35" s="9">
        <v>92901282.200000003</v>
      </c>
      <c r="AY35" s="9">
        <v>103234956.25</v>
      </c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11"/>
    </row>
    <row r="36" spans="1:204" x14ac:dyDescent="0.25">
      <c r="A36" t="s">
        <v>584</v>
      </c>
      <c r="B36" t="s">
        <v>0</v>
      </c>
      <c r="C36" t="s">
        <v>0</v>
      </c>
      <c r="D36" s="9">
        <v>197612695.31</v>
      </c>
      <c r="E36" s="9">
        <v>201497635.16</v>
      </c>
      <c r="F36" s="9">
        <v>414620123.18000001</v>
      </c>
      <c r="G36" s="9">
        <v>404531621.06</v>
      </c>
      <c r="H36" s="9">
        <v>335566683</v>
      </c>
      <c r="I36" s="9">
        <v>297162512.36000001</v>
      </c>
      <c r="J36" s="9">
        <v>379178239.45999998</v>
      </c>
      <c r="K36" s="9">
        <v>292164695.54000002</v>
      </c>
      <c r="L36" s="9">
        <v>313079337.26999998</v>
      </c>
      <c r="M36" s="9">
        <v>340999021.88999999</v>
      </c>
      <c r="N36" s="9">
        <v>294073992.01999998</v>
      </c>
      <c r="O36" s="9">
        <v>370614471.19999999</v>
      </c>
      <c r="P36" s="9">
        <v>251097200.84</v>
      </c>
      <c r="Q36" s="9">
        <v>267958972.93000001</v>
      </c>
      <c r="R36" s="9">
        <v>402057671.5</v>
      </c>
      <c r="S36" s="9">
        <v>442655070.33999997</v>
      </c>
      <c r="T36" s="9">
        <v>357561933.60000002</v>
      </c>
      <c r="U36" s="9">
        <v>325415962.92000002</v>
      </c>
      <c r="V36" s="9">
        <v>322368916.19999999</v>
      </c>
      <c r="W36" s="9">
        <v>333339334.48000002</v>
      </c>
      <c r="X36" s="9">
        <v>325654880.13</v>
      </c>
      <c r="Y36" s="9">
        <v>314831710.25</v>
      </c>
      <c r="Z36" s="9">
        <v>322890501.02999997</v>
      </c>
      <c r="AA36" s="9">
        <v>366045783.60000002</v>
      </c>
      <c r="AB36" s="9">
        <v>271512443.36000001</v>
      </c>
      <c r="AC36" s="9">
        <v>301468536.44</v>
      </c>
      <c r="AD36" s="9">
        <v>432807589.64999998</v>
      </c>
      <c r="AE36" s="9">
        <v>477920232.56</v>
      </c>
      <c r="AF36" s="9">
        <v>390034137.95999998</v>
      </c>
      <c r="AG36" s="9">
        <v>351509597.82999998</v>
      </c>
      <c r="AH36" s="9">
        <v>345480778.50999999</v>
      </c>
      <c r="AI36" s="9">
        <v>360554138.98000002</v>
      </c>
      <c r="AJ36" s="9">
        <v>356227422.38</v>
      </c>
      <c r="AK36" s="9">
        <v>345412560.11000001</v>
      </c>
      <c r="AL36" s="9">
        <v>350385293.80000001</v>
      </c>
      <c r="AM36" s="9">
        <v>418919979.35000002</v>
      </c>
      <c r="AN36" s="9">
        <v>285329059.25999999</v>
      </c>
      <c r="AO36" s="9">
        <v>317362280.61000001</v>
      </c>
      <c r="AP36" s="9">
        <v>457691794.41000003</v>
      </c>
      <c r="AQ36" s="9">
        <v>504429977.14999998</v>
      </c>
      <c r="AR36" s="9">
        <v>411755859.07999998</v>
      </c>
      <c r="AS36" s="9">
        <v>370433070.06999999</v>
      </c>
      <c r="AT36" s="9">
        <v>364228544.75999999</v>
      </c>
      <c r="AU36" s="9">
        <v>379978510.31</v>
      </c>
      <c r="AV36" s="9">
        <v>375296322.27999997</v>
      </c>
      <c r="AW36" s="9">
        <v>364148042.57999998</v>
      </c>
      <c r="AX36" s="9">
        <v>369315098.57999998</v>
      </c>
      <c r="AY36" s="9">
        <v>441682184.48000002</v>
      </c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11"/>
    </row>
    <row r="37" spans="1:204" x14ac:dyDescent="0.25">
      <c r="A37" t="s">
        <v>0</v>
      </c>
      <c r="B37" t="s">
        <v>100</v>
      </c>
      <c r="C37" t="s">
        <v>0</v>
      </c>
      <c r="D37" s="9">
        <v>73049893.840000004</v>
      </c>
      <c r="E37" s="9">
        <v>64023284.759999998</v>
      </c>
      <c r="F37" s="9">
        <v>65867990.890000001</v>
      </c>
      <c r="G37" s="9">
        <v>78692062.060000002</v>
      </c>
      <c r="H37" s="9">
        <v>67275536.870000005</v>
      </c>
      <c r="I37" s="9">
        <v>73215584.280000001</v>
      </c>
      <c r="J37" s="9">
        <v>72456083.670000002</v>
      </c>
      <c r="K37" s="9">
        <v>72721194.010000005</v>
      </c>
      <c r="L37" s="9">
        <v>78449711.25</v>
      </c>
      <c r="M37" s="9">
        <v>72763041.689999998</v>
      </c>
      <c r="N37" s="9">
        <v>76710352.230000004</v>
      </c>
      <c r="O37" s="9">
        <v>80883419.010000005</v>
      </c>
      <c r="P37" s="9">
        <v>74856938.819999993</v>
      </c>
      <c r="Q37" s="9">
        <v>71585808.829999998</v>
      </c>
      <c r="R37" s="9">
        <v>72217508</v>
      </c>
      <c r="S37" s="9">
        <v>78817892.230000004</v>
      </c>
      <c r="T37" s="9">
        <v>78652503.049999997</v>
      </c>
      <c r="U37" s="9">
        <v>83526024.299999997</v>
      </c>
      <c r="V37" s="9">
        <v>81284189.579999998</v>
      </c>
      <c r="W37" s="9">
        <v>81370285.829999998</v>
      </c>
      <c r="X37" s="9">
        <v>86242529.269999996</v>
      </c>
      <c r="Y37" s="9">
        <v>82367105.150000006</v>
      </c>
      <c r="Z37" s="9">
        <v>82378679.609999999</v>
      </c>
      <c r="AA37" s="9">
        <v>85301421.379999995</v>
      </c>
      <c r="AB37" s="9">
        <v>79329509.25</v>
      </c>
      <c r="AC37" s="9">
        <v>78086682.799999997</v>
      </c>
      <c r="AD37" s="9">
        <v>76642608.200000003</v>
      </c>
      <c r="AE37" s="9">
        <v>85354039</v>
      </c>
      <c r="AF37" s="9">
        <v>84094726.540000007</v>
      </c>
      <c r="AG37" s="9">
        <v>88039382.980000004</v>
      </c>
      <c r="AH37" s="9">
        <v>85746480.519999996</v>
      </c>
      <c r="AI37" s="9">
        <v>85822972.260000005</v>
      </c>
      <c r="AJ37" s="9">
        <v>90729357.819999993</v>
      </c>
      <c r="AK37" s="9">
        <v>86831178.709999993</v>
      </c>
      <c r="AL37" s="9">
        <v>86866471.409999996</v>
      </c>
      <c r="AM37" s="9">
        <v>89804570.349999994</v>
      </c>
      <c r="AN37" s="9">
        <v>82686791.700000003</v>
      </c>
      <c r="AO37" s="9">
        <v>81488387.560000002</v>
      </c>
      <c r="AP37" s="9">
        <v>81068270.099999994</v>
      </c>
      <c r="AQ37" s="9">
        <v>89834175.75</v>
      </c>
      <c r="AR37" s="9">
        <v>88591666.230000004</v>
      </c>
      <c r="AS37" s="9">
        <v>92551958.180000007</v>
      </c>
      <c r="AT37" s="9">
        <v>90207951.370000005</v>
      </c>
      <c r="AU37" s="9">
        <v>90275729.719999999</v>
      </c>
      <c r="AV37" s="9">
        <v>95216375.159999996</v>
      </c>
      <c r="AW37" s="9">
        <v>91295766.75</v>
      </c>
      <c r="AX37" s="9">
        <v>91319801.959999993</v>
      </c>
      <c r="AY37" s="9">
        <v>94307746.469999999</v>
      </c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11"/>
    </row>
    <row r="38" spans="1:204" x14ac:dyDescent="0.25">
      <c r="A38" t="s">
        <v>0</v>
      </c>
      <c r="B38" t="s">
        <v>103</v>
      </c>
      <c r="C38" t="s">
        <v>0</v>
      </c>
      <c r="D38" s="9">
        <v>34112519.18</v>
      </c>
      <c r="E38" s="9">
        <v>44523014.630000003</v>
      </c>
      <c r="F38" s="9">
        <v>36577060.640000001</v>
      </c>
      <c r="G38" s="9">
        <v>41915206.539999999</v>
      </c>
      <c r="H38" s="9">
        <v>46767362.799999997</v>
      </c>
      <c r="I38" s="9">
        <v>48190729.200000003</v>
      </c>
      <c r="J38" s="9">
        <v>43414063.409999996</v>
      </c>
      <c r="K38" s="9">
        <v>41181266.57</v>
      </c>
      <c r="L38" s="9">
        <v>47533356.130000003</v>
      </c>
      <c r="M38" s="9">
        <v>44290627.789999999</v>
      </c>
      <c r="N38" s="9">
        <v>44827964.350000001</v>
      </c>
      <c r="O38" s="9">
        <v>47266619.420000002</v>
      </c>
      <c r="P38" s="9">
        <v>43744867.380000003</v>
      </c>
      <c r="Q38" s="9">
        <v>41833285.770000003</v>
      </c>
      <c r="R38" s="9">
        <v>42202437.869999997</v>
      </c>
      <c r="S38" s="9">
        <v>46059567.719999999</v>
      </c>
      <c r="T38" s="9">
        <v>45962917.659999996</v>
      </c>
      <c r="U38" s="9">
        <v>48810904.009999998</v>
      </c>
      <c r="V38" s="9">
        <v>47500821.560000002</v>
      </c>
      <c r="W38" s="9">
        <v>47551134.450000003</v>
      </c>
      <c r="X38" s="9">
        <v>50398374.079999998</v>
      </c>
      <c r="Y38" s="9">
        <v>48133655.310000002</v>
      </c>
      <c r="Z38" s="9">
        <v>48140419.189999998</v>
      </c>
      <c r="AA38" s="9">
        <v>49848409.840000004</v>
      </c>
      <c r="AB38" s="9">
        <v>46358546.259999998</v>
      </c>
      <c r="AC38" s="9">
        <v>45632263.850000001</v>
      </c>
      <c r="AD38" s="9">
        <v>44788376.119999997</v>
      </c>
      <c r="AE38" s="9">
        <v>49879158.5</v>
      </c>
      <c r="AF38" s="9">
        <v>49143242</v>
      </c>
      <c r="AG38" s="9">
        <v>51448418.719999999</v>
      </c>
      <c r="AH38" s="9">
        <v>50108493.32</v>
      </c>
      <c r="AI38" s="9">
        <v>50153193.530000001</v>
      </c>
      <c r="AJ38" s="9">
        <v>53020385.119999997</v>
      </c>
      <c r="AK38" s="9">
        <v>50742368.799999997</v>
      </c>
      <c r="AL38" s="9">
        <v>50762993.140000001</v>
      </c>
      <c r="AM38" s="9">
        <v>52479958.200000003</v>
      </c>
      <c r="AN38" s="9">
        <v>48320473.609999999</v>
      </c>
      <c r="AO38" s="9">
        <v>47620150.689999998</v>
      </c>
      <c r="AP38" s="9">
        <v>47374642.619999997</v>
      </c>
      <c r="AQ38" s="9">
        <v>52497258.990000002</v>
      </c>
      <c r="AR38" s="9">
        <v>51771161.780000001</v>
      </c>
      <c r="AS38" s="9">
        <v>54085475.579999998</v>
      </c>
      <c r="AT38" s="9">
        <v>52715685.829999998</v>
      </c>
      <c r="AU38" s="9">
        <v>52755294.109999999</v>
      </c>
      <c r="AV38" s="9">
        <v>55642506.479999997</v>
      </c>
      <c r="AW38" s="9">
        <v>53351382.939999998</v>
      </c>
      <c r="AX38" s="9">
        <v>53365428.619999997</v>
      </c>
      <c r="AY38" s="9">
        <v>55111522.420000002</v>
      </c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11"/>
    </row>
    <row r="39" spans="1:204" x14ac:dyDescent="0.25">
      <c r="A39" t="s">
        <v>0</v>
      </c>
      <c r="B39" t="s">
        <v>468</v>
      </c>
      <c r="C39" t="s">
        <v>0</v>
      </c>
      <c r="D39" s="9"/>
      <c r="E39" s="9"/>
      <c r="F39" s="9">
        <v>215581401.22999999</v>
      </c>
      <c r="G39" s="9">
        <v>133323252.47</v>
      </c>
      <c r="H39" s="9">
        <v>161903630.22999999</v>
      </c>
      <c r="I39" s="9">
        <v>77368293.799999997</v>
      </c>
      <c r="J39" s="9">
        <v>69114803.180000007</v>
      </c>
      <c r="K39" s="9">
        <v>77406503.810000002</v>
      </c>
      <c r="L39" s="9">
        <v>76156091.540000007</v>
      </c>
      <c r="M39" s="9">
        <v>59777853.840000004</v>
      </c>
      <c r="N39" s="9">
        <v>50753615.109999999</v>
      </c>
      <c r="O39" s="9">
        <v>55242865.600000001</v>
      </c>
      <c r="P39" s="9">
        <v>43268260.890000001</v>
      </c>
      <c r="Q39" s="9">
        <v>50993793.390000001</v>
      </c>
      <c r="R39" s="9">
        <v>178963355.13</v>
      </c>
      <c r="S39" s="9">
        <v>216527023.13999999</v>
      </c>
      <c r="T39" s="9">
        <v>111723351.93000001</v>
      </c>
      <c r="U39" s="9">
        <v>82416684.159999996</v>
      </c>
      <c r="V39" s="9">
        <v>73509503.530000001</v>
      </c>
      <c r="W39" s="9">
        <v>82199569.579999998</v>
      </c>
      <c r="X39" s="9">
        <v>80745028.409999996</v>
      </c>
      <c r="Y39" s="9">
        <v>72262078.719999999</v>
      </c>
      <c r="Z39" s="9">
        <v>67507932.540000007</v>
      </c>
      <c r="AA39" s="9">
        <v>58296272.539999999</v>
      </c>
      <c r="AB39" s="9">
        <v>45588005.619999997</v>
      </c>
      <c r="AC39" s="9">
        <v>53745132.409999996</v>
      </c>
      <c r="AD39" s="9">
        <v>188680462.33000001</v>
      </c>
      <c r="AE39" s="9">
        <v>228357550.37</v>
      </c>
      <c r="AF39" s="9">
        <v>117872449.26000001</v>
      </c>
      <c r="AG39" s="9">
        <v>86975859.75</v>
      </c>
      <c r="AH39" s="9">
        <v>77600998.030000001</v>
      </c>
      <c r="AI39" s="9">
        <v>86802752.609999999</v>
      </c>
      <c r="AJ39" s="9">
        <v>85294257.849999994</v>
      </c>
      <c r="AK39" s="9">
        <v>76357977.260000005</v>
      </c>
      <c r="AL39" s="9">
        <v>71357339.079999998</v>
      </c>
      <c r="AM39" s="9">
        <v>61640253.030000001</v>
      </c>
      <c r="AN39" s="9">
        <v>48218524.719999999</v>
      </c>
      <c r="AO39" s="9">
        <v>56852402.200000003</v>
      </c>
      <c r="AP39" s="9">
        <v>199610310.16</v>
      </c>
      <c r="AQ39" s="9">
        <v>241611564.05000001</v>
      </c>
      <c r="AR39" s="9">
        <v>124726620.40000001</v>
      </c>
      <c r="AS39" s="9">
        <v>92043637.780000001</v>
      </c>
      <c r="AT39" s="9">
        <v>82131295.790000007</v>
      </c>
      <c r="AU39" s="9">
        <v>91880041.459999993</v>
      </c>
      <c r="AV39" s="9">
        <v>90292939.209999993</v>
      </c>
      <c r="AW39" s="9">
        <v>80841565.450000003</v>
      </c>
      <c r="AX39" s="9">
        <v>75555353.769999996</v>
      </c>
      <c r="AY39" s="9">
        <v>65273560.060000002</v>
      </c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11"/>
    </row>
    <row r="40" spans="1:204" x14ac:dyDescent="0.25">
      <c r="A40" t="s">
        <v>0</v>
      </c>
      <c r="B40" t="s">
        <v>104</v>
      </c>
      <c r="C40" t="s">
        <v>0</v>
      </c>
      <c r="D40" s="9">
        <v>90450282.290000007</v>
      </c>
      <c r="E40" s="9">
        <v>92951335.769999996</v>
      </c>
      <c r="F40" s="9">
        <v>96593670.419999897</v>
      </c>
      <c r="G40" s="9">
        <v>150601099.99000001</v>
      </c>
      <c r="H40" s="9">
        <v>59620153.100000001</v>
      </c>
      <c r="I40" s="9">
        <v>98387905.079999998</v>
      </c>
      <c r="J40" s="9">
        <v>194193289.19999999</v>
      </c>
      <c r="K40" s="9">
        <v>100855731.15000001</v>
      </c>
      <c r="L40" s="9">
        <v>110940178.34999999</v>
      </c>
      <c r="M40" s="9">
        <v>164167498.56999999</v>
      </c>
      <c r="N40" s="9">
        <v>121782060.33</v>
      </c>
      <c r="O40" s="9">
        <v>187221567.16999999</v>
      </c>
      <c r="P40" s="9">
        <v>89227133.75</v>
      </c>
      <c r="Q40" s="9">
        <v>103546084.94</v>
      </c>
      <c r="R40" s="9">
        <v>108674370.5</v>
      </c>
      <c r="S40" s="9">
        <v>101250587.25</v>
      </c>
      <c r="T40" s="9">
        <v>121223160.95999999</v>
      </c>
      <c r="U40" s="9">
        <v>110662350.45</v>
      </c>
      <c r="V40" s="9">
        <v>120074401.53</v>
      </c>
      <c r="W40" s="9">
        <v>122218344.62</v>
      </c>
      <c r="X40" s="9">
        <v>108268948.37</v>
      </c>
      <c r="Y40" s="9">
        <v>112068871.06999999</v>
      </c>
      <c r="Z40" s="9">
        <v>124863469.69</v>
      </c>
      <c r="AA40" s="9">
        <v>172599679.84</v>
      </c>
      <c r="AB40" s="9">
        <v>100236382.23</v>
      </c>
      <c r="AC40" s="9">
        <v>124004457.38</v>
      </c>
      <c r="AD40" s="9">
        <v>122696143</v>
      </c>
      <c r="AE40" s="9">
        <v>114329484.69</v>
      </c>
      <c r="AF40" s="9">
        <v>138923720.16</v>
      </c>
      <c r="AG40" s="9">
        <v>125045936.38</v>
      </c>
      <c r="AH40" s="9">
        <v>132024806.64</v>
      </c>
      <c r="AI40" s="9">
        <v>137775220.58000001</v>
      </c>
      <c r="AJ40" s="9">
        <v>127183421.59</v>
      </c>
      <c r="AK40" s="9">
        <v>131481035.34</v>
      </c>
      <c r="AL40" s="9">
        <v>141398490.16999999</v>
      </c>
      <c r="AM40" s="9">
        <v>214995197.77000001</v>
      </c>
      <c r="AN40" s="9">
        <v>106103269.23</v>
      </c>
      <c r="AO40" s="9">
        <v>131401340.16</v>
      </c>
      <c r="AP40" s="9">
        <v>129638571.53</v>
      </c>
      <c r="AQ40" s="9">
        <v>120486978.36</v>
      </c>
      <c r="AR40" s="9">
        <v>146666410.66999999</v>
      </c>
      <c r="AS40" s="9">
        <v>131751998.53</v>
      </c>
      <c r="AT40" s="9">
        <v>139173611.77000001</v>
      </c>
      <c r="AU40" s="9">
        <v>145067445.02000001</v>
      </c>
      <c r="AV40" s="9">
        <v>134144501.43000001</v>
      </c>
      <c r="AW40" s="9">
        <v>138659327.44</v>
      </c>
      <c r="AX40" s="9">
        <v>149074514.22999999</v>
      </c>
      <c r="AY40" s="9">
        <v>226989355.53</v>
      </c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11"/>
    </row>
    <row r="41" spans="1:204" x14ac:dyDescent="0.25">
      <c r="A41" t="s">
        <v>585</v>
      </c>
      <c r="B41" t="s">
        <v>0</v>
      </c>
      <c r="C41" t="s">
        <v>0</v>
      </c>
      <c r="D41" s="9">
        <v>4650402.58</v>
      </c>
      <c r="E41" s="9">
        <v>2477234.5099999998</v>
      </c>
      <c r="F41" s="9">
        <v>3963496.82</v>
      </c>
      <c r="G41" s="9">
        <v>28648514.359999999</v>
      </c>
      <c r="H41" s="9">
        <v>14446629.109999999</v>
      </c>
      <c r="I41" s="9">
        <v>15593788.25</v>
      </c>
      <c r="J41" s="9">
        <v>7629052.7599999998</v>
      </c>
      <c r="K41" s="9">
        <v>11093137.68</v>
      </c>
      <c r="L41" s="9">
        <v>10304251.33</v>
      </c>
      <c r="M41" s="9">
        <v>15688026.560000001</v>
      </c>
      <c r="N41" s="9">
        <v>2928742.55</v>
      </c>
      <c r="O41" s="9">
        <v>9893258.0500000007</v>
      </c>
      <c r="P41" s="9">
        <v>5579095.2300000004</v>
      </c>
      <c r="Q41" s="9">
        <v>1824512.74</v>
      </c>
      <c r="R41" s="9">
        <v>1521400.37</v>
      </c>
      <c r="S41" s="9">
        <v>1281835.8999999999</v>
      </c>
      <c r="T41" s="9">
        <v>4960930.92</v>
      </c>
      <c r="U41" s="9">
        <v>43751802.579999998</v>
      </c>
      <c r="V41" s="9">
        <v>7250003.0499999998</v>
      </c>
      <c r="W41" s="9">
        <v>2582604.9300000002</v>
      </c>
      <c r="X41" s="9">
        <v>1503161.37</v>
      </c>
      <c r="Y41" s="9">
        <v>2343947.0499999998</v>
      </c>
      <c r="Z41" s="9">
        <v>3161428.15</v>
      </c>
      <c r="AA41" s="9">
        <v>52515277.710000001</v>
      </c>
      <c r="AB41" s="9">
        <v>5240681.63</v>
      </c>
      <c r="AC41" s="9">
        <v>2193365.6800000002</v>
      </c>
      <c r="AD41" s="9">
        <v>1776265</v>
      </c>
      <c r="AE41" s="9">
        <v>1326356.1599999999</v>
      </c>
      <c r="AF41" s="9">
        <v>5129710.9400000004</v>
      </c>
      <c r="AG41" s="9">
        <v>9469733.4900000002</v>
      </c>
      <c r="AH41" s="9">
        <v>3821843.34</v>
      </c>
      <c r="AI41" s="9">
        <v>2837548.52</v>
      </c>
      <c r="AJ41" s="9">
        <v>1629699.08</v>
      </c>
      <c r="AK41" s="9">
        <v>2417310.75</v>
      </c>
      <c r="AL41" s="9">
        <v>3242087.7</v>
      </c>
      <c r="AM41" s="9">
        <v>108247224.45</v>
      </c>
      <c r="AN41" s="9">
        <v>5655578.29</v>
      </c>
      <c r="AO41" s="9">
        <v>1912950.19</v>
      </c>
      <c r="AP41" s="9">
        <v>1586081.51</v>
      </c>
      <c r="AQ41" s="9">
        <v>1331800.72</v>
      </c>
      <c r="AR41" s="9">
        <v>5439531.7400000002</v>
      </c>
      <c r="AS41" s="9">
        <v>10138175.75</v>
      </c>
      <c r="AT41" s="9">
        <v>4062536.35</v>
      </c>
      <c r="AU41" s="9">
        <v>2806182.04</v>
      </c>
      <c r="AV41" s="9">
        <v>1590665.91</v>
      </c>
      <c r="AW41" s="9">
        <v>2509402.61</v>
      </c>
      <c r="AX41" s="9">
        <v>3449495.49</v>
      </c>
      <c r="AY41" s="9">
        <v>150186715.33000001</v>
      </c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11"/>
    </row>
    <row r="42" spans="1:204" x14ac:dyDescent="0.25">
      <c r="A42" t="s">
        <v>586</v>
      </c>
      <c r="B42" t="s">
        <v>0</v>
      </c>
      <c r="C42" t="s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2000000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33203158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75285788</v>
      </c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11"/>
    </row>
    <row r="43" spans="1:204" x14ac:dyDescent="0.25">
      <c r="A43" t="s">
        <v>587</v>
      </c>
      <c r="B43" t="s">
        <v>0</v>
      </c>
      <c r="C43" t="s">
        <v>0</v>
      </c>
      <c r="D43" s="9">
        <v>556686.11</v>
      </c>
      <c r="E43" s="9">
        <v>507001.02</v>
      </c>
      <c r="F43" s="9">
        <v>190378.95</v>
      </c>
      <c r="G43" s="9">
        <v>206295.45</v>
      </c>
      <c r="H43" s="9">
        <v>3485366.04</v>
      </c>
      <c r="I43" s="9">
        <v>-2707723.46</v>
      </c>
      <c r="J43" s="9">
        <v>331515.96999999997</v>
      </c>
      <c r="K43" s="9">
        <v>1406287.78</v>
      </c>
      <c r="L43" s="9">
        <v>771672.59</v>
      </c>
      <c r="M43" s="9">
        <v>1838249.91</v>
      </c>
      <c r="N43" s="9">
        <v>1959654.06</v>
      </c>
      <c r="O43" s="9">
        <v>2216672.9700000002</v>
      </c>
      <c r="P43" s="9">
        <v>403151.33</v>
      </c>
      <c r="Q43" s="9">
        <v>545198.28</v>
      </c>
      <c r="R43" s="9">
        <v>200503.2</v>
      </c>
      <c r="S43" s="9">
        <v>205343.87</v>
      </c>
      <c r="T43" s="9">
        <v>3684635.18</v>
      </c>
      <c r="U43" s="9">
        <v>1243756.23</v>
      </c>
      <c r="V43" s="9">
        <v>2532581.7400000002</v>
      </c>
      <c r="W43" s="9">
        <v>1465884.92</v>
      </c>
      <c r="X43" s="9">
        <v>349450.74</v>
      </c>
      <c r="Y43" s="9">
        <v>1117714.9099999999</v>
      </c>
      <c r="Z43" s="9">
        <v>2066002.21</v>
      </c>
      <c r="AA43" s="9">
        <v>2335777.39</v>
      </c>
      <c r="AB43" s="9">
        <v>426605.49</v>
      </c>
      <c r="AC43" s="9">
        <v>577196.49</v>
      </c>
      <c r="AD43" s="9">
        <v>211983.16</v>
      </c>
      <c r="AE43" s="9">
        <v>217089.38</v>
      </c>
      <c r="AF43" s="9">
        <v>3902054.29</v>
      </c>
      <c r="AG43" s="9">
        <v>1316928.67</v>
      </c>
      <c r="AH43" s="9">
        <v>2683855.02</v>
      </c>
      <c r="AI43" s="9">
        <v>1555423.96</v>
      </c>
      <c r="AJ43" s="9">
        <v>370739.23</v>
      </c>
      <c r="AK43" s="9">
        <v>1185905.8400000001</v>
      </c>
      <c r="AL43" s="9">
        <v>2193387.54</v>
      </c>
      <c r="AM43" s="9">
        <v>2475725.5</v>
      </c>
      <c r="AN43" s="9">
        <v>451917</v>
      </c>
      <c r="AO43" s="9">
        <v>610481.06999999995</v>
      </c>
      <c r="AP43" s="9">
        <v>223893.35</v>
      </c>
      <c r="AQ43" s="9">
        <v>229222.38</v>
      </c>
      <c r="AR43" s="9">
        <v>4127265.28</v>
      </c>
      <c r="AS43" s="9">
        <v>1394303.47</v>
      </c>
      <c r="AT43" s="9">
        <v>2841888.43</v>
      </c>
      <c r="AU43" s="9">
        <v>1646816.17</v>
      </c>
      <c r="AV43" s="9">
        <v>392219.75</v>
      </c>
      <c r="AW43" s="9">
        <v>1255444.31</v>
      </c>
      <c r="AX43" s="9">
        <v>2322285.19</v>
      </c>
      <c r="AY43" s="9">
        <v>2621212.89</v>
      </c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11"/>
    </row>
    <row r="44" spans="1:204" x14ac:dyDescent="0.25">
      <c r="A44" t="s">
        <v>0</v>
      </c>
      <c r="B44" t="s">
        <v>588</v>
      </c>
      <c r="C44" t="s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11"/>
    </row>
    <row r="45" spans="1:204" x14ac:dyDescent="0.25">
      <c r="A45" t="s">
        <v>0</v>
      </c>
      <c r="B45" t="s">
        <v>589</v>
      </c>
      <c r="C45" t="s">
        <v>0</v>
      </c>
      <c r="D45" s="9">
        <v>556686.11</v>
      </c>
      <c r="E45" s="9">
        <v>507001.02</v>
      </c>
      <c r="F45" s="9">
        <v>190378.95</v>
      </c>
      <c r="G45" s="9">
        <v>206295.45</v>
      </c>
      <c r="H45" s="9">
        <v>3485366.04</v>
      </c>
      <c r="I45" s="9">
        <v>-2707723.46</v>
      </c>
      <c r="J45" s="9">
        <v>331515.96999999997</v>
      </c>
      <c r="K45" s="9">
        <v>1406287.78</v>
      </c>
      <c r="L45" s="9">
        <v>771672.59</v>
      </c>
      <c r="M45" s="9">
        <v>1838249.91</v>
      </c>
      <c r="N45" s="9">
        <v>1959654.06</v>
      </c>
      <c r="O45" s="9">
        <v>2216672.9700000002</v>
      </c>
      <c r="P45" s="9">
        <v>403151.33</v>
      </c>
      <c r="Q45" s="9">
        <v>545198.28</v>
      </c>
      <c r="R45" s="9">
        <v>200503.2</v>
      </c>
      <c r="S45" s="9">
        <v>205343.87</v>
      </c>
      <c r="T45" s="9">
        <v>3684635.18</v>
      </c>
      <c r="U45" s="9">
        <v>1243756.23</v>
      </c>
      <c r="V45" s="9">
        <v>2532581.7400000002</v>
      </c>
      <c r="W45" s="9">
        <v>1465884.92</v>
      </c>
      <c r="X45" s="9">
        <v>349450.74</v>
      </c>
      <c r="Y45" s="9">
        <v>1117714.9099999999</v>
      </c>
      <c r="Z45" s="9">
        <v>2066002.21</v>
      </c>
      <c r="AA45" s="9">
        <v>2335777.39</v>
      </c>
      <c r="AB45" s="9">
        <v>426605.49</v>
      </c>
      <c r="AC45" s="9">
        <v>577196.49</v>
      </c>
      <c r="AD45" s="9">
        <v>211983.16</v>
      </c>
      <c r="AE45" s="9">
        <v>217089.38</v>
      </c>
      <c r="AF45" s="9">
        <v>3902054.29</v>
      </c>
      <c r="AG45" s="9">
        <v>1316928.67</v>
      </c>
      <c r="AH45" s="9">
        <v>2683855.02</v>
      </c>
      <c r="AI45" s="9">
        <v>1555423.96</v>
      </c>
      <c r="AJ45" s="9">
        <v>370739.23</v>
      </c>
      <c r="AK45" s="9">
        <v>1185905.8400000001</v>
      </c>
      <c r="AL45" s="9">
        <v>2193387.54</v>
      </c>
      <c r="AM45" s="9">
        <v>2475725.5</v>
      </c>
      <c r="AN45" s="9">
        <v>451917</v>
      </c>
      <c r="AO45" s="9">
        <v>610481.06999999995</v>
      </c>
      <c r="AP45" s="9">
        <v>223893.35</v>
      </c>
      <c r="AQ45" s="9">
        <v>229222.38</v>
      </c>
      <c r="AR45" s="9">
        <v>4127265.28</v>
      </c>
      <c r="AS45" s="9">
        <v>1394303.47</v>
      </c>
      <c r="AT45" s="9">
        <v>2841888.43</v>
      </c>
      <c r="AU45" s="9">
        <v>1646816.17</v>
      </c>
      <c r="AV45" s="9">
        <v>392219.75</v>
      </c>
      <c r="AW45" s="9">
        <v>1255444.31</v>
      </c>
      <c r="AX45" s="9">
        <v>2322285.19</v>
      </c>
      <c r="AY45" s="9">
        <v>2621212.89</v>
      </c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11"/>
    </row>
    <row r="46" spans="1:204" x14ac:dyDescent="0.25">
      <c r="A46" t="s">
        <v>590</v>
      </c>
      <c r="B46" t="s">
        <v>0</v>
      </c>
      <c r="C46" t="s">
        <v>0</v>
      </c>
      <c r="D46" s="9">
        <v>1009295.84</v>
      </c>
      <c r="E46" s="9">
        <v>1502566.88</v>
      </c>
      <c r="F46" s="9">
        <v>1428280.8</v>
      </c>
      <c r="G46" s="9">
        <v>1028564.31</v>
      </c>
      <c r="H46" s="9">
        <v>1084070.96</v>
      </c>
      <c r="I46" s="9">
        <v>1130176.74</v>
      </c>
      <c r="J46" s="9">
        <v>1091035.1200000001</v>
      </c>
      <c r="K46" s="9">
        <v>1515731.35</v>
      </c>
      <c r="L46" s="9">
        <v>1121365.92</v>
      </c>
      <c r="M46" s="9">
        <v>1024895.12</v>
      </c>
      <c r="N46" s="9">
        <v>969088.49</v>
      </c>
      <c r="O46" s="9">
        <v>1496630.96</v>
      </c>
      <c r="P46" s="9">
        <v>1460560.94</v>
      </c>
      <c r="Q46" s="9">
        <v>1279314.46</v>
      </c>
      <c r="R46" s="9">
        <v>1299721.3500000001</v>
      </c>
      <c r="S46" s="9">
        <v>1076492.03</v>
      </c>
      <c r="T46" s="9">
        <v>1223471.56</v>
      </c>
      <c r="U46" s="9">
        <v>1494780.25</v>
      </c>
      <c r="V46" s="9">
        <v>1179146.31</v>
      </c>
      <c r="W46" s="9">
        <v>1116720.01</v>
      </c>
      <c r="X46" s="9">
        <v>1153710.6299999999</v>
      </c>
      <c r="Y46" s="9">
        <v>1226232.1399999999</v>
      </c>
      <c r="Z46" s="9">
        <v>1095425.94</v>
      </c>
      <c r="AA46" s="9">
        <v>1489424.38</v>
      </c>
      <c r="AB46" s="9">
        <v>1098862.6399999999</v>
      </c>
      <c r="AC46" s="9">
        <v>1616169.19</v>
      </c>
      <c r="AD46" s="9">
        <v>1541852.5</v>
      </c>
      <c r="AE46" s="9">
        <v>1109266.78</v>
      </c>
      <c r="AF46" s="9">
        <v>1171689.1399999999</v>
      </c>
      <c r="AG46" s="9">
        <v>1365177.86</v>
      </c>
      <c r="AH46" s="9">
        <v>1137988.32</v>
      </c>
      <c r="AI46" s="9">
        <v>1282124.56</v>
      </c>
      <c r="AJ46" s="9">
        <v>1258959.8500000001</v>
      </c>
      <c r="AK46" s="9">
        <v>1231404.9099999999</v>
      </c>
      <c r="AL46" s="9">
        <v>1048700.1599999999</v>
      </c>
      <c r="AM46" s="9">
        <v>1623925.54</v>
      </c>
      <c r="AN46" s="9">
        <v>1488447.79</v>
      </c>
      <c r="AO46" s="9">
        <v>1302469.1200000001</v>
      </c>
      <c r="AP46" s="9">
        <v>1338458.32</v>
      </c>
      <c r="AQ46" s="9">
        <v>1102578.3400000001</v>
      </c>
      <c r="AR46" s="9">
        <v>1253063.28</v>
      </c>
      <c r="AS46" s="9">
        <v>1555445.16</v>
      </c>
      <c r="AT46" s="9">
        <v>1220647.92</v>
      </c>
      <c r="AU46" s="9">
        <v>1159365.8700000001</v>
      </c>
      <c r="AV46" s="9">
        <v>1198446.1599999999</v>
      </c>
      <c r="AW46" s="9">
        <v>1253958.3</v>
      </c>
      <c r="AX46" s="9">
        <v>1127210.3</v>
      </c>
      <c r="AY46" s="9">
        <v>1556668.06</v>
      </c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11"/>
    </row>
    <row r="47" spans="1:204" x14ac:dyDescent="0.25">
      <c r="A47" t="s">
        <v>591</v>
      </c>
      <c r="B47" t="s">
        <v>0</v>
      </c>
      <c r="C47" t="s">
        <v>0</v>
      </c>
      <c r="D47" s="9">
        <v>3084420.63</v>
      </c>
      <c r="E47" s="9">
        <v>467666.61</v>
      </c>
      <c r="F47" s="9">
        <v>2324837.0699999998</v>
      </c>
      <c r="G47" s="9">
        <v>27413654.600000001</v>
      </c>
      <c r="H47" s="9">
        <v>9827192.1099999994</v>
      </c>
      <c r="I47" s="9">
        <v>17171334.969999999</v>
      </c>
      <c r="J47" s="9">
        <v>6206501.6699999999</v>
      </c>
      <c r="K47" s="9">
        <v>8171118.5499999998</v>
      </c>
      <c r="L47" s="9">
        <v>8411212.8200000003</v>
      </c>
      <c r="M47" s="9">
        <v>12774881.529999999</v>
      </c>
      <c r="N47" s="9">
        <v>0</v>
      </c>
      <c r="O47" s="9">
        <v>6179954.1200000001</v>
      </c>
      <c r="P47" s="9">
        <v>3715382.96</v>
      </c>
      <c r="Q47" s="9">
        <v>0</v>
      </c>
      <c r="R47" s="9">
        <v>0</v>
      </c>
      <c r="S47" s="9">
        <v>0</v>
      </c>
      <c r="T47" s="9">
        <v>0</v>
      </c>
      <c r="U47" s="9">
        <v>41013266.100000001</v>
      </c>
      <c r="V47" s="9">
        <v>3538275</v>
      </c>
      <c r="W47" s="9">
        <v>0</v>
      </c>
      <c r="X47" s="9">
        <v>0</v>
      </c>
      <c r="Y47" s="9">
        <v>0</v>
      </c>
      <c r="Z47" s="9">
        <v>0</v>
      </c>
      <c r="AA47" s="9">
        <v>46690075.939999998</v>
      </c>
      <c r="AB47" s="9">
        <v>3715213.5</v>
      </c>
      <c r="AC47" s="9">
        <v>0</v>
      </c>
      <c r="AD47" s="9">
        <v>0</v>
      </c>
      <c r="AE47" s="9">
        <v>0</v>
      </c>
      <c r="AF47" s="9">
        <v>0</v>
      </c>
      <c r="AG47" s="9">
        <v>6787626.96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70944415.409999996</v>
      </c>
      <c r="AN47" s="9">
        <v>3715213.5</v>
      </c>
      <c r="AO47" s="9">
        <v>0</v>
      </c>
      <c r="AP47" s="9">
        <v>0</v>
      </c>
      <c r="AQ47" s="9">
        <v>0</v>
      </c>
      <c r="AR47" s="9">
        <v>0</v>
      </c>
      <c r="AS47" s="9">
        <v>7188427.1200000001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70723046.379999995</v>
      </c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11"/>
    </row>
    <row r="48" spans="1:204" x14ac:dyDescent="0.25">
      <c r="A48" t="s">
        <v>0</v>
      </c>
      <c r="B48" t="s">
        <v>592</v>
      </c>
      <c r="C48" t="s">
        <v>0</v>
      </c>
      <c r="D48" s="9">
        <v>1152358.68</v>
      </c>
      <c r="E48" s="9">
        <v>467666.61</v>
      </c>
      <c r="F48" s="9">
        <v>2324837.0699999998</v>
      </c>
      <c r="G48" s="9">
        <v>2478675.2799999998</v>
      </c>
      <c r="H48" s="9">
        <v>9827192.1099999994</v>
      </c>
      <c r="I48" s="9">
        <v>14293782.289999999</v>
      </c>
      <c r="J48" s="9">
        <v>6206501.6699999999</v>
      </c>
      <c r="K48" s="9">
        <v>3134019.05</v>
      </c>
      <c r="L48" s="9">
        <v>8411212.8200000003</v>
      </c>
      <c r="M48" s="9">
        <v>3193204.28</v>
      </c>
      <c r="N48" s="9">
        <v>0</v>
      </c>
      <c r="O48" s="9">
        <v>5080000</v>
      </c>
      <c r="P48" s="9">
        <v>3715382.96</v>
      </c>
      <c r="Q48" s="9">
        <v>0</v>
      </c>
      <c r="R48" s="9">
        <v>0</v>
      </c>
      <c r="S48" s="9">
        <v>0</v>
      </c>
      <c r="T48" s="9">
        <v>0</v>
      </c>
      <c r="U48" s="9">
        <v>39999725</v>
      </c>
      <c r="V48" s="9">
        <v>3538275</v>
      </c>
      <c r="W48" s="9">
        <v>0</v>
      </c>
      <c r="X48" s="9">
        <v>0</v>
      </c>
      <c r="Y48" s="9">
        <v>0</v>
      </c>
      <c r="Z48" s="9">
        <v>0</v>
      </c>
      <c r="AA48" s="9">
        <v>15215617.039999999</v>
      </c>
      <c r="AB48" s="9">
        <v>3715213.5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39508502.130000003</v>
      </c>
      <c r="AN48" s="9">
        <v>3715213.5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39508502.130000003</v>
      </c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11"/>
    </row>
    <row r="49" spans="1:204" x14ac:dyDescent="0.25">
      <c r="A49" t="s">
        <v>0</v>
      </c>
      <c r="B49" t="s">
        <v>593</v>
      </c>
      <c r="C49" t="s">
        <v>0</v>
      </c>
      <c r="D49" s="9">
        <v>1932061.95</v>
      </c>
      <c r="E49" s="9">
        <v>0</v>
      </c>
      <c r="F49" s="9">
        <v>0</v>
      </c>
      <c r="G49" s="9">
        <v>24934979.32</v>
      </c>
      <c r="H49" s="9">
        <v>0</v>
      </c>
      <c r="I49" s="9">
        <v>2877552.68</v>
      </c>
      <c r="J49" s="9">
        <v>0</v>
      </c>
      <c r="K49" s="9">
        <v>5037099.5</v>
      </c>
      <c r="L49" s="9">
        <v>0</v>
      </c>
      <c r="M49" s="9">
        <v>9581677.25</v>
      </c>
      <c r="N49" s="9">
        <v>0</v>
      </c>
      <c r="O49" s="9">
        <v>1099954.1200000001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1013541.1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31474458.899999999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6787626.96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31435913.280000001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7188427.1200000001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31214544.25</v>
      </c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11"/>
    </row>
    <row r="50" spans="1:204" x14ac:dyDescent="0.25">
      <c r="A50" t="s">
        <v>594</v>
      </c>
      <c r="B50" t="s">
        <v>0</v>
      </c>
      <c r="C50" t="s">
        <v>0</v>
      </c>
      <c r="D50" s="9">
        <v>0</v>
      </c>
      <c r="E50" s="9">
        <v>0</v>
      </c>
      <c r="F50" s="9">
        <v>20000</v>
      </c>
      <c r="G50" s="9">
        <v>0</v>
      </c>
      <c r="H50" s="9">
        <v>50000</v>
      </c>
      <c r="I50" s="9">
        <v>0</v>
      </c>
      <c r="J50" s="9">
        <v>0</v>
      </c>
      <c r="K50" s="9">
        <v>0</v>
      </c>
      <c r="L50" s="9">
        <v>0</v>
      </c>
      <c r="M50" s="9">
        <v>50000</v>
      </c>
      <c r="N50" s="9">
        <v>0</v>
      </c>
      <c r="O50" s="9">
        <v>0</v>
      </c>
      <c r="P50" s="9">
        <v>0</v>
      </c>
      <c r="Q50" s="9">
        <v>0</v>
      </c>
      <c r="R50" s="9">
        <v>21175.82</v>
      </c>
      <c r="S50" s="9">
        <v>0</v>
      </c>
      <c r="T50" s="9">
        <v>52824.18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22429.34</v>
      </c>
      <c r="AE50" s="9">
        <v>0</v>
      </c>
      <c r="AF50" s="9">
        <v>55967.51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23729.84</v>
      </c>
      <c r="AQ50" s="9">
        <v>0</v>
      </c>
      <c r="AR50" s="9">
        <v>59203.18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11"/>
    </row>
    <row r="51" spans="1:204" x14ac:dyDescent="0.25">
      <c r="A51" t="s">
        <v>0</v>
      </c>
      <c r="B51" t="s">
        <v>595</v>
      </c>
      <c r="C51" t="s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11"/>
    </row>
    <row r="52" spans="1:204" x14ac:dyDescent="0.25">
      <c r="A52" t="s">
        <v>0</v>
      </c>
      <c r="B52" t="s">
        <v>596</v>
      </c>
      <c r="C52" t="s">
        <v>0</v>
      </c>
      <c r="D52" s="9">
        <v>0</v>
      </c>
      <c r="E52" s="9">
        <v>0</v>
      </c>
      <c r="F52" s="9">
        <v>20000</v>
      </c>
      <c r="G52" s="9">
        <v>0</v>
      </c>
      <c r="H52" s="9">
        <v>50000</v>
      </c>
      <c r="I52" s="9">
        <v>0</v>
      </c>
      <c r="J52" s="9">
        <v>0</v>
      </c>
      <c r="K52" s="9">
        <v>0</v>
      </c>
      <c r="L52" s="9">
        <v>0</v>
      </c>
      <c r="M52" s="9">
        <v>50000</v>
      </c>
      <c r="N52" s="9">
        <v>0</v>
      </c>
      <c r="O52" s="9">
        <v>0</v>
      </c>
      <c r="P52" s="9">
        <v>0</v>
      </c>
      <c r="Q52" s="9">
        <v>0</v>
      </c>
      <c r="R52" s="9">
        <v>21175.82</v>
      </c>
      <c r="S52" s="9">
        <v>0</v>
      </c>
      <c r="T52" s="9">
        <v>52824.18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22429.34</v>
      </c>
      <c r="AE52" s="9">
        <v>0</v>
      </c>
      <c r="AF52" s="9">
        <v>55967.51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23729.84</v>
      </c>
      <c r="AQ52" s="9">
        <v>0</v>
      </c>
      <c r="AR52" s="9">
        <v>59203.18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11"/>
    </row>
    <row r="53" spans="1:204" x14ac:dyDescent="0.25">
      <c r="A53" t="s">
        <v>0</v>
      </c>
      <c r="B53" t="s">
        <v>0</v>
      </c>
      <c r="C53" t="s">
        <v>597</v>
      </c>
      <c r="D53" s="9">
        <v>0</v>
      </c>
      <c r="E53" s="9">
        <v>0</v>
      </c>
      <c r="F53" s="9">
        <v>20000</v>
      </c>
      <c r="G53" s="9">
        <v>0</v>
      </c>
      <c r="H53" s="9">
        <v>50000</v>
      </c>
      <c r="I53" s="9">
        <v>0</v>
      </c>
      <c r="J53" s="9">
        <v>0</v>
      </c>
      <c r="K53" s="9">
        <v>0</v>
      </c>
      <c r="L53" s="9">
        <v>0</v>
      </c>
      <c r="M53" s="9">
        <v>50000</v>
      </c>
      <c r="N53" s="9">
        <v>0</v>
      </c>
      <c r="O53" s="9">
        <v>0</v>
      </c>
      <c r="P53" s="9">
        <v>0</v>
      </c>
      <c r="Q53" s="9">
        <v>0</v>
      </c>
      <c r="R53" s="9">
        <v>21175.82</v>
      </c>
      <c r="S53" s="9">
        <v>0</v>
      </c>
      <c r="T53" s="9">
        <v>52824.18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22429.34</v>
      </c>
      <c r="AE53" s="9">
        <v>0</v>
      </c>
      <c r="AF53" s="9">
        <v>55967.51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23729.84</v>
      </c>
      <c r="AQ53" s="9">
        <v>0</v>
      </c>
      <c r="AR53" s="9">
        <v>59203.18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11"/>
    </row>
    <row r="54" spans="1:204" x14ac:dyDescent="0.25">
      <c r="A54" t="s">
        <v>0</v>
      </c>
      <c r="B54" t="s">
        <v>0</v>
      </c>
      <c r="C54" t="s">
        <v>598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11"/>
    </row>
    <row r="55" spans="1:204" x14ac:dyDescent="0.25">
      <c r="A55" t="s">
        <v>0</v>
      </c>
      <c r="B55" t="s">
        <v>0</v>
      </c>
      <c r="C55" t="s">
        <v>599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11"/>
    </row>
    <row r="56" spans="1:204" x14ac:dyDescent="0.25">
      <c r="A56" t="s">
        <v>0</v>
      </c>
      <c r="B56" t="s">
        <v>0</v>
      </c>
      <c r="C56" t="s">
        <v>600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11"/>
    </row>
    <row r="57" spans="1:204" x14ac:dyDescent="0.25">
      <c r="A57" t="s">
        <v>0</v>
      </c>
      <c r="B57" t="s">
        <v>0</v>
      </c>
      <c r="C57" t="s">
        <v>601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11"/>
    </row>
    <row r="58" spans="1:204" x14ac:dyDescent="0.25">
      <c r="A58" t="s">
        <v>602</v>
      </c>
      <c r="B58" t="s">
        <v>0</v>
      </c>
      <c r="C58" t="s">
        <v>0</v>
      </c>
      <c r="D58" s="9">
        <v>3034549437.7800002</v>
      </c>
      <c r="E58" s="9">
        <v>3048239932.0900002</v>
      </c>
      <c r="F58" s="9">
        <v>3190437812.1399999</v>
      </c>
      <c r="G58" s="9">
        <v>3364538552.7600002</v>
      </c>
      <c r="H58" s="9">
        <v>3239757518.6900001</v>
      </c>
      <c r="I58" s="9">
        <v>3139806091.5500002</v>
      </c>
      <c r="J58" s="9">
        <v>3247750051.7800002</v>
      </c>
      <c r="K58" s="9">
        <v>3218166708.9899998</v>
      </c>
      <c r="L58" s="9">
        <v>3336014788.8200002</v>
      </c>
      <c r="M58" s="9">
        <v>3798591303.1599998</v>
      </c>
      <c r="N58" s="9">
        <v>3610069894.9899998</v>
      </c>
      <c r="O58" s="9">
        <v>3827088799.46</v>
      </c>
      <c r="P58" s="9">
        <v>3194774450.3699999</v>
      </c>
      <c r="Q58" s="9">
        <v>3268316118.73</v>
      </c>
      <c r="R58" s="9">
        <v>3305462238.27</v>
      </c>
      <c r="S58" s="9">
        <v>3404359286.1500001</v>
      </c>
      <c r="T58" s="9">
        <v>3554537951.71</v>
      </c>
      <c r="U58" s="9">
        <v>3517667069.25</v>
      </c>
      <c r="V58" s="9">
        <v>3443792582.5999999</v>
      </c>
      <c r="W58" s="9">
        <v>3641438624.3200002</v>
      </c>
      <c r="X58" s="9">
        <v>3449188654.0599999</v>
      </c>
      <c r="Y58" s="9">
        <v>3493981792.1700001</v>
      </c>
      <c r="Z58" s="9">
        <v>3580940516.4299998</v>
      </c>
      <c r="AA58" s="9">
        <v>3755908130.3099999</v>
      </c>
      <c r="AB58" s="9">
        <v>3467686927.4299998</v>
      </c>
      <c r="AC58" s="9">
        <v>3574271825.6100001</v>
      </c>
      <c r="AD58" s="9">
        <v>3584357639.0799999</v>
      </c>
      <c r="AE58" s="9">
        <v>3635080609.5700002</v>
      </c>
      <c r="AF58" s="9">
        <v>3709398133.2399998</v>
      </c>
      <c r="AG58" s="9">
        <v>3628689911.25</v>
      </c>
      <c r="AH58" s="9">
        <v>3558261388.98</v>
      </c>
      <c r="AI58" s="9">
        <v>3781685002.7399998</v>
      </c>
      <c r="AJ58" s="9">
        <v>3603839734.6399999</v>
      </c>
      <c r="AK58" s="9">
        <v>3668964879.9499998</v>
      </c>
      <c r="AL58" s="9">
        <v>3715006521.8800001</v>
      </c>
      <c r="AM58" s="9">
        <v>3960528521.52</v>
      </c>
      <c r="AN58" s="9">
        <v>3502315706.73</v>
      </c>
      <c r="AO58" s="9">
        <v>3621898467.6999998</v>
      </c>
      <c r="AP58" s="9">
        <v>3656015598.9499998</v>
      </c>
      <c r="AQ58" s="9">
        <v>3725856216.9000001</v>
      </c>
      <c r="AR58" s="9">
        <v>3837384574.2800002</v>
      </c>
      <c r="AS58" s="9">
        <v>3745116381.27</v>
      </c>
      <c r="AT58" s="9">
        <v>3677947548.6900001</v>
      </c>
      <c r="AU58" s="9">
        <v>3901499005.3899999</v>
      </c>
      <c r="AV58" s="9">
        <v>3717139762.6700001</v>
      </c>
      <c r="AW58" s="9">
        <v>3790565848.3299999</v>
      </c>
      <c r="AX58" s="9">
        <v>3832264519.6199999</v>
      </c>
      <c r="AY58" s="9">
        <v>4107603383.0799999</v>
      </c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11"/>
    </row>
    <row r="59" spans="1:204" x14ac:dyDescent="0.25">
      <c r="A59" t="s">
        <v>603</v>
      </c>
      <c r="B59" t="s">
        <v>0</v>
      </c>
      <c r="C59" t="s">
        <v>0</v>
      </c>
      <c r="D59" s="9">
        <v>124296806.05</v>
      </c>
      <c r="E59" s="9">
        <v>113613391.40000001</v>
      </c>
      <c r="F59" s="9">
        <v>131763225.92</v>
      </c>
      <c r="G59" s="9">
        <v>122927552.45</v>
      </c>
      <c r="H59" s="9">
        <v>116903045.86</v>
      </c>
      <c r="I59" s="9">
        <v>123083638.87</v>
      </c>
      <c r="J59" s="9">
        <v>121260381.16</v>
      </c>
      <c r="K59" s="9">
        <v>117723389.37</v>
      </c>
      <c r="L59" s="9">
        <v>115454164.75</v>
      </c>
      <c r="M59" s="9">
        <v>134517809.37</v>
      </c>
      <c r="N59" s="9">
        <v>121305840.98999999</v>
      </c>
      <c r="O59" s="9">
        <v>123410248.70999999</v>
      </c>
      <c r="P59" s="9">
        <v>124139510.27</v>
      </c>
      <c r="Q59" s="9">
        <v>111715181.43000001</v>
      </c>
      <c r="R59" s="9">
        <v>129944444.36</v>
      </c>
      <c r="S59" s="9">
        <v>119706362.34999999</v>
      </c>
      <c r="T59" s="9">
        <v>109993199.66</v>
      </c>
      <c r="U59" s="9">
        <v>116790964.11</v>
      </c>
      <c r="V59" s="9">
        <v>116129344.83</v>
      </c>
      <c r="W59" s="9">
        <v>116866945.62</v>
      </c>
      <c r="X59" s="9">
        <v>117489482.12</v>
      </c>
      <c r="Y59" s="9">
        <v>116304075.29000001</v>
      </c>
      <c r="Z59" s="9">
        <v>116907200.98</v>
      </c>
      <c r="AA59" s="9">
        <v>113583288.98</v>
      </c>
      <c r="AB59" s="9">
        <v>117067143.25</v>
      </c>
      <c r="AC59" s="9">
        <v>104937274.37</v>
      </c>
      <c r="AD59" s="9">
        <v>122983355.91</v>
      </c>
      <c r="AE59" s="9">
        <v>113019265.43000001</v>
      </c>
      <c r="AF59" s="9">
        <v>103573999.61</v>
      </c>
      <c r="AG59" s="9">
        <v>105260934.42</v>
      </c>
      <c r="AH59" s="9">
        <v>104724923.51000001</v>
      </c>
      <c r="AI59" s="9">
        <v>105599549.62</v>
      </c>
      <c r="AJ59" s="9">
        <v>106324760.43000001</v>
      </c>
      <c r="AK59" s="9">
        <v>105280620.20999999</v>
      </c>
      <c r="AL59" s="9">
        <v>106087420.52</v>
      </c>
      <c r="AM59" s="9">
        <v>108339310.63</v>
      </c>
      <c r="AN59" s="9">
        <v>105688557.83</v>
      </c>
      <c r="AO59" s="9">
        <v>93026729.969999999</v>
      </c>
      <c r="AP59" s="9">
        <v>112325315.34</v>
      </c>
      <c r="AQ59" s="9">
        <v>101986519.48999999</v>
      </c>
      <c r="AR59" s="9">
        <v>92205605.090000004</v>
      </c>
      <c r="AS59" s="9">
        <v>94206939.150000006</v>
      </c>
      <c r="AT59" s="9">
        <v>93847556.609999999</v>
      </c>
      <c r="AU59" s="9">
        <v>94982051.439999998</v>
      </c>
      <c r="AV59" s="9">
        <v>95958261.909999996</v>
      </c>
      <c r="AW59" s="9">
        <v>95060743.510000005</v>
      </c>
      <c r="AX59" s="9">
        <v>96123290.969999999</v>
      </c>
      <c r="AY59" s="9">
        <v>98716022.790000007</v>
      </c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11"/>
    </row>
    <row r="60" spans="1:204" x14ac:dyDescent="0.25">
      <c r="A60" t="s">
        <v>0</v>
      </c>
      <c r="B60" t="s">
        <v>604</v>
      </c>
      <c r="C60" t="s">
        <v>0</v>
      </c>
      <c r="D60" s="9">
        <v>124296806.05</v>
      </c>
      <c r="E60" s="9">
        <v>113613391.40000001</v>
      </c>
      <c r="F60" s="9">
        <v>131763225.92</v>
      </c>
      <c r="G60" s="9">
        <v>122927552.45</v>
      </c>
      <c r="H60" s="9">
        <v>116903045.86</v>
      </c>
      <c r="I60" s="9">
        <v>123083638.87</v>
      </c>
      <c r="J60" s="9">
        <v>121260381.16</v>
      </c>
      <c r="K60" s="9">
        <v>117723389.37</v>
      </c>
      <c r="L60" s="9">
        <v>115454164.75</v>
      </c>
      <c r="M60" s="9">
        <v>134517809.37</v>
      </c>
      <c r="N60" s="9">
        <v>121305840.98999999</v>
      </c>
      <c r="O60" s="9">
        <v>123410248.70999999</v>
      </c>
      <c r="P60" s="9">
        <v>124139510.27</v>
      </c>
      <c r="Q60" s="9">
        <v>111715181.43000001</v>
      </c>
      <c r="R60" s="9">
        <v>129944444.36</v>
      </c>
      <c r="S60" s="9">
        <v>119706362.34999999</v>
      </c>
      <c r="T60" s="9">
        <v>109993199.66</v>
      </c>
      <c r="U60" s="9">
        <v>116790964.11</v>
      </c>
      <c r="V60" s="9">
        <v>116129344.83</v>
      </c>
      <c r="W60" s="9">
        <v>116866945.62</v>
      </c>
      <c r="X60" s="9">
        <v>117489482.12</v>
      </c>
      <c r="Y60" s="9">
        <v>116304075.29000001</v>
      </c>
      <c r="Z60" s="9">
        <v>116907200.98</v>
      </c>
      <c r="AA60" s="9">
        <v>113583288.98</v>
      </c>
      <c r="AB60" s="9">
        <v>117067143.25</v>
      </c>
      <c r="AC60" s="9">
        <v>104937274.37</v>
      </c>
      <c r="AD60" s="9">
        <v>122983355.91</v>
      </c>
      <c r="AE60" s="9">
        <v>113019265.43000001</v>
      </c>
      <c r="AF60" s="9">
        <v>103573999.61</v>
      </c>
      <c r="AG60" s="9">
        <v>105260934.42</v>
      </c>
      <c r="AH60" s="9">
        <v>104724923.51000001</v>
      </c>
      <c r="AI60" s="9">
        <v>105599549.62</v>
      </c>
      <c r="AJ60" s="9">
        <v>106324760.43000001</v>
      </c>
      <c r="AK60" s="9">
        <v>105280620.20999999</v>
      </c>
      <c r="AL60" s="9">
        <v>106087420.52</v>
      </c>
      <c r="AM60" s="9">
        <v>108339310.63</v>
      </c>
      <c r="AN60" s="9">
        <v>105688557.83</v>
      </c>
      <c r="AO60" s="9">
        <v>93026729.969999999</v>
      </c>
      <c r="AP60" s="9">
        <v>112325315.34</v>
      </c>
      <c r="AQ60" s="9">
        <v>101986519.48999999</v>
      </c>
      <c r="AR60" s="9">
        <v>92205605.090000004</v>
      </c>
      <c r="AS60" s="9">
        <v>94206939.150000006</v>
      </c>
      <c r="AT60" s="9">
        <v>93847556.609999999</v>
      </c>
      <c r="AU60" s="9">
        <v>94982051.439999998</v>
      </c>
      <c r="AV60" s="9">
        <v>95958261.909999996</v>
      </c>
      <c r="AW60" s="9">
        <v>95060743.510000005</v>
      </c>
      <c r="AX60" s="9">
        <v>96123290.969999999</v>
      </c>
      <c r="AY60" s="9">
        <v>98716022.790000007</v>
      </c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11"/>
    </row>
    <row r="61" spans="1:204" x14ac:dyDescent="0.25">
      <c r="A61" t="s">
        <v>0</v>
      </c>
      <c r="B61" t="s">
        <v>605</v>
      </c>
      <c r="C61" t="s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11"/>
    </row>
    <row r="62" spans="1:204" x14ac:dyDescent="0.25">
      <c r="A62" t="s">
        <v>606</v>
      </c>
      <c r="B62" t="s">
        <v>0</v>
      </c>
      <c r="C62" t="s">
        <v>0</v>
      </c>
      <c r="D62" s="9">
        <v>3158846243.8299999</v>
      </c>
      <c r="E62" s="9">
        <v>3161853323.4899998</v>
      </c>
      <c r="F62" s="9">
        <v>3322201038.0599999</v>
      </c>
      <c r="G62" s="9">
        <v>3487466105.21</v>
      </c>
      <c r="H62" s="9">
        <v>3356660564.5500002</v>
      </c>
      <c r="I62" s="9">
        <v>3262889730.4200001</v>
      </c>
      <c r="J62" s="9">
        <v>3369010432.9400001</v>
      </c>
      <c r="K62" s="9">
        <v>3335890098.3600001</v>
      </c>
      <c r="L62" s="9">
        <v>3451468953.5700002</v>
      </c>
      <c r="M62" s="9">
        <v>3933109112.5300002</v>
      </c>
      <c r="N62" s="9">
        <v>3731375735.98</v>
      </c>
      <c r="O62" s="9">
        <v>3950499048.1700001</v>
      </c>
      <c r="P62" s="9">
        <v>3318913960.6399999</v>
      </c>
      <c r="Q62" s="9">
        <v>3380031300.1599998</v>
      </c>
      <c r="R62" s="9">
        <v>3435406682.6300001</v>
      </c>
      <c r="S62" s="9">
        <v>3524065648.5</v>
      </c>
      <c r="T62" s="9">
        <v>3664531151.3699999</v>
      </c>
      <c r="U62" s="9">
        <v>3634458033.3600001</v>
      </c>
      <c r="V62" s="9">
        <v>3559921927.4299998</v>
      </c>
      <c r="W62" s="9">
        <v>3758305569.9400001</v>
      </c>
      <c r="X62" s="9">
        <v>3566678136.1799998</v>
      </c>
      <c r="Y62" s="9">
        <v>3610285867.46</v>
      </c>
      <c r="Z62" s="9">
        <v>3697847717.4099998</v>
      </c>
      <c r="AA62" s="9">
        <v>3869491419.29</v>
      </c>
      <c r="AB62" s="9">
        <v>3584754070.6799998</v>
      </c>
      <c r="AC62" s="9">
        <v>3679209099.98</v>
      </c>
      <c r="AD62" s="9">
        <v>3707340994.9899998</v>
      </c>
      <c r="AE62" s="9">
        <v>3748099875</v>
      </c>
      <c r="AF62" s="9">
        <v>3812972132.8499999</v>
      </c>
      <c r="AG62" s="9">
        <v>3733950845.6700001</v>
      </c>
      <c r="AH62" s="9">
        <v>3662986312.4899998</v>
      </c>
      <c r="AI62" s="9">
        <v>3887284552.3600001</v>
      </c>
      <c r="AJ62" s="9">
        <v>3710164495.0700002</v>
      </c>
      <c r="AK62" s="9">
        <v>3774245500.1599998</v>
      </c>
      <c r="AL62" s="9">
        <v>3821093942.4000001</v>
      </c>
      <c r="AM62" s="9">
        <v>4068867832.1500001</v>
      </c>
      <c r="AN62" s="9">
        <v>3608004264.5599999</v>
      </c>
      <c r="AO62" s="9">
        <v>3714925197.6700001</v>
      </c>
      <c r="AP62" s="9">
        <v>3768340914.29</v>
      </c>
      <c r="AQ62" s="9">
        <v>3827842736.3899999</v>
      </c>
      <c r="AR62" s="9">
        <v>3929590179.3699999</v>
      </c>
      <c r="AS62" s="9">
        <v>3839323320.4200001</v>
      </c>
      <c r="AT62" s="9">
        <v>3771795105.3000002</v>
      </c>
      <c r="AU62" s="9">
        <v>3996481056.8299999</v>
      </c>
      <c r="AV62" s="9">
        <v>3813098024.5799999</v>
      </c>
      <c r="AW62" s="9">
        <v>3885626591.8400002</v>
      </c>
      <c r="AX62" s="9">
        <v>3928387810.5900002</v>
      </c>
      <c r="AY62" s="9">
        <v>4206319405.8699999</v>
      </c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11"/>
    </row>
    <row r="63" spans="1:204" x14ac:dyDescent="0.2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11"/>
    </row>
    <row r="64" spans="1:204" x14ac:dyDescent="0.25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11"/>
    </row>
    <row r="65" spans="4:204" x14ac:dyDescent="0.25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11"/>
    </row>
    <row r="66" spans="4:204" x14ac:dyDescent="0.25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11"/>
    </row>
    <row r="67" spans="4:204" x14ac:dyDescent="0.25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11"/>
    </row>
    <row r="68" spans="4:204" x14ac:dyDescent="0.25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11"/>
    </row>
    <row r="69" spans="4:204" x14ac:dyDescent="0.25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11"/>
    </row>
    <row r="70" spans="4:204" x14ac:dyDescent="0.25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11"/>
    </row>
    <row r="71" spans="4:204" x14ac:dyDescent="0.25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11"/>
    </row>
    <row r="72" spans="4:204" x14ac:dyDescent="0.25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11"/>
    </row>
    <row r="73" spans="4:204" x14ac:dyDescent="0.25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11"/>
    </row>
    <row r="74" spans="4:204" x14ac:dyDescent="0.25"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11"/>
    </row>
    <row r="75" spans="4:204" x14ac:dyDescent="0.25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11"/>
    </row>
    <row r="76" spans="4:204" x14ac:dyDescent="0.25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11"/>
    </row>
    <row r="77" spans="4:204" x14ac:dyDescent="0.25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11"/>
    </row>
    <row r="78" spans="4:204" x14ac:dyDescent="0.25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11"/>
    </row>
    <row r="79" spans="4:204" x14ac:dyDescent="0.25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11"/>
    </row>
    <row r="80" spans="4:204" x14ac:dyDescent="0.25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11"/>
    </row>
    <row r="81" spans="4:204" x14ac:dyDescent="0.25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11"/>
    </row>
    <row r="82" spans="4:204" x14ac:dyDescent="0.25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11"/>
    </row>
    <row r="83" spans="4:204" x14ac:dyDescent="0.25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11"/>
    </row>
    <row r="84" spans="4:204" x14ac:dyDescent="0.25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11"/>
    </row>
    <row r="85" spans="4:204" x14ac:dyDescent="0.25"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11"/>
    </row>
    <row r="86" spans="4:204" x14ac:dyDescent="0.25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11"/>
    </row>
    <row r="87" spans="4:204" x14ac:dyDescent="0.25"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11"/>
    </row>
    <row r="88" spans="4:204" x14ac:dyDescent="0.25"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11"/>
    </row>
    <row r="89" spans="4:204" x14ac:dyDescent="0.25"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11"/>
    </row>
    <row r="90" spans="4:204" x14ac:dyDescent="0.25"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11"/>
    </row>
    <row r="91" spans="4:204" x14ac:dyDescent="0.25"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11"/>
    </row>
    <row r="92" spans="4:204" x14ac:dyDescent="0.2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11"/>
    </row>
    <row r="93" spans="4:204" x14ac:dyDescent="0.2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11"/>
    </row>
    <row r="94" spans="4:204" x14ac:dyDescent="0.25"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11"/>
    </row>
    <row r="95" spans="4:204" x14ac:dyDescent="0.25"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11"/>
    </row>
    <row r="96" spans="4:204" x14ac:dyDescent="0.25"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11"/>
    </row>
    <row r="97" spans="4:204" x14ac:dyDescent="0.25"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11"/>
    </row>
    <row r="98" spans="4:204" x14ac:dyDescent="0.25"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11"/>
    </row>
    <row r="99" spans="4:204" x14ac:dyDescent="0.25"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11"/>
    </row>
    <row r="100" spans="4:204" x14ac:dyDescent="0.25"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11"/>
    </row>
    <row r="101" spans="4:204" x14ac:dyDescent="0.25"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11"/>
    </row>
    <row r="102" spans="4:204" x14ac:dyDescent="0.25"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11"/>
    </row>
    <row r="103" spans="4:204" x14ac:dyDescent="0.25"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11"/>
    </row>
    <row r="104" spans="4:204" x14ac:dyDescent="0.25"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11"/>
    </row>
    <row r="105" spans="4:204" x14ac:dyDescent="0.25"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</row>
    <row r="106" spans="4:204" x14ac:dyDescent="0.25"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</row>
    <row r="107" spans="4:204" x14ac:dyDescent="0.25"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</row>
    <row r="108" spans="4:204" x14ac:dyDescent="0.25"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</row>
    <row r="109" spans="4:204" x14ac:dyDescent="0.25"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</row>
    <row r="110" spans="4:204" x14ac:dyDescent="0.25"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</row>
    <row r="111" spans="4:204" x14ac:dyDescent="0.25"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</row>
    <row r="112" spans="4:204" x14ac:dyDescent="0.25"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</row>
    <row r="113" spans="4:204" x14ac:dyDescent="0.25"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</row>
    <row r="114" spans="4:204" x14ac:dyDescent="0.25"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</row>
    <row r="115" spans="4:204" x14ac:dyDescent="0.25"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</row>
    <row r="116" spans="4:204" x14ac:dyDescent="0.25"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</row>
    <row r="117" spans="4:204" x14ac:dyDescent="0.25"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</row>
    <row r="118" spans="4:204" x14ac:dyDescent="0.25"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</row>
    <row r="119" spans="4:204" x14ac:dyDescent="0.25"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</row>
    <row r="120" spans="4:204" x14ac:dyDescent="0.25"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</row>
    <row r="121" spans="4:204" x14ac:dyDescent="0.25"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</row>
    <row r="122" spans="4:204" x14ac:dyDescent="0.25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</row>
    <row r="123" spans="4:204" x14ac:dyDescent="0.25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</row>
    <row r="124" spans="4:204" x14ac:dyDescent="0.25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</row>
    <row r="125" spans="4:204" x14ac:dyDescent="0.25"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</row>
    <row r="126" spans="4:204" x14ac:dyDescent="0.25"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</row>
    <row r="127" spans="4:204" x14ac:dyDescent="0.25"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</row>
    <row r="128" spans="4:204" x14ac:dyDescent="0.25"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</row>
    <row r="129" spans="4:204" x14ac:dyDescent="0.25"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</row>
    <row r="130" spans="4:204" x14ac:dyDescent="0.25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</row>
    <row r="131" spans="4:204" x14ac:dyDescent="0.25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</row>
    <row r="132" spans="4:204" x14ac:dyDescent="0.25"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</row>
    <row r="133" spans="4:204" x14ac:dyDescent="0.25"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</row>
    <row r="134" spans="4:204" x14ac:dyDescent="0.25"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</row>
    <row r="135" spans="4:204" x14ac:dyDescent="0.25"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</row>
    <row r="136" spans="4:204" x14ac:dyDescent="0.25"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</row>
    <row r="137" spans="4:204" x14ac:dyDescent="0.25"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</row>
    <row r="138" spans="4:204" x14ac:dyDescent="0.25"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</row>
    <row r="139" spans="4:204" x14ac:dyDescent="0.25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</row>
    <row r="140" spans="4:204" x14ac:dyDescent="0.25"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</row>
    <row r="141" spans="4:204" x14ac:dyDescent="0.25"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</row>
    <row r="142" spans="4:204" x14ac:dyDescent="0.25"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</row>
    <row r="143" spans="4:204" x14ac:dyDescent="0.25"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</row>
    <row r="144" spans="4:204" x14ac:dyDescent="0.25"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</row>
    <row r="145" spans="4:204" x14ac:dyDescent="0.25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  <c r="GS145" s="8"/>
      <c r="GT145" s="8"/>
      <c r="GU145" s="8"/>
      <c r="GV145" s="8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44"/>
  <sheetViews>
    <sheetView zoomScale="130" zoomScaleNormal="130" workbookViewId="0">
      <selection activeCell="L13" sqref="L13"/>
    </sheetView>
  </sheetViews>
  <sheetFormatPr defaultColWidth="9.140625" defaultRowHeight="12.75" x14ac:dyDescent="0.2"/>
  <cols>
    <col min="1" max="1" width="2.140625" style="5" customWidth="1"/>
    <col min="2" max="3" width="18.42578125" style="5" hidden="1" customWidth="1"/>
    <col min="4" max="9" width="1" style="5" customWidth="1"/>
    <col min="10" max="10" width="53.85546875" style="5" customWidth="1"/>
    <col min="11" max="11" width="17.140625" style="5" bestFit="1" customWidth="1"/>
    <col min="12" max="12" width="16.7109375" style="5" bestFit="1" customWidth="1"/>
    <col min="13" max="13" width="16.28515625" style="5" bestFit="1" customWidth="1"/>
    <col min="14" max="14" width="9.5703125" style="5" bestFit="1" customWidth="1"/>
    <col min="15" max="15" width="13.42578125" style="5" bestFit="1" customWidth="1"/>
    <col min="16" max="16" width="9" style="5" bestFit="1" customWidth="1"/>
    <col min="17" max="16384" width="9.140625" style="5"/>
  </cols>
  <sheetData>
    <row r="2" spans="2:14" s="2" customFormat="1" ht="33" customHeight="1" x14ac:dyDescent="0.2">
      <c r="B2" s="3"/>
      <c r="C2" s="3"/>
      <c r="D2" s="51"/>
      <c r="E2" s="51"/>
      <c r="F2" s="51"/>
      <c r="G2" s="51"/>
      <c r="H2" s="51"/>
      <c r="I2" s="51"/>
      <c r="J2" s="51"/>
      <c r="K2" s="52" t="s">
        <v>523</v>
      </c>
      <c r="L2" s="52" t="s">
        <v>524</v>
      </c>
      <c r="M2" s="52" t="s">
        <v>517</v>
      </c>
      <c r="N2" s="53" t="s">
        <v>518</v>
      </c>
    </row>
    <row r="3" spans="2:14" s="2" customFormat="1" ht="24" customHeight="1" x14ac:dyDescent="0.2">
      <c r="B3" s="4" t="s">
        <v>42</v>
      </c>
      <c r="C3" s="4" t="s">
        <v>43</v>
      </c>
      <c r="D3" s="186" t="s">
        <v>44</v>
      </c>
      <c r="E3" s="186"/>
      <c r="F3" s="186"/>
      <c r="G3" s="186"/>
      <c r="H3" s="186"/>
      <c r="I3" s="186"/>
      <c r="J3" s="186"/>
      <c r="K3" s="54">
        <v>32428499488.470001</v>
      </c>
      <c r="L3" s="54">
        <v>32331909023.639999</v>
      </c>
      <c r="M3" s="54">
        <f>K3-L3</f>
        <v>96590464.830001831</v>
      </c>
      <c r="N3" s="60">
        <f>K3/L3-1</f>
        <v>2.9874655641082271E-3</v>
      </c>
    </row>
    <row r="4" spans="2:14" s="2" customFormat="1" ht="19.7" customHeight="1" x14ac:dyDescent="0.2">
      <c r="B4" s="49" t="s">
        <v>45</v>
      </c>
      <c r="C4" s="49" t="s">
        <v>45</v>
      </c>
      <c r="D4" s="55"/>
      <c r="E4" s="184" t="s">
        <v>3</v>
      </c>
      <c r="F4" s="184"/>
      <c r="G4" s="184"/>
      <c r="H4" s="184"/>
      <c r="I4" s="184"/>
      <c r="J4" s="184"/>
      <c r="K4" s="56">
        <v>31494261216.640003</v>
      </c>
      <c r="L4" s="56">
        <v>31425259373.700001</v>
      </c>
      <c r="M4" s="56">
        <f t="shared" ref="M4:M41" si="0">K4-L4</f>
        <v>69001842.940002441</v>
      </c>
      <c r="N4" s="61">
        <f t="shared" ref="N4:N41" si="1">K4/L4-1</f>
        <v>2.1957445798441722E-3</v>
      </c>
    </row>
    <row r="5" spans="2:14" s="2" customFormat="1" ht="19.7" customHeight="1" x14ac:dyDescent="0.2">
      <c r="B5" s="48" t="s">
        <v>46</v>
      </c>
      <c r="C5" s="48" t="s">
        <v>46</v>
      </c>
      <c r="D5" s="13"/>
      <c r="E5" s="13"/>
      <c r="F5" s="183" t="s">
        <v>4</v>
      </c>
      <c r="G5" s="183"/>
      <c r="H5" s="183"/>
      <c r="I5" s="183"/>
      <c r="J5" s="183"/>
      <c r="K5" s="44">
        <v>18459437477.970001</v>
      </c>
      <c r="L5" s="44">
        <v>18938807705.459999</v>
      </c>
      <c r="M5" s="44">
        <f t="shared" si="0"/>
        <v>-479370227.48999786</v>
      </c>
      <c r="N5" s="62">
        <f t="shared" si="1"/>
        <v>-2.531153148314591E-2</v>
      </c>
    </row>
    <row r="6" spans="2:14" s="2" customFormat="1" ht="19.7" customHeight="1" x14ac:dyDescent="0.2">
      <c r="B6" s="48" t="s">
        <v>47</v>
      </c>
      <c r="C6" s="48" t="s">
        <v>47</v>
      </c>
      <c r="D6" s="14"/>
      <c r="E6" s="14"/>
      <c r="F6" s="14"/>
      <c r="G6" s="183" t="s">
        <v>48</v>
      </c>
      <c r="H6" s="183"/>
      <c r="I6" s="183"/>
      <c r="J6" s="183"/>
      <c r="K6" s="44">
        <v>16768213033.880001</v>
      </c>
      <c r="L6" s="44">
        <v>17209164887.689999</v>
      </c>
      <c r="M6" s="44">
        <f t="shared" si="0"/>
        <v>-440951853.80999756</v>
      </c>
      <c r="N6" s="62">
        <f t="shared" si="1"/>
        <v>-2.562308262415558E-2</v>
      </c>
    </row>
    <row r="7" spans="2:14" s="2" customFormat="1" ht="19.7" customHeight="1" x14ac:dyDescent="0.2">
      <c r="B7" s="15" t="s">
        <v>49</v>
      </c>
      <c r="C7" s="15" t="s">
        <v>49</v>
      </c>
      <c r="D7" s="14"/>
      <c r="E7" s="14"/>
      <c r="F7" s="14"/>
      <c r="G7" s="14"/>
      <c r="H7" s="14"/>
      <c r="I7" s="14"/>
      <c r="J7" s="59" t="s">
        <v>526</v>
      </c>
      <c r="K7" s="45">
        <v>1334779557.8299999</v>
      </c>
      <c r="L7" s="45">
        <v>1186409909.74</v>
      </c>
      <c r="M7" s="45">
        <f t="shared" si="0"/>
        <v>148369648.08999991</v>
      </c>
      <c r="N7" s="63">
        <f t="shared" si="1"/>
        <v>0.12505766082358072</v>
      </c>
    </row>
    <row r="8" spans="2:14" s="2" customFormat="1" ht="19.7" customHeight="1" x14ac:dyDescent="0.2">
      <c r="B8" s="15" t="s">
        <v>51</v>
      </c>
      <c r="C8" s="15" t="s">
        <v>52</v>
      </c>
      <c r="D8" s="14"/>
      <c r="E8" s="14"/>
      <c r="F8" s="14"/>
      <c r="G8" s="14"/>
      <c r="H8" s="14"/>
      <c r="I8" s="14"/>
      <c r="J8" s="15" t="s">
        <v>53</v>
      </c>
      <c r="K8" s="45">
        <v>1255968146.48</v>
      </c>
      <c r="L8" s="45">
        <v>962814000.1500001</v>
      </c>
      <c r="M8" s="45">
        <f t="shared" si="0"/>
        <v>293154146.32999992</v>
      </c>
      <c r="N8" s="63">
        <f t="shared" si="1"/>
        <v>0.3044764059146714</v>
      </c>
    </row>
    <row r="9" spans="2:14" s="2" customFormat="1" ht="19.7" customHeight="1" x14ac:dyDescent="0.2">
      <c r="B9" s="15" t="s">
        <v>54</v>
      </c>
      <c r="C9" s="15" t="s">
        <v>55</v>
      </c>
      <c r="D9" s="14"/>
      <c r="E9" s="14"/>
      <c r="F9" s="14"/>
      <c r="G9" s="14"/>
      <c r="H9" s="14"/>
      <c r="I9" s="14"/>
      <c r="J9" s="15" t="s">
        <v>56</v>
      </c>
      <c r="K9" s="45">
        <v>746622218.72000003</v>
      </c>
      <c r="L9" s="45">
        <v>429269046.87999994</v>
      </c>
      <c r="M9" s="45">
        <f t="shared" si="0"/>
        <v>317353171.84000009</v>
      </c>
      <c r="N9" s="63">
        <f t="shared" si="1"/>
        <v>0.73928734006464403</v>
      </c>
    </row>
    <row r="10" spans="2:14" s="2" customFormat="1" ht="19.7" customHeight="1" x14ac:dyDescent="0.2">
      <c r="B10" s="15" t="s">
        <v>57</v>
      </c>
      <c r="C10" s="15" t="s">
        <v>58</v>
      </c>
      <c r="D10" s="14"/>
      <c r="E10" s="14"/>
      <c r="F10" s="14"/>
      <c r="G10" s="14"/>
      <c r="H10" s="14"/>
      <c r="I10" s="14"/>
      <c r="J10" s="15" t="s">
        <v>59</v>
      </c>
      <c r="K10" s="45">
        <v>13243609354.98</v>
      </c>
      <c r="L10" s="45">
        <v>13773103380.800001</v>
      </c>
      <c r="M10" s="45">
        <f t="shared" si="0"/>
        <v>-529494025.8200016</v>
      </c>
      <c r="N10" s="63">
        <f t="shared" si="1"/>
        <v>-3.8444060948393588E-2</v>
      </c>
    </row>
    <row r="11" spans="2:14" s="2" customFormat="1" ht="19.7" customHeight="1" x14ac:dyDescent="0.2">
      <c r="B11" s="15" t="s">
        <v>60</v>
      </c>
      <c r="C11" s="15" t="s">
        <v>61</v>
      </c>
      <c r="D11" s="14"/>
      <c r="E11" s="14"/>
      <c r="F11" s="14"/>
      <c r="G11" s="14"/>
      <c r="H11" s="14"/>
      <c r="I11" s="14"/>
      <c r="J11" s="59" t="s">
        <v>525</v>
      </c>
      <c r="K11" s="45">
        <v>187233755.86999997</v>
      </c>
      <c r="L11" s="45">
        <v>857568550.11999989</v>
      </c>
      <c r="M11" s="45">
        <f t="shared" si="0"/>
        <v>-670334794.24999988</v>
      </c>
      <c r="N11" s="63">
        <f t="shared" si="1"/>
        <v>-0.78166905042891288</v>
      </c>
    </row>
    <row r="12" spans="2:14" s="2" customFormat="1" ht="19.7" customHeight="1" x14ac:dyDescent="0.2">
      <c r="B12" s="48" t="s">
        <v>63</v>
      </c>
      <c r="C12" s="48" t="s">
        <v>63</v>
      </c>
      <c r="D12" s="14"/>
      <c r="E12" s="14"/>
      <c r="F12" s="14"/>
      <c r="G12" s="183" t="s">
        <v>64</v>
      </c>
      <c r="H12" s="183"/>
      <c r="I12" s="183"/>
      <c r="J12" s="183"/>
      <c r="K12" s="44">
        <v>1691224444.0900002</v>
      </c>
      <c r="L12" s="44">
        <v>1729642817.77</v>
      </c>
      <c r="M12" s="44">
        <f t="shared" si="0"/>
        <v>-38418373.679999828</v>
      </c>
      <c r="N12" s="62">
        <f t="shared" si="1"/>
        <v>-2.2211738334237174E-2</v>
      </c>
    </row>
    <row r="13" spans="2:14" s="2" customFormat="1" ht="19.7" customHeight="1" x14ac:dyDescent="0.2">
      <c r="B13" s="15" t="s">
        <v>65</v>
      </c>
      <c r="C13" s="15" t="s">
        <v>65</v>
      </c>
      <c r="D13" s="14"/>
      <c r="E13" s="14"/>
      <c r="F13" s="14"/>
      <c r="G13" s="14"/>
      <c r="H13" s="14"/>
      <c r="I13" s="14"/>
      <c r="J13" s="15" t="s">
        <v>66</v>
      </c>
      <c r="K13" s="45">
        <v>29104047.620000001</v>
      </c>
      <c r="L13" s="45">
        <v>26412383.129999999</v>
      </c>
      <c r="M13" s="45">
        <f t="shared" si="0"/>
        <v>2691664.4900000021</v>
      </c>
      <c r="N13" s="63">
        <f t="shared" si="1"/>
        <v>0.10190918694279905</v>
      </c>
    </row>
    <row r="14" spans="2:14" s="2" customFormat="1" ht="19.7" customHeight="1" x14ac:dyDescent="0.2">
      <c r="B14" s="16" t="s">
        <v>67</v>
      </c>
      <c r="C14" s="15" t="s">
        <v>68</v>
      </c>
      <c r="D14" s="14"/>
      <c r="E14" s="14"/>
      <c r="F14" s="14"/>
      <c r="G14" s="14"/>
      <c r="H14" s="14"/>
      <c r="I14" s="14"/>
      <c r="J14" s="15" t="s">
        <v>69</v>
      </c>
      <c r="K14" s="45">
        <v>1662120396.4699998</v>
      </c>
      <c r="L14" s="45">
        <v>1703230434.6399999</v>
      </c>
      <c r="M14" s="45">
        <f t="shared" si="0"/>
        <v>-41110038.170000076</v>
      </c>
      <c r="N14" s="63">
        <f t="shared" si="1"/>
        <v>-2.4136509854398636E-2</v>
      </c>
    </row>
    <row r="15" spans="2:14" s="2" customFormat="1" ht="19.7" customHeight="1" x14ac:dyDescent="0.2">
      <c r="B15" s="48" t="s">
        <v>72</v>
      </c>
      <c r="C15" s="48" t="s">
        <v>72</v>
      </c>
      <c r="D15" s="13"/>
      <c r="E15" s="13"/>
      <c r="F15" s="183" t="s">
        <v>5</v>
      </c>
      <c r="G15" s="183"/>
      <c r="H15" s="183"/>
      <c r="I15" s="183"/>
      <c r="J15" s="183"/>
      <c r="K15" s="44">
        <v>917903088.27000022</v>
      </c>
      <c r="L15" s="44">
        <v>837464833.63000011</v>
      </c>
      <c r="M15" s="44">
        <f t="shared" si="0"/>
        <v>80438254.640000105</v>
      </c>
      <c r="N15" s="62">
        <f t="shared" si="1"/>
        <v>9.604971028017939E-2</v>
      </c>
    </row>
    <row r="16" spans="2:14" s="2" customFormat="1" ht="19.7" customHeight="1" x14ac:dyDescent="0.2">
      <c r="B16" s="48" t="s">
        <v>73</v>
      </c>
      <c r="C16" s="48" t="s">
        <v>73</v>
      </c>
      <c r="D16" s="13"/>
      <c r="E16" s="13"/>
      <c r="F16" s="183" t="s">
        <v>74</v>
      </c>
      <c r="G16" s="183"/>
      <c r="H16" s="183"/>
      <c r="I16" s="183"/>
      <c r="J16" s="183"/>
      <c r="K16" s="44">
        <v>1827360715.52</v>
      </c>
      <c r="L16" s="44">
        <v>2412703782.9299998</v>
      </c>
      <c r="M16" s="44">
        <f t="shared" si="0"/>
        <v>-585343067.40999985</v>
      </c>
      <c r="N16" s="62">
        <f t="shared" si="1"/>
        <v>-0.24260875767316792</v>
      </c>
    </row>
    <row r="17" spans="2:14" s="2" customFormat="1" ht="19.7" customHeight="1" x14ac:dyDescent="0.2">
      <c r="B17" s="13"/>
      <c r="C17" s="13"/>
      <c r="D17" s="13"/>
      <c r="E17" s="13"/>
      <c r="F17" s="13"/>
      <c r="G17" s="13"/>
      <c r="H17" s="13"/>
      <c r="I17" s="13"/>
      <c r="J17" s="15" t="s">
        <v>466</v>
      </c>
      <c r="K17" s="44">
        <v>1687420436.8199999</v>
      </c>
      <c r="L17" s="44">
        <v>1123174866.3899999</v>
      </c>
      <c r="M17" s="44">
        <f t="shared" si="0"/>
        <v>564245570.43000007</v>
      </c>
      <c r="N17" s="62">
        <f t="shared" si="1"/>
        <v>0.50236662813115074</v>
      </c>
    </row>
    <row r="18" spans="2:14" s="2" customFormat="1" ht="19.7" customHeight="1" x14ac:dyDescent="0.2">
      <c r="B18" s="13"/>
      <c r="C18" s="13"/>
      <c r="D18" s="13"/>
      <c r="E18" s="13"/>
      <c r="F18" s="13"/>
      <c r="G18" s="13"/>
      <c r="H18" s="13"/>
      <c r="I18" s="13"/>
      <c r="J18" s="15" t="s">
        <v>467</v>
      </c>
      <c r="K18" s="44">
        <v>139940278.69999999</v>
      </c>
      <c r="L18" s="44">
        <v>1289528916.54</v>
      </c>
      <c r="M18" s="44">
        <f t="shared" si="0"/>
        <v>-1149588637.8399999</v>
      </c>
      <c r="N18" s="62">
        <f t="shared" si="1"/>
        <v>-0.89147953418874792</v>
      </c>
    </row>
    <row r="19" spans="2:14" s="2" customFormat="1" ht="19.7" customHeight="1" x14ac:dyDescent="0.2">
      <c r="B19" s="48" t="s">
        <v>77</v>
      </c>
      <c r="C19" s="48" t="s">
        <v>77</v>
      </c>
      <c r="D19" s="13"/>
      <c r="E19" s="13"/>
      <c r="F19" s="183" t="s">
        <v>8</v>
      </c>
      <c r="G19" s="183"/>
      <c r="H19" s="183"/>
      <c r="I19" s="183"/>
      <c r="J19" s="183"/>
      <c r="K19" s="44">
        <v>801047137.67999995</v>
      </c>
      <c r="L19" s="44">
        <v>1205636950.6299999</v>
      </c>
      <c r="M19" s="44">
        <f t="shared" si="0"/>
        <v>-404589812.94999993</v>
      </c>
      <c r="N19" s="62">
        <f t="shared" si="1"/>
        <v>-0.33558179577905556</v>
      </c>
    </row>
    <row r="20" spans="2:14" s="2" customFormat="1" ht="19.7" customHeight="1" x14ac:dyDescent="0.2">
      <c r="B20" s="15" t="s">
        <v>78</v>
      </c>
      <c r="C20" s="15" t="s">
        <v>79</v>
      </c>
      <c r="D20" s="14"/>
      <c r="E20" s="14"/>
      <c r="F20" s="14"/>
      <c r="G20" s="14"/>
      <c r="H20" s="14"/>
      <c r="I20" s="14"/>
      <c r="J20" s="59" t="s">
        <v>527</v>
      </c>
      <c r="K20" s="45">
        <v>610187860.73000002</v>
      </c>
      <c r="L20" s="45">
        <v>1007707105.8800001</v>
      </c>
      <c r="M20" s="45">
        <f t="shared" si="0"/>
        <v>-397519245.1500001</v>
      </c>
      <c r="N20" s="63">
        <f t="shared" si="1"/>
        <v>-0.39447895408344724</v>
      </c>
    </row>
    <row r="21" spans="2:14" s="2" customFormat="1" ht="19.7" customHeight="1" x14ac:dyDescent="0.2">
      <c r="B21" s="14"/>
      <c r="C21" s="14"/>
      <c r="D21" s="14"/>
      <c r="E21" s="14"/>
      <c r="F21" s="14"/>
      <c r="G21" s="14"/>
      <c r="H21" s="14"/>
      <c r="I21" s="14"/>
      <c r="J21" s="15" t="s">
        <v>80</v>
      </c>
      <c r="K21" s="45">
        <v>190859276.95000002</v>
      </c>
      <c r="L21" s="45">
        <v>197929844.75</v>
      </c>
      <c r="M21" s="45">
        <f t="shared" si="0"/>
        <v>-7070567.7999999821</v>
      </c>
      <c r="N21" s="63">
        <f t="shared" si="1"/>
        <v>-3.5722595594063322E-2</v>
      </c>
    </row>
    <row r="22" spans="2:14" s="2" customFormat="1" ht="19.7" customHeight="1" x14ac:dyDescent="0.2">
      <c r="B22" s="48" t="s">
        <v>81</v>
      </c>
      <c r="C22" s="48" t="s">
        <v>81</v>
      </c>
      <c r="D22" s="13"/>
      <c r="E22" s="13"/>
      <c r="F22" s="183" t="s">
        <v>9</v>
      </c>
      <c r="G22" s="183"/>
      <c r="H22" s="183"/>
      <c r="I22" s="183"/>
      <c r="J22" s="183"/>
      <c r="K22" s="44">
        <v>5686419721.3000002</v>
      </c>
      <c r="L22" s="44">
        <v>5605733116.3999996</v>
      </c>
      <c r="M22" s="44">
        <f t="shared" si="0"/>
        <v>80686604.900000572</v>
      </c>
      <c r="N22" s="62">
        <f t="shared" si="1"/>
        <v>1.4393586570139449E-2</v>
      </c>
    </row>
    <row r="23" spans="2:14" s="2" customFormat="1" ht="19.7" customHeight="1" x14ac:dyDescent="0.2">
      <c r="B23" s="13"/>
      <c r="C23" s="13"/>
      <c r="D23" s="14"/>
      <c r="E23" s="14"/>
      <c r="F23" s="14"/>
      <c r="G23" s="183" t="s">
        <v>82</v>
      </c>
      <c r="H23" s="183"/>
      <c r="I23" s="183"/>
      <c r="J23" s="183"/>
      <c r="K23" s="44">
        <v>2963994511.4399996</v>
      </c>
      <c r="L23" s="44">
        <v>2858399622.8099999</v>
      </c>
      <c r="M23" s="44">
        <f t="shared" si="0"/>
        <v>105594888.62999964</v>
      </c>
      <c r="N23" s="62">
        <f t="shared" si="1"/>
        <v>3.6941961434417081E-2</v>
      </c>
    </row>
    <row r="24" spans="2:14" s="2" customFormat="1" ht="19.7" customHeight="1" x14ac:dyDescent="0.2">
      <c r="B24" s="15" t="s">
        <v>83</v>
      </c>
      <c r="C24" s="15" t="s">
        <v>84</v>
      </c>
      <c r="D24" s="14"/>
      <c r="E24" s="14"/>
      <c r="F24" s="14"/>
      <c r="G24" s="14"/>
      <c r="H24" s="14"/>
      <c r="I24" s="14"/>
      <c r="J24" s="59" t="s">
        <v>528</v>
      </c>
      <c r="K24" s="45">
        <v>2886273139.0599999</v>
      </c>
      <c r="L24" s="45">
        <v>2766430011.6800003</v>
      </c>
      <c r="M24" s="45">
        <f t="shared" si="0"/>
        <v>119843127.37999964</v>
      </c>
      <c r="N24" s="63">
        <f t="shared" si="1"/>
        <v>4.3320498575426081E-2</v>
      </c>
    </row>
    <row r="25" spans="2:14" s="2" customFormat="1" ht="19.7" customHeight="1" x14ac:dyDescent="0.2">
      <c r="B25" s="15" t="s">
        <v>85</v>
      </c>
      <c r="C25" s="15" t="s">
        <v>86</v>
      </c>
      <c r="D25" s="14"/>
      <c r="E25" s="14"/>
      <c r="F25" s="14"/>
      <c r="G25" s="14"/>
      <c r="H25" s="14"/>
      <c r="I25" s="14"/>
      <c r="J25" s="59" t="s">
        <v>529</v>
      </c>
      <c r="K25" s="45">
        <v>77721372.379999995</v>
      </c>
      <c r="L25" s="45">
        <v>91969611.129999995</v>
      </c>
      <c r="M25" s="45">
        <f t="shared" si="0"/>
        <v>-14248238.75</v>
      </c>
      <c r="N25" s="63">
        <f t="shared" si="1"/>
        <v>-0.15492333364180444</v>
      </c>
    </row>
    <row r="26" spans="2:14" s="2" customFormat="1" ht="19.7" customHeight="1" x14ac:dyDescent="0.2">
      <c r="B26" s="50"/>
      <c r="C26" s="17"/>
      <c r="D26" s="18"/>
      <c r="E26" s="18"/>
      <c r="F26" s="18"/>
      <c r="G26" s="185" t="s">
        <v>87</v>
      </c>
      <c r="H26" s="185"/>
      <c r="I26" s="185"/>
      <c r="J26" s="185"/>
      <c r="K26" s="46">
        <v>1878082998.8900003</v>
      </c>
      <c r="L26" s="46">
        <v>1944719438.9399998</v>
      </c>
      <c r="M26" s="46">
        <f t="shared" si="0"/>
        <v>-66636440.049999475</v>
      </c>
      <c r="N26" s="64">
        <f t="shared" si="1"/>
        <v>-3.4265323169865969E-2</v>
      </c>
    </row>
    <row r="27" spans="2:14" s="2" customFormat="1" ht="19.7" customHeight="1" x14ac:dyDescent="0.2">
      <c r="B27" s="15" t="s">
        <v>88</v>
      </c>
      <c r="C27" s="19" t="s">
        <v>89</v>
      </c>
      <c r="D27" s="20"/>
      <c r="E27" s="20"/>
      <c r="F27" s="20"/>
      <c r="G27" s="20"/>
      <c r="H27" s="20"/>
      <c r="I27" s="20"/>
      <c r="J27" s="21" t="s">
        <v>87</v>
      </c>
      <c r="K27" s="47">
        <v>1861194081.9099998</v>
      </c>
      <c r="L27" s="47">
        <v>1944719438.9399998</v>
      </c>
      <c r="M27" s="47">
        <f t="shared" si="0"/>
        <v>-83525357.029999971</v>
      </c>
      <c r="N27" s="65">
        <f t="shared" si="1"/>
        <v>-4.2949823690520028E-2</v>
      </c>
    </row>
    <row r="28" spans="2:14" s="2" customFormat="1" ht="19.7" customHeight="1" x14ac:dyDescent="0.2">
      <c r="B28" s="22" t="s">
        <v>375</v>
      </c>
      <c r="C28" s="15" t="s">
        <v>94</v>
      </c>
      <c r="D28" s="14"/>
      <c r="E28" s="14"/>
      <c r="F28" s="14"/>
      <c r="G28" s="14"/>
      <c r="H28" s="14"/>
      <c r="I28" s="14"/>
      <c r="J28" s="59" t="s">
        <v>530</v>
      </c>
      <c r="K28" s="45">
        <v>16888916.98</v>
      </c>
      <c r="L28" s="45">
        <v>0</v>
      </c>
      <c r="M28" s="45">
        <f t="shared" si="0"/>
        <v>16888916.98</v>
      </c>
      <c r="N28" s="68" t="s">
        <v>532</v>
      </c>
    </row>
    <row r="29" spans="2:14" s="2" customFormat="1" ht="19.7" customHeight="1" x14ac:dyDescent="0.2">
      <c r="B29" s="13"/>
      <c r="C29" s="13"/>
      <c r="D29" s="13"/>
      <c r="E29" s="13"/>
      <c r="F29" s="13"/>
      <c r="G29" s="183" t="s">
        <v>96</v>
      </c>
      <c r="H29" s="183"/>
      <c r="I29" s="183"/>
      <c r="J29" s="183"/>
      <c r="K29" s="44">
        <v>844342210.97000003</v>
      </c>
      <c r="L29" s="44">
        <v>802614054.6500001</v>
      </c>
      <c r="M29" s="44">
        <f t="shared" si="0"/>
        <v>41728156.319999933</v>
      </c>
      <c r="N29" s="62">
        <f t="shared" si="1"/>
        <v>5.1990313499053364E-2</v>
      </c>
    </row>
    <row r="30" spans="2:14" s="2" customFormat="1" ht="19.7" customHeight="1" x14ac:dyDescent="0.2">
      <c r="B30" s="48" t="s">
        <v>97</v>
      </c>
      <c r="C30" s="48" t="s">
        <v>97</v>
      </c>
      <c r="D30" s="13"/>
      <c r="E30" s="13"/>
      <c r="F30" s="183" t="s">
        <v>10</v>
      </c>
      <c r="G30" s="183"/>
      <c r="H30" s="183"/>
      <c r="I30" s="183"/>
      <c r="J30" s="183"/>
      <c r="K30" s="44">
        <v>2298448165.1999998</v>
      </c>
      <c r="L30" s="44">
        <v>1475494308</v>
      </c>
      <c r="M30" s="44">
        <f t="shared" si="0"/>
        <v>822953857.19999981</v>
      </c>
      <c r="N30" s="62">
        <f t="shared" si="1"/>
        <v>0.55774790369438665</v>
      </c>
    </row>
    <row r="31" spans="2:14" s="2" customFormat="1" ht="19.7" customHeight="1" x14ac:dyDescent="0.2">
      <c r="B31" s="15" t="s">
        <v>98</v>
      </c>
      <c r="C31" s="15" t="s">
        <v>99</v>
      </c>
      <c r="D31" s="14"/>
      <c r="E31" s="14"/>
      <c r="F31" s="14"/>
      <c r="G31" s="14"/>
      <c r="H31" s="14"/>
      <c r="I31" s="14"/>
      <c r="J31" s="15" t="s">
        <v>100</v>
      </c>
      <c r="K31" s="45">
        <v>494580436.37000006</v>
      </c>
      <c r="L31" s="45">
        <v>451090017.22000009</v>
      </c>
      <c r="M31" s="45">
        <f t="shared" si="0"/>
        <v>43490419.149999976</v>
      </c>
      <c r="N31" s="63">
        <f t="shared" si="1"/>
        <v>9.6411841295058753E-2</v>
      </c>
    </row>
    <row r="32" spans="2:14" s="2" customFormat="1" ht="19.7" customHeight="1" x14ac:dyDescent="0.2">
      <c r="B32" s="15" t="s">
        <v>101</v>
      </c>
      <c r="C32" s="15" t="s">
        <v>102</v>
      </c>
      <c r="D32" s="14"/>
      <c r="E32" s="14"/>
      <c r="F32" s="14"/>
      <c r="G32" s="14"/>
      <c r="H32" s="14"/>
      <c r="I32" s="14"/>
      <c r="J32" s="15" t="s">
        <v>103</v>
      </c>
      <c r="K32" s="45">
        <v>295499956.39999998</v>
      </c>
      <c r="L32" s="45">
        <v>401315765.25999999</v>
      </c>
      <c r="M32" s="45">
        <f t="shared" si="0"/>
        <v>-105815808.86000001</v>
      </c>
      <c r="N32" s="63">
        <f t="shared" si="1"/>
        <v>-0.26367219536328268</v>
      </c>
    </row>
    <row r="33" spans="2:14" s="2" customFormat="1" ht="19.7" customHeight="1" x14ac:dyDescent="0.2">
      <c r="B33" s="14"/>
      <c r="C33" s="14"/>
      <c r="D33" s="14"/>
      <c r="E33" s="14"/>
      <c r="F33" s="14"/>
      <c r="G33" s="14"/>
      <c r="H33" s="14"/>
      <c r="I33" s="14"/>
      <c r="J33" s="15" t="s">
        <v>468</v>
      </c>
      <c r="K33" s="45">
        <v>657291380.90999985</v>
      </c>
      <c r="L33" s="45">
        <v>0</v>
      </c>
      <c r="M33" s="45">
        <f t="shared" si="0"/>
        <v>657291380.90999985</v>
      </c>
      <c r="N33" s="68" t="s">
        <v>532</v>
      </c>
    </row>
    <row r="34" spans="2:14" s="2" customFormat="1" ht="19.7" customHeight="1" x14ac:dyDescent="0.2">
      <c r="B34" s="14"/>
      <c r="C34" s="14"/>
      <c r="D34" s="14"/>
      <c r="E34" s="14"/>
      <c r="F34" s="14"/>
      <c r="G34" s="14"/>
      <c r="H34" s="14"/>
      <c r="I34" s="14"/>
      <c r="J34" s="15" t="s">
        <v>104</v>
      </c>
      <c r="K34" s="45">
        <v>851076391.51999998</v>
      </c>
      <c r="L34" s="45">
        <v>623088525.51999998</v>
      </c>
      <c r="M34" s="45">
        <f t="shared" si="0"/>
        <v>227987866</v>
      </c>
      <c r="N34" s="63">
        <f t="shared" si="1"/>
        <v>0.36589963811279014</v>
      </c>
    </row>
    <row r="35" spans="2:14" s="2" customFormat="1" ht="19.7" customHeight="1" x14ac:dyDescent="0.2">
      <c r="B35" s="48" t="s">
        <v>105</v>
      </c>
      <c r="C35" s="48" t="s">
        <v>105</v>
      </c>
      <c r="D35" s="13"/>
      <c r="E35" s="13"/>
      <c r="F35" s="183" t="s">
        <v>106</v>
      </c>
      <c r="G35" s="183"/>
      <c r="H35" s="183"/>
      <c r="I35" s="183"/>
      <c r="J35" s="183"/>
      <c r="K35" s="44">
        <v>846353529.78999996</v>
      </c>
      <c r="L35" s="44">
        <v>949418676.64999998</v>
      </c>
      <c r="M35" s="44">
        <f t="shared" si="0"/>
        <v>-103065146.86000001</v>
      </c>
      <c r="N35" s="62">
        <f t="shared" si="1"/>
        <v>-0.10855605582108707</v>
      </c>
    </row>
    <row r="36" spans="2:14" s="2" customFormat="1" ht="19.7" customHeight="1" x14ac:dyDescent="0.2">
      <c r="B36" s="49" t="s">
        <v>129</v>
      </c>
      <c r="C36" s="49" t="s">
        <v>129</v>
      </c>
      <c r="D36" s="55"/>
      <c r="E36" s="184" t="s">
        <v>11</v>
      </c>
      <c r="F36" s="184"/>
      <c r="G36" s="184"/>
      <c r="H36" s="184"/>
      <c r="I36" s="184"/>
      <c r="J36" s="184"/>
      <c r="K36" s="56">
        <v>80390230.11999999</v>
      </c>
      <c r="L36" s="56">
        <v>133945018.57000001</v>
      </c>
      <c r="M36" s="56">
        <f t="shared" si="0"/>
        <v>-53554788.450000018</v>
      </c>
      <c r="N36" s="61">
        <f t="shared" si="1"/>
        <v>-0.39982665291887765</v>
      </c>
    </row>
    <row r="37" spans="2:14" s="2" customFormat="1" ht="19.7" customHeight="1" x14ac:dyDescent="0.2">
      <c r="B37" s="48" t="s">
        <v>131</v>
      </c>
      <c r="C37" s="48" t="s">
        <v>131</v>
      </c>
      <c r="D37" s="14"/>
      <c r="E37" s="14"/>
      <c r="F37" s="183" t="s">
        <v>13</v>
      </c>
      <c r="G37" s="183"/>
      <c r="H37" s="183"/>
      <c r="I37" s="183"/>
      <c r="J37" s="183"/>
      <c r="K37" s="44">
        <v>5484926.8099999996</v>
      </c>
      <c r="L37" s="44">
        <v>30960913.620000001</v>
      </c>
      <c r="M37" s="44">
        <f t="shared" si="0"/>
        <v>-25475986.810000002</v>
      </c>
      <c r="N37" s="62">
        <f t="shared" si="1"/>
        <v>-0.82284350916386173</v>
      </c>
    </row>
    <row r="38" spans="2:14" s="2" customFormat="1" ht="19.7" customHeight="1" x14ac:dyDescent="0.2">
      <c r="B38" s="48" t="s">
        <v>132</v>
      </c>
      <c r="C38" s="48" t="s">
        <v>132</v>
      </c>
      <c r="D38" s="14"/>
      <c r="E38" s="14"/>
      <c r="F38" s="183" t="s">
        <v>133</v>
      </c>
      <c r="G38" s="183"/>
      <c r="H38" s="183"/>
      <c r="I38" s="183"/>
      <c r="J38" s="183"/>
      <c r="K38" s="44">
        <v>8273990.6500000004</v>
      </c>
      <c r="L38" s="44">
        <v>8451218.1600000001</v>
      </c>
      <c r="M38" s="44">
        <f t="shared" si="0"/>
        <v>-177227.50999999978</v>
      </c>
      <c r="N38" s="62">
        <f t="shared" si="1"/>
        <v>-2.0970646674206783E-2</v>
      </c>
    </row>
    <row r="39" spans="2:14" s="2" customFormat="1" ht="19.7" customHeight="1" x14ac:dyDescent="0.2">
      <c r="B39" s="48" t="s">
        <v>134</v>
      </c>
      <c r="C39" s="48" t="s">
        <v>134</v>
      </c>
      <c r="D39" s="14"/>
      <c r="E39" s="14"/>
      <c r="F39" s="183" t="s">
        <v>15</v>
      </c>
      <c r="G39" s="183"/>
      <c r="H39" s="183"/>
      <c r="I39" s="183"/>
      <c r="J39" s="183"/>
      <c r="K39" s="44">
        <v>66561312.659999996</v>
      </c>
      <c r="L39" s="44">
        <v>94487886.790000007</v>
      </c>
      <c r="M39" s="44">
        <f t="shared" si="0"/>
        <v>-27926574.13000001</v>
      </c>
      <c r="N39" s="62">
        <f t="shared" si="1"/>
        <v>-0.29555718810885268</v>
      </c>
    </row>
    <row r="40" spans="2:14" s="2" customFormat="1" ht="19.7" customHeight="1" x14ac:dyDescent="0.2">
      <c r="B40" s="48" t="s">
        <v>135</v>
      </c>
      <c r="C40" s="48" t="s">
        <v>135</v>
      </c>
      <c r="D40" s="14"/>
      <c r="E40" s="14"/>
      <c r="F40" s="183" t="s">
        <v>16</v>
      </c>
      <c r="G40" s="183"/>
      <c r="H40" s="183"/>
      <c r="I40" s="183"/>
      <c r="J40" s="183"/>
      <c r="K40" s="44">
        <v>70000</v>
      </c>
      <c r="L40" s="44">
        <v>45000</v>
      </c>
      <c r="M40" s="44">
        <f t="shared" si="0"/>
        <v>25000</v>
      </c>
      <c r="N40" s="62">
        <f t="shared" si="1"/>
        <v>0.55555555555555558</v>
      </c>
    </row>
    <row r="41" spans="2:14" s="2" customFormat="1" ht="19.7" customHeight="1" x14ac:dyDescent="0.2">
      <c r="B41" s="49" t="s">
        <v>136</v>
      </c>
      <c r="C41" s="49" t="s">
        <v>136</v>
      </c>
      <c r="D41" s="55"/>
      <c r="E41" s="184" t="s">
        <v>137</v>
      </c>
      <c r="F41" s="184"/>
      <c r="G41" s="184"/>
      <c r="H41" s="184"/>
      <c r="I41" s="184"/>
      <c r="J41" s="184"/>
      <c r="K41" s="56">
        <v>853848041.70999992</v>
      </c>
      <c r="L41" s="56">
        <v>772704631.36999989</v>
      </c>
      <c r="M41" s="56">
        <f t="shared" si="0"/>
        <v>81143410.340000033</v>
      </c>
      <c r="N41" s="61">
        <f t="shared" si="1"/>
        <v>0.1050121961817847</v>
      </c>
    </row>
    <row r="42" spans="2:14" s="2" customFormat="1" ht="19.7" customHeight="1" x14ac:dyDescent="0.2">
      <c r="B42" s="23"/>
      <c r="C42" s="23"/>
      <c r="D42" s="182" t="s">
        <v>152</v>
      </c>
      <c r="E42" s="182"/>
      <c r="F42" s="182"/>
      <c r="G42" s="182"/>
      <c r="H42" s="182"/>
      <c r="I42" s="182"/>
      <c r="J42" s="182"/>
      <c r="K42" s="57">
        <v>9309572049.9699993</v>
      </c>
      <c r="L42" s="57">
        <v>8556975913.9100008</v>
      </c>
      <c r="M42" s="57">
        <f t="shared" ref="M42" si="2">K42-L42</f>
        <v>752596136.05999851</v>
      </c>
      <c r="N42" s="66">
        <f t="shared" ref="N42" si="3">K42/L42-1</f>
        <v>8.7951180841422838E-2</v>
      </c>
    </row>
    <row r="43" spans="2:14" ht="15.75" customHeight="1" x14ac:dyDescent="0.2">
      <c r="B43" s="23"/>
      <c r="C43" s="4"/>
      <c r="D43" s="181" t="s">
        <v>314</v>
      </c>
      <c r="E43" s="181"/>
      <c r="F43" s="181"/>
      <c r="G43" s="181"/>
      <c r="H43" s="181"/>
      <c r="I43" s="181"/>
      <c r="J43" s="181"/>
      <c r="K43" s="58">
        <v>23118927438.499996</v>
      </c>
      <c r="L43" s="58">
        <v>23774933109.73</v>
      </c>
      <c r="M43" s="58">
        <f t="shared" ref="M43" si="4">K43-L43</f>
        <v>-656005671.23000336</v>
      </c>
      <c r="N43" s="67">
        <f t="shared" ref="N43" si="5">K43/L43-1</f>
        <v>-2.7592324579938765E-2</v>
      </c>
    </row>
    <row r="44" spans="2:14" x14ac:dyDescent="0.2">
      <c r="D44" s="181" t="s">
        <v>531</v>
      </c>
      <c r="E44" s="181"/>
      <c r="F44" s="181"/>
      <c r="G44" s="181"/>
      <c r="H44" s="181"/>
      <c r="I44" s="181"/>
      <c r="J44" s="181"/>
      <c r="K44" s="58">
        <f>K43-K33-K20</f>
        <v>21851448196.859997</v>
      </c>
      <c r="L44" s="58">
        <f>L43-L33-L20</f>
        <v>22767226003.849998</v>
      </c>
      <c r="M44" s="58">
        <f>K44-L44</f>
        <v>-915777806.99000168</v>
      </c>
      <c r="N44" s="67">
        <f t="shared" ref="N44" si="6">K44/L44-1</f>
        <v>-4.0223512817729401E-2</v>
      </c>
    </row>
  </sheetData>
  <mergeCells count="23">
    <mergeCell ref="D3:J3"/>
    <mergeCell ref="F16:J16"/>
    <mergeCell ref="F19:J19"/>
    <mergeCell ref="F22:J22"/>
    <mergeCell ref="G23:J23"/>
    <mergeCell ref="E4:J4"/>
    <mergeCell ref="F5:J5"/>
    <mergeCell ref="G6:J6"/>
    <mergeCell ref="G12:J12"/>
    <mergeCell ref="F15:J15"/>
    <mergeCell ref="G26:J26"/>
    <mergeCell ref="G29:J29"/>
    <mergeCell ref="F30:J30"/>
    <mergeCell ref="F35:J35"/>
    <mergeCell ref="E36:J36"/>
    <mergeCell ref="D43:J43"/>
    <mergeCell ref="D44:J44"/>
    <mergeCell ref="D42:J42"/>
    <mergeCell ref="F37:J37"/>
    <mergeCell ref="F38:J38"/>
    <mergeCell ref="F39:J39"/>
    <mergeCell ref="F40:J40"/>
    <mergeCell ref="E41:J4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34E67E56AD1C49B07090F2D68602E9" ma:contentTypeVersion="13" ma:contentTypeDescription="Create a new document." ma:contentTypeScope="" ma:versionID="56137e025673138611d51fdfd494b17d">
  <xsd:schema xmlns:xsd="http://www.w3.org/2001/XMLSchema" xmlns:xs="http://www.w3.org/2001/XMLSchema" xmlns:p="http://schemas.microsoft.com/office/2006/metadata/properties" xmlns:ns3="dd5ea1e2-f483-4c09-afa1-39c87d735ce5" targetNamespace="http://schemas.microsoft.com/office/2006/metadata/properties" ma:root="true" ma:fieldsID="907cb64a7d980ad3b45b1b3e2daca46e" ns3:_="">
    <xsd:import namespace="dd5ea1e2-f483-4c09-afa1-39c87d735c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5ea1e2-f483-4c09-afa1-39c87d735c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d5ea1e2-f483-4c09-afa1-39c87d735ce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d 5 f 5 b a 9 a - e 7 5 4 - 4 a 0 9 - 9 7 e 8 - 8 b a e 5 4 0 1 5 f 4 a "   x m l n s = " h t t p : / / s c h e m a s . m i c r o s o f t . c o m / D a t a M a s h u p " > A A A A A H I I A A B Q S w M E F A A C A A g A 4 V A H W a V b W T e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a j O M I L y j A F M k P I t f k K b N r 7 b H 8 g r I f a D b 3 i n Q t X O y B z B P L + w B 9 Q S w M E F A A C A A g A 4 V A H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F Q B 1 n s a S 0 r b A U A A N A U A A A T A B w A R m 9 y b X V s Y X M v U 2 V j d G l v b j E u b S C i G A A o o B Q A A A A A A A A A A A A A A A A A A A A A A A A A A A D V l + 9 u 2 z Y Q w D 8 3 Q N + B Y I D C B h T L s v 6 k a e s O b p J u A 9 I 2 S z y 0 g B E M t E z b R G V R I C k n W Z D n 2 Y P s x X a U Z F u 2 c 8 4 C Z N i m D 7 b I 4 x 3 v f j y S J 8 1 j I 2 R K L s t / 7 + 3 L v Z d 7 e s o U H 5 F P 3 D D 9 m + I s E b + z k S R d k n C z R + A 5 Z x M 2 4 6 m p 9 9 n H d Y l I R S w k M f I 7 T 5 f 9 u U p g J J 0 a k 7 1 x 3 a F s i d Q o 1 p p I w T T 8 z l t D 5 Q 5 F p q 6 1 m 8 i J T O E 3 n V B n q T + U o 1 t r 4 B 0 z R u n 3 y / 6 i T V L w p U t p x r S + l m p E K T G 3 m e 3 R R g m w Q 9 9 / v O h 9 O t 3 / 4 c O X d 6 7 V Q A z E i Y C Y + q C 7 b Y K 4 i B L L z f S B 4 Z n U W g x F I o z g 2 g p 4 f J o a r j I l N H e g d X b S O 7 f / X 0 X a O 7 E v l 7 3 z C x 9 8 X R u 5 0 9 9 c c / U Z X h 8 I W H F t x n l y Y L Y M u C X C G t x L m a u Y 9 + 2 C A e N v s 6 T V Z 8 O E 6 8 Z X P m w d S / A l N b o B S + g M f u J s x J W G Y Y N 9 2 o t j n p m D M 5 Z O c j b h t E u h 9 e G C O v u 0 0 j o o W H Y p y 7 J E x M w m m H s z S + i V U w 0 A Q 3 1 + Y 1 p 9 + U G k T N 0 2 7 E I 3 r 5 r N l X f g C 0 8 Y g Z E 1 P + / a 9 4 O 4 N H G 1 G m q f / U W S X V 9 f E 8 0 y E s u Z a / M K 0 o v a 6 Q p z V r 8 + s g U j W / W R G 1 Y L Z q C 9 0 7 o 1 W g x 8 Q N k D 5 U K 2 G L T l 9 v E U O M K m K 5 C V j i a 8 1 V c s 1 W O p Z s c y y W e p F e p G Y d C 5 u 6 O n C b e 7 8 I 1 l S J 0 i C Y i B 9 3 u H 3 N E e j B L D 3 P A 3 N l 1 2 i G 3 / m v i + h n / O E q k W u b H h Z U l x z Q k I 6 8 U L O A X G Y l Y d A W W 7 O h X y x I g Z g 5 Y 2 L I 0 F q x 0 c 5 e r + v J D s y M S d x w g E M r i A F T Z i z s + Z m Z I u X Z w s i t 0 m Y j I 1 7 t x z R z L O r d f a 9 Q 6 D o B 3 5 R 6 6 O p 3 y U w 2 x g o s r z 7 g B C / n Y A O / P g z B 5 L B Q f a X T G 5 u m o 6 J M 2 T x C F R 2 G 5 7 0 C I b + + p f i O j I O / S C s P P 8 E c F i 3 2 Q s H d k E s G G s 8 r T s L 9 7 L T G 1 s R O 8 Q W q r Y 3 B M j + K N V W l K b 3 s z m L x x f z O T W W 5 p n I 2 b 4 i B a p W k 5 R K p X v C 9 W y t T J Q t l d m y v b S W C 2 v 9 + k F n 8 k 5 R F L 6 q 1 e x l I K q u 7 E V s 3 P 3 F C f W 5 / x R y T w D S x f y u j Z h 0 d v Y 9 s j G X p z v l s I d / d V u H g m 9 n M V T c i a 0 a X 1 i N 4 3 B A o 9 d u Y c 3 8 Z Z p D 4 9 2 z U V n 4 U D N W O m G V x w H W 2 b t k V A O q B 1 w 1 X m w t f m 3 d v 8 J M 3 a b H O t 5 6 6 R K 5 3 9 y o 1 D y a h n N K 0 J d x T O p o D 9 8 3 T k C Y 6 s 9 0 4 M 7 X i o o g u w N 1 q W 9 V K a 3 M 1 m k W H k J d q l l 7 s Z 6 D l 2 P b 7 D B C U / E T M A l 3 6 V v Q a P C 1 / U 6 b Y e c p r E c w S 3 e L f a f Q 3 7 J p e G X 5 j b h 3 d V r 6 7 N M + V V z 8 x L / j w A 8 6 h w G / z e A z 5 O D f / O u W Y I K Q w t 9 y W l H U f W s n M I n Y 6 p x q u 5 y W 6 i P x 7 Z r K T s r u 9 a / C e w D x a P 3 l A + A 8 Z i u 1 0 e 2 L i w s b P S X a w b z f i n m L Y r J j 0 r O t m p X b 6 N 4 3 U l u Z 3 n q 2 f p 0 6 Y R I c X / q a F z X H o E V s x d 7 e 5 X e K u f K u P b p m U i n T J N z K O R j k T G h S X H I i h G r 3 R i X 3 0 X W W H 6 E O V 5 z o X 0 M 5 e 2 f f 7 B k K q 0 J W S j K m m L R Z 3 i F o r F 7 O s j M a n w v S S 5 j l j D I U a P y 5 b 7 Z q e 5 t u I s 6 5 3 S W 5 v o i k 6 S X Q L 7 C 9 + Y j V f A j k 9 v 6 u N P u d N r e o r Z N 8 9 m Q q 6 K i K A Q d T O B j g g A T h J g g w g S H m O A 1 J j h C B F 4 b E 2 C R e 0 j k P s b K x 1 j 5 G C s f Y + V j r H y M l Y + x 8 j F W P s b K x 1 j 5 G C s f Y x V g r A K M V Y C x C j B W A c Y q w F g F G K s A Y x V g r A K M V Y C x C j B W I c Y q x F i F G K s Q Y x V i r E K M V Y i x C j F W I c Y q x F i F G K s Q Y x V h r C K M V Y S x i j B W E c Y q w l h F G K s I Y x V h r C K M V Y S x i r Z Y 3 T c X 9 + f m l f H 2 L 1 B L A Q I t A B Q A A g A I A O F Q B 1 m l W 1 k 3 p A A A A P Y A A A A S A A A A A A A A A A A A A A A A A A A A A A B D b 2 5 m a W c v U G F j a 2 F n Z S 5 4 b W x Q S w E C L Q A U A A I A C A D h U A d Z D 8 r p q 6 Q A A A D p A A A A E w A A A A A A A A A A A A A A A A D w A A A A W 0 N v b n R l b n R f V H l w Z X N d L n h t b F B L A Q I t A B Q A A g A I A O F Q B 1 n s a S 0 r b A U A A N A U A A A T A A A A A A A A A A A A A A A A A O E B A A B G b 3 J t d W x h c y 9 T Z W N 0 a W 9 u M S 5 t U E s F B g A A A A A D A A M A w g A A A J o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V S A A A A A A A A w 1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l d G F z X 3 J l Y W x p e m F k b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W V 0 Y X N f c m V h b G l 6 Y W R v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G x h b j M i I C 8 + P E V u d H J 5 I F R 5 c G U 9 I l F 1 Z X J 5 S U Q i I F Z h b H V l P S J z M W E 4 N D Y 1 M T M t N D E 3 M S 0 0 Y 2 Y w L W F j Z j g t M D E w M D M 1 N D k 1 O W I 5 I i A v P j x F b n R y e S B U e X B l P S J M b 2 F k Z W R U b 0 F u Y W x 5 c 2 l z U 2 V y d m l j Z X M i I F Z h b H V l P S J s M C I g L z 4 8 R W 5 0 c n k g V H l w Z T 0 i R m l s b E x h c 3 R V c G R h d G V k I i B W Y W x 1 Z T 0 i Z D I w M j Q t M D g t M D d U M T M 6 M D c 6 M D M u N z U x N T M x M l o i I C 8 + P E V u d H J 5 I F R 5 c G U 9 I k Z p b G x F c n J v c k N v d W 5 0 I i B W Y W x 1 Z T 0 i b D A i I C 8 + P E V u d H J 5 I F R 5 c G U 9 I k Z p b G x D b 2 x 1 b W 5 U e X B l c y I g V m F s d W U 9 I n N C Z 1 l H Q l F V R k J R V U Z C U V V G Q l F V R k J R V U Z C U V V G Q l F V R k J R V U Z C U V V G Q l F V R k J R V U Z C U V V G Q l F V R k J R V U Z C U V V G Q l F V R k J R V U Z C U V V G Q l F V R k J R V U Z C Z 1 l H Q m d Z R 0 J n W U d C Z 1 l H Q m d Z R 0 J n W U d C Z 1 l H Q m d Z R 0 J n W U d C Z 1 l H Q m d Z R 0 J n W U d C Z 1 l H Q m d Z R 0 J n W U d C Z 1 l H Q m d Z R 0 J n W U d C Z 1 l H I i A v P j x F b n R y e S B U e X B l P S J G a W x s R X J y b 3 J D b 2 R l I i B W Y W x 1 Z T 0 i c 1 V u a 2 5 v d 2 4 i I C 8 + P E V u d H J 5 I F R 5 c G U 9 I k Z p b G x D b 2 x 1 b W 5 O Y W 1 l c y I g V m F s d W U 9 I n N b J n F 1 b 3 Q 7 U k V D R U l U Q V M m c X V v d D s s J n F 1 b 3 Q 7 Q 2 9 s d W 1 u M S Z x d W 9 0 O y w m c X V v d D t f M S Z x d W 9 0 O y w m c X V v d D s y M D I y M D E m c X V v d D s s J n F 1 b 3 Q 7 M j A y M j A y J n F 1 b 3 Q 7 L C Z x d W 9 0 O z I w M j I w M y Z x d W 9 0 O y w m c X V v d D s y M D I y M D Q m c X V v d D s s J n F 1 b 3 Q 7 M j A y M j A 1 J n F 1 b 3 Q 7 L C Z x d W 9 0 O z I w M j I w N i Z x d W 9 0 O y w m c X V v d D s y M D I y M D c m c X V v d D s s J n F 1 b 3 Q 7 M j A y M j A 4 J n F 1 b 3 Q 7 L C Z x d W 9 0 O z I w M j I w O S Z x d W 9 0 O y w m c X V v d D s y M D I y M T A m c X V v d D s s J n F 1 b 3 Q 7 M j A y M j E x J n F 1 b 3 Q 7 L C Z x d W 9 0 O z I w M j I x M i Z x d W 9 0 O y w m c X V v d D s y M D I z M D E m c X V v d D s s J n F 1 b 3 Q 7 M j A y M z A y J n F 1 b 3 Q 7 L C Z x d W 9 0 O z I w M j M w M y Z x d W 9 0 O y w m c X V v d D s y M D I z M D Q m c X V v d D s s J n F 1 b 3 Q 7 M j A y M z A 1 J n F 1 b 3 Q 7 L C Z x d W 9 0 O z I w M j M w N i Z x d W 9 0 O y w m c X V v d D s y M D I z M D c m c X V v d D s s J n F 1 b 3 Q 7 M j A y M z A 4 J n F 1 b 3 Q 7 L C Z x d W 9 0 O z I w M j M w O S Z x d W 9 0 O y w m c X V v d D s y M D I z M T A m c X V v d D s s J n F 1 b 3 Q 7 M j A y M z E x J n F 1 b 3 Q 7 L C Z x d W 9 0 O z I w M j M x M i Z x d W 9 0 O y w m c X V v d D s y M D I 0 M D E m c X V v d D s s J n F 1 b 3 Q 7 M j A y N D A y J n F 1 b 3 Q 7 L C Z x d W 9 0 O z I w M j Q w M y Z x d W 9 0 O y w m c X V v d D s y M D I 0 M D Q m c X V v d D s s J n F 1 b 3 Q 7 M j A y N D A 1 J n F 1 b 3 Q 7 L C Z x d W 9 0 O z I w M j Q w N i Z x d W 9 0 O y w m c X V v d D s y M D I 0 M D c m c X V v d D s s J n F 1 b 3 Q 7 M j A y N D A 4 J n F 1 b 3 Q 7 L C Z x d W 9 0 O z I w M j Q w O S Z x d W 9 0 O y w m c X V v d D s y M D I 0 M T A m c X V v d D s s J n F 1 b 3 Q 7 M j A y N D E x J n F 1 b 3 Q 7 L C Z x d W 9 0 O z I w M j Q x M i Z x d W 9 0 O y w m c X V v d D s y M D I 1 M D E m c X V v d D s s J n F 1 b 3 Q 7 M j A y N T A y J n F 1 b 3 Q 7 L C Z x d W 9 0 O z I w M j U w M y Z x d W 9 0 O y w m c X V v d D s y M D I 1 M D Q m c X V v d D s s J n F 1 b 3 Q 7 M j A y N T A 1 J n F 1 b 3 Q 7 L C Z x d W 9 0 O z I w M j U w N i Z x d W 9 0 O y w m c X V v d D s y M D I 1 M D c m c X V v d D s s J n F 1 b 3 Q 7 M j A y N T A 4 J n F 1 b 3 Q 7 L C Z x d W 9 0 O z I w M j U w O S Z x d W 9 0 O y w m c X V v d D s y M D I 1 M T A m c X V v d D s s J n F 1 b 3 Q 7 M j A y N T E x J n F 1 b 3 Q 7 L C Z x d W 9 0 O z I w M j U x M i Z x d W 9 0 O y w m c X V v d D s y M D I 2 M D E m c X V v d D s s J n F 1 b 3 Q 7 M j A y N j A y J n F 1 b 3 Q 7 L C Z x d W 9 0 O z I w M j Y w M y Z x d W 9 0 O y w m c X V v d D s y M D I 2 M D Q m c X V v d D s s J n F 1 b 3 Q 7 M j A y N j A 1 J n F 1 b 3 Q 7 L C Z x d W 9 0 O z I w M j Y w N i Z x d W 9 0 O y w m c X V v d D s y M D I 2 M D c m c X V v d D s s J n F 1 b 3 Q 7 M j A y N j A 4 J n F 1 b 3 Q 7 L C Z x d W 9 0 O z I w M j Y w O S Z x d W 9 0 O y w m c X V v d D s y M D I 2 M T A m c X V v d D s s J n F 1 b 3 Q 7 M j A y N j E x J n F 1 b 3 Q 7 L C Z x d W 9 0 O z I w M j Y x M i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L C Z x d W 9 0 O 1 8 x N S Z x d W 9 0 O y w m c X V v d D t f M T Y m c X V v d D s s J n F 1 b 3 Q 7 X z E 3 J n F 1 b 3 Q 7 L C Z x d W 9 0 O 1 8 x O C Z x d W 9 0 O y w m c X V v d D t f M T k m c X V v d D s s J n F 1 b 3 Q 7 X z I w J n F 1 b 3 Q 7 L C Z x d W 9 0 O 1 8 y M S Z x d W 9 0 O y w m c X V v d D t f M j I m c X V v d D s s J n F 1 b 3 Q 7 X z I z J n F 1 b 3 Q 7 L C Z x d W 9 0 O 1 8 y N C Z x d W 9 0 O y w m c X V v d D t f M j U m c X V v d D s s J n F 1 b 3 Q 7 X z I 2 J n F 1 b 3 Q 7 L C Z x d W 9 0 O 1 8 y N y Z x d W 9 0 O y w m c X V v d D t f M j g m c X V v d D s s J n F 1 b 3 Q 7 X z I 5 J n F 1 b 3 Q 7 L C Z x d W 9 0 O 1 8 z M C Z x d W 9 0 O y w m c X V v d D t f M z E m c X V v d D s s J n F 1 b 3 Q 7 X z M y J n F 1 b 3 Q 7 L C Z x d W 9 0 O 1 8 z M y Z x d W 9 0 O y w m c X V v d D t f M z Q m c X V v d D s s J n F 1 b 3 Q 7 X z M 1 J n F 1 b 3 Q 7 L C Z x d W 9 0 O 1 8 z N i Z x d W 9 0 O y w m c X V v d D t f M z c m c X V v d D s s J n F 1 b 3 Q 7 X z M 4 J n F 1 b 3 Q 7 L C Z x d W 9 0 O 1 8 z O S Z x d W 9 0 O y w m c X V v d D t f N D A m c X V v d D s s J n F 1 b 3 Q 7 X z Q x J n F 1 b 3 Q 7 L C Z x d W 9 0 O 1 8 0 M i Z x d W 9 0 O y w m c X V v d D t f N D M m c X V v d D s s J n F 1 b 3 Q 7 X z Q 0 J n F 1 b 3 Q 7 L C Z x d W 9 0 O 1 8 0 N S Z x d W 9 0 O y w m c X V v d D t f N D Y m c X V v d D s s J n F 1 b 3 Q 7 X z Q 3 J n F 1 b 3 Q 7 L C Z x d W 9 0 O 1 8 0 O C Z x d W 9 0 O y w m c X V v d D t f N D k m c X V v d D s s J n F 1 b 3 Q 7 X z U w J n F 1 b 3 Q 7 L C Z x d W 9 0 O 1 8 1 M S Z x d W 9 0 O y w m c X V v d D t f N T I m c X V v d D s s J n F 1 b 3 Q 7 X z U z J n F 1 b 3 Q 7 L C Z x d W 9 0 O 1 8 1 N C Z x d W 9 0 O y w m c X V v d D t f N T U m c X V v d D s s J n F 1 b 3 Q 7 X z U 2 J n F 1 b 3 Q 7 L C Z x d W 9 0 O 1 8 1 N y Z x d W 9 0 O y w m c X V v d D t f N T g m c X V v d D t d I i A v P j x F b n R y e S B U e X B l P S J G a W x s Q 2 9 1 b n Q i I F Z h b H V l P S J s N j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R h c 1 9 y Z W F s a X p h Z G 8 v Q X V 0 b 1 J l b W 9 2 Z W R D b 2 x 1 b W 5 z M S 5 7 U k V D R U l U Q V M s M H 0 m c X V v d D s s J n F 1 b 3 Q 7 U 2 V j d G l v b j E v T W V 0 Y X N f c m V h b G l 6 Y W R v L 0 F 1 d G 9 S Z W 1 v d m V k Q 2 9 s d W 1 u c z E u e 0 N v b H V t b j E s M X 0 m c X V v d D s s J n F 1 b 3 Q 7 U 2 V j d G l v b j E v T W V 0 Y X N f c m V h b G l 6 Y W R v L 0 F 1 d G 9 S Z W 1 v d m V k Q 2 9 s d W 1 u c z E u e 1 8 x L D J 9 J n F 1 b 3 Q 7 L C Z x d W 9 0 O 1 N l Y 3 R p b 2 4 x L 0 1 l d G F z X 3 J l Y W x p e m F k b y 9 B d X R v U m V t b 3 Z l Z E N v b H V t b n M x L n s y M D I y M D E s M 3 0 m c X V v d D s s J n F 1 b 3 Q 7 U 2 V j d G l v b j E v T W V 0 Y X N f c m V h b G l 6 Y W R v L 0 F 1 d G 9 S Z W 1 v d m V k Q 2 9 s d W 1 u c z E u e z I w M j I w M i w 0 f S Z x d W 9 0 O y w m c X V v d D t T Z W N 0 a W 9 u M S 9 N Z X R h c 1 9 y Z W F s a X p h Z G 8 v Q X V 0 b 1 J l b W 9 2 Z W R D b 2 x 1 b W 5 z M S 5 7 M j A y M j A z L D V 9 J n F 1 b 3 Q 7 L C Z x d W 9 0 O 1 N l Y 3 R p b 2 4 x L 0 1 l d G F z X 3 J l Y W x p e m F k b y 9 B d X R v U m V t b 3 Z l Z E N v b H V t b n M x L n s y M D I y M D Q s N n 0 m c X V v d D s s J n F 1 b 3 Q 7 U 2 V j d G l v b j E v T W V 0 Y X N f c m V h b G l 6 Y W R v L 0 F 1 d G 9 S Z W 1 v d m V k Q 2 9 s d W 1 u c z E u e z I w M j I w N S w 3 f S Z x d W 9 0 O y w m c X V v d D t T Z W N 0 a W 9 u M S 9 N Z X R h c 1 9 y Z W F s a X p h Z G 8 v Q X V 0 b 1 J l b W 9 2 Z W R D b 2 x 1 b W 5 z M S 5 7 M j A y M j A 2 L D h 9 J n F 1 b 3 Q 7 L C Z x d W 9 0 O 1 N l Y 3 R p b 2 4 x L 0 1 l d G F z X 3 J l Y W x p e m F k b y 9 B d X R v U m V t b 3 Z l Z E N v b H V t b n M x L n s y M D I y M D c s O X 0 m c X V v d D s s J n F 1 b 3 Q 7 U 2 V j d G l v b j E v T W V 0 Y X N f c m V h b G l 6 Y W R v L 0 F 1 d G 9 S Z W 1 v d m V k Q 2 9 s d W 1 u c z E u e z I w M j I w O C w x M H 0 m c X V v d D s s J n F 1 b 3 Q 7 U 2 V j d G l v b j E v T W V 0 Y X N f c m V h b G l 6 Y W R v L 0 F 1 d G 9 S Z W 1 v d m V k Q 2 9 s d W 1 u c z E u e z I w M j I w O S w x M X 0 m c X V v d D s s J n F 1 b 3 Q 7 U 2 V j d G l v b j E v T W V 0 Y X N f c m V h b G l 6 Y W R v L 0 F 1 d G 9 S Z W 1 v d m V k Q 2 9 s d W 1 u c z E u e z I w M j I x M C w x M n 0 m c X V v d D s s J n F 1 b 3 Q 7 U 2 V j d G l v b j E v T W V 0 Y X N f c m V h b G l 6 Y W R v L 0 F 1 d G 9 S Z W 1 v d m V k Q 2 9 s d W 1 u c z E u e z I w M j I x M S w x M 3 0 m c X V v d D s s J n F 1 b 3 Q 7 U 2 V j d G l v b j E v T W V 0 Y X N f c m V h b G l 6 Y W R v L 0 F 1 d G 9 S Z W 1 v d m V k Q 2 9 s d W 1 u c z E u e z I w M j I x M i w x N H 0 m c X V v d D s s J n F 1 b 3 Q 7 U 2 V j d G l v b j E v T W V 0 Y X N f c m V h b G l 6 Y W R v L 0 F 1 d G 9 S Z W 1 v d m V k Q 2 9 s d W 1 u c z E u e z I w M j M w M S w x N X 0 m c X V v d D s s J n F 1 b 3 Q 7 U 2 V j d G l v b j E v T W V 0 Y X N f c m V h b G l 6 Y W R v L 0 F 1 d G 9 S Z W 1 v d m V k Q 2 9 s d W 1 u c z E u e z I w M j M w M i w x N n 0 m c X V v d D s s J n F 1 b 3 Q 7 U 2 V j d G l v b j E v T W V 0 Y X N f c m V h b G l 6 Y W R v L 0 F 1 d G 9 S Z W 1 v d m V k Q 2 9 s d W 1 u c z E u e z I w M j M w M y w x N 3 0 m c X V v d D s s J n F 1 b 3 Q 7 U 2 V j d G l v b j E v T W V 0 Y X N f c m V h b G l 6 Y W R v L 0 F 1 d G 9 S Z W 1 v d m V k Q 2 9 s d W 1 u c z E u e z I w M j M w N C w x O H 0 m c X V v d D s s J n F 1 b 3 Q 7 U 2 V j d G l v b j E v T W V 0 Y X N f c m V h b G l 6 Y W R v L 0 F 1 d G 9 S Z W 1 v d m V k Q 2 9 s d W 1 u c z E u e z I w M j M w N S w x O X 0 m c X V v d D s s J n F 1 b 3 Q 7 U 2 V j d G l v b j E v T W V 0 Y X N f c m V h b G l 6 Y W R v L 0 F 1 d G 9 S Z W 1 v d m V k Q 2 9 s d W 1 u c z E u e z I w M j M w N i w y M H 0 m c X V v d D s s J n F 1 b 3 Q 7 U 2 V j d G l v b j E v T W V 0 Y X N f c m V h b G l 6 Y W R v L 0 F 1 d G 9 S Z W 1 v d m V k Q 2 9 s d W 1 u c z E u e z I w M j M w N y w y M X 0 m c X V v d D s s J n F 1 b 3 Q 7 U 2 V j d G l v b j E v T W V 0 Y X N f c m V h b G l 6 Y W R v L 0 F 1 d G 9 S Z W 1 v d m V k Q 2 9 s d W 1 u c z E u e z I w M j M w O C w y M n 0 m c X V v d D s s J n F 1 b 3 Q 7 U 2 V j d G l v b j E v T W V 0 Y X N f c m V h b G l 6 Y W R v L 0 F 1 d G 9 S Z W 1 v d m V k Q 2 9 s d W 1 u c z E u e z I w M j M w O S w y M 3 0 m c X V v d D s s J n F 1 b 3 Q 7 U 2 V j d G l v b j E v T W V 0 Y X N f c m V h b G l 6 Y W R v L 0 F 1 d G 9 S Z W 1 v d m V k Q 2 9 s d W 1 u c z E u e z I w M j M x M C w y N H 0 m c X V v d D s s J n F 1 b 3 Q 7 U 2 V j d G l v b j E v T W V 0 Y X N f c m V h b G l 6 Y W R v L 0 F 1 d G 9 S Z W 1 v d m V k Q 2 9 s d W 1 u c z E u e z I w M j M x M S w y N X 0 m c X V v d D s s J n F 1 b 3 Q 7 U 2 V j d G l v b j E v T W V 0 Y X N f c m V h b G l 6 Y W R v L 0 F 1 d G 9 S Z W 1 v d m V k Q 2 9 s d W 1 u c z E u e z I w M j M x M i w y N n 0 m c X V v d D s s J n F 1 b 3 Q 7 U 2 V j d G l v b j E v T W V 0 Y X N f c m V h b G l 6 Y W R v L 0 F 1 d G 9 S Z W 1 v d m V k Q 2 9 s d W 1 u c z E u e z I w M j Q w M S w y N 3 0 m c X V v d D s s J n F 1 b 3 Q 7 U 2 V j d G l v b j E v T W V 0 Y X N f c m V h b G l 6 Y W R v L 0 F 1 d G 9 S Z W 1 v d m V k Q 2 9 s d W 1 u c z E u e z I w M j Q w M i w y O H 0 m c X V v d D s s J n F 1 b 3 Q 7 U 2 V j d G l v b j E v T W V 0 Y X N f c m V h b G l 6 Y W R v L 0 F 1 d G 9 S Z W 1 v d m V k Q 2 9 s d W 1 u c z E u e z I w M j Q w M y w y O X 0 m c X V v d D s s J n F 1 b 3 Q 7 U 2 V j d G l v b j E v T W V 0 Y X N f c m V h b G l 6 Y W R v L 0 F 1 d G 9 S Z W 1 v d m V k Q 2 9 s d W 1 u c z E u e z I w M j Q w N C w z M H 0 m c X V v d D s s J n F 1 b 3 Q 7 U 2 V j d G l v b j E v T W V 0 Y X N f c m V h b G l 6 Y W R v L 0 F 1 d G 9 S Z W 1 v d m V k Q 2 9 s d W 1 u c z E u e z I w M j Q w N S w z M X 0 m c X V v d D s s J n F 1 b 3 Q 7 U 2 V j d G l v b j E v T W V 0 Y X N f c m V h b G l 6 Y W R v L 0 F 1 d G 9 S Z W 1 v d m V k Q 2 9 s d W 1 u c z E u e z I w M j Q w N i w z M n 0 m c X V v d D s s J n F 1 b 3 Q 7 U 2 V j d G l v b j E v T W V 0 Y X N f c m V h b G l 6 Y W R v L 0 F 1 d G 9 S Z W 1 v d m V k Q 2 9 s d W 1 u c z E u e z I w M j Q w N y w z M 3 0 m c X V v d D s s J n F 1 b 3 Q 7 U 2 V j d G l v b j E v T W V 0 Y X N f c m V h b G l 6 Y W R v L 0 F 1 d G 9 S Z W 1 v d m V k Q 2 9 s d W 1 u c z E u e z I w M j Q w O C w z N H 0 m c X V v d D s s J n F 1 b 3 Q 7 U 2 V j d G l v b j E v T W V 0 Y X N f c m V h b G l 6 Y W R v L 0 F 1 d G 9 S Z W 1 v d m V k Q 2 9 s d W 1 u c z E u e z I w M j Q w O S w z N X 0 m c X V v d D s s J n F 1 b 3 Q 7 U 2 V j d G l v b j E v T W V 0 Y X N f c m V h b G l 6 Y W R v L 0 F 1 d G 9 S Z W 1 v d m V k Q 2 9 s d W 1 u c z E u e z I w M j Q x M C w z N n 0 m c X V v d D s s J n F 1 b 3 Q 7 U 2 V j d G l v b j E v T W V 0 Y X N f c m V h b G l 6 Y W R v L 0 F 1 d G 9 S Z W 1 v d m V k Q 2 9 s d W 1 u c z E u e z I w M j Q x M S w z N 3 0 m c X V v d D s s J n F 1 b 3 Q 7 U 2 V j d G l v b j E v T W V 0 Y X N f c m V h b G l 6 Y W R v L 0 F 1 d G 9 S Z W 1 v d m V k Q 2 9 s d W 1 u c z E u e z I w M j Q x M i w z O H 0 m c X V v d D s s J n F 1 b 3 Q 7 U 2 V j d G l v b j E v T W V 0 Y X N f c m V h b G l 6 Y W R v L 0 F 1 d G 9 S Z W 1 v d m V k Q 2 9 s d W 1 u c z E u e z I w M j U w M S w z O X 0 m c X V v d D s s J n F 1 b 3 Q 7 U 2 V j d G l v b j E v T W V 0 Y X N f c m V h b G l 6 Y W R v L 0 F 1 d G 9 S Z W 1 v d m V k Q 2 9 s d W 1 u c z E u e z I w M j U w M i w 0 M H 0 m c X V v d D s s J n F 1 b 3 Q 7 U 2 V j d G l v b j E v T W V 0 Y X N f c m V h b G l 6 Y W R v L 0 F 1 d G 9 S Z W 1 v d m V k Q 2 9 s d W 1 u c z E u e z I w M j U w M y w 0 M X 0 m c X V v d D s s J n F 1 b 3 Q 7 U 2 V j d G l v b j E v T W V 0 Y X N f c m V h b G l 6 Y W R v L 0 F 1 d G 9 S Z W 1 v d m V k Q 2 9 s d W 1 u c z E u e z I w M j U w N C w 0 M n 0 m c X V v d D s s J n F 1 b 3 Q 7 U 2 V j d G l v b j E v T W V 0 Y X N f c m V h b G l 6 Y W R v L 0 F 1 d G 9 S Z W 1 v d m V k Q 2 9 s d W 1 u c z E u e z I w M j U w N S w 0 M 3 0 m c X V v d D s s J n F 1 b 3 Q 7 U 2 V j d G l v b j E v T W V 0 Y X N f c m V h b G l 6 Y W R v L 0 F 1 d G 9 S Z W 1 v d m V k Q 2 9 s d W 1 u c z E u e z I w M j U w N i w 0 N H 0 m c X V v d D s s J n F 1 b 3 Q 7 U 2 V j d G l v b j E v T W V 0 Y X N f c m V h b G l 6 Y W R v L 0 F 1 d G 9 S Z W 1 v d m V k Q 2 9 s d W 1 u c z E u e z I w M j U w N y w 0 N X 0 m c X V v d D s s J n F 1 b 3 Q 7 U 2 V j d G l v b j E v T W V 0 Y X N f c m V h b G l 6 Y W R v L 0 F 1 d G 9 S Z W 1 v d m V k Q 2 9 s d W 1 u c z E u e z I w M j U w O C w 0 N n 0 m c X V v d D s s J n F 1 b 3 Q 7 U 2 V j d G l v b j E v T W V 0 Y X N f c m V h b G l 6 Y W R v L 0 F 1 d G 9 S Z W 1 v d m V k Q 2 9 s d W 1 u c z E u e z I w M j U w O S w 0 N 3 0 m c X V v d D s s J n F 1 b 3 Q 7 U 2 V j d G l v b j E v T W V 0 Y X N f c m V h b G l 6 Y W R v L 0 F 1 d G 9 S Z W 1 v d m V k Q 2 9 s d W 1 u c z E u e z I w M j U x M C w 0 O H 0 m c X V v d D s s J n F 1 b 3 Q 7 U 2 V j d G l v b j E v T W V 0 Y X N f c m V h b G l 6 Y W R v L 0 F 1 d G 9 S Z W 1 v d m V k Q 2 9 s d W 1 u c z E u e z I w M j U x M S w 0 O X 0 m c X V v d D s s J n F 1 b 3 Q 7 U 2 V j d G l v b j E v T W V 0 Y X N f c m V h b G l 6 Y W R v L 0 F 1 d G 9 S Z W 1 v d m V k Q 2 9 s d W 1 u c z E u e z I w M j U x M i w 1 M H 0 m c X V v d D s s J n F 1 b 3 Q 7 U 2 V j d G l v b j E v T W V 0 Y X N f c m V h b G l 6 Y W R v L 0 F 1 d G 9 S Z W 1 v d m V k Q 2 9 s d W 1 u c z E u e z I w M j Y w M S w 1 M X 0 m c X V v d D s s J n F 1 b 3 Q 7 U 2 V j d G l v b j E v T W V 0 Y X N f c m V h b G l 6 Y W R v L 0 F 1 d G 9 S Z W 1 v d m V k Q 2 9 s d W 1 u c z E u e z I w M j Y w M i w 1 M n 0 m c X V v d D s s J n F 1 b 3 Q 7 U 2 V j d G l v b j E v T W V 0 Y X N f c m V h b G l 6 Y W R v L 0 F 1 d G 9 S Z W 1 v d m V k Q 2 9 s d W 1 u c z E u e z I w M j Y w M y w 1 M 3 0 m c X V v d D s s J n F 1 b 3 Q 7 U 2 V j d G l v b j E v T W V 0 Y X N f c m V h b G l 6 Y W R v L 0 F 1 d G 9 S Z W 1 v d m V k Q 2 9 s d W 1 u c z E u e z I w M j Y w N C w 1 N H 0 m c X V v d D s s J n F 1 b 3 Q 7 U 2 V j d G l v b j E v T W V 0 Y X N f c m V h b G l 6 Y W R v L 0 F 1 d G 9 S Z W 1 v d m V k Q 2 9 s d W 1 u c z E u e z I w M j Y w N S w 1 N X 0 m c X V v d D s s J n F 1 b 3 Q 7 U 2 V j d G l v b j E v T W V 0 Y X N f c m V h b G l 6 Y W R v L 0 F 1 d G 9 S Z W 1 v d m V k Q 2 9 s d W 1 u c z E u e z I w M j Y w N i w 1 N n 0 m c X V v d D s s J n F 1 b 3 Q 7 U 2 V j d G l v b j E v T W V 0 Y X N f c m V h b G l 6 Y W R v L 0 F 1 d G 9 S Z W 1 v d m V k Q 2 9 s d W 1 u c z E u e z I w M j Y w N y w 1 N 3 0 m c X V v d D s s J n F 1 b 3 Q 7 U 2 V j d G l v b j E v T W V 0 Y X N f c m V h b G l 6 Y W R v L 0 F 1 d G 9 S Z W 1 v d m V k Q 2 9 s d W 1 u c z E u e z I w M j Y w O C w 1 O H 0 m c X V v d D s s J n F 1 b 3 Q 7 U 2 V j d G l v b j E v T W V 0 Y X N f c m V h b G l 6 Y W R v L 0 F 1 d G 9 S Z W 1 v d m V k Q 2 9 s d W 1 u c z E u e z I w M j Y w O S w 1 O X 0 m c X V v d D s s J n F 1 b 3 Q 7 U 2 V j d G l v b j E v T W V 0 Y X N f c m V h b G l 6 Y W R v L 0 F 1 d G 9 S Z W 1 v d m V k Q 2 9 s d W 1 u c z E u e z I w M j Y x M C w 2 M H 0 m c X V v d D s s J n F 1 b 3 Q 7 U 2 V j d G l v b j E v T W V 0 Y X N f c m V h b G l 6 Y W R v L 0 F 1 d G 9 S Z W 1 v d m V k Q 2 9 s d W 1 u c z E u e z I w M j Y x M S w 2 M X 0 m c X V v d D s s J n F 1 b 3 Q 7 U 2 V j d G l v b j E v T W V 0 Y X N f c m V h b G l 6 Y W R v L 0 F 1 d G 9 S Z W 1 v d m V k Q 2 9 s d W 1 u c z E u e z I w M j Y x M i w 2 M n 0 m c X V v d D s s J n F 1 b 3 Q 7 U 2 V j d G l v b j E v T W V 0 Y X N f c m V h b G l 6 Y W R v L 0 F 1 d G 9 S Z W 1 v d m V k Q 2 9 s d W 1 u c z E u e 1 8 y L D Y z f S Z x d W 9 0 O y w m c X V v d D t T Z W N 0 a W 9 u M S 9 N Z X R h c 1 9 y Z W F s a X p h Z G 8 v Q X V 0 b 1 J l b W 9 2 Z W R D b 2 x 1 b W 5 z M S 5 7 X z M s N j R 9 J n F 1 b 3 Q 7 L C Z x d W 9 0 O 1 N l Y 3 R p b 2 4 x L 0 1 l d G F z X 3 J l Y W x p e m F k b y 9 B d X R v U m V t b 3 Z l Z E N v b H V t b n M x L n t f N C w 2 N X 0 m c X V v d D s s J n F 1 b 3 Q 7 U 2 V j d G l v b j E v T W V 0 Y X N f c m V h b G l 6 Y W R v L 0 F 1 d G 9 S Z W 1 v d m V k Q 2 9 s d W 1 u c z E u e 1 8 1 L D Y 2 f S Z x d W 9 0 O y w m c X V v d D t T Z W N 0 a W 9 u M S 9 N Z X R h c 1 9 y Z W F s a X p h Z G 8 v Q X V 0 b 1 J l b W 9 2 Z W R D b 2 x 1 b W 5 z M S 5 7 X z Y s N j d 9 J n F 1 b 3 Q 7 L C Z x d W 9 0 O 1 N l Y 3 R p b 2 4 x L 0 1 l d G F z X 3 J l Y W x p e m F k b y 9 B d X R v U m V t b 3 Z l Z E N v b H V t b n M x L n t f N y w 2 O H 0 m c X V v d D s s J n F 1 b 3 Q 7 U 2 V j d G l v b j E v T W V 0 Y X N f c m V h b G l 6 Y W R v L 0 F 1 d G 9 S Z W 1 v d m V k Q 2 9 s d W 1 u c z E u e 1 8 4 L D Y 5 f S Z x d W 9 0 O y w m c X V v d D t T Z W N 0 a W 9 u M S 9 N Z X R h c 1 9 y Z W F s a X p h Z G 8 v Q X V 0 b 1 J l b W 9 2 Z W R D b 2 x 1 b W 5 z M S 5 7 X z k s N z B 9 J n F 1 b 3 Q 7 L C Z x d W 9 0 O 1 N l Y 3 R p b 2 4 x L 0 1 l d G F z X 3 J l Y W x p e m F k b y 9 B d X R v U m V t b 3 Z l Z E N v b H V t b n M x L n t f M T A s N z F 9 J n F 1 b 3 Q 7 L C Z x d W 9 0 O 1 N l Y 3 R p b 2 4 x L 0 1 l d G F z X 3 J l Y W x p e m F k b y 9 B d X R v U m V t b 3 Z l Z E N v b H V t b n M x L n t f M T E s N z J 9 J n F 1 b 3 Q 7 L C Z x d W 9 0 O 1 N l Y 3 R p b 2 4 x L 0 1 l d G F z X 3 J l Y W x p e m F k b y 9 B d X R v U m V t b 3 Z l Z E N v b H V t b n M x L n t f M T I s N z N 9 J n F 1 b 3 Q 7 L C Z x d W 9 0 O 1 N l Y 3 R p b 2 4 x L 0 1 l d G F z X 3 J l Y W x p e m F k b y 9 B d X R v U m V t b 3 Z l Z E N v b H V t b n M x L n t f M T M s N z R 9 J n F 1 b 3 Q 7 L C Z x d W 9 0 O 1 N l Y 3 R p b 2 4 x L 0 1 l d G F z X 3 J l Y W x p e m F k b y 9 B d X R v U m V t b 3 Z l Z E N v b H V t b n M x L n t f M T Q s N z V 9 J n F 1 b 3 Q 7 L C Z x d W 9 0 O 1 N l Y 3 R p b 2 4 x L 0 1 l d G F z X 3 J l Y W x p e m F k b y 9 B d X R v U m V t b 3 Z l Z E N v b H V t b n M x L n t f M T U s N z Z 9 J n F 1 b 3 Q 7 L C Z x d W 9 0 O 1 N l Y 3 R p b 2 4 x L 0 1 l d G F z X 3 J l Y W x p e m F k b y 9 B d X R v U m V t b 3 Z l Z E N v b H V t b n M x L n t f M T Y s N z d 9 J n F 1 b 3 Q 7 L C Z x d W 9 0 O 1 N l Y 3 R p b 2 4 x L 0 1 l d G F z X 3 J l Y W x p e m F k b y 9 B d X R v U m V t b 3 Z l Z E N v b H V t b n M x L n t f M T c s N z h 9 J n F 1 b 3 Q 7 L C Z x d W 9 0 O 1 N l Y 3 R p b 2 4 x L 0 1 l d G F z X 3 J l Y W x p e m F k b y 9 B d X R v U m V t b 3 Z l Z E N v b H V t b n M x L n t f M T g s N z l 9 J n F 1 b 3 Q 7 L C Z x d W 9 0 O 1 N l Y 3 R p b 2 4 x L 0 1 l d G F z X 3 J l Y W x p e m F k b y 9 B d X R v U m V t b 3 Z l Z E N v b H V t b n M x L n t f M T k s O D B 9 J n F 1 b 3 Q 7 L C Z x d W 9 0 O 1 N l Y 3 R p b 2 4 x L 0 1 l d G F z X 3 J l Y W x p e m F k b y 9 B d X R v U m V t b 3 Z l Z E N v b H V t b n M x L n t f M j A s O D F 9 J n F 1 b 3 Q 7 L C Z x d W 9 0 O 1 N l Y 3 R p b 2 4 x L 0 1 l d G F z X 3 J l Y W x p e m F k b y 9 B d X R v U m V t b 3 Z l Z E N v b H V t b n M x L n t f M j E s O D J 9 J n F 1 b 3 Q 7 L C Z x d W 9 0 O 1 N l Y 3 R p b 2 4 x L 0 1 l d G F z X 3 J l Y W x p e m F k b y 9 B d X R v U m V t b 3 Z l Z E N v b H V t b n M x L n t f M j I s O D N 9 J n F 1 b 3 Q 7 L C Z x d W 9 0 O 1 N l Y 3 R p b 2 4 x L 0 1 l d G F z X 3 J l Y W x p e m F k b y 9 B d X R v U m V t b 3 Z l Z E N v b H V t b n M x L n t f M j M s O D R 9 J n F 1 b 3 Q 7 L C Z x d W 9 0 O 1 N l Y 3 R p b 2 4 x L 0 1 l d G F z X 3 J l Y W x p e m F k b y 9 B d X R v U m V t b 3 Z l Z E N v b H V t b n M x L n t f M j Q s O D V 9 J n F 1 b 3 Q 7 L C Z x d W 9 0 O 1 N l Y 3 R p b 2 4 x L 0 1 l d G F z X 3 J l Y W x p e m F k b y 9 B d X R v U m V t b 3 Z l Z E N v b H V t b n M x L n t f M j U s O D Z 9 J n F 1 b 3 Q 7 L C Z x d W 9 0 O 1 N l Y 3 R p b 2 4 x L 0 1 l d G F z X 3 J l Y W x p e m F k b y 9 B d X R v U m V t b 3 Z l Z E N v b H V t b n M x L n t f M j Y s O D d 9 J n F 1 b 3 Q 7 L C Z x d W 9 0 O 1 N l Y 3 R p b 2 4 x L 0 1 l d G F z X 3 J l Y W x p e m F k b y 9 B d X R v U m V t b 3 Z l Z E N v b H V t b n M x L n t f M j c s O D h 9 J n F 1 b 3 Q 7 L C Z x d W 9 0 O 1 N l Y 3 R p b 2 4 x L 0 1 l d G F z X 3 J l Y W x p e m F k b y 9 B d X R v U m V t b 3 Z l Z E N v b H V t b n M x L n t f M j g s O D l 9 J n F 1 b 3 Q 7 L C Z x d W 9 0 O 1 N l Y 3 R p b 2 4 x L 0 1 l d G F z X 3 J l Y W x p e m F k b y 9 B d X R v U m V t b 3 Z l Z E N v b H V t b n M x L n t f M j k s O T B 9 J n F 1 b 3 Q 7 L C Z x d W 9 0 O 1 N l Y 3 R p b 2 4 x L 0 1 l d G F z X 3 J l Y W x p e m F k b y 9 B d X R v U m V t b 3 Z l Z E N v b H V t b n M x L n t f M z A s O T F 9 J n F 1 b 3 Q 7 L C Z x d W 9 0 O 1 N l Y 3 R p b 2 4 x L 0 1 l d G F z X 3 J l Y W x p e m F k b y 9 B d X R v U m V t b 3 Z l Z E N v b H V t b n M x L n t f M z E s O T J 9 J n F 1 b 3 Q 7 L C Z x d W 9 0 O 1 N l Y 3 R p b 2 4 x L 0 1 l d G F z X 3 J l Y W x p e m F k b y 9 B d X R v U m V t b 3 Z l Z E N v b H V t b n M x L n t f M z I s O T N 9 J n F 1 b 3 Q 7 L C Z x d W 9 0 O 1 N l Y 3 R p b 2 4 x L 0 1 l d G F z X 3 J l Y W x p e m F k b y 9 B d X R v U m V t b 3 Z l Z E N v b H V t b n M x L n t f M z M s O T R 9 J n F 1 b 3 Q 7 L C Z x d W 9 0 O 1 N l Y 3 R p b 2 4 x L 0 1 l d G F z X 3 J l Y W x p e m F k b y 9 B d X R v U m V t b 3 Z l Z E N v b H V t b n M x L n t f M z Q s O T V 9 J n F 1 b 3 Q 7 L C Z x d W 9 0 O 1 N l Y 3 R p b 2 4 x L 0 1 l d G F z X 3 J l Y W x p e m F k b y 9 B d X R v U m V t b 3 Z l Z E N v b H V t b n M x L n t f M z U s O T Z 9 J n F 1 b 3 Q 7 L C Z x d W 9 0 O 1 N l Y 3 R p b 2 4 x L 0 1 l d G F z X 3 J l Y W x p e m F k b y 9 B d X R v U m V t b 3 Z l Z E N v b H V t b n M x L n t f M z Y s O T d 9 J n F 1 b 3 Q 7 L C Z x d W 9 0 O 1 N l Y 3 R p b 2 4 x L 0 1 l d G F z X 3 J l Y W x p e m F k b y 9 B d X R v U m V t b 3 Z l Z E N v b H V t b n M x L n t f M z c s O T h 9 J n F 1 b 3 Q 7 L C Z x d W 9 0 O 1 N l Y 3 R p b 2 4 x L 0 1 l d G F z X 3 J l Y W x p e m F k b y 9 B d X R v U m V t b 3 Z l Z E N v b H V t b n M x L n t f M z g s O T l 9 J n F 1 b 3 Q 7 L C Z x d W 9 0 O 1 N l Y 3 R p b 2 4 x L 0 1 l d G F z X 3 J l Y W x p e m F k b y 9 B d X R v U m V t b 3 Z l Z E N v b H V t b n M x L n t f M z k s M T A w f S Z x d W 9 0 O y w m c X V v d D t T Z W N 0 a W 9 u M S 9 N Z X R h c 1 9 y Z W F s a X p h Z G 8 v Q X V 0 b 1 J l b W 9 2 Z W R D b 2 x 1 b W 5 z M S 5 7 X z Q w L D E w M X 0 m c X V v d D s s J n F 1 b 3 Q 7 U 2 V j d G l v b j E v T W V 0 Y X N f c m V h b G l 6 Y W R v L 0 F 1 d G 9 S Z W 1 v d m V k Q 2 9 s d W 1 u c z E u e 1 8 0 M S w x M D J 9 J n F 1 b 3 Q 7 L C Z x d W 9 0 O 1 N l Y 3 R p b 2 4 x L 0 1 l d G F z X 3 J l Y W x p e m F k b y 9 B d X R v U m V t b 3 Z l Z E N v b H V t b n M x L n t f N D I s M T A z f S Z x d W 9 0 O y w m c X V v d D t T Z W N 0 a W 9 u M S 9 N Z X R h c 1 9 y Z W F s a X p h Z G 8 v Q X V 0 b 1 J l b W 9 2 Z W R D b 2 x 1 b W 5 z M S 5 7 X z Q z L D E w N H 0 m c X V v d D s s J n F 1 b 3 Q 7 U 2 V j d G l v b j E v T W V 0 Y X N f c m V h b G l 6 Y W R v L 0 F 1 d G 9 S Z W 1 v d m V k Q 2 9 s d W 1 u c z E u e 1 8 0 N C w x M D V 9 J n F 1 b 3 Q 7 L C Z x d W 9 0 O 1 N l Y 3 R p b 2 4 x L 0 1 l d G F z X 3 J l Y W x p e m F k b y 9 B d X R v U m V t b 3 Z l Z E N v b H V t b n M x L n t f N D U s M T A 2 f S Z x d W 9 0 O y w m c X V v d D t T Z W N 0 a W 9 u M S 9 N Z X R h c 1 9 y Z W F s a X p h Z G 8 v Q X V 0 b 1 J l b W 9 2 Z W R D b 2 x 1 b W 5 z M S 5 7 X z Q 2 L D E w N 3 0 m c X V v d D s s J n F 1 b 3 Q 7 U 2 V j d G l v b j E v T W V 0 Y X N f c m V h b G l 6 Y W R v L 0 F 1 d G 9 S Z W 1 v d m V k Q 2 9 s d W 1 u c z E u e 1 8 0 N y w x M D h 9 J n F 1 b 3 Q 7 L C Z x d W 9 0 O 1 N l Y 3 R p b 2 4 x L 0 1 l d G F z X 3 J l Y W x p e m F k b y 9 B d X R v U m V t b 3 Z l Z E N v b H V t b n M x L n t f N D g s M T A 5 f S Z x d W 9 0 O y w m c X V v d D t T Z W N 0 a W 9 u M S 9 N Z X R h c 1 9 y Z W F s a X p h Z G 8 v Q X V 0 b 1 J l b W 9 2 Z W R D b 2 x 1 b W 5 z M S 5 7 X z Q 5 L D E x M H 0 m c X V v d D s s J n F 1 b 3 Q 7 U 2 V j d G l v b j E v T W V 0 Y X N f c m V h b G l 6 Y W R v L 0 F 1 d G 9 S Z W 1 v d m V k Q 2 9 s d W 1 u c z E u e 1 8 1 M C w x M T F 9 J n F 1 b 3 Q 7 L C Z x d W 9 0 O 1 N l Y 3 R p b 2 4 x L 0 1 l d G F z X 3 J l Y W x p e m F k b y 9 B d X R v U m V t b 3 Z l Z E N v b H V t b n M x L n t f N T E s M T E y f S Z x d W 9 0 O y w m c X V v d D t T Z W N 0 a W 9 u M S 9 N Z X R h c 1 9 y Z W F s a X p h Z G 8 v Q X V 0 b 1 J l b W 9 2 Z W R D b 2 x 1 b W 5 z M S 5 7 X z U y L D E x M 3 0 m c X V v d D s s J n F 1 b 3 Q 7 U 2 V j d G l v b j E v T W V 0 Y X N f c m V h b G l 6 Y W R v L 0 F 1 d G 9 S Z W 1 v d m V k Q 2 9 s d W 1 u c z E u e 1 8 1 M y w x M T R 9 J n F 1 b 3 Q 7 L C Z x d W 9 0 O 1 N l Y 3 R p b 2 4 x L 0 1 l d G F z X 3 J l Y W x p e m F k b y 9 B d X R v U m V t b 3 Z l Z E N v b H V t b n M x L n t f N T Q s M T E 1 f S Z x d W 9 0 O y w m c X V v d D t T Z W N 0 a W 9 u M S 9 N Z X R h c 1 9 y Z W F s a X p h Z G 8 v Q X V 0 b 1 J l b W 9 2 Z W R D b 2 x 1 b W 5 z M S 5 7 X z U 1 L D E x N n 0 m c X V v d D s s J n F 1 b 3 Q 7 U 2 V j d G l v b j E v T W V 0 Y X N f c m V h b G l 6 Y W R v L 0 F 1 d G 9 S Z W 1 v d m V k Q 2 9 s d W 1 u c z E u e 1 8 1 N i w x M T d 9 J n F 1 b 3 Q 7 L C Z x d W 9 0 O 1 N l Y 3 R p b 2 4 x L 0 1 l d G F z X 3 J l Y W x p e m F k b y 9 B d X R v U m V t b 3 Z l Z E N v b H V t b n M x L n t f N T c s M T E 4 f S Z x d W 9 0 O y w m c X V v d D t T Z W N 0 a W 9 u M S 9 N Z X R h c 1 9 y Z W F s a X p h Z G 8 v Q X V 0 b 1 J l b W 9 2 Z W R D b 2 x 1 b W 5 z M S 5 7 X z U 4 L D E x O X 0 m c X V v d D t d L C Z x d W 9 0 O 0 N v b H V t b k N v d W 5 0 J n F 1 b 3 Q 7 O j E y M C w m c X V v d D t L Z X l D b 2 x 1 b W 5 O Y W 1 l c y Z x d W 9 0 O z p b X S w m c X V v d D t D b 2 x 1 b W 5 J Z G V u d G l 0 a W V z J n F 1 b 3 Q 7 O l s m c X V v d D t T Z W N 0 a W 9 u M S 9 N Z X R h c 1 9 y Z W F s a X p h Z G 8 v Q X V 0 b 1 J l b W 9 2 Z W R D b 2 x 1 b W 5 z M S 5 7 U k V D R U l U Q V M s M H 0 m c X V v d D s s J n F 1 b 3 Q 7 U 2 V j d G l v b j E v T W V 0 Y X N f c m V h b G l 6 Y W R v L 0 F 1 d G 9 S Z W 1 v d m V k Q 2 9 s d W 1 u c z E u e 0 N v b H V t b j E s M X 0 m c X V v d D s s J n F 1 b 3 Q 7 U 2 V j d G l v b j E v T W V 0 Y X N f c m V h b G l 6 Y W R v L 0 F 1 d G 9 S Z W 1 v d m V k Q 2 9 s d W 1 u c z E u e 1 8 x L D J 9 J n F 1 b 3 Q 7 L C Z x d W 9 0 O 1 N l Y 3 R p b 2 4 x L 0 1 l d G F z X 3 J l Y W x p e m F k b y 9 B d X R v U m V t b 3 Z l Z E N v b H V t b n M x L n s y M D I y M D E s M 3 0 m c X V v d D s s J n F 1 b 3 Q 7 U 2 V j d G l v b j E v T W V 0 Y X N f c m V h b G l 6 Y W R v L 0 F 1 d G 9 S Z W 1 v d m V k Q 2 9 s d W 1 u c z E u e z I w M j I w M i w 0 f S Z x d W 9 0 O y w m c X V v d D t T Z W N 0 a W 9 u M S 9 N Z X R h c 1 9 y Z W F s a X p h Z G 8 v Q X V 0 b 1 J l b W 9 2 Z W R D b 2 x 1 b W 5 z M S 5 7 M j A y M j A z L D V 9 J n F 1 b 3 Q 7 L C Z x d W 9 0 O 1 N l Y 3 R p b 2 4 x L 0 1 l d G F z X 3 J l Y W x p e m F k b y 9 B d X R v U m V t b 3 Z l Z E N v b H V t b n M x L n s y M D I y M D Q s N n 0 m c X V v d D s s J n F 1 b 3 Q 7 U 2 V j d G l v b j E v T W V 0 Y X N f c m V h b G l 6 Y W R v L 0 F 1 d G 9 S Z W 1 v d m V k Q 2 9 s d W 1 u c z E u e z I w M j I w N S w 3 f S Z x d W 9 0 O y w m c X V v d D t T Z W N 0 a W 9 u M S 9 N Z X R h c 1 9 y Z W F s a X p h Z G 8 v Q X V 0 b 1 J l b W 9 2 Z W R D b 2 x 1 b W 5 z M S 5 7 M j A y M j A 2 L D h 9 J n F 1 b 3 Q 7 L C Z x d W 9 0 O 1 N l Y 3 R p b 2 4 x L 0 1 l d G F z X 3 J l Y W x p e m F k b y 9 B d X R v U m V t b 3 Z l Z E N v b H V t b n M x L n s y M D I y M D c s O X 0 m c X V v d D s s J n F 1 b 3 Q 7 U 2 V j d G l v b j E v T W V 0 Y X N f c m V h b G l 6 Y W R v L 0 F 1 d G 9 S Z W 1 v d m V k Q 2 9 s d W 1 u c z E u e z I w M j I w O C w x M H 0 m c X V v d D s s J n F 1 b 3 Q 7 U 2 V j d G l v b j E v T W V 0 Y X N f c m V h b G l 6 Y W R v L 0 F 1 d G 9 S Z W 1 v d m V k Q 2 9 s d W 1 u c z E u e z I w M j I w O S w x M X 0 m c X V v d D s s J n F 1 b 3 Q 7 U 2 V j d G l v b j E v T W V 0 Y X N f c m V h b G l 6 Y W R v L 0 F 1 d G 9 S Z W 1 v d m V k Q 2 9 s d W 1 u c z E u e z I w M j I x M C w x M n 0 m c X V v d D s s J n F 1 b 3 Q 7 U 2 V j d G l v b j E v T W V 0 Y X N f c m V h b G l 6 Y W R v L 0 F 1 d G 9 S Z W 1 v d m V k Q 2 9 s d W 1 u c z E u e z I w M j I x M S w x M 3 0 m c X V v d D s s J n F 1 b 3 Q 7 U 2 V j d G l v b j E v T W V 0 Y X N f c m V h b G l 6 Y W R v L 0 F 1 d G 9 S Z W 1 v d m V k Q 2 9 s d W 1 u c z E u e z I w M j I x M i w x N H 0 m c X V v d D s s J n F 1 b 3 Q 7 U 2 V j d G l v b j E v T W V 0 Y X N f c m V h b G l 6 Y W R v L 0 F 1 d G 9 S Z W 1 v d m V k Q 2 9 s d W 1 u c z E u e z I w M j M w M S w x N X 0 m c X V v d D s s J n F 1 b 3 Q 7 U 2 V j d G l v b j E v T W V 0 Y X N f c m V h b G l 6 Y W R v L 0 F 1 d G 9 S Z W 1 v d m V k Q 2 9 s d W 1 u c z E u e z I w M j M w M i w x N n 0 m c X V v d D s s J n F 1 b 3 Q 7 U 2 V j d G l v b j E v T W V 0 Y X N f c m V h b G l 6 Y W R v L 0 F 1 d G 9 S Z W 1 v d m V k Q 2 9 s d W 1 u c z E u e z I w M j M w M y w x N 3 0 m c X V v d D s s J n F 1 b 3 Q 7 U 2 V j d G l v b j E v T W V 0 Y X N f c m V h b G l 6 Y W R v L 0 F 1 d G 9 S Z W 1 v d m V k Q 2 9 s d W 1 u c z E u e z I w M j M w N C w x O H 0 m c X V v d D s s J n F 1 b 3 Q 7 U 2 V j d G l v b j E v T W V 0 Y X N f c m V h b G l 6 Y W R v L 0 F 1 d G 9 S Z W 1 v d m V k Q 2 9 s d W 1 u c z E u e z I w M j M w N S w x O X 0 m c X V v d D s s J n F 1 b 3 Q 7 U 2 V j d G l v b j E v T W V 0 Y X N f c m V h b G l 6 Y W R v L 0 F 1 d G 9 S Z W 1 v d m V k Q 2 9 s d W 1 u c z E u e z I w M j M w N i w y M H 0 m c X V v d D s s J n F 1 b 3 Q 7 U 2 V j d G l v b j E v T W V 0 Y X N f c m V h b G l 6 Y W R v L 0 F 1 d G 9 S Z W 1 v d m V k Q 2 9 s d W 1 u c z E u e z I w M j M w N y w y M X 0 m c X V v d D s s J n F 1 b 3 Q 7 U 2 V j d G l v b j E v T W V 0 Y X N f c m V h b G l 6 Y W R v L 0 F 1 d G 9 S Z W 1 v d m V k Q 2 9 s d W 1 u c z E u e z I w M j M w O C w y M n 0 m c X V v d D s s J n F 1 b 3 Q 7 U 2 V j d G l v b j E v T W V 0 Y X N f c m V h b G l 6 Y W R v L 0 F 1 d G 9 S Z W 1 v d m V k Q 2 9 s d W 1 u c z E u e z I w M j M w O S w y M 3 0 m c X V v d D s s J n F 1 b 3 Q 7 U 2 V j d G l v b j E v T W V 0 Y X N f c m V h b G l 6 Y W R v L 0 F 1 d G 9 S Z W 1 v d m V k Q 2 9 s d W 1 u c z E u e z I w M j M x M C w y N H 0 m c X V v d D s s J n F 1 b 3 Q 7 U 2 V j d G l v b j E v T W V 0 Y X N f c m V h b G l 6 Y W R v L 0 F 1 d G 9 S Z W 1 v d m V k Q 2 9 s d W 1 u c z E u e z I w M j M x M S w y N X 0 m c X V v d D s s J n F 1 b 3 Q 7 U 2 V j d G l v b j E v T W V 0 Y X N f c m V h b G l 6 Y W R v L 0 F 1 d G 9 S Z W 1 v d m V k Q 2 9 s d W 1 u c z E u e z I w M j M x M i w y N n 0 m c X V v d D s s J n F 1 b 3 Q 7 U 2 V j d G l v b j E v T W V 0 Y X N f c m V h b G l 6 Y W R v L 0 F 1 d G 9 S Z W 1 v d m V k Q 2 9 s d W 1 u c z E u e z I w M j Q w M S w y N 3 0 m c X V v d D s s J n F 1 b 3 Q 7 U 2 V j d G l v b j E v T W V 0 Y X N f c m V h b G l 6 Y W R v L 0 F 1 d G 9 S Z W 1 v d m V k Q 2 9 s d W 1 u c z E u e z I w M j Q w M i w y O H 0 m c X V v d D s s J n F 1 b 3 Q 7 U 2 V j d G l v b j E v T W V 0 Y X N f c m V h b G l 6 Y W R v L 0 F 1 d G 9 S Z W 1 v d m V k Q 2 9 s d W 1 u c z E u e z I w M j Q w M y w y O X 0 m c X V v d D s s J n F 1 b 3 Q 7 U 2 V j d G l v b j E v T W V 0 Y X N f c m V h b G l 6 Y W R v L 0 F 1 d G 9 S Z W 1 v d m V k Q 2 9 s d W 1 u c z E u e z I w M j Q w N C w z M H 0 m c X V v d D s s J n F 1 b 3 Q 7 U 2 V j d G l v b j E v T W V 0 Y X N f c m V h b G l 6 Y W R v L 0 F 1 d G 9 S Z W 1 v d m V k Q 2 9 s d W 1 u c z E u e z I w M j Q w N S w z M X 0 m c X V v d D s s J n F 1 b 3 Q 7 U 2 V j d G l v b j E v T W V 0 Y X N f c m V h b G l 6 Y W R v L 0 F 1 d G 9 S Z W 1 v d m V k Q 2 9 s d W 1 u c z E u e z I w M j Q w N i w z M n 0 m c X V v d D s s J n F 1 b 3 Q 7 U 2 V j d G l v b j E v T W V 0 Y X N f c m V h b G l 6 Y W R v L 0 F 1 d G 9 S Z W 1 v d m V k Q 2 9 s d W 1 u c z E u e z I w M j Q w N y w z M 3 0 m c X V v d D s s J n F 1 b 3 Q 7 U 2 V j d G l v b j E v T W V 0 Y X N f c m V h b G l 6 Y W R v L 0 F 1 d G 9 S Z W 1 v d m V k Q 2 9 s d W 1 u c z E u e z I w M j Q w O C w z N H 0 m c X V v d D s s J n F 1 b 3 Q 7 U 2 V j d G l v b j E v T W V 0 Y X N f c m V h b G l 6 Y W R v L 0 F 1 d G 9 S Z W 1 v d m V k Q 2 9 s d W 1 u c z E u e z I w M j Q w O S w z N X 0 m c X V v d D s s J n F 1 b 3 Q 7 U 2 V j d G l v b j E v T W V 0 Y X N f c m V h b G l 6 Y W R v L 0 F 1 d G 9 S Z W 1 v d m V k Q 2 9 s d W 1 u c z E u e z I w M j Q x M C w z N n 0 m c X V v d D s s J n F 1 b 3 Q 7 U 2 V j d G l v b j E v T W V 0 Y X N f c m V h b G l 6 Y W R v L 0 F 1 d G 9 S Z W 1 v d m V k Q 2 9 s d W 1 u c z E u e z I w M j Q x M S w z N 3 0 m c X V v d D s s J n F 1 b 3 Q 7 U 2 V j d G l v b j E v T W V 0 Y X N f c m V h b G l 6 Y W R v L 0 F 1 d G 9 S Z W 1 v d m V k Q 2 9 s d W 1 u c z E u e z I w M j Q x M i w z O H 0 m c X V v d D s s J n F 1 b 3 Q 7 U 2 V j d G l v b j E v T W V 0 Y X N f c m V h b G l 6 Y W R v L 0 F 1 d G 9 S Z W 1 v d m V k Q 2 9 s d W 1 u c z E u e z I w M j U w M S w z O X 0 m c X V v d D s s J n F 1 b 3 Q 7 U 2 V j d G l v b j E v T W V 0 Y X N f c m V h b G l 6 Y W R v L 0 F 1 d G 9 S Z W 1 v d m V k Q 2 9 s d W 1 u c z E u e z I w M j U w M i w 0 M H 0 m c X V v d D s s J n F 1 b 3 Q 7 U 2 V j d G l v b j E v T W V 0 Y X N f c m V h b G l 6 Y W R v L 0 F 1 d G 9 S Z W 1 v d m V k Q 2 9 s d W 1 u c z E u e z I w M j U w M y w 0 M X 0 m c X V v d D s s J n F 1 b 3 Q 7 U 2 V j d G l v b j E v T W V 0 Y X N f c m V h b G l 6 Y W R v L 0 F 1 d G 9 S Z W 1 v d m V k Q 2 9 s d W 1 u c z E u e z I w M j U w N C w 0 M n 0 m c X V v d D s s J n F 1 b 3 Q 7 U 2 V j d G l v b j E v T W V 0 Y X N f c m V h b G l 6 Y W R v L 0 F 1 d G 9 S Z W 1 v d m V k Q 2 9 s d W 1 u c z E u e z I w M j U w N S w 0 M 3 0 m c X V v d D s s J n F 1 b 3 Q 7 U 2 V j d G l v b j E v T W V 0 Y X N f c m V h b G l 6 Y W R v L 0 F 1 d G 9 S Z W 1 v d m V k Q 2 9 s d W 1 u c z E u e z I w M j U w N i w 0 N H 0 m c X V v d D s s J n F 1 b 3 Q 7 U 2 V j d G l v b j E v T W V 0 Y X N f c m V h b G l 6 Y W R v L 0 F 1 d G 9 S Z W 1 v d m V k Q 2 9 s d W 1 u c z E u e z I w M j U w N y w 0 N X 0 m c X V v d D s s J n F 1 b 3 Q 7 U 2 V j d G l v b j E v T W V 0 Y X N f c m V h b G l 6 Y W R v L 0 F 1 d G 9 S Z W 1 v d m V k Q 2 9 s d W 1 u c z E u e z I w M j U w O C w 0 N n 0 m c X V v d D s s J n F 1 b 3 Q 7 U 2 V j d G l v b j E v T W V 0 Y X N f c m V h b G l 6 Y W R v L 0 F 1 d G 9 S Z W 1 v d m V k Q 2 9 s d W 1 u c z E u e z I w M j U w O S w 0 N 3 0 m c X V v d D s s J n F 1 b 3 Q 7 U 2 V j d G l v b j E v T W V 0 Y X N f c m V h b G l 6 Y W R v L 0 F 1 d G 9 S Z W 1 v d m V k Q 2 9 s d W 1 u c z E u e z I w M j U x M C w 0 O H 0 m c X V v d D s s J n F 1 b 3 Q 7 U 2 V j d G l v b j E v T W V 0 Y X N f c m V h b G l 6 Y W R v L 0 F 1 d G 9 S Z W 1 v d m V k Q 2 9 s d W 1 u c z E u e z I w M j U x M S w 0 O X 0 m c X V v d D s s J n F 1 b 3 Q 7 U 2 V j d G l v b j E v T W V 0 Y X N f c m V h b G l 6 Y W R v L 0 F 1 d G 9 S Z W 1 v d m V k Q 2 9 s d W 1 u c z E u e z I w M j U x M i w 1 M H 0 m c X V v d D s s J n F 1 b 3 Q 7 U 2 V j d G l v b j E v T W V 0 Y X N f c m V h b G l 6 Y W R v L 0 F 1 d G 9 S Z W 1 v d m V k Q 2 9 s d W 1 u c z E u e z I w M j Y w M S w 1 M X 0 m c X V v d D s s J n F 1 b 3 Q 7 U 2 V j d G l v b j E v T W V 0 Y X N f c m V h b G l 6 Y W R v L 0 F 1 d G 9 S Z W 1 v d m V k Q 2 9 s d W 1 u c z E u e z I w M j Y w M i w 1 M n 0 m c X V v d D s s J n F 1 b 3 Q 7 U 2 V j d G l v b j E v T W V 0 Y X N f c m V h b G l 6 Y W R v L 0 F 1 d G 9 S Z W 1 v d m V k Q 2 9 s d W 1 u c z E u e z I w M j Y w M y w 1 M 3 0 m c X V v d D s s J n F 1 b 3 Q 7 U 2 V j d G l v b j E v T W V 0 Y X N f c m V h b G l 6 Y W R v L 0 F 1 d G 9 S Z W 1 v d m V k Q 2 9 s d W 1 u c z E u e z I w M j Y w N C w 1 N H 0 m c X V v d D s s J n F 1 b 3 Q 7 U 2 V j d G l v b j E v T W V 0 Y X N f c m V h b G l 6 Y W R v L 0 F 1 d G 9 S Z W 1 v d m V k Q 2 9 s d W 1 u c z E u e z I w M j Y w N S w 1 N X 0 m c X V v d D s s J n F 1 b 3 Q 7 U 2 V j d G l v b j E v T W V 0 Y X N f c m V h b G l 6 Y W R v L 0 F 1 d G 9 S Z W 1 v d m V k Q 2 9 s d W 1 u c z E u e z I w M j Y w N i w 1 N n 0 m c X V v d D s s J n F 1 b 3 Q 7 U 2 V j d G l v b j E v T W V 0 Y X N f c m V h b G l 6 Y W R v L 0 F 1 d G 9 S Z W 1 v d m V k Q 2 9 s d W 1 u c z E u e z I w M j Y w N y w 1 N 3 0 m c X V v d D s s J n F 1 b 3 Q 7 U 2 V j d G l v b j E v T W V 0 Y X N f c m V h b G l 6 Y W R v L 0 F 1 d G 9 S Z W 1 v d m V k Q 2 9 s d W 1 u c z E u e z I w M j Y w O C w 1 O H 0 m c X V v d D s s J n F 1 b 3 Q 7 U 2 V j d G l v b j E v T W V 0 Y X N f c m V h b G l 6 Y W R v L 0 F 1 d G 9 S Z W 1 v d m V k Q 2 9 s d W 1 u c z E u e z I w M j Y w O S w 1 O X 0 m c X V v d D s s J n F 1 b 3 Q 7 U 2 V j d G l v b j E v T W V 0 Y X N f c m V h b G l 6 Y W R v L 0 F 1 d G 9 S Z W 1 v d m V k Q 2 9 s d W 1 u c z E u e z I w M j Y x M C w 2 M H 0 m c X V v d D s s J n F 1 b 3 Q 7 U 2 V j d G l v b j E v T W V 0 Y X N f c m V h b G l 6 Y W R v L 0 F 1 d G 9 S Z W 1 v d m V k Q 2 9 s d W 1 u c z E u e z I w M j Y x M S w 2 M X 0 m c X V v d D s s J n F 1 b 3 Q 7 U 2 V j d G l v b j E v T W V 0 Y X N f c m V h b G l 6 Y W R v L 0 F 1 d G 9 S Z W 1 v d m V k Q 2 9 s d W 1 u c z E u e z I w M j Y x M i w 2 M n 0 m c X V v d D s s J n F 1 b 3 Q 7 U 2 V j d G l v b j E v T W V 0 Y X N f c m V h b G l 6 Y W R v L 0 F 1 d G 9 S Z W 1 v d m V k Q 2 9 s d W 1 u c z E u e 1 8 y L D Y z f S Z x d W 9 0 O y w m c X V v d D t T Z W N 0 a W 9 u M S 9 N Z X R h c 1 9 y Z W F s a X p h Z G 8 v Q X V 0 b 1 J l b W 9 2 Z W R D b 2 x 1 b W 5 z M S 5 7 X z M s N j R 9 J n F 1 b 3 Q 7 L C Z x d W 9 0 O 1 N l Y 3 R p b 2 4 x L 0 1 l d G F z X 3 J l Y W x p e m F k b y 9 B d X R v U m V t b 3 Z l Z E N v b H V t b n M x L n t f N C w 2 N X 0 m c X V v d D s s J n F 1 b 3 Q 7 U 2 V j d G l v b j E v T W V 0 Y X N f c m V h b G l 6 Y W R v L 0 F 1 d G 9 S Z W 1 v d m V k Q 2 9 s d W 1 u c z E u e 1 8 1 L D Y 2 f S Z x d W 9 0 O y w m c X V v d D t T Z W N 0 a W 9 u M S 9 N Z X R h c 1 9 y Z W F s a X p h Z G 8 v Q X V 0 b 1 J l b W 9 2 Z W R D b 2 x 1 b W 5 z M S 5 7 X z Y s N j d 9 J n F 1 b 3 Q 7 L C Z x d W 9 0 O 1 N l Y 3 R p b 2 4 x L 0 1 l d G F z X 3 J l Y W x p e m F k b y 9 B d X R v U m V t b 3 Z l Z E N v b H V t b n M x L n t f N y w 2 O H 0 m c X V v d D s s J n F 1 b 3 Q 7 U 2 V j d G l v b j E v T W V 0 Y X N f c m V h b G l 6 Y W R v L 0 F 1 d G 9 S Z W 1 v d m V k Q 2 9 s d W 1 u c z E u e 1 8 4 L D Y 5 f S Z x d W 9 0 O y w m c X V v d D t T Z W N 0 a W 9 u M S 9 N Z X R h c 1 9 y Z W F s a X p h Z G 8 v Q X V 0 b 1 J l b W 9 2 Z W R D b 2 x 1 b W 5 z M S 5 7 X z k s N z B 9 J n F 1 b 3 Q 7 L C Z x d W 9 0 O 1 N l Y 3 R p b 2 4 x L 0 1 l d G F z X 3 J l Y W x p e m F k b y 9 B d X R v U m V t b 3 Z l Z E N v b H V t b n M x L n t f M T A s N z F 9 J n F 1 b 3 Q 7 L C Z x d W 9 0 O 1 N l Y 3 R p b 2 4 x L 0 1 l d G F z X 3 J l Y W x p e m F k b y 9 B d X R v U m V t b 3 Z l Z E N v b H V t b n M x L n t f M T E s N z J 9 J n F 1 b 3 Q 7 L C Z x d W 9 0 O 1 N l Y 3 R p b 2 4 x L 0 1 l d G F z X 3 J l Y W x p e m F k b y 9 B d X R v U m V t b 3 Z l Z E N v b H V t b n M x L n t f M T I s N z N 9 J n F 1 b 3 Q 7 L C Z x d W 9 0 O 1 N l Y 3 R p b 2 4 x L 0 1 l d G F z X 3 J l Y W x p e m F k b y 9 B d X R v U m V t b 3 Z l Z E N v b H V t b n M x L n t f M T M s N z R 9 J n F 1 b 3 Q 7 L C Z x d W 9 0 O 1 N l Y 3 R p b 2 4 x L 0 1 l d G F z X 3 J l Y W x p e m F k b y 9 B d X R v U m V t b 3 Z l Z E N v b H V t b n M x L n t f M T Q s N z V 9 J n F 1 b 3 Q 7 L C Z x d W 9 0 O 1 N l Y 3 R p b 2 4 x L 0 1 l d G F z X 3 J l Y W x p e m F k b y 9 B d X R v U m V t b 3 Z l Z E N v b H V t b n M x L n t f M T U s N z Z 9 J n F 1 b 3 Q 7 L C Z x d W 9 0 O 1 N l Y 3 R p b 2 4 x L 0 1 l d G F z X 3 J l Y W x p e m F k b y 9 B d X R v U m V t b 3 Z l Z E N v b H V t b n M x L n t f M T Y s N z d 9 J n F 1 b 3 Q 7 L C Z x d W 9 0 O 1 N l Y 3 R p b 2 4 x L 0 1 l d G F z X 3 J l Y W x p e m F k b y 9 B d X R v U m V t b 3 Z l Z E N v b H V t b n M x L n t f M T c s N z h 9 J n F 1 b 3 Q 7 L C Z x d W 9 0 O 1 N l Y 3 R p b 2 4 x L 0 1 l d G F z X 3 J l Y W x p e m F k b y 9 B d X R v U m V t b 3 Z l Z E N v b H V t b n M x L n t f M T g s N z l 9 J n F 1 b 3 Q 7 L C Z x d W 9 0 O 1 N l Y 3 R p b 2 4 x L 0 1 l d G F z X 3 J l Y W x p e m F k b y 9 B d X R v U m V t b 3 Z l Z E N v b H V t b n M x L n t f M T k s O D B 9 J n F 1 b 3 Q 7 L C Z x d W 9 0 O 1 N l Y 3 R p b 2 4 x L 0 1 l d G F z X 3 J l Y W x p e m F k b y 9 B d X R v U m V t b 3 Z l Z E N v b H V t b n M x L n t f M j A s O D F 9 J n F 1 b 3 Q 7 L C Z x d W 9 0 O 1 N l Y 3 R p b 2 4 x L 0 1 l d G F z X 3 J l Y W x p e m F k b y 9 B d X R v U m V t b 3 Z l Z E N v b H V t b n M x L n t f M j E s O D J 9 J n F 1 b 3 Q 7 L C Z x d W 9 0 O 1 N l Y 3 R p b 2 4 x L 0 1 l d G F z X 3 J l Y W x p e m F k b y 9 B d X R v U m V t b 3 Z l Z E N v b H V t b n M x L n t f M j I s O D N 9 J n F 1 b 3 Q 7 L C Z x d W 9 0 O 1 N l Y 3 R p b 2 4 x L 0 1 l d G F z X 3 J l Y W x p e m F k b y 9 B d X R v U m V t b 3 Z l Z E N v b H V t b n M x L n t f M j M s O D R 9 J n F 1 b 3 Q 7 L C Z x d W 9 0 O 1 N l Y 3 R p b 2 4 x L 0 1 l d G F z X 3 J l Y W x p e m F k b y 9 B d X R v U m V t b 3 Z l Z E N v b H V t b n M x L n t f M j Q s O D V 9 J n F 1 b 3 Q 7 L C Z x d W 9 0 O 1 N l Y 3 R p b 2 4 x L 0 1 l d G F z X 3 J l Y W x p e m F k b y 9 B d X R v U m V t b 3 Z l Z E N v b H V t b n M x L n t f M j U s O D Z 9 J n F 1 b 3 Q 7 L C Z x d W 9 0 O 1 N l Y 3 R p b 2 4 x L 0 1 l d G F z X 3 J l Y W x p e m F k b y 9 B d X R v U m V t b 3 Z l Z E N v b H V t b n M x L n t f M j Y s O D d 9 J n F 1 b 3 Q 7 L C Z x d W 9 0 O 1 N l Y 3 R p b 2 4 x L 0 1 l d G F z X 3 J l Y W x p e m F k b y 9 B d X R v U m V t b 3 Z l Z E N v b H V t b n M x L n t f M j c s O D h 9 J n F 1 b 3 Q 7 L C Z x d W 9 0 O 1 N l Y 3 R p b 2 4 x L 0 1 l d G F z X 3 J l Y W x p e m F k b y 9 B d X R v U m V t b 3 Z l Z E N v b H V t b n M x L n t f M j g s O D l 9 J n F 1 b 3 Q 7 L C Z x d W 9 0 O 1 N l Y 3 R p b 2 4 x L 0 1 l d G F z X 3 J l Y W x p e m F k b y 9 B d X R v U m V t b 3 Z l Z E N v b H V t b n M x L n t f M j k s O T B 9 J n F 1 b 3 Q 7 L C Z x d W 9 0 O 1 N l Y 3 R p b 2 4 x L 0 1 l d G F z X 3 J l Y W x p e m F k b y 9 B d X R v U m V t b 3 Z l Z E N v b H V t b n M x L n t f M z A s O T F 9 J n F 1 b 3 Q 7 L C Z x d W 9 0 O 1 N l Y 3 R p b 2 4 x L 0 1 l d G F z X 3 J l Y W x p e m F k b y 9 B d X R v U m V t b 3 Z l Z E N v b H V t b n M x L n t f M z E s O T J 9 J n F 1 b 3 Q 7 L C Z x d W 9 0 O 1 N l Y 3 R p b 2 4 x L 0 1 l d G F z X 3 J l Y W x p e m F k b y 9 B d X R v U m V t b 3 Z l Z E N v b H V t b n M x L n t f M z I s O T N 9 J n F 1 b 3 Q 7 L C Z x d W 9 0 O 1 N l Y 3 R p b 2 4 x L 0 1 l d G F z X 3 J l Y W x p e m F k b y 9 B d X R v U m V t b 3 Z l Z E N v b H V t b n M x L n t f M z M s O T R 9 J n F 1 b 3 Q 7 L C Z x d W 9 0 O 1 N l Y 3 R p b 2 4 x L 0 1 l d G F z X 3 J l Y W x p e m F k b y 9 B d X R v U m V t b 3 Z l Z E N v b H V t b n M x L n t f M z Q s O T V 9 J n F 1 b 3 Q 7 L C Z x d W 9 0 O 1 N l Y 3 R p b 2 4 x L 0 1 l d G F z X 3 J l Y W x p e m F k b y 9 B d X R v U m V t b 3 Z l Z E N v b H V t b n M x L n t f M z U s O T Z 9 J n F 1 b 3 Q 7 L C Z x d W 9 0 O 1 N l Y 3 R p b 2 4 x L 0 1 l d G F z X 3 J l Y W x p e m F k b y 9 B d X R v U m V t b 3 Z l Z E N v b H V t b n M x L n t f M z Y s O T d 9 J n F 1 b 3 Q 7 L C Z x d W 9 0 O 1 N l Y 3 R p b 2 4 x L 0 1 l d G F z X 3 J l Y W x p e m F k b y 9 B d X R v U m V t b 3 Z l Z E N v b H V t b n M x L n t f M z c s O T h 9 J n F 1 b 3 Q 7 L C Z x d W 9 0 O 1 N l Y 3 R p b 2 4 x L 0 1 l d G F z X 3 J l Y W x p e m F k b y 9 B d X R v U m V t b 3 Z l Z E N v b H V t b n M x L n t f M z g s O T l 9 J n F 1 b 3 Q 7 L C Z x d W 9 0 O 1 N l Y 3 R p b 2 4 x L 0 1 l d G F z X 3 J l Y W x p e m F k b y 9 B d X R v U m V t b 3 Z l Z E N v b H V t b n M x L n t f M z k s M T A w f S Z x d W 9 0 O y w m c X V v d D t T Z W N 0 a W 9 u M S 9 N Z X R h c 1 9 y Z W F s a X p h Z G 8 v Q X V 0 b 1 J l b W 9 2 Z W R D b 2 x 1 b W 5 z M S 5 7 X z Q w L D E w M X 0 m c X V v d D s s J n F 1 b 3 Q 7 U 2 V j d G l v b j E v T W V 0 Y X N f c m V h b G l 6 Y W R v L 0 F 1 d G 9 S Z W 1 v d m V k Q 2 9 s d W 1 u c z E u e 1 8 0 M S w x M D J 9 J n F 1 b 3 Q 7 L C Z x d W 9 0 O 1 N l Y 3 R p b 2 4 x L 0 1 l d G F z X 3 J l Y W x p e m F k b y 9 B d X R v U m V t b 3 Z l Z E N v b H V t b n M x L n t f N D I s M T A z f S Z x d W 9 0 O y w m c X V v d D t T Z W N 0 a W 9 u M S 9 N Z X R h c 1 9 y Z W F s a X p h Z G 8 v Q X V 0 b 1 J l b W 9 2 Z W R D b 2 x 1 b W 5 z M S 5 7 X z Q z L D E w N H 0 m c X V v d D s s J n F 1 b 3 Q 7 U 2 V j d G l v b j E v T W V 0 Y X N f c m V h b G l 6 Y W R v L 0 F 1 d G 9 S Z W 1 v d m V k Q 2 9 s d W 1 u c z E u e 1 8 0 N C w x M D V 9 J n F 1 b 3 Q 7 L C Z x d W 9 0 O 1 N l Y 3 R p b 2 4 x L 0 1 l d G F z X 3 J l Y W x p e m F k b y 9 B d X R v U m V t b 3 Z l Z E N v b H V t b n M x L n t f N D U s M T A 2 f S Z x d W 9 0 O y w m c X V v d D t T Z W N 0 a W 9 u M S 9 N Z X R h c 1 9 y Z W F s a X p h Z G 8 v Q X V 0 b 1 J l b W 9 2 Z W R D b 2 x 1 b W 5 z M S 5 7 X z Q 2 L D E w N 3 0 m c X V v d D s s J n F 1 b 3 Q 7 U 2 V j d G l v b j E v T W V 0 Y X N f c m V h b G l 6 Y W R v L 0 F 1 d G 9 S Z W 1 v d m V k Q 2 9 s d W 1 u c z E u e 1 8 0 N y w x M D h 9 J n F 1 b 3 Q 7 L C Z x d W 9 0 O 1 N l Y 3 R p b 2 4 x L 0 1 l d G F z X 3 J l Y W x p e m F k b y 9 B d X R v U m V t b 3 Z l Z E N v b H V t b n M x L n t f N D g s M T A 5 f S Z x d W 9 0 O y w m c X V v d D t T Z W N 0 a W 9 u M S 9 N Z X R h c 1 9 y Z W F s a X p h Z G 8 v Q X V 0 b 1 J l b W 9 2 Z W R D b 2 x 1 b W 5 z M S 5 7 X z Q 5 L D E x M H 0 m c X V v d D s s J n F 1 b 3 Q 7 U 2 V j d G l v b j E v T W V 0 Y X N f c m V h b G l 6 Y W R v L 0 F 1 d G 9 S Z W 1 v d m V k Q 2 9 s d W 1 u c z E u e 1 8 1 M C w x M T F 9 J n F 1 b 3 Q 7 L C Z x d W 9 0 O 1 N l Y 3 R p b 2 4 x L 0 1 l d G F z X 3 J l Y W x p e m F k b y 9 B d X R v U m V t b 3 Z l Z E N v b H V t b n M x L n t f N T E s M T E y f S Z x d W 9 0 O y w m c X V v d D t T Z W N 0 a W 9 u M S 9 N Z X R h c 1 9 y Z W F s a X p h Z G 8 v Q X V 0 b 1 J l b W 9 2 Z W R D b 2 x 1 b W 5 z M S 5 7 X z U y L D E x M 3 0 m c X V v d D s s J n F 1 b 3 Q 7 U 2 V j d G l v b j E v T W V 0 Y X N f c m V h b G l 6 Y W R v L 0 F 1 d G 9 S Z W 1 v d m V k Q 2 9 s d W 1 u c z E u e 1 8 1 M y w x M T R 9 J n F 1 b 3 Q 7 L C Z x d W 9 0 O 1 N l Y 3 R p b 2 4 x L 0 1 l d G F z X 3 J l Y W x p e m F k b y 9 B d X R v U m V t b 3 Z l Z E N v b H V t b n M x L n t f N T Q s M T E 1 f S Z x d W 9 0 O y w m c X V v d D t T Z W N 0 a W 9 u M S 9 N Z X R h c 1 9 y Z W F s a X p h Z G 8 v Q X V 0 b 1 J l b W 9 2 Z W R D b 2 x 1 b W 5 z M S 5 7 X z U 1 L D E x N n 0 m c X V v d D s s J n F 1 b 3 Q 7 U 2 V j d G l v b j E v T W V 0 Y X N f c m V h b G l 6 Y W R v L 0 F 1 d G 9 S Z W 1 v d m V k Q 2 9 s d W 1 u c z E u e 1 8 1 N i w x M T d 9 J n F 1 b 3 Q 7 L C Z x d W 9 0 O 1 N l Y 3 R p b 2 4 x L 0 1 l d G F z X 3 J l Y W x p e m F k b y 9 B d X R v U m V t b 3 Z l Z E N v b H V t b n M x L n t f N T c s M T E 4 f S Z x d W 9 0 O y w m c X V v d D t T Z W N 0 a W 9 u M S 9 N Z X R h c 1 9 y Z W F s a X p h Z G 8 v Q X V 0 b 1 J l b W 9 2 Z W R D b 2 x 1 b W 5 z M S 5 7 X z U 4 L D E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d G F z X 3 J l Y W x p e m F k b y 9 Q Y W d h b W V u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h c 1 9 y Z W F s a X p h Z G 8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G F z X 3 J l Y W x p e m F k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0 Y X N f c m V h b G l 6 Y W R v L 0 x p b m h h c y U y M F B y a W 5 j a X B h a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0 Y X N f c m V h b G l 6 Y W R v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i e O C N K j G T p P 1 t 9 2 5 z e f z A A A A A A I A A A A A A B B m A A A A A Q A A I A A A A P n + l h V g g t 7 1 m y 4 s A D v g f N o 9 G K x b i y 8 i Z j L j 8 h A p T a 1 x A A A A A A 6 A A A A A A g A A I A A A A H p X J C 7 m H Z 2 o r 7 0 W k p A I L Y t D 2 p y / G v E J g 1 7 + A o f + I Q 5 w U A A A A J m Q 3 D Y H g t M n e 8 l Q g c U 0 x a d L O z k i G A 5 w V x x y u y D j d G z 4 Q O L Z f R f g 1 / F 6 8 o i C t w n A 1 Y i j C U M G n / U 6 d R t / 0 U g 8 W x p 1 X t i c / f k L 6 q G J M z Q Z G C B p Q A A A A F g W W z e b Y / A U 4 S K d 3 0 / 8 Y D w e a 2 s K H r j z X 4 R d e w 4 5 I R K 2 D T 3 r S k g s D 0 n N q Z 5 r V G g h 2 A 3 g v Z + p E x + L S a z 7 j 4 s d G y 4 = < / D a t a M a s h u p > 
</file>

<file path=customXml/itemProps1.xml><?xml version="1.0" encoding="utf-8"?>
<ds:datastoreItem xmlns:ds="http://schemas.openxmlformats.org/officeDocument/2006/customXml" ds:itemID="{536211FE-82E2-4759-A8DA-837F4BE266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5ea1e2-f483-4c09-afa1-39c87d735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15DF71-0364-4A24-98CD-F653EE8067BB}">
  <ds:schemaRefs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dd5ea1e2-f483-4c09-afa1-39c87d735ce5"/>
    <ds:schemaRef ds:uri="http://purl.org/dc/dcmitype/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A5ED5CC-1034-4090-8AD4-7F8A58CBCC3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CAA6B40-FE7F-44D3-941C-B2019ED4AF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RECEITA_LIQUIDA_mensal_empare</vt:lpstr>
      <vt:lpstr>Plan1</vt:lpstr>
      <vt:lpstr>realizado</vt:lpstr>
      <vt:lpstr>PLDO2025</vt:lpstr>
      <vt:lpstr>PLDO2024</vt:lpstr>
      <vt:lpstr>PLOA2024</vt:lpstr>
      <vt:lpstr>GERENCIAL</vt:lpstr>
      <vt:lpstr>GERENCIAL295</vt:lpstr>
      <vt:lpstr>Planilha1</vt:lpstr>
      <vt:lpstr>Planilha2</vt:lpstr>
      <vt:lpstr>Plan3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 Pekka Tapani Horttanainen</dc:creator>
  <cp:lastModifiedBy>raphael maciel de lima</cp:lastModifiedBy>
  <dcterms:created xsi:type="dcterms:W3CDTF">2023-05-10T14:09:27Z</dcterms:created>
  <dcterms:modified xsi:type="dcterms:W3CDTF">2024-08-07T13:07:36Z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0x0101005A34E67E56AD1C49B07090F2D68602E9</vt:lpwstr>
  </property>
</Properties>
</file>