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/Desktop/Finance/Financial_Analysis/Financial Services/Santander/"/>
    </mc:Choice>
  </mc:AlternateContent>
  <xr:revisionPtr revIDLastSave="0" documentId="13_ncr:1_{7F0F89E2-4A95-A444-A983-5CBEFAF46870}" xr6:coauthVersionLast="47" xr6:coauthVersionMax="47" xr10:uidLastSave="{00000000-0000-0000-0000-000000000000}"/>
  <bookViews>
    <workbookView xWindow="6720" yWindow="6180" windowWidth="27640" windowHeight="16940" activeTab="2" xr2:uid="{C868993C-B722-EB44-8F54-768F13E581EC}"/>
  </bookViews>
  <sheets>
    <sheet name="Santander Parent" sheetId="1" r:id="rId1"/>
    <sheet name="Retail Banking" sheetId="2" r:id="rId2"/>
    <sheet name="CIB" sheetId="4" r:id="rId3"/>
    <sheet name="Wealth Management &amp; Insurance" sheetId="6" r:id="rId4"/>
    <sheet name="PagoNxt" sheetId="5" r:id="rId5"/>
    <sheet name="Sheet3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4" l="1"/>
  <c r="P14" i="6"/>
  <c r="P12" i="6"/>
  <c r="P8" i="6"/>
  <c r="P15" i="6" s="1"/>
  <c r="P23" i="6" s="1"/>
  <c r="P26" i="6" s="1"/>
  <c r="P29" i="6" s="1"/>
  <c r="P32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P14" i="5"/>
  <c r="P12" i="5"/>
  <c r="P8" i="5"/>
  <c r="P15" i="5" s="1"/>
  <c r="P23" i="5" s="1"/>
  <c r="P26" i="5" s="1"/>
  <c r="P29" i="5" s="1"/>
  <c r="P32" i="5" s="1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C1" i="5"/>
  <c r="P10" i="4"/>
  <c r="P12" i="4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P14" i="2"/>
  <c r="P12" i="2"/>
  <c r="P8" i="2"/>
  <c r="P15" i="2" s="1"/>
  <c r="P23" i="2" s="1"/>
  <c r="P26" i="2" s="1"/>
  <c r="P29" i="2" s="1"/>
  <c r="P3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C1" i="2"/>
  <c r="P32" i="1"/>
  <c r="P29" i="1"/>
  <c r="P26" i="1"/>
  <c r="P23" i="1"/>
  <c r="P15" i="1"/>
  <c r="P14" i="1"/>
  <c r="P12" i="1"/>
  <c r="P8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P13" i="4" l="1"/>
  <c r="P21" i="4" s="1"/>
  <c r="P24" i="4" s="1"/>
  <c r="P27" i="4" s="1"/>
  <c r="P30" i="4" s="1"/>
</calcChain>
</file>

<file path=xl/sharedStrings.xml><?xml version="1.0" encoding="utf-8"?>
<sst xmlns="http://schemas.openxmlformats.org/spreadsheetml/2006/main" count="128" uniqueCount="26">
  <si>
    <t>Net Interest Income</t>
  </si>
  <si>
    <t>Net Fee Income</t>
  </si>
  <si>
    <t>Gains on financial assets</t>
  </si>
  <si>
    <t>Dividend Income</t>
  </si>
  <si>
    <t>Income from Companies Accounted for Using Equity Method</t>
  </si>
  <si>
    <t>Other Operating Income</t>
  </si>
  <si>
    <t>Total Income</t>
  </si>
  <si>
    <t>Administrative Expenses</t>
  </si>
  <si>
    <t>Staff Costs</t>
  </si>
  <si>
    <t>Other General Administrative Expenses</t>
  </si>
  <si>
    <t>D&amp;A</t>
  </si>
  <si>
    <t>Impairment of financial assets not measured at fair value</t>
  </si>
  <si>
    <t>Impairment of other assets</t>
  </si>
  <si>
    <t>Gains on non-financial assets and investments</t>
  </si>
  <si>
    <t>Negative goodwill</t>
  </si>
  <si>
    <t>Gains on non-current assets held for sale</t>
  </si>
  <si>
    <t>EBIT</t>
  </si>
  <si>
    <t>Tax Expense</t>
  </si>
  <si>
    <t>NOPAT</t>
  </si>
  <si>
    <t>Profit after tax from Discontinued Operations</t>
  </si>
  <si>
    <t>Profit for the Period</t>
  </si>
  <si>
    <t>Profit attributable to Non-Controlling Interests</t>
  </si>
  <si>
    <t>Profit attributable to Parent</t>
  </si>
  <si>
    <t>Provisions</t>
  </si>
  <si>
    <t>Operating Expense</t>
  </si>
  <si>
    <t>Adjusted 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</si>
</sst>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9687-B33E-0A44-A730-BAD0FE10E228}">
  <dimension ref="A1:U32"/>
  <sheetViews>
    <sheetView workbookViewId="0">
      <selection activeCell="A4" sqref="A1:U32"/>
    </sheetView>
  </sheetViews>
  <sheetFormatPr baseColWidth="10" defaultRowHeight="16" outlineLevelCol="1" x14ac:dyDescent="0.2"/>
  <cols>
    <col min="1" max="1" width="20.33203125" customWidth="1"/>
    <col min="2" max="10" width="0" hidden="1" customWidth="1" outlineLevel="1"/>
    <col min="11" max="11" width="1" hidden="1" customWidth="1" outlineLevel="1"/>
    <col min="12" max="12" width="10.83203125" collapsed="1"/>
  </cols>
  <sheetData>
    <row r="1" spans="1:21" x14ac:dyDescent="0.2">
      <c r="B1">
        <v>2008</v>
      </c>
      <c r="C1">
        <f>B1+1</f>
        <v>2009</v>
      </c>
      <c r="D1">
        <f t="shared" ref="D1:U1" si="0">C1+1</f>
        <v>2010</v>
      </c>
      <c r="E1">
        <f t="shared" si="0"/>
        <v>2011</v>
      </c>
      <c r="F1">
        <f t="shared" si="0"/>
        <v>2012</v>
      </c>
      <c r="G1">
        <f t="shared" si="0"/>
        <v>2013</v>
      </c>
      <c r="H1">
        <f t="shared" si="0"/>
        <v>2014</v>
      </c>
      <c r="I1">
        <f t="shared" si="0"/>
        <v>2015</v>
      </c>
      <c r="J1">
        <f t="shared" si="0"/>
        <v>2016</v>
      </c>
      <c r="K1">
        <f t="shared" si="0"/>
        <v>2017</v>
      </c>
      <c r="L1">
        <f t="shared" si="0"/>
        <v>2018</v>
      </c>
      <c r="M1">
        <f t="shared" si="0"/>
        <v>2019</v>
      </c>
      <c r="N1">
        <f t="shared" si="0"/>
        <v>2020</v>
      </c>
      <c r="O1">
        <f t="shared" si="0"/>
        <v>2021</v>
      </c>
      <c r="P1">
        <f t="shared" si="0"/>
        <v>2022</v>
      </c>
      <c r="Q1">
        <f t="shared" si="0"/>
        <v>2023</v>
      </c>
      <c r="R1">
        <f t="shared" si="0"/>
        <v>2024</v>
      </c>
      <c r="S1">
        <f t="shared" si="0"/>
        <v>2025</v>
      </c>
      <c r="T1">
        <f t="shared" si="0"/>
        <v>2026</v>
      </c>
      <c r="U1">
        <f t="shared" si="0"/>
        <v>2027</v>
      </c>
    </row>
    <row r="2" spans="1:21" x14ac:dyDescent="0.2">
      <c r="A2" t="s">
        <v>0</v>
      </c>
      <c r="P2">
        <v>38618</v>
      </c>
    </row>
    <row r="3" spans="1:21" x14ac:dyDescent="0.2">
      <c r="A3" t="s">
        <v>1</v>
      </c>
      <c r="P3">
        <v>11790</v>
      </c>
    </row>
    <row r="4" spans="1:21" x14ac:dyDescent="0.2">
      <c r="A4" t="s">
        <v>2</v>
      </c>
      <c r="P4">
        <v>1653</v>
      </c>
    </row>
    <row r="5" spans="1:21" x14ac:dyDescent="0.2">
      <c r="A5" t="s">
        <v>3</v>
      </c>
      <c r="P5">
        <v>488</v>
      </c>
    </row>
    <row r="6" spans="1:21" x14ac:dyDescent="0.2">
      <c r="A6" t="s">
        <v>4</v>
      </c>
      <c r="P6">
        <v>702</v>
      </c>
    </row>
    <row r="7" spans="1:21" x14ac:dyDescent="0.2">
      <c r="A7" t="s">
        <v>5</v>
      </c>
      <c r="P7">
        <v>-1135</v>
      </c>
    </row>
    <row r="8" spans="1:21" x14ac:dyDescent="0.2">
      <c r="A8" t="s">
        <v>6</v>
      </c>
      <c r="P8">
        <f>P2+P3+P4+P5+P6+P7</f>
        <v>52116</v>
      </c>
    </row>
    <row r="10" spans="1:21" x14ac:dyDescent="0.2">
      <c r="A10" t="s">
        <v>8</v>
      </c>
      <c r="P10">
        <v>12547</v>
      </c>
    </row>
    <row r="11" spans="1:21" x14ac:dyDescent="0.2">
      <c r="A11" t="s">
        <v>9</v>
      </c>
      <c r="P11">
        <v>8371</v>
      </c>
    </row>
    <row r="12" spans="1:21" x14ac:dyDescent="0.2">
      <c r="A12" t="s">
        <v>7</v>
      </c>
      <c r="P12">
        <f>P10+P11</f>
        <v>20918</v>
      </c>
    </row>
    <row r="13" spans="1:21" x14ac:dyDescent="0.2">
      <c r="A13" t="s">
        <v>10</v>
      </c>
      <c r="P13">
        <v>2985</v>
      </c>
    </row>
    <row r="14" spans="1:21" x14ac:dyDescent="0.2">
      <c r="A14" t="s">
        <v>24</v>
      </c>
      <c r="P14">
        <f>P12+P13</f>
        <v>23903</v>
      </c>
    </row>
    <row r="15" spans="1:21" x14ac:dyDescent="0.2">
      <c r="A15" t="s">
        <v>16</v>
      </c>
      <c r="P15">
        <f>P8-P14</f>
        <v>28213</v>
      </c>
    </row>
    <row r="17" spans="1:16" x14ac:dyDescent="0.2">
      <c r="A17" t="s">
        <v>23</v>
      </c>
      <c r="P17">
        <v>1881</v>
      </c>
    </row>
    <row r="18" spans="1:16" x14ac:dyDescent="0.2">
      <c r="A18" t="s">
        <v>11</v>
      </c>
      <c r="P18">
        <v>10863</v>
      </c>
    </row>
    <row r="19" spans="1:16" x14ac:dyDescent="0.2">
      <c r="A19" t="s">
        <v>12</v>
      </c>
      <c r="P19">
        <v>239</v>
      </c>
    </row>
    <row r="20" spans="1:16" x14ac:dyDescent="0.2">
      <c r="A20" t="s">
        <v>13</v>
      </c>
      <c r="P20">
        <v>-12</v>
      </c>
    </row>
    <row r="21" spans="1:16" x14ac:dyDescent="0.2">
      <c r="A21" t="s">
        <v>14</v>
      </c>
    </row>
    <row r="22" spans="1:16" x14ac:dyDescent="0.2">
      <c r="A22" t="s">
        <v>15</v>
      </c>
      <c r="P22">
        <v>-7</v>
      </c>
    </row>
    <row r="23" spans="1:16" x14ac:dyDescent="0.2">
      <c r="A23" t="s">
        <v>25</v>
      </c>
      <c r="P23">
        <f>P15-P18-P17-P19-P20-P22</f>
        <v>15249</v>
      </c>
    </row>
    <row r="25" spans="1:16" x14ac:dyDescent="0.2">
      <c r="A25" t="s">
        <v>17</v>
      </c>
      <c r="P25">
        <v>4486</v>
      </c>
    </row>
    <row r="26" spans="1:16" x14ac:dyDescent="0.2">
      <c r="A26" t="s">
        <v>18</v>
      </c>
      <c r="P26">
        <f>P23-P25</f>
        <v>10763</v>
      </c>
    </row>
    <row r="28" spans="1:16" x14ac:dyDescent="0.2">
      <c r="A28" t="s">
        <v>19</v>
      </c>
    </row>
    <row r="29" spans="1:16" x14ac:dyDescent="0.2">
      <c r="A29" t="s">
        <v>20</v>
      </c>
      <c r="P29">
        <f>P26-P28</f>
        <v>10763</v>
      </c>
    </row>
    <row r="31" spans="1:16" x14ac:dyDescent="0.2">
      <c r="A31" t="s">
        <v>21</v>
      </c>
      <c r="P31">
        <v>1159</v>
      </c>
    </row>
    <row r="32" spans="1:16" x14ac:dyDescent="0.2">
      <c r="A32" t="s">
        <v>22</v>
      </c>
      <c r="P32">
        <f>P29-P31</f>
        <v>9604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2B44-5CBA-434A-9FED-51450EB11DD1}">
  <dimension ref="A1:U32"/>
  <sheetViews>
    <sheetView workbookViewId="0">
      <selection activeCell="M12" sqref="M12"/>
    </sheetView>
  </sheetViews>
  <sheetFormatPr baseColWidth="10" defaultRowHeight="16" outlineLevelCol="1" x14ac:dyDescent="0.2"/>
  <cols>
    <col min="2" max="11" width="0" hidden="1" customWidth="1" outlineLevel="1"/>
    <col min="12" max="12" width="10.83203125" collapsed="1"/>
  </cols>
  <sheetData>
    <row r="1" spans="1:21" x14ac:dyDescent="0.2">
      <c r="B1">
        <v>2008</v>
      </c>
      <c r="C1">
        <f>B1+1</f>
        <v>2009</v>
      </c>
      <c r="D1">
        <f t="shared" ref="D1:U1" si="0">C1+1</f>
        <v>2010</v>
      </c>
      <c r="E1">
        <f t="shared" si="0"/>
        <v>2011</v>
      </c>
      <c r="F1">
        <f t="shared" si="0"/>
        <v>2012</v>
      </c>
      <c r="G1">
        <f t="shared" si="0"/>
        <v>2013</v>
      </c>
      <c r="H1">
        <f t="shared" si="0"/>
        <v>2014</v>
      </c>
      <c r="I1">
        <f t="shared" si="0"/>
        <v>2015</v>
      </c>
      <c r="J1">
        <f t="shared" si="0"/>
        <v>2016</v>
      </c>
      <c r="K1">
        <f t="shared" si="0"/>
        <v>2017</v>
      </c>
      <c r="L1">
        <f t="shared" si="0"/>
        <v>2018</v>
      </c>
      <c r="M1">
        <f t="shared" si="0"/>
        <v>2019</v>
      </c>
      <c r="N1">
        <f t="shared" si="0"/>
        <v>2020</v>
      </c>
      <c r="O1">
        <f t="shared" si="0"/>
        <v>2021</v>
      </c>
      <c r="P1">
        <f t="shared" si="0"/>
        <v>2022</v>
      </c>
      <c r="Q1">
        <f t="shared" si="0"/>
        <v>2023</v>
      </c>
      <c r="R1">
        <f t="shared" si="0"/>
        <v>2024</v>
      </c>
      <c r="S1">
        <f t="shared" si="0"/>
        <v>2025</v>
      </c>
      <c r="T1">
        <f t="shared" si="0"/>
        <v>2026</v>
      </c>
      <c r="U1">
        <f t="shared" si="0"/>
        <v>2027</v>
      </c>
    </row>
    <row r="2" spans="1:21" x14ac:dyDescent="0.2">
      <c r="A2" t="s">
        <v>0</v>
      </c>
      <c r="P2">
        <v>38618</v>
      </c>
    </row>
    <row r="3" spans="1:21" x14ac:dyDescent="0.2">
      <c r="A3" t="s">
        <v>1</v>
      </c>
      <c r="P3">
        <v>11790</v>
      </c>
    </row>
    <row r="4" spans="1:21" x14ac:dyDescent="0.2">
      <c r="A4" t="s">
        <v>2</v>
      </c>
      <c r="P4">
        <v>1653</v>
      </c>
    </row>
    <row r="5" spans="1:21" x14ac:dyDescent="0.2">
      <c r="A5" t="s">
        <v>3</v>
      </c>
      <c r="P5">
        <v>488</v>
      </c>
    </row>
    <row r="6" spans="1:21" x14ac:dyDescent="0.2">
      <c r="A6" t="s">
        <v>4</v>
      </c>
      <c r="P6">
        <v>702</v>
      </c>
    </row>
    <row r="7" spans="1:21" x14ac:dyDescent="0.2">
      <c r="A7" t="s">
        <v>5</v>
      </c>
      <c r="P7">
        <v>-1135</v>
      </c>
    </row>
    <row r="8" spans="1:21" x14ac:dyDescent="0.2">
      <c r="A8" t="s">
        <v>6</v>
      </c>
      <c r="P8">
        <f>P2+P3+P4+P5+P6+P7</f>
        <v>52116</v>
      </c>
    </row>
    <row r="10" spans="1:21" x14ac:dyDescent="0.2">
      <c r="A10" t="s">
        <v>8</v>
      </c>
      <c r="P10">
        <v>12547</v>
      </c>
    </row>
    <row r="11" spans="1:21" x14ac:dyDescent="0.2">
      <c r="A11" t="s">
        <v>9</v>
      </c>
      <c r="P11">
        <v>8371</v>
      </c>
    </row>
    <row r="12" spans="1:21" x14ac:dyDescent="0.2">
      <c r="A12" t="s">
        <v>7</v>
      </c>
      <c r="P12">
        <f>P10+P11</f>
        <v>20918</v>
      </c>
    </row>
    <row r="13" spans="1:21" x14ac:dyDescent="0.2">
      <c r="A13" t="s">
        <v>10</v>
      </c>
      <c r="P13">
        <v>2985</v>
      </c>
    </row>
    <row r="14" spans="1:21" x14ac:dyDescent="0.2">
      <c r="A14" t="s">
        <v>24</v>
      </c>
      <c r="P14">
        <f>P12+P13</f>
        <v>23903</v>
      </c>
    </row>
    <row r="15" spans="1:21" x14ac:dyDescent="0.2">
      <c r="A15" t="s">
        <v>16</v>
      </c>
      <c r="P15">
        <f>P8-P14</f>
        <v>28213</v>
      </c>
    </row>
    <row r="17" spans="1:16" x14ac:dyDescent="0.2">
      <c r="A17" t="s">
        <v>23</v>
      </c>
      <c r="P17">
        <v>1881</v>
      </c>
    </row>
    <row r="18" spans="1:16" x14ac:dyDescent="0.2">
      <c r="A18" t="s">
        <v>11</v>
      </c>
      <c r="P18">
        <v>10863</v>
      </c>
    </row>
    <row r="19" spans="1:16" x14ac:dyDescent="0.2">
      <c r="A19" t="s">
        <v>12</v>
      </c>
      <c r="P19">
        <v>239</v>
      </c>
    </row>
    <row r="20" spans="1:16" x14ac:dyDescent="0.2">
      <c r="A20" t="s">
        <v>13</v>
      </c>
      <c r="P20">
        <v>-12</v>
      </c>
    </row>
    <row r="21" spans="1:16" x14ac:dyDescent="0.2">
      <c r="A21" t="s">
        <v>14</v>
      </c>
    </row>
    <row r="22" spans="1:16" x14ac:dyDescent="0.2">
      <c r="A22" t="s">
        <v>15</v>
      </c>
      <c r="P22">
        <v>-7</v>
      </c>
    </row>
    <row r="23" spans="1:16" x14ac:dyDescent="0.2">
      <c r="A23" t="s">
        <v>25</v>
      </c>
      <c r="P23">
        <f>P15-P18-P17-P19-P20-P22</f>
        <v>15249</v>
      </c>
    </row>
    <row r="25" spans="1:16" x14ac:dyDescent="0.2">
      <c r="A25" t="s">
        <v>17</v>
      </c>
      <c r="P25">
        <v>4486</v>
      </c>
    </row>
    <row r="26" spans="1:16" x14ac:dyDescent="0.2">
      <c r="A26" t="s">
        <v>18</v>
      </c>
      <c r="P26">
        <f>P23-P25</f>
        <v>10763</v>
      </c>
    </row>
    <row r="28" spans="1:16" x14ac:dyDescent="0.2">
      <c r="A28" t="s">
        <v>19</v>
      </c>
    </row>
    <row r="29" spans="1:16" x14ac:dyDescent="0.2">
      <c r="A29" t="s">
        <v>20</v>
      </c>
      <c r="P29">
        <f>P26-P28</f>
        <v>10763</v>
      </c>
    </row>
    <row r="31" spans="1:16" x14ac:dyDescent="0.2">
      <c r="A31" t="s">
        <v>21</v>
      </c>
      <c r="P31">
        <v>1159</v>
      </c>
    </row>
    <row r="32" spans="1:16" x14ac:dyDescent="0.2">
      <c r="A32" t="s">
        <v>22</v>
      </c>
      <c r="P32">
        <f>P29-P31</f>
        <v>9604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0DFA-6026-214D-94AC-EC7A39F1412C}">
  <dimension ref="A1:U30"/>
  <sheetViews>
    <sheetView tabSelected="1" workbookViewId="0">
      <selection activeCell="P8" sqref="P8"/>
    </sheetView>
  </sheetViews>
  <sheetFormatPr baseColWidth="10" defaultRowHeight="16" outlineLevelCol="1" x14ac:dyDescent="0.2"/>
  <cols>
    <col min="2" max="11" width="0" hidden="1" customWidth="1" outlineLevel="1"/>
    <col min="12" max="12" width="10.83203125" collapsed="1"/>
  </cols>
  <sheetData>
    <row r="1" spans="1:21" x14ac:dyDescent="0.2">
      <c r="B1">
        <v>2008</v>
      </c>
      <c r="C1">
        <f>B1+1</f>
        <v>2009</v>
      </c>
      <c r="D1">
        <f t="shared" ref="D1:U1" si="0">C1+1</f>
        <v>2010</v>
      </c>
      <c r="E1">
        <f t="shared" si="0"/>
        <v>2011</v>
      </c>
      <c r="F1">
        <f t="shared" si="0"/>
        <v>2012</v>
      </c>
      <c r="G1">
        <f t="shared" si="0"/>
        <v>2013</v>
      </c>
      <c r="H1">
        <f t="shared" si="0"/>
        <v>2014</v>
      </c>
      <c r="I1">
        <f t="shared" si="0"/>
        <v>2015</v>
      </c>
      <c r="J1">
        <f t="shared" si="0"/>
        <v>2016</v>
      </c>
      <c r="K1">
        <f t="shared" si="0"/>
        <v>2017</v>
      </c>
      <c r="L1">
        <f t="shared" si="0"/>
        <v>2018</v>
      </c>
      <c r="M1">
        <f t="shared" si="0"/>
        <v>2019</v>
      </c>
      <c r="N1">
        <f t="shared" si="0"/>
        <v>2020</v>
      </c>
      <c r="O1">
        <f t="shared" si="0"/>
        <v>2021</v>
      </c>
      <c r="P1">
        <f t="shared" si="0"/>
        <v>2022</v>
      </c>
      <c r="Q1">
        <f t="shared" si="0"/>
        <v>2023</v>
      </c>
      <c r="R1">
        <f t="shared" si="0"/>
        <v>2024</v>
      </c>
      <c r="S1">
        <f t="shared" si="0"/>
        <v>2025</v>
      </c>
      <c r="T1">
        <f t="shared" si="0"/>
        <v>2026</v>
      </c>
      <c r="U1">
        <f t="shared" si="0"/>
        <v>2027</v>
      </c>
    </row>
    <row r="2" spans="1:21" x14ac:dyDescent="0.2">
      <c r="A2" t="s">
        <v>0</v>
      </c>
      <c r="O2">
        <v>2921</v>
      </c>
      <c r="P2">
        <v>3544</v>
      </c>
    </row>
    <row r="3" spans="1:21" x14ac:dyDescent="0.2">
      <c r="A3" t="s">
        <v>1</v>
      </c>
      <c r="O3">
        <v>1744</v>
      </c>
      <c r="P3">
        <v>1988</v>
      </c>
    </row>
    <row r="4" spans="1:21" x14ac:dyDescent="0.2">
      <c r="A4" t="s">
        <v>2</v>
      </c>
      <c r="O4">
        <v>766</v>
      </c>
      <c r="P4">
        <v>1833</v>
      </c>
    </row>
    <row r="5" spans="1:21" x14ac:dyDescent="0.2">
      <c r="A5" t="s">
        <v>5</v>
      </c>
      <c r="O5">
        <v>188</v>
      </c>
      <c r="P5">
        <v>31</v>
      </c>
    </row>
    <row r="6" spans="1:21" x14ac:dyDescent="0.2">
      <c r="A6" t="s">
        <v>6</v>
      </c>
      <c r="P6">
        <f>P2+P3+P4+P5</f>
        <v>7396</v>
      </c>
    </row>
    <row r="8" spans="1:21" x14ac:dyDescent="0.2">
      <c r="A8" t="s">
        <v>8</v>
      </c>
      <c r="P8">
        <v>12547</v>
      </c>
    </row>
    <row r="9" spans="1:21" x14ac:dyDescent="0.2">
      <c r="A9" t="s">
        <v>9</v>
      </c>
      <c r="P9">
        <v>8371</v>
      </c>
    </row>
    <row r="10" spans="1:21" x14ac:dyDescent="0.2">
      <c r="A10" t="s">
        <v>7</v>
      </c>
      <c r="P10">
        <f>P8+P9</f>
        <v>20918</v>
      </c>
    </row>
    <row r="11" spans="1:21" x14ac:dyDescent="0.2">
      <c r="A11" t="s">
        <v>10</v>
      </c>
      <c r="P11">
        <v>2985</v>
      </c>
    </row>
    <row r="12" spans="1:21" x14ac:dyDescent="0.2">
      <c r="A12" t="s">
        <v>24</v>
      </c>
      <c r="P12">
        <f>P10+P11</f>
        <v>23903</v>
      </c>
    </row>
    <row r="13" spans="1:21" x14ac:dyDescent="0.2">
      <c r="A13" t="s">
        <v>16</v>
      </c>
      <c r="P13">
        <f>P6-P12</f>
        <v>-16507</v>
      </c>
    </row>
    <row r="15" spans="1:21" x14ac:dyDescent="0.2">
      <c r="A15" t="s">
        <v>23</v>
      </c>
      <c r="P15">
        <v>1881</v>
      </c>
    </row>
    <row r="16" spans="1:21" x14ac:dyDescent="0.2">
      <c r="A16" t="s">
        <v>11</v>
      </c>
      <c r="P16">
        <v>10863</v>
      </c>
    </row>
    <row r="17" spans="1:16" x14ac:dyDescent="0.2">
      <c r="A17" t="s">
        <v>12</v>
      </c>
      <c r="P17">
        <v>239</v>
      </c>
    </row>
    <row r="18" spans="1:16" x14ac:dyDescent="0.2">
      <c r="A18" t="s">
        <v>13</v>
      </c>
      <c r="P18">
        <v>-12</v>
      </c>
    </row>
    <row r="19" spans="1:16" x14ac:dyDescent="0.2">
      <c r="A19" t="s">
        <v>14</v>
      </c>
    </row>
    <row r="20" spans="1:16" x14ac:dyDescent="0.2">
      <c r="A20" t="s">
        <v>15</v>
      </c>
      <c r="P20">
        <v>-7</v>
      </c>
    </row>
    <row r="21" spans="1:16" x14ac:dyDescent="0.2">
      <c r="A21" t="s">
        <v>25</v>
      </c>
      <c r="P21">
        <f>P13-P16-P15-P17-P18-P20</f>
        <v>-29471</v>
      </c>
    </row>
    <row r="23" spans="1:16" x14ac:dyDescent="0.2">
      <c r="A23" t="s">
        <v>17</v>
      </c>
      <c r="P23">
        <v>4486</v>
      </c>
    </row>
    <row r="24" spans="1:16" x14ac:dyDescent="0.2">
      <c r="A24" t="s">
        <v>18</v>
      </c>
      <c r="P24">
        <f>P21-P23</f>
        <v>-33957</v>
      </c>
    </row>
    <row r="26" spans="1:16" x14ac:dyDescent="0.2">
      <c r="A26" t="s">
        <v>19</v>
      </c>
    </row>
    <row r="27" spans="1:16" x14ac:dyDescent="0.2">
      <c r="A27" t="s">
        <v>20</v>
      </c>
      <c r="P27">
        <f>P24-P26</f>
        <v>-33957</v>
      </c>
    </row>
    <row r="29" spans="1:16" x14ac:dyDescent="0.2">
      <c r="A29" t="s">
        <v>21</v>
      </c>
      <c r="P29">
        <v>1159</v>
      </c>
    </row>
    <row r="30" spans="1:16" x14ac:dyDescent="0.2">
      <c r="A30" t="s">
        <v>22</v>
      </c>
      <c r="P30">
        <f>P27-P29</f>
        <v>-35116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8EF4-82BA-FF45-AEB8-937F38B729B3}">
  <dimension ref="A1:U32"/>
  <sheetViews>
    <sheetView workbookViewId="0">
      <selection activeCell="M12" sqref="M12"/>
    </sheetView>
  </sheetViews>
  <sheetFormatPr baseColWidth="10" defaultRowHeight="16" outlineLevelCol="1" x14ac:dyDescent="0.2"/>
  <cols>
    <col min="2" max="11" width="0" hidden="1" customWidth="1" outlineLevel="1"/>
    <col min="12" max="12" width="10.83203125" collapsed="1"/>
  </cols>
  <sheetData>
    <row r="1" spans="1:21" x14ac:dyDescent="0.2">
      <c r="B1">
        <v>2008</v>
      </c>
      <c r="C1">
        <f>B1+1</f>
        <v>2009</v>
      </c>
      <c r="D1">
        <f t="shared" ref="D1:U1" si="0">C1+1</f>
        <v>2010</v>
      </c>
      <c r="E1">
        <f t="shared" si="0"/>
        <v>2011</v>
      </c>
      <c r="F1">
        <f t="shared" si="0"/>
        <v>2012</v>
      </c>
      <c r="G1">
        <f t="shared" si="0"/>
        <v>2013</v>
      </c>
      <c r="H1">
        <f t="shared" si="0"/>
        <v>2014</v>
      </c>
      <c r="I1">
        <f t="shared" si="0"/>
        <v>2015</v>
      </c>
      <c r="J1">
        <f t="shared" si="0"/>
        <v>2016</v>
      </c>
      <c r="K1">
        <f t="shared" si="0"/>
        <v>2017</v>
      </c>
      <c r="L1">
        <f t="shared" si="0"/>
        <v>2018</v>
      </c>
      <c r="M1">
        <f t="shared" si="0"/>
        <v>2019</v>
      </c>
      <c r="N1">
        <f t="shared" si="0"/>
        <v>2020</v>
      </c>
      <c r="O1">
        <f t="shared" si="0"/>
        <v>2021</v>
      </c>
      <c r="P1">
        <f t="shared" si="0"/>
        <v>2022</v>
      </c>
      <c r="Q1">
        <f t="shared" si="0"/>
        <v>2023</v>
      </c>
      <c r="R1">
        <f t="shared" si="0"/>
        <v>2024</v>
      </c>
      <c r="S1">
        <f t="shared" si="0"/>
        <v>2025</v>
      </c>
      <c r="T1">
        <f t="shared" si="0"/>
        <v>2026</v>
      </c>
      <c r="U1">
        <f t="shared" si="0"/>
        <v>2027</v>
      </c>
    </row>
    <row r="2" spans="1:21" x14ac:dyDescent="0.2">
      <c r="A2" t="s">
        <v>0</v>
      </c>
      <c r="P2">
        <v>38618</v>
      </c>
    </row>
    <row r="3" spans="1:21" x14ac:dyDescent="0.2">
      <c r="A3" t="s">
        <v>1</v>
      </c>
      <c r="P3">
        <v>11790</v>
      </c>
    </row>
    <row r="4" spans="1:21" x14ac:dyDescent="0.2">
      <c r="A4" t="s">
        <v>2</v>
      </c>
      <c r="P4">
        <v>1653</v>
      </c>
    </row>
    <row r="5" spans="1:21" x14ac:dyDescent="0.2">
      <c r="A5" t="s">
        <v>3</v>
      </c>
      <c r="P5">
        <v>488</v>
      </c>
    </row>
    <row r="6" spans="1:21" x14ac:dyDescent="0.2">
      <c r="A6" t="s">
        <v>4</v>
      </c>
      <c r="P6">
        <v>702</v>
      </c>
    </row>
    <row r="7" spans="1:21" x14ac:dyDescent="0.2">
      <c r="A7" t="s">
        <v>5</v>
      </c>
      <c r="P7">
        <v>-1135</v>
      </c>
    </row>
    <row r="8" spans="1:21" x14ac:dyDescent="0.2">
      <c r="A8" t="s">
        <v>6</v>
      </c>
      <c r="P8">
        <f>P2+P3+P4+P5+P6+P7</f>
        <v>52116</v>
      </c>
    </row>
    <row r="10" spans="1:21" x14ac:dyDescent="0.2">
      <c r="A10" t="s">
        <v>8</v>
      </c>
      <c r="P10">
        <v>12547</v>
      </c>
    </row>
    <row r="11" spans="1:21" x14ac:dyDescent="0.2">
      <c r="A11" t="s">
        <v>9</v>
      </c>
      <c r="P11">
        <v>8371</v>
      </c>
    </row>
    <row r="12" spans="1:21" x14ac:dyDescent="0.2">
      <c r="A12" t="s">
        <v>7</v>
      </c>
      <c r="P12">
        <f>P10+P11</f>
        <v>20918</v>
      </c>
    </row>
    <row r="13" spans="1:21" x14ac:dyDescent="0.2">
      <c r="A13" t="s">
        <v>10</v>
      </c>
      <c r="P13">
        <v>2985</v>
      </c>
    </row>
    <row r="14" spans="1:21" x14ac:dyDescent="0.2">
      <c r="A14" t="s">
        <v>24</v>
      </c>
      <c r="P14">
        <f>P12+P13</f>
        <v>23903</v>
      </c>
    </row>
    <row r="15" spans="1:21" x14ac:dyDescent="0.2">
      <c r="A15" t="s">
        <v>16</v>
      </c>
      <c r="P15">
        <f>P8-P14</f>
        <v>28213</v>
      </c>
    </row>
    <row r="17" spans="1:16" x14ac:dyDescent="0.2">
      <c r="A17" t="s">
        <v>23</v>
      </c>
      <c r="P17">
        <v>1881</v>
      </c>
    </row>
    <row r="18" spans="1:16" x14ac:dyDescent="0.2">
      <c r="A18" t="s">
        <v>11</v>
      </c>
      <c r="P18">
        <v>10863</v>
      </c>
    </row>
    <row r="19" spans="1:16" x14ac:dyDescent="0.2">
      <c r="A19" t="s">
        <v>12</v>
      </c>
      <c r="P19">
        <v>239</v>
      </c>
    </row>
    <row r="20" spans="1:16" x14ac:dyDescent="0.2">
      <c r="A20" t="s">
        <v>13</v>
      </c>
      <c r="P20">
        <v>-12</v>
      </c>
    </row>
    <row r="21" spans="1:16" x14ac:dyDescent="0.2">
      <c r="A21" t="s">
        <v>14</v>
      </c>
    </row>
    <row r="22" spans="1:16" x14ac:dyDescent="0.2">
      <c r="A22" t="s">
        <v>15</v>
      </c>
      <c r="P22">
        <v>-7</v>
      </c>
    </row>
    <row r="23" spans="1:16" x14ac:dyDescent="0.2">
      <c r="A23" t="s">
        <v>25</v>
      </c>
      <c r="P23">
        <f>P15-P18-P17-P19-P20-P22</f>
        <v>15249</v>
      </c>
    </row>
    <row r="25" spans="1:16" x14ac:dyDescent="0.2">
      <c r="A25" t="s">
        <v>17</v>
      </c>
      <c r="P25">
        <v>4486</v>
      </c>
    </row>
    <row r="26" spans="1:16" x14ac:dyDescent="0.2">
      <c r="A26" t="s">
        <v>18</v>
      </c>
      <c r="P26">
        <f>P23-P25</f>
        <v>10763</v>
      </c>
    </row>
    <row r="28" spans="1:16" x14ac:dyDescent="0.2">
      <c r="A28" t="s">
        <v>19</v>
      </c>
    </row>
    <row r="29" spans="1:16" x14ac:dyDescent="0.2">
      <c r="A29" t="s">
        <v>20</v>
      </c>
      <c r="P29">
        <f>P26-P28</f>
        <v>10763</v>
      </c>
    </row>
    <row r="31" spans="1:16" x14ac:dyDescent="0.2">
      <c r="A31" t="s">
        <v>21</v>
      </c>
      <c r="P31">
        <v>1159</v>
      </c>
    </row>
    <row r="32" spans="1:16" x14ac:dyDescent="0.2">
      <c r="A32" t="s">
        <v>22</v>
      </c>
      <c r="P32">
        <f>P29-P31</f>
        <v>9604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8661-6E42-8D48-9DE3-EC68AE5DF980}">
  <dimension ref="A1:U32"/>
  <sheetViews>
    <sheetView workbookViewId="0">
      <selection activeCell="M12" sqref="M12"/>
    </sheetView>
  </sheetViews>
  <sheetFormatPr baseColWidth="10" defaultRowHeight="16" outlineLevelCol="1" x14ac:dyDescent="0.2"/>
  <cols>
    <col min="2" max="11" width="0" hidden="1" customWidth="1" outlineLevel="1"/>
    <col min="12" max="12" width="10.83203125" collapsed="1"/>
  </cols>
  <sheetData>
    <row r="1" spans="1:21" x14ac:dyDescent="0.2">
      <c r="B1">
        <v>2008</v>
      </c>
      <c r="C1">
        <f>B1+1</f>
        <v>2009</v>
      </c>
      <c r="D1">
        <f t="shared" ref="D1:U1" si="0">C1+1</f>
        <v>2010</v>
      </c>
      <c r="E1">
        <f t="shared" si="0"/>
        <v>2011</v>
      </c>
      <c r="F1">
        <f t="shared" si="0"/>
        <v>2012</v>
      </c>
      <c r="G1">
        <f t="shared" si="0"/>
        <v>2013</v>
      </c>
      <c r="H1">
        <f t="shared" si="0"/>
        <v>2014</v>
      </c>
      <c r="I1">
        <f t="shared" si="0"/>
        <v>2015</v>
      </c>
      <c r="J1">
        <f t="shared" si="0"/>
        <v>2016</v>
      </c>
      <c r="K1">
        <f t="shared" si="0"/>
        <v>2017</v>
      </c>
      <c r="L1">
        <f t="shared" si="0"/>
        <v>2018</v>
      </c>
      <c r="M1">
        <f t="shared" si="0"/>
        <v>2019</v>
      </c>
      <c r="N1">
        <f t="shared" si="0"/>
        <v>2020</v>
      </c>
      <c r="O1">
        <f t="shared" si="0"/>
        <v>2021</v>
      </c>
      <c r="P1">
        <f t="shared" si="0"/>
        <v>2022</v>
      </c>
      <c r="Q1">
        <f t="shared" si="0"/>
        <v>2023</v>
      </c>
      <c r="R1">
        <f t="shared" si="0"/>
        <v>2024</v>
      </c>
      <c r="S1">
        <f t="shared" si="0"/>
        <v>2025</v>
      </c>
      <c r="T1">
        <f t="shared" si="0"/>
        <v>2026</v>
      </c>
      <c r="U1">
        <f t="shared" si="0"/>
        <v>2027</v>
      </c>
    </row>
    <row r="2" spans="1:21" x14ac:dyDescent="0.2">
      <c r="A2" t="s">
        <v>0</v>
      </c>
      <c r="P2">
        <v>38618</v>
      </c>
    </row>
    <row r="3" spans="1:21" x14ac:dyDescent="0.2">
      <c r="A3" t="s">
        <v>1</v>
      </c>
      <c r="P3">
        <v>11790</v>
      </c>
    </row>
    <row r="4" spans="1:21" x14ac:dyDescent="0.2">
      <c r="A4" t="s">
        <v>2</v>
      </c>
      <c r="P4">
        <v>1653</v>
      </c>
    </row>
    <row r="5" spans="1:21" x14ac:dyDescent="0.2">
      <c r="A5" t="s">
        <v>3</v>
      </c>
      <c r="P5">
        <v>488</v>
      </c>
    </row>
    <row r="6" spans="1:21" x14ac:dyDescent="0.2">
      <c r="A6" t="s">
        <v>4</v>
      </c>
      <c r="P6">
        <v>702</v>
      </c>
    </row>
    <row r="7" spans="1:21" x14ac:dyDescent="0.2">
      <c r="A7" t="s">
        <v>5</v>
      </c>
      <c r="P7">
        <v>-1135</v>
      </c>
    </row>
    <row r="8" spans="1:21" x14ac:dyDescent="0.2">
      <c r="A8" t="s">
        <v>6</v>
      </c>
      <c r="P8">
        <f>P2+P3+P4+P5+P6+P7</f>
        <v>52116</v>
      </c>
    </row>
    <row r="10" spans="1:21" x14ac:dyDescent="0.2">
      <c r="A10" t="s">
        <v>8</v>
      </c>
      <c r="P10">
        <v>12547</v>
      </c>
    </row>
    <row r="11" spans="1:21" x14ac:dyDescent="0.2">
      <c r="A11" t="s">
        <v>9</v>
      </c>
      <c r="P11">
        <v>8371</v>
      </c>
    </row>
    <row r="12" spans="1:21" x14ac:dyDescent="0.2">
      <c r="A12" t="s">
        <v>7</v>
      </c>
      <c r="P12">
        <f>P10+P11</f>
        <v>20918</v>
      </c>
    </row>
    <row r="13" spans="1:21" x14ac:dyDescent="0.2">
      <c r="A13" t="s">
        <v>10</v>
      </c>
      <c r="P13">
        <v>2985</v>
      </c>
    </row>
    <row r="14" spans="1:21" x14ac:dyDescent="0.2">
      <c r="A14" t="s">
        <v>24</v>
      </c>
      <c r="P14">
        <f>P12+P13</f>
        <v>23903</v>
      </c>
    </row>
    <row r="15" spans="1:21" x14ac:dyDescent="0.2">
      <c r="A15" t="s">
        <v>16</v>
      </c>
      <c r="P15">
        <f>P8-P14</f>
        <v>28213</v>
      </c>
    </row>
    <row r="17" spans="1:16" x14ac:dyDescent="0.2">
      <c r="A17" t="s">
        <v>23</v>
      </c>
      <c r="P17">
        <v>1881</v>
      </c>
    </row>
    <row r="18" spans="1:16" x14ac:dyDescent="0.2">
      <c r="A18" t="s">
        <v>11</v>
      </c>
      <c r="P18">
        <v>10863</v>
      </c>
    </row>
    <row r="19" spans="1:16" x14ac:dyDescent="0.2">
      <c r="A19" t="s">
        <v>12</v>
      </c>
      <c r="P19">
        <v>239</v>
      </c>
    </row>
    <row r="20" spans="1:16" x14ac:dyDescent="0.2">
      <c r="A20" t="s">
        <v>13</v>
      </c>
      <c r="P20">
        <v>-12</v>
      </c>
    </row>
    <row r="21" spans="1:16" x14ac:dyDescent="0.2">
      <c r="A21" t="s">
        <v>14</v>
      </c>
    </row>
    <row r="22" spans="1:16" x14ac:dyDescent="0.2">
      <c r="A22" t="s">
        <v>15</v>
      </c>
      <c r="P22">
        <v>-7</v>
      </c>
    </row>
    <row r="23" spans="1:16" x14ac:dyDescent="0.2">
      <c r="A23" t="s">
        <v>25</v>
      </c>
      <c r="P23">
        <f>P15-P18-P17-P19-P20-P22</f>
        <v>15249</v>
      </c>
    </row>
    <row r="25" spans="1:16" x14ac:dyDescent="0.2">
      <c r="A25" t="s">
        <v>17</v>
      </c>
      <c r="P25">
        <v>4486</v>
      </c>
    </row>
    <row r="26" spans="1:16" x14ac:dyDescent="0.2">
      <c r="A26" t="s">
        <v>18</v>
      </c>
      <c r="P26">
        <f>P23-P25</f>
        <v>10763</v>
      </c>
    </row>
    <row r="28" spans="1:16" x14ac:dyDescent="0.2">
      <c r="A28" t="s">
        <v>19</v>
      </c>
    </row>
    <row r="29" spans="1:16" x14ac:dyDescent="0.2">
      <c r="A29" t="s">
        <v>20</v>
      </c>
      <c r="P29">
        <f>P26-P28</f>
        <v>10763</v>
      </c>
    </row>
    <row r="31" spans="1:16" x14ac:dyDescent="0.2">
      <c r="A31" t="s">
        <v>21</v>
      </c>
      <c r="P31">
        <v>1159</v>
      </c>
    </row>
    <row r="32" spans="1:16" x14ac:dyDescent="0.2">
      <c r="A32" t="s">
        <v>22</v>
      </c>
      <c r="P32">
        <f>P29-P31</f>
        <v>9604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00F9-1566-FC4F-A604-5D930FF09F6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Santander Parent</vt:lpstr>
      <vt:lpstr>Retail Banking</vt:lpstr>
      <vt:lpstr>CIB</vt:lpstr>
      <vt:lpstr>Wealth Management &amp; Insurance</vt:lpstr>
      <vt:lpstr>PagoNxt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Tianyu</dc:creator>
  <cp:lastModifiedBy>Zhou, Tianyu</cp:lastModifiedBy>
  <dcterms:created xsi:type="dcterms:W3CDTF">2023-12-15T07:30:49Z</dcterms:created>
  <dcterms:modified xsi:type="dcterms:W3CDTF">2023-12-15T08:25:39Z</dcterms:modified>
</cp:coreProperties>
</file>