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13_ncr:1_{20990FAB-F0B2-C949-A713-4A36391CBA7B}" xr6:coauthVersionLast="47" xr6:coauthVersionMax="47" xr10:uidLastSave="{00000000-0000-0000-0000-000000000000}"/>
  <bookViews>
    <workbookView xWindow="0" yWindow="760" windowWidth="30240" windowHeight="18880" tabRatio="709" firstSheet="1" activeTab="7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Vestis DCF" sheetId="27" r:id="rId7"/>
    <sheet name="Merger Model_Updated" sheetId="12" r:id="rId8"/>
    <sheet name="Historical Acquisitions" sheetId="29" r:id="rId9"/>
    <sheet name="Pro-Forma DCF Valuation_Updated" sheetId="5" r:id="rId10"/>
    <sheet name="Add_Pro-Forma BS_Debt Schedule" sheetId="18" r:id="rId11"/>
    <sheet name="Conclusion_Updated" sheetId="17" r:id="rId12"/>
  </sheets>
  <externalReferences>
    <externalReference r:id="rId13"/>
    <externalReference r:id="rId14"/>
    <externalReference r:id="rId15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1" i="12" l="1"/>
  <c r="J36" i="12"/>
  <c r="K36" i="12"/>
  <c r="L36" i="12"/>
  <c r="M36" i="12"/>
  <c r="N36" i="12"/>
  <c r="C16" i="29"/>
  <c r="H36" i="12"/>
  <c r="D6" i="27"/>
  <c r="U24" i="12"/>
  <c r="V24" i="12" s="1"/>
  <c r="AM81" i="12"/>
  <c r="AM82" i="12" s="1"/>
  <c r="AM83" i="12" s="1"/>
  <c r="AM84" i="12" s="1"/>
  <c r="AO79" i="12"/>
  <c r="AP79" i="12" s="1"/>
  <c r="AQ79" i="12" s="1"/>
  <c r="AR79" i="12" s="1"/>
  <c r="U20" i="12"/>
  <c r="V20" i="12"/>
  <c r="W20" i="12"/>
  <c r="X20" i="12"/>
  <c r="Y20" i="12"/>
  <c r="T20" i="12"/>
  <c r="C12" i="29"/>
  <c r="H11" i="29" s="1"/>
  <c r="H12" i="29" s="1"/>
  <c r="C11" i="29"/>
  <c r="J6" i="29"/>
  <c r="J5" i="29"/>
  <c r="J4" i="29"/>
  <c r="C4" i="29"/>
  <c r="G3" i="29"/>
  <c r="G4" i="29" s="1"/>
  <c r="Y11" i="20"/>
  <c r="Y1" i="20"/>
  <c r="Y2" i="20"/>
  <c r="AX17" i="12" s="1"/>
  <c r="AT18" i="12"/>
  <c r="AU18" i="12"/>
  <c r="AV18" i="12"/>
  <c r="AW18" i="12"/>
  <c r="AX18" i="12"/>
  <c r="AS18" i="12"/>
  <c r="AT17" i="12"/>
  <c r="AU17" i="12"/>
  <c r="AV17" i="12"/>
  <c r="AW17" i="12"/>
  <c r="U11" i="20"/>
  <c r="V11" i="20"/>
  <c r="W11" i="20"/>
  <c r="X11" i="20"/>
  <c r="T11" i="20"/>
  <c r="AO69" i="12"/>
  <c r="AP69" i="12" s="1"/>
  <c r="AQ69" i="12" s="1"/>
  <c r="AR69" i="12" s="1"/>
  <c r="AM71" i="12"/>
  <c r="AM72" i="12" s="1"/>
  <c r="AM73" i="12" s="1"/>
  <c r="AM74" i="12" s="1"/>
  <c r="W24" i="12" l="1"/>
  <c r="K27" i="12"/>
  <c r="D52" i="27"/>
  <c r="D5" i="27"/>
  <c r="D51" i="27" s="1"/>
  <c r="G5" i="27"/>
  <c r="G4" i="27"/>
  <c r="D63" i="27"/>
  <c r="D58" i="27"/>
  <c r="D54" i="27"/>
  <c r="D42" i="27"/>
  <c r="G41" i="27"/>
  <c r="D32" i="27"/>
  <c r="G31" i="27"/>
  <c r="D19" i="27"/>
  <c r="E18" i="27"/>
  <c r="F18" i="27" s="1"/>
  <c r="C14" i="27" a="1"/>
  <c r="C14" i="27" s="1"/>
  <c r="C13" i="27"/>
  <c r="C11" i="27"/>
  <c r="C8" i="27"/>
  <c r="E9" i="27"/>
  <c r="F9" i="27" s="1"/>
  <c r="G9" i="27" s="1"/>
  <c r="H9" i="27" s="1"/>
  <c r="I9" i="27" s="1"/>
  <c r="C13" i="5" a="1"/>
  <c r="C13" i="5" s="1"/>
  <c r="C12" i="5"/>
  <c r="C10" i="5"/>
  <c r="I50" i="12"/>
  <c r="J50" i="12" s="1"/>
  <c r="K50" i="12" s="1"/>
  <c r="L50" i="12" s="1"/>
  <c r="M50" i="12" s="1"/>
  <c r="N50" i="12" s="1"/>
  <c r="L9" i="12"/>
  <c r="D56" i="27" s="1"/>
  <c r="AI50" i="12"/>
  <c r="AJ50" i="12"/>
  <c r="AK50" i="12"/>
  <c r="AH50" i="12"/>
  <c r="AI57" i="12"/>
  <c r="AJ57" i="12"/>
  <c r="AH57" i="12"/>
  <c r="S57" i="12"/>
  <c r="AK57" i="12" s="1"/>
  <c r="F56" i="12"/>
  <c r="AI56" i="12" s="1"/>
  <c r="G56" i="12"/>
  <c r="AJ56" i="12" s="1"/>
  <c r="H56" i="12"/>
  <c r="AK56" i="12" s="1"/>
  <c r="E56" i="12"/>
  <c r="T50" i="12"/>
  <c r="U50" i="12" s="1"/>
  <c r="V50" i="12" s="1"/>
  <c r="W50" i="12" s="1"/>
  <c r="X50" i="12" s="1"/>
  <c r="Y50" i="12" s="1"/>
  <c r="R44" i="12"/>
  <c r="S44" i="12"/>
  <c r="P42" i="12"/>
  <c r="Q42" i="12"/>
  <c r="R42" i="12"/>
  <c r="S42" i="12"/>
  <c r="S45" i="12"/>
  <c r="S48" i="12" s="1"/>
  <c r="S53" i="12" s="1"/>
  <c r="AH35" i="12"/>
  <c r="AI35" i="12"/>
  <c r="AJ35" i="12"/>
  <c r="AK35" i="12"/>
  <c r="M27" i="12"/>
  <c r="M24" i="12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B22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X24" i="12" l="1"/>
  <c r="D23" i="27"/>
  <c r="D22" i="5"/>
  <c r="E19" i="27"/>
  <c r="F19" i="27"/>
  <c r="G18" i="27"/>
  <c r="D56" i="12"/>
  <c r="AH56" i="12"/>
  <c r="S49" i="12"/>
  <c r="S52" i="12"/>
  <c r="T52" i="12" s="1"/>
  <c r="I10" i="20"/>
  <c r="H10" i="20"/>
  <c r="K12" i="20"/>
  <c r="C24" i="20"/>
  <c r="D24" i="20"/>
  <c r="E24" i="20"/>
  <c r="F24" i="20"/>
  <c r="I24" i="20"/>
  <c r="J24" i="20"/>
  <c r="L24" i="20"/>
  <c r="B24" i="20"/>
  <c r="H7" i="20"/>
  <c r="T27" i="20"/>
  <c r="B23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R17" i="20"/>
  <c r="Q17" i="20"/>
  <c r="P17" i="20"/>
  <c r="O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R16" i="20"/>
  <c r="Q16" i="20"/>
  <c r="P16" i="20"/>
  <c r="O16" i="20"/>
  <c r="N16" i="20"/>
  <c r="M16" i="20"/>
  <c r="L16" i="20"/>
  <c r="K16" i="20"/>
  <c r="J16" i="20"/>
  <c r="I16" i="20"/>
  <c r="H16" i="20"/>
  <c r="S15" i="20"/>
  <c r="S27" i="20" s="1"/>
  <c r="R14" i="20"/>
  <c r="Q14" i="20"/>
  <c r="P14" i="20"/>
  <c r="O14" i="20"/>
  <c r="N14" i="20"/>
  <c r="M14" i="20"/>
  <c r="J14" i="20"/>
  <c r="I14" i="20"/>
  <c r="H14" i="20"/>
  <c r="G14" i="20"/>
  <c r="F14" i="20"/>
  <c r="E14" i="20"/>
  <c r="D14" i="20"/>
  <c r="C14" i="20"/>
  <c r="B14" i="20"/>
  <c r="S12" i="20"/>
  <c r="S14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7" i="20"/>
  <c r="M29" i="20" s="1"/>
  <c r="M7" i="20"/>
  <c r="L7" i="20"/>
  <c r="G7" i="20"/>
  <c r="F7" i="20"/>
  <c r="E7" i="20"/>
  <c r="D7" i="20"/>
  <c r="C7" i="20"/>
  <c r="B7" i="20"/>
  <c r="S5" i="20"/>
  <c r="R5" i="20"/>
  <c r="Q5" i="20"/>
  <c r="P5" i="20"/>
  <c r="O24" i="20" s="1"/>
  <c r="O19" i="20" s="1"/>
  <c r="O5" i="20"/>
  <c r="N24" i="20" s="1"/>
  <c r="N19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Y24" i="12" l="1"/>
  <c r="J13" i="20"/>
  <c r="J19" i="20"/>
  <c r="U1" i="20"/>
  <c r="T2" i="20"/>
  <c r="AS17" i="12" s="1"/>
  <c r="F13" i="20"/>
  <c r="F19" i="20"/>
  <c r="E13" i="20"/>
  <c r="E19" i="20"/>
  <c r="B6" i="20"/>
  <c r="B19" i="20"/>
  <c r="D6" i="20"/>
  <c r="D19" i="20"/>
  <c r="C13" i="20"/>
  <c r="C19" i="20"/>
  <c r="L13" i="20"/>
  <c r="L19" i="20"/>
  <c r="H18" i="27"/>
  <c r="G19" i="27"/>
  <c r="U52" i="12"/>
  <c r="I13" i="20"/>
  <c r="I19" i="20"/>
  <c r="T5" i="20"/>
  <c r="L6" i="20"/>
  <c r="M24" i="20"/>
  <c r="C2" i="23" a="1"/>
  <c r="C2" i="23" s="1"/>
  <c r="N27" i="20"/>
  <c r="N29" i="20" s="1"/>
  <c r="O7" i="20"/>
  <c r="I9" i="20"/>
  <c r="B13" i="20"/>
  <c r="P7" i="20"/>
  <c r="N7" i="20"/>
  <c r="S24" i="20"/>
  <c r="U5" i="20"/>
  <c r="S16" i="20"/>
  <c r="I7" i="20"/>
  <c r="R7" i="20"/>
  <c r="S17" i="20"/>
  <c r="P24" i="20"/>
  <c r="P19" i="20" s="1"/>
  <c r="Q24" i="20"/>
  <c r="Q19" i="20" s="1"/>
  <c r="R24" i="20"/>
  <c r="E6" i="20"/>
  <c r="F6" i="20"/>
  <c r="Q7" i="20"/>
  <c r="S7" i="20"/>
  <c r="T17" i="20"/>
  <c r="C6" i="20"/>
  <c r="N6" i="20"/>
  <c r="O6" i="20"/>
  <c r="T12" i="20"/>
  <c r="T16" i="20" s="1"/>
  <c r="H24" i="20"/>
  <c r="D13" i="20"/>
  <c r="G24" i="20"/>
  <c r="G19" i="20" s="1"/>
  <c r="K14" i="20"/>
  <c r="L14" i="20"/>
  <c r="K24" i="20"/>
  <c r="T29" i="20"/>
  <c r="O27" i="20"/>
  <c r="K9" i="20"/>
  <c r="P27" i="20"/>
  <c r="Q27" i="20"/>
  <c r="R27" i="20"/>
  <c r="N9" i="20"/>
  <c r="K10" i="20"/>
  <c r="J9" i="20"/>
  <c r="N13" i="20"/>
  <c r="L9" i="20"/>
  <c r="O13" i="20"/>
  <c r="M9" i="20"/>
  <c r="J10" i="20"/>
  <c r="T7" i="20"/>
  <c r="O9" i="20"/>
  <c r="L10" i="20"/>
  <c r="M10" i="20"/>
  <c r="I6" i="20"/>
  <c r="Q9" i="20"/>
  <c r="T9" i="20"/>
  <c r="Q10" i="20"/>
  <c r="J6" i="20"/>
  <c r="O10" i="20"/>
  <c r="J7" i="20"/>
  <c r="R10" i="20"/>
  <c r="S10" i="20"/>
  <c r="P9" i="20"/>
  <c r="P10" i="20"/>
  <c r="N10" i="20"/>
  <c r="U16" i="12"/>
  <c r="V16" i="12" s="1"/>
  <c r="W16" i="12" s="1"/>
  <c r="X16" i="12" s="1"/>
  <c r="Y16" i="12" s="1"/>
  <c r="AH14" i="12"/>
  <c r="AI14" i="12" s="1"/>
  <c r="AJ14" i="12" s="1"/>
  <c r="AK14" i="12" s="1"/>
  <c r="AL14" i="12" s="1"/>
  <c r="AI34" i="12"/>
  <c r="AJ34" i="12" s="1"/>
  <c r="AK34" i="12" s="1"/>
  <c r="AL34" i="12" s="1"/>
  <c r="AM34" i="12" s="1"/>
  <c r="AN34" i="12" s="1"/>
  <c r="AO34" i="12" s="1"/>
  <c r="AP34" i="12" s="1"/>
  <c r="AQ34" i="12" s="1"/>
  <c r="D3" i="5"/>
  <c r="E3" i="5" s="1"/>
  <c r="F3" i="5" s="1"/>
  <c r="G3" i="5" s="1"/>
  <c r="H3" i="5" s="1"/>
  <c r="I3" i="5" s="1"/>
  <c r="E8" i="12"/>
  <c r="Q36" i="12"/>
  <c r="T14" i="20" l="1"/>
  <c r="K6" i="20"/>
  <c r="K19" i="20"/>
  <c r="V1" i="20"/>
  <c r="U2" i="20"/>
  <c r="I18" i="27"/>
  <c r="I19" i="27" s="1"/>
  <c r="H19" i="27"/>
  <c r="V52" i="12"/>
  <c r="T35" i="12"/>
  <c r="M13" i="20"/>
  <c r="M19" i="20"/>
  <c r="H13" i="20"/>
  <c r="H19" i="20"/>
  <c r="S6" i="20"/>
  <c r="S19" i="20"/>
  <c r="R6" i="20"/>
  <c r="R19" i="20"/>
  <c r="Q29" i="20"/>
  <c r="R29" i="20"/>
  <c r="S13" i="20"/>
  <c r="P29" i="20"/>
  <c r="O29" i="20"/>
  <c r="Q13" i="20"/>
  <c r="G13" i="20"/>
  <c r="G6" i="20"/>
  <c r="Q6" i="20"/>
  <c r="H6" i="20"/>
  <c r="P6" i="20"/>
  <c r="P13" i="20"/>
  <c r="T24" i="20"/>
  <c r="T19" i="20" s="1"/>
  <c r="R13" i="20"/>
  <c r="K13" i="20"/>
  <c r="M25" i="20"/>
  <c r="M6" i="20"/>
  <c r="H9" i="20"/>
  <c r="D2" i="23" s="1" a="1"/>
  <c r="D2" i="23" s="1"/>
  <c r="S29" i="20"/>
  <c r="D47" i="12"/>
  <c r="E47" i="12"/>
  <c r="F47" i="12"/>
  <c r="G47" i="12"/>
  <c r="H47" i="12"/>
  <c r="T20" i="19"/>
  <c r="U20" i="19"/>
  <c r="V20" i="19"/>
  <c r="I35" i="12"/>
  <c r="AS20" i="12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D18" i="5"/>
  <c r="E17" i="5"/>
  <c r="E18" i="5" s="1"/>
  <c r="C8" i="5"/>
  <c r="A1" i="18" s="1"/>
  <c r="P77" i="12"/>
  <c r="AB77" i="12" s="1"/>
  <c r="D77" i="12"/>
  <c r="E75" i="12" s="1"/>
  <c r="P21" i="18"/>
  <c r="O21" i="18"/>
  <c r="N21" i="18"/>
  <c r="M21" i="18"/>
  <c r="L21" i="18"/>
  <c r="O26" i="18"/>
  <c r="L26" i="18"/>
  <c r="P11" i="18"/>
  <c r="O11" i="18"/>
  <c r="N11" i="18"/>
  <c r="M11" i="18"/>
  <c r="L11" i="18"/>
  <c r="P10" i="18"/>
  <c r="O9" i="18"/>
  <c r="N9" i="18"/>
  <c r="M10" i="18"/>
  <c r="L9" i="18"/>
  <c r="B9" i="18"/>
  <c r="G36" i="12"/>
  <c r="F36" i="12"/>
  <c r="E36" i="12"/>
  <c r="E34" i="12"/>
  <c r="F34" i="12" s="1"/>
  <c r="G34" i="12" s="1"/>
  <c r="H34" i="12" s="1"/>
  <c r="W29" i="12"/>
  <c r="F17" i="12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W1" i="20" l="1"/>
  <c r="V2" i="20"/>
  <c r="AK47" i="12"/>
  <c r="AJ47" i="12"/>
  <c r="AI47" i="12"/>
  <c r="AH47" i="12"/>
  <c r="I34" i="12"/>
  <c r="T42" i="12" s="1"/>
  <c r="T41" i="12" s="1"/>
  <c r="I57" i="12"/>
  <c r="T56" i="12"/>
  <c r="I55" i="12"/>
  <c r="I56" i="12" s="1"/>
  <c r="W52" i="12"/>
  <c r="AK41" i="12"/>
  <c r="AI41" i="12"/>
  <c r="AH41" i="12"/>
  <c r="AJ41" i="12"/>
  <c r="T13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H42" i="12"/>
  <c r="G42" i="12"/>
  <c r="F42" i="12"/>
  <c r="E42" i="12"/>
  <c r="D42" i="12"/>
  <c r="F17" i="5"/>
  <c r="F18" i="5" s="1"/>
  <c r="I47" i="12"/>
  <c r="E21" i="18"/>
  <c r="M9" i="18"/>
  <c r="J10" i="18"/>
  <c r="F11" i="18"/>
  <c r="C9" i="18"/>
  <c r="C20" i="18"/>
  <c r="D20" i="18"/>
  <c r="H21" i="18"/>
  <c r="I11" i="18"/>
  <c r="I21" i="18"/>
  <c r="F20" i="18"/>
  <c r="J21" i="18"/>
  <c r="B11" i="18"/>
  <c r="B15" i="18"/>
  <c r="D11" i="18"/>
  <c r="E11" i="18"/>
  <c r="K10" i="18"/>
  <c r="G20" i="18"/>
  <c r="K21" i="18"/>
  <c r="P9" i="18"/>
  <c r="D9" i="18"/>
  <c r="E9" i="18"/>
  <c r="F9" i="18"/>
  <c r="G11" i="18"/>
  <c r="G10" i="18"/>
  <c r="B21" i="18"/>
  <c r="I40" i="12"/>
  <c r="C10" i="18"/>
  <c r="R36" i="12"/>
  <c r="H10" i="18"/>
  <c r="C11" i="18"/>
  <c r="H11" i="18"/>
  <c r="Q75" i="12"/>
  <c r="K9" i="18"/>
  <c r="G9" i="18"/>
  <c r="I20" i="18"/>
  <c r="B22" i="18"/>
  <c r="H9" i="18"/>
  <c r="B12" i="18"/>
  <c r="C21" i="18"/>
  <c r="D12" i="18"/>
  <c r="B20" i="18"/>
  <c r="D21" i="18"/>
  <c r="Q34" i="12"/>
  <c r="R34" i="12" s="1"/>
  <c r="S34" i="12" s="1"/>
  <c r="C31" i="18"/>
  <c r="M26" i="18"/>
  <c r="M20" i="18"/>
  <c r="N26" i="18"/>
  <c r="N20" i="18"/>
  <c r="B23" i="18"/>
  <c r="P26" i="18"/>
  <c r="P20" i="18"/>
  <c r="B25" i="18"/>
  <c r="I9" i="18"/>
  <c r="I10" i="18"/>
  <c r="E20" i="18"/>
  <c r="F21" i="18"/>
  <c r="J9" i="18"/>
  <c r="J11" i="18"/>
  <c r="G21" i="18"/>
  <c r="K11" i="18"/>
  <c r="L10" i="18"/>
  <c r="H20" i="18"/>
  <c r="L20" i="18"/>
  <c r="N10" i="18"/>
  <c r="J20" i="18"/>
  <c r="O10" i="18"/>
  <c r="K20" i="18"/>
  <c r="O20" i="18"/>
  <c r="B10" i="18"/>
  <c r="D10" i="18"/>
  <c r="E10" i="18"/>
  <c r="F10" i="18"/>
  <c r="B14" i="18"/>
  <c r="X1" i="20" l="1"/>
  <c r="X2" i="20" s="1"/>
  <c r="W2" i="20"/>
  <c r="J34" i="12"/>
  <c r="AL56" i="12"/>
  <c r="I38" i="12"/>
  <c r="I37" i="12" s="1"/>
  <c r="AH42" i="12"/>
  <c r="AJ42" i="12"/>
  <c r="AI42" i="12"/>
  <c r="AK42" i="12"/>
  <c r="T34" i="12"/>
  <c r="U57" i="12" s="1"/>
  <c r="T57" i="12"/>
  <c r="AL57" i="12" s="1"/>
  <c r="U56" i="12"/>
  <c r="J55" i="12"/>
  <c r="J56" i="12" s="1"/>
  <c r="AM56" i="12" s="1"/>
  <c r="J57" i="12"/>
  <c r="X52" i="12"/>
  <c r="J47" i="12"/>
  <c r="T31" i="19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G17" i="5"/>
  <c r="G18" i="5" s="1"/>
  <c r="D15" i="18"/>
  <c r="E12" i="12"/>
  <c r="C15" i="18"/>
  <c r="B31" i="18"/>
  <c r="C12" i="18"/>
  <c r="E12" i="18"/>
  <c r="I39" i="12"/>
  <c r="J40" i="12"/>
  <c r="K40" i="12" s="1"/>
  <c r="C14" i="18"/>
  <c r="B13" i="18"/>
  <c r="C25" i="18"/>
  <c r="E15" i="18"/>
  <c r="C23" i="18"/>
  <c r="D31" i="18"/>
  <c r="AB34" i="12"/>
  <c r="AC34" i="12" s="1"/>
  <c r="AD34" i="12" s="1"/>
  <c r="AE34" i="12" s="1"/>
  <c r="AF34" i="12" s="1"/>
  <c r="C22" i="18"/>
  <c r="U42" i="12" l="1"/>
  <c r="K57" i="12"/>
  <c r="K55" i="12"/>
  <c r="K56" i="12" s="1"/>
  <c r="V56" i="12"/>
  <c r="J38" i="12"/>
  <c r="K34" i="12"/>
  <c r="T47" i="12"/>
  <c r="AM57" i="12"/>
  <c r="U34" i="12"/>
  <c r="H17" i="5"/>
  <c r="Y52" i="12"/>
  <c r="D11" i="27" s="1" a="1"/>
  <c r="D11" i="27" s="1"/>
  <c r="K47" i="12"/>
  <c r="AB51" i="19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G23" i="12"/>
  <c r="G25" i="12" s="1"/>
  <c r="I41" i="12"/>
  <c r="D14" i="18"/>
  <c r="C13" i="18"/>
  <c r="D23" i="18"/>
  <c r="F15" i="18"/>
  <c r="D22" i="18"/>
  <c r="E31" i="18"/>
  <c r="D25" i="18"/>
  <c r="L40" i="12"/>
  <c r="V57" i="12" l="1"/>
  <c r="AN57" i="12" s="1"/>
  <c r="U36" i="12"/>
  <c r="U35" i="12" s="1"/>
  <c r="V42" i="12"/>
  <c r="W56" i="12"/>
  <c r="K38" i="12"/>
  <c r="U41" i="12"/>
  <c r="L34" i="12"/>
  <c r="L55" i="12"/>
  <c r="L56" i="12" s="1"/>
  <c r="L57" i="12"/>
  <c r="AO56" i="12"/>
  <c r="AN56" i="12"/>
  <c r="V34" i="12"/>
  <c r="U47" i="12"/>
  <c r="H18" i="5"/>
  <c r="I17" i="5"/>
  <c r="L38" i="12"/>
  <c r="H45" i="12"/>
  <c r="H48" i="12" s="1"/>
  <c r="H52" i="12" s="1"/>
  <c r="F45" i="12"/>
  <c r="F48" i="12" s="1"/>
  <c r="F52" i="12" s="1"/>
  <c r="E45" i="12"/>
  <c r="E48" i="12" s="1"/>
  <c r="E52" i="12" s="1"/>
  <c r="G45" i="12"/>
  <c r="G48" i="12" s="1"/>
  <c r="G52" i="12" s="1"/>
  <c r="AK43" i="12"/>
  <c r="S46" i="12"/>
  <c r="L47" i="12"/>
  <c r="G44" i="12"/>
  <c r="D43" i="12"/>
  <c r="E44" i="12"/>
  <c r="H44" i="12"/>
  <c r="F44" i="12"/>
  <c r="I42" i="12"/>
  <c r="Q69" i="12"/>
  <c r="T69" i="12"/>
  <c r="R69" i="12"/>
  <c r="R71" i="12" s="1"/>
  <c r="F12" i="18"/>
  <c r="G15" i="18"/>
  <c r="E23" i="18"/>
  <c r="F31" i="18"/>
  <c r="E22" i="18"/>
  <c r="E25" i="18"/>
  <c r="S69" i="12"/>
  <c r="D13" i="18"/>
  <c r="G12" i="18"/>
  <c r="M40" i="12"/>
  <c r="W42" i="12" l="1"/>
  <c r="M57" i="12"/>
  <c r="M55" i="12"/>
  <c r="M56" i="12" s="1"/>
  <c r="X56" i="12"/>
  <c r="K44" i="12"/>
  <c r="M44" i="12"/>
  <c r="W57" i="12"/>
  <c r="AO57" i="12" s="1"/>
  <c r="V36" i="12"/>
  <c r="V35" i="12" s="1"/>
  <c r="V41" i="12"/>
  <c r="W34" i="12"/>
  <c r="M34" i="12"/>
  <c r="AP56" i="12"/>
  <c r="V47" i="12"/>
  <c r="AN52" i="12"/>
  <c r="N52" i="12"/>
  <c r="AO52" i="12"/>
  <c r="I52" i="12"/>
  <c r="AP52" i="12"/>
  <c r="AQ52" i="12"/>
  <c r="AH52" i="12"/>
  <c r="J52" i="12"/>
  <c r="K52" i="12"/>
  <c r="AJ52" i="12"/>
  <c r="L52" i="12"/>
  <c r="AK52" i="12"/>
  <c r="M52" i="12"/>
  <c r="AI52" i="12"/>
  <c r="AM52" i="12"/>
  <c r="AL52" i="12"/>
  <c r="AK44" i="12"/>
  <c r="AK45" i="12"/>
  <c r="N57" i="12"/>
  <c r="Y56" i="12"/>
  <c r="N55" i="12"/>
  <c r="N56" i="12" s="1"/>
  <c r="AQ56" i="12" s="1"/>
  <c r="I18" i="5"/>
  <c r="M38" i="12"/>
  <c r="D45" i="12"/>
  <c r="D48" i="12" s="1"/>
  <c r="D52" i="12" s="1"/>
  <c r="G53" i="12"/>
  <c r="F53" i="12"/>
  <c r="E53" i="12"/>
  <c r="H53" i="12"/>
  <c r="M47" i="12"/>
  <c r="E49" i="12"/>
  <c r="G49" i="12"/>
  <c r="F49" i="12"/>
  <c r="D44" i="12"/>
  <c r="L44" i="12" s="1"/>
  <c r="H49" i="12"/>
  <c r="R76" i="12"/>
  <c r="Q71" i="12"/>
  <c r="Q76" i="12"/>
  <c r="E14" i="18"/>
  <c r="F23" i="18"/>
  <c r="E13" i="18"/>
  <c r="H15" i="18"/>
  <c r="F14" i="18"/>
  <c r="F25" i="18"/>
  <c r="T71" i="12"/>
  <c r="G31" i="18"/>
  <c r="S71" i="12"/>
  <c r="F22" i="18"/>
  <c r="H12" i="18"/>
  <c r="D55" i="5"/>
  <c r="N40" i="12"/>
  <c r="J44" i="12" l="1"/>
  <c r="X42" i="12"/>
  <c r="N34" i="12"/>
  <c r="X57" i="12"/>
  <c r="AP57" i="12" s="1"/>
  <c r="W36" i="12"/>
  <c r="W35" i="12" s="1"/>
  <c r="W47" i="12"/>
  <c r="X34" i="12"/>
  <c r="W41" i="12"/>
  <c r="D10" i="5" a="1"/>
  <c r="D10" i="5" s="1"/>
  <c r="AK48" i="12"/>
  <c r="AK46" i="12"/>
  <c r="X47" i="12"/>
  <c r="N38" i="12"/>
  <c r="D53" i="12"/>
  <c r="N47" i="12"/>
  <c r="E46" i="12"/>
  <c r="D49" i="12"/>
  <c r="I44" i="12"/>
  <c r="I43" i="12" s="1"/>
  <c r="I45" i="12" s="1"/>
  <c r="F46" i="12"/>
  <c r="H46" i="12"/>
  <c r="G46" i="12"/>
  <c r="Q77" i="12"/>
  <c r="B16" i="18"/>
  <c r="G14" i="18"/>
  <c r="U69" i="12"/>
  <c r="I15" i="18"/>
  <c r="H31" i="18"/>
  <c r="F13" i="18"/>
  <c r="B49" i="18"/>
  <c r="B51" i="18"/>
  <c r="B29" i="18"/>
  <c r="I12" i="18"/>
  <c r="V69" i="12"/>
  <c r="G23" i="18"/>
  <c r="G25" i="18"/>
  <c r="Y57" i="12" l="1"/>
  <c r="AQ57" i="12" s="1"/>
  <c r="D13" i="5" s="1" a="1"/>
  <c r="D13" i="5" s="1"/>
  <c r="X36" i="12"/>
  <c r="X35" i="12" s="1"/>
  <c r="Y34" i="12"/>
  <c r="Y42" i="12"/>
  <c r="N44" i="12"/>
  <c r="X41" i="12"/>
  <c r="I48" i="12"/>
  <c r="I51" i="12" s="1"/>
  <c r="AK51" i="12"/>
  <c r="AK53" i="12" s="1"/>
  <c r="AK49" i="12"/>
  <c r="D54" i="12" a="1"/>
  <c r="E13" i="12"/>
  <c r="G13" i="12" s="1"/>
  <c r="D46" i="12"/>
  <c r="C16" i="18"/>
  <c r="R75" i="12"/>
  <c r="R77" i="12" s="1"/>
  <c r="Q79" i="12"/>
  <c r="U71" i="12"/>
  <c r="J12" i="18"/>
  <c r="H25" i="18"/>
  <c r="I31" i="18"/>
  <c r="H23" i="18"/>
  <c r="J15" i="18"/>
  <c r="V71" i="12"/>
  <c r="C47" i="18"/>
  <c r="G13" i="18"/>
  <c r="H14" i="18"/>
  <c r="C29" i="18"/>
  <c r="G22" i="18"/>
  <c r="I49" i="12" l="1"/>
  <c r="AS19" i="12" s="1"/>
  <c r="AS21" i="12" s="1"/>
  <c r="Y47" i="12"/>
  <c r="Y36" i="12"/>
  <c r="Y35" i="12" s="1"/>
  <c r="Y41" i="12" s="1"/>
  <c r="T17" i="12" a="1"/>
  <c r="G58" i="12"/>
  <c r="E58" i="12"/>
  <c r="H58" i="12"/>
  <c r="H61" i="12" s="1"/>
  <c r="F58" i="12"/>
  <c r="I53" i="12"/>
  <c r="D54" i="12"/>
  <c r="I46" i="12"/>
  <c r="D16" i="18"/>
  <c r="S75" i="12"/>
  <c r="R79" i="12"/>
  <c r="D29" i="18"/>
  <c r="H22" i="18"/>
  <c r="K15" i="18"/>
  <c r="I14" i="18"/>
  <c r="W69" i="12"/>
  <c r="X69" i="12"/>
  <c r="H13" i="18"/>
  <c r="I23" i="18"/>
  <c r="I25" i="18"/>
  <c r="J31" i="18"/>
  <c r="K12" i="18"/>
  <c r="U19" i="12" l="1"/>
  <c r="U23" i="12"/>
  <c r="X19" i="12"/>
  <c r="V23" i="12"/>
  <c r="Y19" i="12"/>
  <c r="X23" i="12"/>
  <c r="W23" i="12"/>
  <c r="T17" i="12"/>
  <c r="Y23" i="12"/>
  <c r="Y21" i="12" s="1"/>
  <c r="V19" i="12"/>
  <c r="W19" i="12"/>
  <c r="D13" i="27" a="1"/>
  <c r="D13" i="27" s="1"/>
  <c r="P54" i="12" a="1"/>
  <c r="I58" i="12"/>
  <c r="I61" i="12" s="1"/>
  <c r="C14" i="29"/>
  <c r="C17" i="29" s="1"/>
  <c r="H16" i="29" s="1"/>
  <c r="D58" i="12"/>
  <c r="D61" i="12" s="1"/>
  <c r="G61" i="12"/>
  <c r="E61" i="12"/>
  <c r="F61" i="12"/>
  <c r="S76" i="12"/>
  <c r="E16" i="18"/>
  <c r="Y69" i="12"/>
  <c r="W71" i="12"/>
  <c r="J25" i="18"/>
  <c r="L15" i="18"/>
  <c r="K31" i="18"/>
  <c r="I13" i="18"/>
  <c r="J23" i="18"/>
  <c r="L12" i="18"/>
  <c r="E29" i="18"/>
  <c r="J14" i="18"/>
  <c r="X71" i="12"/>
  <c r="I22" i="18"/>
  <c r="T23" i="12" l="1"/>
  <c r="T19" i="12"/>
  <c r="W21" i="12"/>
  <c r="X21" i="12"/>
  <c r="V21" i="12"/>
  <c r="S58" i="12"/>
  <c r="S61" i="12" s="1"/>
  <c r="AJ54" i="12"/>
  <c r="P54" i="12"/>
  <c r="AH54" i="12" s="1"/>
  <c r="AK54" i="12"/>
  <c r="AK58" i="12" s="1"/>
  <c r="AL54" i="12"/>
  <c r="D12" i="5" s="1" a="1"/>
  <c r="D12" i="5" s="1"/>
  <c r="AM54" i="12"/>
  <c r="AQ54" i="12"/>
  <c r="AP54" i="12"/>
  <c r="AN54" i="12"/>
  <c r="AI54" i="12"/>
  <c r="AO54" i="12"/>
  <c r="U21" i="12"/>
  <c r="H17" i="29"/>
  <c r="F16" i="18"/>
  <c r="S77" i="12"/>
  <c r="L31" i="18"/>
  <c r="M15" i="18"/>
  <c r="K14" i="18"/>
  <c r="Z69" i="12"/>
  <c r="K25" i="18"/>
  <c r="M12" i="18"/>
  <c r="J13" i="18"/>
  <c r="J22" i="18"/>
  <c r="K23" i="18"/>
  <c r="Y71" i="12"/>
  <c r="F29" i="18"/>
  <c r="T21" i="12" l="1"/>
  <c r="T22" i="12" s="1"/>
  <c r="T75" i="12"/>
  <c r="S79" i="12"/>
  <c r="G16" i="18"/>
  <c r="N12" i="18"/>
  <c r="L25" i="18"/>
  <c r="G29" i="18"/>
  <c r="N15" i="18"/>
  <c r="M31" i="18"/>
  <c r="L23" i="18"/>
  <c r="K22" i="18"/>
  <c r="L22" i="18"/>
  <c r="K13" i="18"/>
  <c r="Z71" i="12"/>
  <c r="L14" i="18"/>
  <c r="H16" i="18" l="1"/>
  <c r="T76" i="12"/>
  <c r="T77" i="12"/>
  <c r="M14" i="18"/>
  <c r="M22" i="18"/>
  <c r="M23" i="18"/>
  <c r="N31" i="18"/>
  <c r="H29" i="18"/>
  <c r="L13" i="18"/>
  <c r="P15" i="18"/>
  <c r="O15" i="18"/>
  <c r="M25" i="18"/>
  <c r="P12" i="18"/>
  <c r="O12" i="18"/>
  <c r="U75" i="12" l="1"/>
  <c r="U76" i="12" s="1"/>
  <c r="T79" i="12"/>
  <c r="I16" i="18"/>
  <c r="O31" i="18"/>
  <c r="P31" i="18"/>
  <c r="M13" i="18"/>
  <c r="N22" i="18"/>
  <c r="N14" i="18"/>
  <c r="N23" i="18"/>
  <c r="N25" i="18"/>
  <c r="I29" i="18"/>
  <c r="U77" i="12" l="1"/>
  <c r="U79" i="12" s="1"/>
  <c r="J16" i="18"/>
  <c r="O22" i="18"/>
  <c r="N13" i="18"/>
  <c r="P25" i="18"/>
  <c r="O25" i="18"/>
  <c r="J29" i="18"/>
  <c r="P14" i="18"/>
  <c r="O14" i="18"/>
  <c r="P23" i="18"/>
  <c r="O23" i="18"/>
  <c r="V75" i="12" l="1"/>
  <c r="K16" i="18"/>
  <c r="V76" i="12"/>
  <c r="P13" i="18"/>
  <c r="O13" i="18"/>
  <c r="K29" i="18"/>
  <c r="P22" i="18"/>
  <c r="L16" i="18" l="1"/>
  <c r="V77" i="12"/>
  <c r="L29" i="18"/>
  <c r="M16" i="18" l="1"/>
  <c r="M29" i="18"/>
  <c r="W75" i="12"/>
  <c r="V79" i="12"/>
  <c r="N16" i="18" l="1"/>
  <c r="N29" i="18"/>
  <c r="W76" i="12"/>
  <c r="O16" i="18" l="1"/>
  <c r="P16" i="18"/>
  <c r="W77" i="12"/>
  <c r="O29" i="18"/>
  <c r="P29" i="18" l="1"/>
  <c r="X75" i="12"/>
  <c r="W79" i="12"/>
  <c r="X76" i="12" l="1"/>
  <c r="X77" i="12" l="1"/>
  <c r="Y75" i="12" l="1"/>
  <c r="X79" i="12"/>
  <c r="Y76" i="12" l="1"/>
  <c r="Y77" i="12" l="1"/>
  <c r="Z75" i="12" l="1"/>
  <c r="Y79" i="12"/>
  <c r="Z76" i="12" l="1"/>
  <c r="Z77" i="12" l="1"/>
  <c r="Z79" i="12" l="1"/>
  <c r="J35" i="12" l="1"/>
  <c r="AT20" i="12" s="1"/>
  <c r="U22" i="12" l="1"/>
  <c r="J43" i="12"/>
  <c r="J39" i="12"/>
  <c r="J37" i="12"/>
  <c r="K35" i="12"/>
  <c r="AU20" i="12" s="1"/>
  <c r="V22" i="12" l="1"/>
  <c r="K43" i="12"/>
  <c r="J41" i="12"/>
  <c r="K37" i="12"/>
  <c r="L35" i="12"/>
  <c r="AV20" i="12" s="1"/>
  <c r="K39" i="12"/>
  <c r="W22" i="12" l="1"/>
  <c r="J45" i="12"/>
  <c r="J42" i="12"/>
  <c r="L43" i="12"/>
  <c r="M35" i="12"/>
  <c r="AW20" i="12" s="1"/>
  <c r="L37" i="12"/>
  <c r="L39" i="12"/>
  <c r="K41" i="12"/>
  <c r="J48" i="12" l="1"/>
  <c r="J51" i="12" s="1"/>
  <c r="X22" i="12"/>
  <c r="K45" i="12"/>
  <c r="K48" i="12" s="1"/>
  <c r="K51" i="12" s="1"/>
  <c r="M43" i="12"/>
  <c r="J46" i="12"/>
  <c r="L41" i="12"/>
  <c r="K42" i="12"/>
  <c r="M37" i="12"/>
  <c r="N35" i="12"/>
  <c r="AX20" i="12" s="1"/>
  <c r="M39" i="12"/>
  <c r="J49" i="12" l="1"/>
  <c r="AT19" i="12" s="1"/>
  <c r="AT21" i="12" s="1"/>
  <c r="J53" i="12"/>
  <c r="J58" i="12" s="1"/>
  <c r="Y22" i="12"/>
  <c r="L45" i="12"/>
  <c r="L48" i="12" s="1"/>
  <c r="L51" i="12" s="1"/>
  <c r="K53" i="12"/>
  <c r="K58" i="12" s="1"/>
  <c r="L42" i="12"/>
  <c r="N43" i="12"/>
  <c r="K49" i="12"/>
  <c r="AU19" i="12" s="1"/>
  <c r="AU21" i="12" s="1"/>
  <c r="N37" i="12"/>
  <c r="N39" i="12"/>
  <c r="M41" i="12"/>
  <c r="M45" i="12" l="1"/>
  <c r="M48" i="12" s="1"/>
  <c r="M51" i="12" s="1"/>
  <c r="L53" i="12"/>
  <c r="L58" i="12" s="1"/>
  <c r="J61" i="12"/>
  <c r="K61" i="12"/>
  <c r="L49" i="12"/>
  <c r="AV19" i="12" s="1"/>
  <c r="AV21" i="12" s="1"/>
  <c r="K46" i="12"/>
  <c r="L46" i="12"/>
  <c r="M42" i="12"/>
  <c r="N41" i="12"/>
  <c r="N45" i="12" l="1"/>
  <c r="N48" i="12" s="1"/>
  <c r="N51" i="12" s="1"/>
  <c r="M53" i="12"/>
  <c r="M58" i="12" s="1"/>
  <c r="M49" i="12"/>
  <c r="AW19" i="12" s="1"/>
  <c r="AW21" i="12" s="1"/>
  <c r="N42" i="12"/>
  <c r="N53" i="12" l="1"/>
  <c r="N58" i="12" s="1"/>
  <c r="L61" i="12"/>
  <c r="M61" i="12"/>
  <c r="AI36" i="12"/>
  <c r="AJ36" i="12"/>
  <c r="AK36" i="12"/>
  <c r="N49" i="12"/>
  <c r="AX19" i="12" s="1"/>
  <c r="AX21" i="12" s="1"/>
  <c r="AA35" i="12" s="1" a="1"/>
  <c r="M46" i="12"/>
  <c r="AQ35" i="12" l="1"/>
  <c r="AM35" i="12"/>
  <c r="AO35" i="12"/>
  <c r="AP35" i="12"/>
  <c r="AP36" i="12" s="1"/>
  <c r="AA35" i="12"/>
  <c r="AL35" i="12" s="1"/>
  <c r="AL36" i="12" s="1"/>
  <c r="AN35" i="12"/>
  <c r="AN36" i="12" s="1"/>
  <c r="AE36" i="12"/>
  <c r="AC36" i="12"/>
  <c r="AF36" i="12"/>
  <c r="AD36" i="12"/>
  <c r="N61" i="12"/>
  <c r="N46" i="12"/>
  <c r="AO36" i="12" l="1"/>
  <c r="AM36" i="12"/>
  <c r="AB36" i="12"/>
  <c r="AQ36" i="12"/>
  <c r="N69" i="12"/>
  <c r="P3" i="18"/>
  <c r="C3" i="18"/>
  <c r="K3" i="18"/>
  <c r="E3" i="18"/>
  <c r="N3" i="18"/>
  <c r="M3" i="18"/>
  <c r="D3" i="18"/>
  <c r="O3" i="18"/>
  <c r="F69" i="12"/>
  <c r="K69" i="12"/>
  <c r="K71" i="12" s="1"/>
  <c r="L69" i="12"/>
  <c r="G3" i="18"/>
  <c r="I69" i="12"/>
  <c r="H69" i="12"/>
  <c r="M69" i="12"/>
  <c r="J69" i="12"/>
  <c r="J71" i="12" s="1"/>
  <c r="L3" i="18"/>
  <c r="G69" i="12"/>
  <c r="J3" i="18"/>
  <c r="E69" i="12"/>
  <c r="E71" i="12" s="1"/>
  <c r="H3" i="18"/>
  <c r="L71" i="12" l="1"/>
  <c r="L76" i="12"/>
  <c r="I76" i="12"/>
  <c r="I71" i="12"/>
  <c r="M37" i="18"/>
  <c r="E76" i="12"/>
  <c r="BE92" i="12"/>
  <c r="O48" i="18" s="1"/>
  <c r="H76" i="12"/>
  <c r="H71" i="12"/>
  <c r="F41" i="18"/>
  <c r="E41" i="18"/>
  <c r="E48" i="18"/>
  <c r="E36" i="18"/>
  <c r="E37" i="18"/>
  <c r="D36" i="18"/>
  <c r="D37" i="18"/>
  <c r="H37" i="18"/>
  <c r="H36" i="18"/>
  <c r="M76" i="12"/>
  <c r="M71" i="12"/>
  <c r="B30" i="18"/>
  <c r="B32" i="18"/>
  <c r="G76" i="12"/>
  <c r="G71" i="12"/>
  <c r="K37" i="18"/>
  <c r="K48" i="18"/>
  <c r="K36" i="18"/>
  <c r="E77" i="12"/>
  <c r="O36" i="18"/>
  <c r="O37" i="18"/>
  <c r="F71" i="12"/>
  <c r="F76" i="12"/>
  <c r="F48" i="18"/>
  <c r="F37" i="18"/>
  <c r="F36" i="18"/>
  <c r="I37" i="18"/>
  <c r="I36" i="18"/>
  <c r="F3" i="18"/>
  <c r="C37" i="18"/>
  <c r="C36" i="18"/>
  <c r="K76" i="12"/>
  <c r="BC92" i="12"/>
  <c r="M48" i="18" s="1"/>
  <c r="M36" i="18"/>
  <c r="J37" i="18"/>
  <c r="J36" i="18"/>
  <c r="G36" i="18"/>
  <c r="G37" i="18"/>
  <c r="G48" i="18"/>
  <c r="J76" i="12"/>
  <c r="I3" i="18"/>
  <c r="N76" i="12"/>
  <c r="N71" i="12"/>
  <c r="C48" i="18" l="1"/>
  <c r="J41" i="18"/>
  <c r="J48" i="18"/>
  <c r="M41" i="18"/>
  <c r="H41" i="18"/>
  <c r="P37" i="18"/>
  <c r="P36" i="18"/>
  <c r="I41" i="18"/>
  <c r="I48" i="18"/>
  <c r="D41" i="18"/>
  <c r="O41" i="18"/>
  <c r="C30" i="18"/>
  <c r="C32" i="18"/>
  <c r="L37" i="18"/>
  <c r="L36" i="18"/>
  <c r="BB92" i="12"/>
  <c r="L48" i="18" s="1"/>
  <c r="H48" i="18"/>
  <c r="D48" i="18"/>
  <c r="C41" i="18"/>
  <c r="E79" i="12"/>
  <c r="F75" i="12"/>
  <c r="F77" i="12" s="1"/>
  <c r="G41" i="18"/>
  <c r="BD92" i="12"/>
  <c r="N48" i="18" s="1"/>
  <c r="N36" i="18"/>
  <c r="N37" i="18"/>
  <c r="K41" i="18"/>
  <c r="P41" i="18" l="1"/>
  <c r="BF92" i="12"/>
  <c r="P48" i="18" s="1"/>
  <c r="D32" i="18"/>
  <c r="D30" i="18"/>
  <c r="F79" i="12"/>
  <c r="G75" i="12"/>
  <c r="G77" i="12" s="1"/>
  <c r="B44" i="18"/>
  <c r="B42" i="18"/>
  <c r="B8" i="18"/>
  <c r="C51" i="18"/>
  <c r="C49" i="18"/>
  <c r="N41" i="18"/>
  <c r="B26" i="18"/>
  <c r="B24" i="18"/>
  <c r="L41" i="18"/>
  <c r="C8" i="18" l="1"/>
  <c r="C26" i="18"/>
  <c r="C24" i="18"/>
  <c r="G79" i="12"/>
  <c r="H75" i="12"/>
  <c r="H77" i="12" s="1"/>
  <c r="E30" i="18"/>
  <c r="E32" i="18"/>
  <c r="D47" i="18"/>
  <c r="B17" i="18"/>
  <c r="C40" i="18"/>
  <c r="I75" i="12" l="1"/>
  <c r="I77" i="12" s="1"/>
  <c r="H79" i="12"/>
  <c r="D26" i="18"/>
  <c r="D24" i="18"/>
  <c r="F30" i="18"/>
  <c r="F32" i="18"/>
  <c r="C42" i="18"/>
  <c r="C44" i="18"/>
  <c r="D8" i="18"/>
  <c r="C17" i="18"/>
  <c r="D51" i="18"/>
  <c r="D49" i="18"/>
  <c r="D17" i="18" l="1"/>
  <c r="E8" i="18"/>
  <c r="G32" i="18"/>
  <c r="G30" i="18"/>
  <c r="I79" i="12"/>
  <c r="J75" i="12"/>
  <c r="J77" i="12" s="1"/>
  <c r="D40" i="18"/>
  <c r="E47" i="18"/>
  <c r="E26" i="18"/>
  <c r="E24" i="18"/>
  <c r="H32" i="18" l="1"/>
  <c r="H30" i="18"/>
  <c r="F8" i="18"/>
  <c r="F24" i="18"/>
  <c r="F26" i="18"/>
  <c r="E17" i="18"/>
  <c r="K75" i="12"/>
  <c r="K77" i="12" s="1"/>
  <c r="J79" i="12"/>
  <c r="D44" i="18"/>
  <c r="D42" i="18"/>
  <c r="E51" i="18"/>
  <c r="E49" i="18"/>
  <c r="G26" i="18" l="1"/>
  <c r="G24" i="18"/>
  <c r="F47" i="18"/>
  <c r="G8" i="18"/>
  <c r="F17" i="18"/>
  <c r="I32" i="18"/>
  <c r="I30" i="18"/>
  <c r="E40" i="18"/>
  <c r="K79" i="12"/>
  <c r="L75" i="12"/>
  <c r="L77" i="12" s="1"/>
  <c r="M75" i="12" l="1"/>
  <c r="M77" i="12" s="1"/>
  <c r="L79" i="12"/>
  <c r="J30" i="18"/>
  <c r="J32" i="18"/>
  <c r="H8" i="18"/>
  <c r="G17" i="18"/>
  <c r="F49" i="18"/>
  <c r="F51" i="18"/>
  <c r="E44" i="18"/>
  <c r="E42" i="18"/>
  <c r="H24" i="18"/>
  <c r="H26" i="18"/>
  <c r="K32" i="18" l="1"/>
  <c r="K30" i="18"/>
  <c r="H17" i="18"/>
  <c r="F40" i="18"/>
  <c r="I24" i="18"/>
  <c r="I26" i="18"/>
  <c r="G47" i="18"/>
  <c r="I8" i="18"/>
  <c r="N75" i="12"/>
  <c r="N77" i="12" s="1"/>
  <c r="N79" i="12" s="1"/>
  <c r="M79" i="12"/>
  <c r="F44" i="18" l="1"/>
  <c r="F42" i="18"/>
  <c r="L32" i="18"/>
  <c r="L30" i="18"/>
  <c r="I17" i="18"/>
  <c r="G51" i="18"/>
  <c r="G49" i="18"/>
  <c r="J26" i="18"/>
  <c r="J24" i="18"/>
  <c r="J8" i="18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91" i="12"/>
  <c r="BB93" i="12" l="1"/>
  <c r="L47" i="18"/>
  <c r="K40" i="18"/>
  <c r="K42" i="18" l="1"/>
  <c r="K44" i="18"/>
  <c r="BB95" i="12"/>
  <c r="L51" i="18" s="1"/>
  <c r="L49" i="18"/>
  <c r="BC91" i="12"/>
  <c r="BC93" i="12" l="1"/>
  <c r="M47" i="18"/>
  <c r="L40" i="18"/>
  <c r="L44" i="18" l="1"/>
  <c r="L42" i="18"/>
  <c r="BC95" i="12"/>
  <c r="M51" i="18" s="1"/>
  <c r="BD91" i="12"/>
  <c r="M49" i="18"/>
  <c r="N47" i="18" l="1"/>
  <c r="BD93" i="12"/>
  <c r="M40" i="18"/>
  <c r="M42" i="18" l="1"/>
  <c r="M44" i="18"/>
  <c r="BD95" i="12"/>
  <c r="N51" i="18" s="1"/>
  <c r="N49" i="18"/>
  <c r="BE91" i="12"/>
  <c r="O47" i="18" l="1"/>
  <c r="BE93" i="12"/>
  <c r="N40" i="18"/>
  <c r="BE95" i="12" l="1"/>
  <c r="O51" i="18" s="1"/>
  <c r="O49" i="18"/>
  <c r="BF91" i="12"/>
  <c r="N42" i="18"/>
  <c r="N44" i="18"/>
  <c r="BF93" i="12" l="1"/>
  <c r="P47" i="18"/>
  <c r="O40" i="18"/>
  <c r="O42" i="18" l="1"/>
  <c r="O44" i="18"/>
  <c r="P49" i="18"/>
  <c r="BF95" i="12"/>
  <c r="P51" i="18" s="1"/>
  <c r="P40" i="18" l="1"/>
  <c r="P42" i="18" l="1"/>
  <c r="P44" i="18"/>
  <c r="D31" i="5"/>
  <c r="D53" i="5"/>
  <c r="AJ43" i="12" l="1"/>
  <c r="R45" i="12"/>
  <c r="R48" i="12" s="1"/>
  <c r="AJ44" i="12" l="1"/>
  <c r="AJ45" i="12"/>
  <c r="R49" i="12"/>
  <c r="R52" i="12"/>
  <c r="R53" i="12"/>
  <c r="R58" i="12" s="1"/>
  <c r="R46" i="12"/>
  <c r="AI43" i="12"/>
  <c r="Q44" i="12"/>
  <c r="Q45" i="12"/>
  <c r="Q48" i="12" s="1"/>
  <c r="Q52" i="12" s="1"/>
  <c r="AJ46" i="12" l="1"/>
  <c r="AJ48" i="12"/>
  <c r="AJ49" i="12" s="1"/>
  <c r="AI44" i="12"/>
  <c r="AI45" i="12"/>
  <c r="R61" i="12"/>
  <c r="Q46" i="12"/>
  <c r="Q49" i="12"/>
  <c r="Q53" i="12"/>
  <c r="Q58" i="12" s="1"/>
  <c r="P45" i="12"/>
  <c r="P48" i="12" s="1"/>
  <c r="P52" i="12" s="1"/>
  <c r="P44" i="12"/>
  <c r="AH43" i="12"/>
  <c r="AH44" i="12" l="1"/>
  <c r="AH45" i="12"/>
  <c r="AJ51" i="12"/>
  <c r="AJ53" i="12" s="1"/>
  <c r="AI46" i="12"/>
  <c r="AI48" i="12"/>
  <c r="AI49" i="12" s="1"/>
  <c r="X44" i="12"/>
  <c r="X43" i="12" s="1"/>
  <c r="X45" i="12" s="1"/>
  <c r="V44" i="12"/>
  <c r="T44" i="12"/>
  <c r="AA43" i="12" s="1" a="1"/>
  <c r="AA43" i="12" s="1"/>
  <c r="W44" i="12"/>
  <c r="W43" i="12" s="1"/>
  <c r="W45" i="12" s="1"/>
  <c r="Y44" i="12"/>
  <c r="U44" i="12"/>
  <c r="U43" i="12" s="1"/>
  <c r="Q61" i="12"/>
  <c r="P49" i="12"/>
  <c r="P53" i="12"/>
  <c r="P58" i="12" s="1"/>
  <c r="P46" i="12"/>
  <c r="AA41" i="12" l="1" a="1"/>
  <c r="AA41" i="12" s="1"/>
  <c r="AP43" i="12"/>
  <c r="AP44" i="12" s="1"/>
  <c r="T43" i="12"/>
  <c r="T45" i="12" s="1"/>
  <c r="AJ58" i="12"/>
  <c r="AH46" i="12"/>
  <c r="AH48" i="12"/>
  <c r="AH49" i="12" s="1"/>
  <c r="AI51" i="12"/>
  <c r="AI53" i="12" s="1"/>
  <c r="V43" i="12"/>
  <c r="V45" i="12" s="1"/>
  <c r="V46" i="12" s="1"/>
  <c r="Y43" i="12"/>
  <c r="Y45" i="12" s="1"/>
  <c r="Y46" i="12" s="1"/>
  <c r="X46" i="12"/>
  <c r="X48" i="12"/>
  <c r="X18" i="12" s="1"/>
  <c r="W48" i="12"/>
  <c r="W18" i="12" s="1"/>
  <c r="W46" i="12"/>
  <c r="T46" i="12"/>
  <c r="T48" i="12"/>
  <c r="T18" i="12" s="1"/>
  <c r="U45" i="12"/>
  <c r="AQ41" i="12" l="1"/>
  <c r="AO41" i="12"/>
  <c r="AO42" i="12" s="1"/>
  <c r="AN41" i="12"/>
  <c r="AN42" i="12" s="1"/>
  <c r="AL41" i="12"/>
  <c r="AL42" i="12" s="1"/>
  <c r="AP41" i="12"/>
  <c r="AP42" i="12" s="1"/>
  <c r="AM41" i="12"/>
  <c r="AM42" i="12" s="1"/>
  <c r="AE45" i="12"/>
  <c r="AD45" i="12"/>
  <c r="AL43" i="12"/>
  <c r="AL44" i="12" s="1"/>
  <c r="AB45" i="12"/>
  <c r="AC45" i="12"/>
  <c r="AQ43" i="12"/>
  <c r="AQ44" i="12" s="1"/>
  <c r="AO43" i="12"/>
  <c r="AO44" i="12" s="1"/>
  <c r="AM43" i="12"/>
  <c r="AM44" i="12" s="1"/>
  <c r="AN43" i="12"/>
  <c r="AF45" i="12"/>
  <c r="AI58" i="12"/>
  <c r="AH51" i="12"/>
  <c r="AH53" i="12" s="1"/>
  <c r="AQ42" i="12"/>
  <c r="Y48" i="12"/>
  <c r="V48" i="12"/>
  <c r="T51" i="12"/>
  <c r="T49" i="12"/>
  <c r="X51" i="12"/>
  <c r="X53" i="12" s="1"/>
  <c r="X58" i="12" s="1"/>
  <c r="X49" i="12"/>
  <c r="W51" i="12"/>
  <c r="W49" i="12"/>
  <c r="W53" i="12"/>
  <c r="W58" i="12" s="1"/>
  <c r="U46" i="12"/>
  <c r="U48" i="12"/>
  <c r="U18" i="12" s="1"/>
  <c r="V51" i="12" l="1"/>
  <c r="V53" i="12" s="1"/>
  <c r="V58" i="12" s="1"/>
  <c r="V18" i="12"/>
  <c r="Y51" i="12"/>
  <c r="Y18" i="12"/>
  <c r="AN45" i="12"/>
  <c r="AN46" i="12" s="1"/>
  <c r="AP45" i="12"/>
  <c r="AP46" i="12" s="1"/>
  <c r="AL45" i="12"/>
  <c r="AL46" i="12" s="1"/>
  <c r="AA45" i="12"/>
  <c r="AO45" i="12"/>
  <c r="AO46" i="12" s="1"/>
  <c r="AM45" i="12"/>
  <c r="AM46" i="12" s="1"/>
  <c r="AN44" i="12"/>
  <c r="AQ45" i="12"/>
  <c r="AQ46" i="12" s="1"/>
  <c r="D10" i="27" a="1"/>
  <c r="D10" i="27" s="1"/>
  <c r="D12" i="27" s="1"/>
  <c r="T53" i="12"/>
  <c r="AH58" i="12"/>
  <c r="Y49" i="12"/>
  <c r="Y53" i="12"/>
  <c r="Y58" i="12" s="1"/>
  <c r="Y61" i="12" s="1"/>
  <c r="V49" i="12"/>
  <c r="U51" i="12"/>
  <c r="U53" i="12" s="1"/>
  <c r="U58" i="12" s="1"/>
  <c r="U49" i="12"/>
  <c r="X61" i="12"/>
  <c r="W61" i="12"/>
  <c r="V61" i="12"/>
  <c r="H12" i="27" l="1"/>
  <c r="F12" i="27"/>
  <c r="G12" i="27"/>
  <c r="I12" i="27"/>
  <c r="E12" i="27"/>
  <c r="T58" i="12"/>
  <c r="T61" i="12" s="1"/>
  <c r="D14" i="27" a="1"/>
  <c r="D14" i="27" s="1"/>
  <c r="D16" i="27" s="1"/>
  <c r="D20" i="27" s="1"/>
  <c r="U61" i="12"/>
  <c r="H16" i="27" l="1"/>
  <c r="H20" i="27" s="1"/>
  <c r="G16" i="27"/>
  <c r="G20" i="27" s="1"/>
  <c r="F16" i="27"/>
  <c r="F20" i="27" s="1"/>
  <c r="E16" i="27"/>
  <c r="E20" i="27" s="1"/>
  <c r="I16" i="27"/>
  <c r="I20" i="27" s="1"/>
  <c r="D21" i="27" s="1"/>
  <c r="D22" i="27" l="1"/>
  <c r="D24" i="27" s="1"/>
  <c r="D53" i="27"/>
  <c r="D55" i="27" s="1"/>
  <c r="I7" i="12" l="1"/>
  <c r="I8" i="12" s="1"/>
  <c r="I12" i="12" l="1"/>
  <c r="I13" i="12" s="1"/>
  <c r="K13" i="12" s="1"/>
  <c r="M17" i="12" l="1"/>
  <c r="Y12" i="12" s="1"/>
  <c r="AA47" i="12" s="1"/>
  <c r="M19" i="12" l="1"/>
  <c r="M20" i="12" s="1"/>
  <c r="G20" i="12" s="1"/>
  <c r="G19" i="12" s="1"/>
  <c r="L10" i="12" s="1"/>
  <c r="AF47" i="12"/>
  <c r="AD47" i="12"/>
  <c r="AB47" i="12"/>
  <c r="AC47" i="12"/>
  <c r="AE47" i="12"/>
  <c r="G17" i="12" l="1"/>
  <c r="AE50" i="12" s="1"/>
  <c r="AP50" i="12" s="1"/>
  <c r="G18" i="12"/>
  <c r="G26" i="12" s="1"/>
  <c r="G28" i="12" s="1"/>
  <c r="AP47" i="12"/>
  <c r="AP48" i="12" s="1"/>
  <c r="AP49" i="12" s="1"/>
  <c r="AE48" i="12"/>
  <c r="AM47" i="12"/>
  <c r="AM48" i="12" s="1"/>
  <c r="AM49" i="12" s="1"/>
  <c r="AB48" i="12"/>
  <c r="AO47" i="12"/>
  <c r="AO48" i="12" s="1"/>
  <c r="AO49" i="12" s="1"/>
  <c r="AD48" i="12"/>
  <c r="AA54" i="12" a="1"/>
  <c r="AA54" i="12" s="1"/>
  <c r="AL47" i="12"/>
  <c r="AL48" i="12" s="1"/>
  <c r="AL49" i="12" s="1"/>
  <c r="AA48" i="12"/>
  <c r="AQ47" i="12"/>
  <c r="AQ48" i="12" s="1"/>
  <c r="AF48" i="12"/>
  <c r="AA60" i="12"/>
  <c r="AE60" i="12"/>
  <c r="AD60" i="12"/>
  <c r="AC60" i="12"/>
  <c r="AB60" i="12"/>
  <c r="G27" i="12"/>
  <c r="AC48" i="12"/>
  <c r="AN47" i="12"/>
  <c r="AN48" i="12" s="1"/>
  <c r="AN49" i="12" s="1"/>
  <c r="D57" i="27"/>
  <c r="D56" i="5"/>
  <c r="AD50" i="12" l="1"/>
  <c r="AO50" i="12" s="1"/>
  <c r="AO51" i="12" s="1"/>
  <c r="AO53" i="12" s="1"/>
  <c r="AO58" i="12" s="1"/>
  <c r="AB50" i="12"/>
  <c r="AM50" i="12" s="1"/>
  <c r="AM51" i="12" s="1"/>
  <c r="AM53" i="12" s="1"/>
  <c r="AM58" i="12" s="1"/>
  <c r="AC50" i="12"/>
  <c r="AN50" i="12" s="1"/>
  <c r="AN51" i="12" s="1"/>
  <c r="AN53" i="12" s="1"/>
  <c r="AN58" i="12" s="1"/>
  <c r="AF50" i="12"/>
  <c r="AQ50" i="12" s="1"/>
  <c r="AQ51" i="12" s="1"/>
  <c r="AQ53" i="12" s="1"/>
  <c r="AQ58" i="12" s="1"/>
  <c r="AA50" i="12"/>
  <c r="AL50" i="12" s="1"/>
  <c r="AL51" i="12" s="1"/>
  <c r="AL53" i="12" s="1"/>
  <c r="AF60" i="12"/>
  <c r="AQ49" i="12"/>
  <c r="AA53" i="12" a="1"/>
  <c r="AC58" i="12" s="1"/>
  <c r="E46" i="27"/>
  <c r="G47" i="27"/>
  <c r="I46" i="27"/>
  <c r="E45" i="27"/>
  <c r="E43" i="27"/>
  <c r="I47" i="27"/>
  <c r="F43" i="27"/>
  <c r="H46" i="27"/>
  <c r="I44" i="27"/>
  <c r="F47" i="27"/>
  <c r="G46" i="27"/>
  <c r="H44" i="27"/>
  <c r="E47" i="27"/>
  <c r="F45" i="27"/>
  <c r="G45" i="27"/>
  <c r="F46" i="27"/>
  <c r="I43" i="27"/>
  <c r="F44" i="27"/>
  <c r="H43" i="27"/>
  <c r="I45" i="27"/>
  <c r="G44" i="27"/>
  <c r="D59" i="27"/>
  <c r="D60" i="27" s="1"/>
  <c r="D62" i="27" s="1"/>
  <c r="E44" i="27"/>
  <c r="G43" i="27"/>
  <c r="H45" i="27"/>
  <c r="H47" i="27"/>
  <c r="D9" i="5" a="1"/>
  <c r="F44" i="5"/>
  <c r="E45" i="5"/>
  <c r="F46" i="5"/>
  <c r="F45" i="5"/>
  <c r="F43" i="5"/>
  <c r="I43" i="5"/>
  <c r="I45" i="5"/>
  <c r="I46" i="5"/>
  <c r="H46" i="5"/>
  <c r="E44" i="5"/>
  <c r="G42" i="5"/>
  <c r="G46" i="5"/>
  <c r="H43" i="5"/>
  <c r="E43" i="5"/>
  <c r="I44" i="5"/>
  <c r="G43" i="5"/>
  <c r="E42" i="5"/>
  <c r="H42" i="5"/>
  <c r="G45" i="5"/>
  <c r="G44" i="5"/>
  <c r="H45" i="5"/>
  <c r="E46" i="5"/>
  <c r="I42" i="5"/>
  <c r="F42" i="5"/>
  <c r="H44" i="5"/>
  <c r="AN60" i="12"/>
  <c r="AP60" i="12"/>
  <c r="AI60" i="12"/>
  <c r="AI61" i="12" s="1"/>
  <c r="AM60" i="12"/>
  <c r="AH60" i="12"/>
  <c r="AH61" i="12" s="1"/>
  <c r="AO60" i="12"/>
  <c r="AL60" i="12"/>
  <c r="AQ60" i="12"/>
  <c r="AJ60" i="12"/>
  <c r="AJ61" i="12" s="1"/>
  <c r="AK60" i="12"/>
  <c r="AK61" i="12" s="1"/>
  <c r="AP51" i="12"/>
  <c r="AP53" i="12" s="1"/>
  <c r="AQ61" i="12" l="1"/>
  <c r="AQ64" i="12" s="1"/>
  <c r="AE58" i="12"/>
  <c r="AA53" i="12"/>
  <c r="AA58" i="12" s="1"/>
  <c r="AD58" i="12"/>
  <c r="AB58" i="12"/>
  <c r="AF58" i="12"/>
  <c r="AN61" i="12"/>
  <c r="AN64" i="12" s="1"/>
  <c r="AO61" i="12"/>
  <c r="AO64" i="12" s="1"/>
  <c r="AM61" i="12"/>
  <c r="AM64" i="12" s="1"/>
  <c r="AP61" i="12"/>
  <c r="AP64" i="12" s="1"/>
  <c r="AP58" i="12"/>
  <c r="AL58" i="12"/>
  <c r="AL61" i="12"/>
  <c r="AL64" i="12" s="1"/>
  <c r="G11" i="5"/>
  <c r="G15" i="5" s="1"/>
  <c r="G19" i="5" s="1"/>
  <c r="H11" i="5"/>
  <c r="H15" i="5" s="1"/>
  <c r="H19" i="5" s="1"/>
  <c r="D9" i="5"/>
  <c r="D11" i="5" s="1"/>
  <c r="D15" i="5" s="1"/>
  <c r="D19" i="5" s="1"/>
  <c r="I11" i="5"/>
  <c r="I15" i="5" s="1"/>
  <c r="I19" i="5" s="1"/>
  <c r="D20" i="5" s="1"/>
  <c r="E11" i="5"/>
  <c r="E15" i="5" s="1"/>
  <c r="E19" i="5" s="1"/>
  <c r="F11" i="5"/>
  <c r="F15" i="5" s="1"/>
  <c r="F19" i="5" s="1"/>
  <c r="D24" i="5"/>
  <c r="D25" i="27"/>
  <c r="D26" i="27" s="1"/>
  <c r="D21" i="5" l="1"/>
  <c r="L8" i="12" s="1"/>
  <c r="D52" i="5"/>
  <c r="D54" i="5" s="1"/>
  <c r="D58" i="5" s="1"/>
  <c r="D59" i="5" s="1"/>
  <c r="D61" i="5" s="1"/>
  <c r="D27" i="27"/>
  <c r="D28" i="27" s="1"/>
  <c r="D26" i="5"/>
  <c r="AM69" i="12" l="1"/>
  <c r="AM79" i="12"/>
  <c r="D23" i="5"/>
  <c r="D25" i="5" s="1"/>
  <c r="D27" i="5" s="1"/>
  <c r="W37" i="19"/>
  <c r="W31" i="19"/>
  <c r="X12" i="19"/>
  <c r="W11" i="19"/>
  <c r="P51" i="19"/>
  <c r="P49" i="19"/>
  <c r="O37" i="19"/>
  <c r="O31" i="19"/>
  <c r="O42" i="19"/>
  <c r="Q45" i="19"/>
  <c r="P43" i="19"/>
  <c r="P45" i="19"/>
  <c r="O40" i="19"/>
  <c r="O49" i="19"/>
  <c r="O51" i="19"/>
  <c r="O35" i="19"/>
  <c r="O25" i="19"/>
  <c r="O27" i="19"/>
  <c r="W51" i="19"/>
  <c r="W49" i="19"/>
  <c r="O9" i="19"/>
  <c r="P24" i="19"/>
  <c r="Q24" i="19"/>
  <c r="P22" i="19"/>
  <c r="P34" i="19"/>
  <c r="P35" i="19"/>
  <c r="Q27" i="19"/>
  <c r="P27" i="19"/>
  <c r="P9" i="19"/>
  <c r="Q9" i="19"/>
  <c r="O20" i="19"/>
  <c r="O50" i="19"/>
  <c r="X9" i="19"/>
  <c r="W9" i="19"/>
  <c r="O7" i="19"/>
  <c r="O43" i="19"/>
  <c r="O45" i="19"/>
  <c r="Q42" i="19"/>
  <c r="P40" i="19"/>
  <c r="P42" i="19"/>
  <c r="W35" i="19"/>
  <c r="X27" i="19"/>
  <c r="W25" i="19"/>
  <c r="W27" i="19"/>
  <c r="O34" i="19"/>
  <c r="O22" i="19"/>
  <c r="O24" i="19"/>
  <c r="O19" i="19"/>
  <c r="O4" i="19"/>
  <c r="O6" i="19"/>
  <c r="P50" i="19"/>
  <c r="P20" i="19"/>
  <c r="Q20" i="19"/>
  <c r="W5" i="19"/>
  <c r="W17" i="19"/>
  <c r="X20" i="19"/>
  <c r="W14" i="19"/>
  <c r="W19" i="19"/>
  <c r="W20" i="19"/>
  <c r="W45" i="19"/>
  <c r="W8" i="19"/>
  <c r="W7" i="19"/>
  <c r="W43" i="19"/>
  <c r="X45" i="19"/>
  <c r="Q6" i="19"/>
  <c r="P6" i="19"/>
  <c r="P4" i="19"/>
  <c r="P19" i="19"/>
  <c r="P7" i="19"/>
  <c r="P25" i="19"/>
  <c r="P31" i="19"/>
  <c r="P3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<sst xmlns="http://schemas.openxmlformats.org/spreadsheetml/2006/main" count="418" uniqueCount="242">
  <si>
    <t>COGS</t>
  </si>
  <si>
    <t>SG&amp;A</t>
  </si>
  <si>
    <t>Net Income</t>
  </si>
  <si>
    <t>Operating Margin</t>
  </si>
  <si>
    <t>Adjustments</t>
  </si>
  <si>
    <t>(In millions, except per share amounts)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</si>
  <si>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</si>
  <si>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</si>
  <si>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</si>
  <si>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</si>
  <si>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</si>
  <si>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</si>
  <si>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</si>
  <si>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</si>
  <si>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</si>
  <si>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</si>
  <si>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</si>
  <si>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</si>
  <si>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</si>
  <si>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</si>
  <si>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</si>
  <si>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</si>
  <si>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</si>
  <si>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</si>
  <si>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</si>
  <si>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</si>
  <si>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</si>
  <si>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</si>
  <si>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</si>
  <si>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</si>
  <si>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</si>
  <si>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</si>
  <si>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</si>
  <si>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</si>
  <si>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</si>
  <si>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</si>
  <si>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</si>
  <si>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</si>
  <si>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</si>
  <si>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</si>
  <si>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</si>
  <si>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</si>
  <si>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</si>
  <si>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</si>
  <si>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</si>
  <si>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</si>
  <si>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</si>
  <si>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</si>
  <si>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</si>
  <si>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</si>
  <si>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</si>
  <si>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</si>
  <si>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</si>
  <si>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</si>
  <si>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</si>
  <si>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</si>
  <si>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</si>
  <si>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</si>
  <si>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Repayment of debt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</si>
  <si>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</si>
  <si>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</si>
  <si>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</si>
  <si>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</si>
  <si>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</si>
  <si>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</si>
  <si>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</si>
  <si>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</si>
  <si>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</si>
  <si>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</si>
  <si>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</si>
  <si>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Sources and Uses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</si>
  <si>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</si>
  <si>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</si>
  <si>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</si>
  <si>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</si>
  <si>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</si>
  <si>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</si>
  <si>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</si>
  <si>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</si>
  <si>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</si>
  <si>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</si>
  <si>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</si>
  <si>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</si>
  <si>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</si>
  <si>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</si>
  <si>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</si>
  <si>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</si>
  <si>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Enterprise Value</t>
    <phoneticPr fontId="17" type="noConversion"/>
  </si>
  <si>
    <t>Sensitivity Analysis - Enterprise Value</t>
    <phoneticPr fontId="34" type="noConversion"/>
  </si>
  <si>
    <t>FV of acquired tech, Est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</si>
  <si>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</si>
  <si>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</si>
  <si>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</si>
  <si>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</si>
  <si>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</si>
  <si>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</si>
  <si>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</si>
  <si>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</si>
  <si>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</si>
  <si>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</si>
  <si>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</si>
  <si>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</si>
  <si>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</si>
  <si>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</si>
  <si>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</si>
  <si>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</si>
  <si>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</si>
  <si>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</si>
  <si>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</si>
  <si>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</si>
  <si>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</si>
  <si>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</si>
  <si>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</si>
  <si>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</si>
  <si>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</si>
  <si>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</si>
  <si>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</si>
  <si>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</si>
  <si>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</si>
  <si>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</si>
  <si>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</si>
  <si>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</si>
  <si>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</si>
  <si>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</si>
  <si>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</si>
  <si>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</si>
  <si>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</si>
  <si>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</si>
  <si>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</si>
  <si>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</si>
  <si>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</si>
  <si>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</si>
  <si>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</si>
  <si>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</si>
  <si>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</si>
  <si>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</si>
  <si>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</si>
  <si>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</si>
  <si>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</si>
  <si>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</si>
  <si>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</si>
  <si>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</si>
  <si>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</si>
  <si>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</si>
  <si>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</si>
  <si>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</si>
  <si>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</si>
  <si>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</si>
  <si>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(EBIT) Less: Income Taxes</t>
  </si>
  <si>
    <t>(EBIT) Less: Interest Expense</t>
  </si>
  <si>
    <t>Less: CAPEX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</si>
  <si>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</si>
  <si>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</si>
  <si>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</si>
  <si>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</si>
  <si>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</si>
  <si>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</si>
  <si>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</si>
  <si>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</si>
  <si>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</si>
  <si>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</si>
  <si>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</si>
  <si>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</si>
  <si>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</si>
  <si>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</si>
  <si>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</si>
  <si>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</si>
  <si>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</si>
  <si>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</si>
  <si>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</si>
  <si>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</si>
  <si>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</si>
  <si>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</si>
  <si>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</si>
  <si>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</si>
  <si>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</si>
  <si>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</si>
  <si>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</si>
  <si>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</si>
  <si>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</si>
  <si>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</si>
  <si>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</si>
  <si>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</si>
  <si>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</si>
  <si>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</si>
  <si>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</si>
  <si>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</si>
  <si>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</si>
  <si>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</si>
  <si>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</si>
  <si>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</si>
  <si>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</si>
  <si>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</si>
  <si>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</si>
  <si>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</si>
  <si>
    <t>Minus: D&amp;A</t>
  </si>
  <si>
    <t>Effective Tax Rate</t>
  </si>
  <si>
    <t>OWC</t>
  </si>
  <si>
    <t>Less: Changes in OWC</t>
  </si>
  <si>
    <t>NOPAT</t>
  </si>
  <si>
    <t>LFCF</t>
  </si>
  <si>
    <t>UFCF</t>
  </si>
  <si>
    <t>Net Debt</t>
  </si>
  <si>
    <t>Equity Value</t>
  </si>
  <si>
    <t>P/E</t>
  </si>
  <si>
    <t>Shares Outstanding</t>
  </si>
  <si>
    <t>Price per Share</t>
  </si>
  <si>
    <t>Valuation Assumptions</t>
  </si>
  <si>
    <t>% of Equity</t>
  </si>
  <si>
    <t>% of Debt</t>
  </si>
  <si>
    <t>Cost of Equity</t>
  </si>
  <si>
    <t>Cost of Debt</t>
  </si>
  <si>
    <t>Valuation</t>
  </si>
  <si>
    <t>2024E EPS Accretion Sensitivity  - Offer Premium and Stock Financing</t>
  </si>
  <si>
    <t>Offer Prem.</t>
  </si>
  <si>
    <t>Stock Financing</t>
  </si>
  <si>
    <t>Synergies</t>
  </si>
  <si>
    <t>2024E EPS Accretion Sensitivity  - Offer Premium and Synergies</t>
  </si>
  <si>
    <t>Buyer operating margin</t>
  </si>
  <si>
    <t>Buyer routes</t>
  </si>
  <si>
    <t>Aramark / Vestis Delivery Routes</t>
  </si>
  <si>
    <t>Target routes</t>
  </si>
  <si>
    <t>Buyer revenues</t>
  </si>
  <si>
    <t>Adjusted operating margin</t>
  </si>
  <si>
    <t>Operating Margin %</t>
  </si>
  <si>
    <t>Pro-Forma Earnings</t>
  </si>
  <si>
    <t>Shares Outstanding (mm)</t>
  </si>
  <si>
    <t>Cintas Standalone EPS in 2017E</t>
  </si>
  <si>
    <t>Cintas Earnings in 2017E</t>
  </si>
  <si>
    <t>G&amp;K Earnings in 2017E</t>
  </si>
  <si>
    <t>Pro-Forma EPS in 2017E</t>
  </si>
  <si>
    <t>EPS Accretion (Dilution)</t>
  </si>
  <si>
    <t>Cintas Historical Acquisitions</t>
  </si>
  <si>
    <t>Target costs</t>
  </si>
  <si>
    <t>Target revenues</t>
  </si>
  <si>
    <t>% of target revenues</t>
  </si>
  <si>
    <t>% of target costs</t>
  </si>
  <si>
    <t>Multiplier</t>
  </si>
  <si>
    <t>Synergies Mulplier</t>
  </si>
  <si>
    <t>Cintas Earnings in 2024E</t>
  </si>
  <si>
    <t>Unifirst Earnings in 2024E</t>
  </si>
  <si>
    <t>Delivery Routes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</si>
</sst>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#,##0_);_(* \(#,##0\);_(* &quot;   -&quot;?_);_(@_)"/>
    <numFmt numFmtId="166" formatCode="_(* #,##0.0%;_(* \(#,##0.0\)%;_(* &quot;   -&quot;?_)"/>
    <numFmt numFmtId="167" formatCode="0.0%"/>
    <numFmt numFmtId="168" formatCode="m/d/yy;@"/>
    <numFmt numFmtId="169" formatCode="0.0\ \x"/>
    <numFmt numFmtId="170" formatCode="0000\E"/>
    <numFmt numFmtId="171" formatCode="_(&quot;$&quot;* #,##0.0_);_(&quot;$&quot;* \(#,##0.0\);_(&quot;$&quot;* &quot;-&quot;?_);_(@_)"/>
    <numFmt numFmtId="172" formatCode="0000\A"/>
    <numFmt numFmtId="173" formatCode="_(* #,##0.0_);_(* \(#,##0.0\);_(* &quot;-&quot;?_);_(@_)"/>
    <numFmt numFmtId="174" formatCode="_(* #,##0_);_(* \(#,##0\);_(* &quot;-&quot;?_);_(@_)"/>
    <numFmt numFmtId="175" formatCode="_(* #,##0.0_);_(* \(#,##0.0\);_(* &quot;-&quot;??_);_(@_)"/>
    <numFmt numFmtId="176" formatCode="_(* #,##0.00_);_(* \(#,##0.00\);_(* &quot;   -&quot;?_);_(@_)"/>
    <numFmt numFmtId="177" formatCode="_ * #,##0_ ;_ * \-#,##0_ ;_ * &quot;-&quot;??_ ;_ @_ "/>
    <numFmt numFmtId="178" formatCode="&quot;$&quot;#,##0"/>
    <numFmt numFmtId="179" formatCode="_(&quot;$&quot;* #,##0_);_(&quot;$&quot;* \(#,##0\);_(&quot;$&quot;* &quot;-&quot;??_);_(@_)"/>
    <numFmt numFmtId="180" formatCode="0.00_);[Red]\(0.00\)"/>
    <numFmt numFmtId="181" formatCode="_(* #,##0.0_);_(* \(#,##0.0\);_(* &quot;-&quot;_);_(@_)"/>
    <numFmt numFmtId="182" formatCode="_(* #,##0.0_);_(* \(#,##0.0\);_(* &quot;   -&quot;?_);_(@_)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Helvetica"/>
      <family val="2"/>
    </font>
    <font>
      <i/>
      <sz val="11"/>
      <name val="Helvetica"/>
      <family val="2"/>
    </font>
    <font>
      <b/>
      <sz val="8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auto="1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77">
    <xf numFmtId="0" fontId="0" fillId="0" borderId="0" xfId="0"/>
    <xf numFmtId="0" fontId="2" fillId="0" borderId="0" xfId="0" applyFont="1"/>
    <xf numFmtId="165" fontId="8" fillId="0" borderId="0" xfId="0" applyNumberFormat="1" applyFont="1"/>
    <xf numFmtId="165" fontId="6" fillId="0" borderId="0" xfId="0" applyNumberFormat="1" applyFont="1"/>
    <xf numFmtId="165" fontId="2" fillId="0" borderId="0" xfId="0" applyNumberFormat="1" applyFont="1"/>
    <xf numFmtId="165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10" fillId="0" borderId="0" xfId="0" applyFont="1"/>
    <xf numFmtId="0" fontId="8" fillId="0" borderId="0" xfId="3" applyFont="1" applyAlignment="1" applyProtection="1">
      <alignment horizontal="left" indent="1"/>
      <protection locked="0"/>
    </xf>
    <xf numFmtId="0" fontId="2" fillId="4" borderId="1" xfId="0" applyFont="1" applyFill="1" applyBorder="1"/>
    <xf numFmtId="0" fontId="4" fillId="4" borderId="1" xfId="0" applyFont="1" applyFill="1" applyBorder="1" applyAlignment="1">
      <alignment horizontal="right" indent="1"/>
    </xf>
    <xf numFmtId="0" fontId="6" fillId="6" borderId="0" xfId="0" applyFont="1" applyFill="1"/>
    <xf numFmtId="0" fontId="6" fillId="6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8" fillId="0" borderId="0" xfId="0" applyFont="1"/>
    <xf numFmtId="0" fontId="19" fillId="8" borderId="0" xfId="0" applyFont="1" applyFill="1"/>
    <xf numFmtId="0" fontId="20" fillId="0" borderId="0" xfId="0" applyFont="1"/>
    <xf numFmtId="0" fontId="20" fillId="0" borderId="2" xfId="0" applyFont="1" applyBorder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1" fontId="20" fillId="0" borderId="0" xfId="0" applyNumberFormat="1" applyFont="1"/>
    <xf numFmtId="44" fontId="22" fillId="0" borderId="0" xfId="0" applyNumberFormat="1" applyFont="1"/>
    <xf numFmtId="168" fontId="23" fillId="9" borderId="4" xfId="0" applyNumberFormat="1" applyFont="1" applyFill="1" applyBorder="1"/>
    <xf numFmtId="0" fontId="22" fillId="0" borderId="0" xfId="0" applyFont="1" applyAlignment="1">
      <alignment horizontal="left" indent="1"/>
    </xf>
    <xf numFmtId="0" fontId="24" fillId="0" borderId="0" xfId="0" applyFont="1" applyAlignment="1">
      <alignment horizontal="center"/>
    </xf>
    <xf numFmtId="41" fontId="22" fillId="0" borderId="0" xfId="0" applyNumberFormat="1" applyFont="1"/>
    <xf numFmtId="167" fontId="23" fillId="9" borderId="4" xfId="0" applyNumberFormat="1" applyFont="1" applyFill="1" applyBorder="1"/>
    <xf numFmtId="0" fontId="25" fillId="0" borderId="0" xfId="0" applyFont="1"/>
    <xf numFmtId="0" fontId="26" fillId="0" borderId="0" xfId="0" applyFont="1"/>
    <xf numFmtId="41" fontId="25" fillId="0" borderId="0" xfId="0" applyNumberFormat="1" applyFont="1"/>
    <xf numFmtId="169" fontId="22" fillId="0" borderId="0" xfId="0" applyNumberFormat="1" applyFont="1"/>
    <xf numFmtId="0" fontId="27" fillId="0" borderId="2" xfId="0" applyFont="1" applyBorder="1" applyAlignment="1">
      <alignment horizontal="center"/>
    </xf>
    <xf numFmtId="170" fontId="20" fillId="0" borderId="0" xfId="0" applyNumberFormat="1" applyFont="1" applyAlignment="1">
      <alignment horizontal="center"/>
    </xf>
    <xf numFmtId="0" fontId="28" fillId="0" borderId="0" xfId="0" applyFont="1" applyAlignment="1">
      <alignment horizontal="left" indent="1"/>
    </xf>
    <xf numFmtId="0" fontId="22" fillId="0" borderId="0" xfId="0" applyFont="1" applyAlignment="1">
      <alignment horizontal="left" indent="2"/>
    </xf>
    <xf numFmtId="41" fontId="22" fillId="0" borderId="0" xfId="0" applyNumberFormat="1" applyFont="1" applyAlignment="1">
      <alignment horizontal="left" indent="1"/>
    </xf>
    <xf numFmtId="41" fontId="22" fillId="0" borderId="5" xfId="0" applyNumberFormat="1" applyFont="1" applyBorder="1" applyAlignment="1">
      <alignment horizontal="left" indent="1"/>
    </xf>
    <xf numFmtId="41" fontId="22" fillId="0" borderId="5" xfId="0" applyNumberFormat="1" applyFont="1" applyBorder="1"/>
    <xf numFmtId="0" fontId="20" fillId="0" borderId="0" xfId="0" applyFont="1" applyAlignment="1">
      <alignment horizontal="left" indent="1"/>
    </xf>
    <xf numFmtId="41" fontId="20" fillId="0" borderId="0" xfId="0" applyNumberFormat="1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24" fillId="0" borderId="0" xfId="0" applyFont="1"/>
    <xf numFmtId="0" fontId="20" fillId="0" borderId="2" xfId="0" applyFont="1" applyBorder="1" applyAlignment="1">
      <alignment horizontal="left"/>
    </xf>
    <xf numFmtId="0" fontId="22" fillId="0" borderId="2" xfId="0" applyFont="1" applyBorder="1"/>
    <xf numFmtId="171" fontId="22" fillId="0" borderId="0" xfId="0" applyNumberFormat="1" applyFont="1"/>
    <xf numFmtId="0" fontId="22" fillId="0" borderId="0" xfId="0" applyFont="1" applyAlignment="1">
      <alignment horizontal="center"/>
    </xf>
    <xf numFmtId="167" fontId="23" fillId="9" borderId="4" xfId="0" applyNumberFormat="1" applyFont="1" applyFill="1" applyBorder="1" applyAlignment="1">
      <alignment vertical="center"/>
    </xf>
    <xf numFmtId="167" fontId="22" fillId="7" borderId="4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67" fontId="23" fillId="9" borderId="6" xfId="0" applyNumberFormat="1" applyFont="1" applyFill="1" applyBorder="1" applyAlignment="1">
      <alignment vertical="center"/>
    </xf>
    <xf numFmtId="0" fontId="27" fillId="0" borderId="0" xfId="0" applyFont="1"/>
    <xf numFmtId="167" fontId="22" fillId="0" borderId="0" xfId="2" applyNumberFormat="1" applyFont="1"/>
    <xf numFmtId="0" fontId="20" fillId="0" borderId="2" xfId="0" applyFont="1" applyBorder="1" applyAlignment="1">
      <alignment horizontal="centerContinuous"/>
    </xf>
    <xf numFmtId="0" fontId="20" fillId="0" borderId="1" xfId="0" applyFont="1" applyBorder="1"/>
    <xf numFmtId="41" fontId="22" fillId="7" borderId="4" xfId="0" applyNumberFormat="1" applyFont="1" applyFill="1" applyBorder="1"/>
    <xf numFmtId="0" fontId="24" fillId="0" borderId="0" xfId="0" applyFont="1" applyAlignment="1">
      <alignment horizontal="left" indent="2"/>
    </xf>
    <xf numFmtId="41" fontId="22" fillId="7" borderId="4" xfId="0" applyNumberFormat="1" applyFont="1" applyFill="1" applyBorder="1" applyAlignment="1">
      <alignment vertical="center"/>
    </xf>
    <xf numFmtId="173" fontId="22" fillId="0" borderId="0" xfId="0" applyNumberFormat="1" applyFont="1"/>
    <xf numFmtId="41" fontId="23" fillId="9" borderId="4" xfId="0" applyNumberFormat="1" applyFont="1" applyFill="1" applyBorder="1"/>
    <xf numFmtId="41" fontId="22" fillId="0" borderId="0" xfId="0" applyNumberFormat="1" applyFont="1" applyAlignment="1">
      <alignment vertical="center"/>
    </xf>
    <xf numFmtId="173" fontId="22" fillId="0" borderId="0" xfId="0" applyNumberFormat="1" applyFont="1" applyAlignment="1">
      <alignment vertical="center"/>
    </xf>
    <xf numFmtId="0" fontId="30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31" fillId="0" borderId="0" xfId="0" applyFont="1"/>
    <xf numFmtId="167" fontId="32" fillId="9" borderId="4" xfId="0" applyNumberFormat="1" applyFont="1" applyFill="1" applyBorder="1"/>
    <xf numFmtId="167" fontId="21" fillId="9" borderId="4" xfId="0" applyNumberFormat="1" applyFont="1" applyFill="1" applyBorder="1"/>
    <xf numFmtId="169" fontId="21" fillId="9" borderId="4" xfId="0" applyNumberFormat="1" applyFont="1" applyFill="1" applyBorder="1"/>
    <xf numFmtId="41" fontId="33" fillId="0" borderId="0" xfId="0" applyNumberFormat="1" applyFont="1"/>
    <xf numFmtId="169" fontId="22" fillId="0" borderId="0" xfId="0" applyNumberFormat="1" applyFont="1" applyAlignment="1">
      <alignment horizontal="right"/>
    </xf>
    <xf numFmtId="0" fontId="8" fillId="0" borderId="0" xfId="0" applyFont="1" applyProtection="1">
      <protection locked="0"/>
    </xf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9" fontId="16" fillId="0" borderId="0" xfId="0" applyNumberFormat="1" applyFont="1"/>
    <xf numFmtId="176" fontId="8" fillId="0" borderId="0" xfId="0" applyNumberFormat="1" applyFont="1"/>
    <xf numFmtId="0" fontId="14" fillId="0" borderId="0" xfId="0" applyFont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6" fontId="14" fillId="0" borderId="0" xfId="2" applyNumberFormat="1" applyFont="1" applyFill="1" applyBorder="1"/>
    <xf numFmtId="167" fontId="35" fillId="8" borderId="8" xfId="2" applyNumberFormat="1" applyFont="1" applyFill="1" applyBorder="1" applyAlignment="1">
      <alignment horizontal="left" vertical="center"/>
    </xf>
    <xf numFmtId="167" fontId="36" fillId="8" borderId="3" xfId="2" applyNumberFormat="1" applyFont="1" applyFill="1" applyBorder="1" applyAlignment="1">
      <alignment horizontal="right" vertical="center"/>
    </xf>
    <xf numFmtId="167" fontId="36" fillId="8" borderId="9" xfId="2" applyNumberFormat="1" applyFont="1" applyFill="1" applyBorder="1" applyAlignment="1">
      <alignment horizontal="right" vertical="center"/>
    </xf>
    <xf numFmtId="167" fontId="14" fillId="0" borderId="0" xfId="2" applyNumberFormat="1" applyFont="1" applyFill="1" applyBorder="1"/>
    <xf numFmtId="177" fontId="36" fillId="0" borderId="10" xfId="1" applyNumberFormat="1" applyFont="1" applyFill="1" applyBorder="1" applyAlignment="1">
      <alignment horizontal="right" vertical="center"/>
    </xf>
    <xf numFmtId="167" fontId="36" fillId="0" borderId="11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77" fontId="36" fillId="0" borderId="12" xfId="1" applyNumberFormat="1" applyFont="1" applyFill="1" applyBorder="1" applyAlignment="1">
      <alignment horizontal="right" vertical="center"/>
    </xf>
    <xf numFmtId="167" fontId="36" fillId="0" borderId="13" xfId="2" applyNumberFormat="1" applyFont="1" applyFill="1" applyBorder="1" applyAlignment="1">
      <alignment horizontal="right" vertical="center"/>
    </xf>
    <xf numFmtId="37" fontId="36" fillId="0" borderId="0" xfId="1" applyNumberFormat="1" applyFont="1" applyFill="1" applyBorder="1" applyAlignment="1">
      <alignment horizontal="right" vertical="center"/>
    </xf>
    <xf numFmtId="167" fontId="36" fillId="3" borderId="8" xfId="2" applyNumberFormat="1" applyFont="1" applyFill="1" applyBorder="1" applyAlignment="1">
      <alignment horizontal="right" vertical="center"/>
    </xf>
    <xf numFmtId="167" fontId="36" fillId="3" borderId="9" xfId="2" applyNumberFormat="1" applyFont="1" applyFill="1" applyBorder="1" applyAlignment="1">
      <alignment horizontal="right" vertical="center"/>
    </xf>
    <xf numFmtId="167" fontId="36" fillId="3" borderId="3" xfId="2" applyNumberFormat="1" applyFont="1" applyFill="1" applyBorder="1" applyAlignment="1">
      <alignment horizontal="centerContinuous" vertical="center"/>
    </xf>
    <xf numFmtId="167" fontId="36" fillId="3" borderId="9" xfId="2" applyNumberFormat="1" applyFont="1" applyFill="1" applyBorder="1" applyAlignment="1">
      <alignment horizontal="centerContinuous" vertical="center"/>
    </xf>
    <xf numFmtId="177" fontId="36" fillId="3" borderId="10" xfId="1" applyNumberFormat="1" applyFont="1" applyFill="1" applyBorder="1" applyAlignment="1">
      <alignment horizontal="right" vertical="center"/>
    </xf>
    <xf numFmtId="177" fontId="37" fillId="3" borderId="11" xfId="1" applyNumberFormat="1" applyFont="1" applyFill="1" applyBorder="1" applyAlignment="1">
      <alignment horizontal="right" vertical="center"/>
    </xf>
    <xf numFmtId="167" fontId="38" fillId="3" borderId="3" xfId="2" applyNumberFormat="1" applyFont="1" applyFill="1" applyBorder="1" applyAlignment="1">
      <alignment horizontal="centerContinuous" vertical="center"/>
    </xf>
    <xf numFmtId="177" fontId="38" fillId="0" borderId="1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center"/>
    </xf>
    <xf numFmtId="0" fontId="2" fillId="0" borderId="12" xfId="0" applyFont="1" applyBorder="1"/>
    <xf numFmtId="9" fontId="15" fillId="0" borderId="13" xfId="0" applyNumberFormat="1" applyFont="1" applyBorder="1"/>
    <xf numFmtId="164" fontId="2" fillId="0" borderId="13" xfId="0" applyNumberFormat="1" applyFont="1" applyBorder="1"/>
    <xf numFmtId="0" fontId="2" fillId="0" borderId="12" xfId="0" applyFont="1" applyBorder="1" applyAlignment="1">
      <alignment horizontal="left" indent="1"/>
    </xf>
    <xf numFmtId="0" fontId="2" fillId="13" borderId="14" xfId="0" applyFont="1" applyFill="1" applyBorder="1"/>
    <xf numFmtId="178" fontId="5" fillId="13" borderId="15" xfId="4" applyNumberFormat="1" applyFont="1" applyFill="1" applyBorder="1"/>
    <xf numFmtId="8" fontId="15" fillId="0" borderId="13" xfId="0" applyNumberFormat="1" applyFont="1" applyBorder="1"/>
    <xf numFmtId="9" fontId="5" fillId="13" borderId="15" xfId="2" applyFont="1" applyFill="1" applyBorder="1"/>
    <xf numFmtId="0" fontId="2" fillId="0" borderId="10" xfId="0" applyFont="1" applyBorder="1"/>
    <xf numFmtId="175" fontId="2" fillId="0" borderId="11" xfId="1" applyNumberFormat="1" applyFont="1" applyFill="1" applyBorder="1"/>
    <xf numFmtId="167" fontId="38" fillId="3" borderId="3" xfId="2" applyNumberFormat="1" applyFont="1" applyFill="1" applyBorder="1" applyAlignment="1">
      <alignment horizontal="center" vertical="center"/>
    </xf>
    <xf numFmtId="170" fontId="20" fillId="0" borderId="0" xfId="0" applyNumberFormat="1" applyFont="1"/>
    <xf numFmtId="167" fontId="18" fillId="0" borderId="0" xfId="0" applyNumberFormat="1" applyFont="1"/>
    <xf numFmtId="0" fontId="39" fillId="0" borderId="0" xfId="0" applyFont="1"/>
    <xf numFmtId="170" fontId="39" fillId="0" borderId="0" xfId="0" applyNumberFormat="1" applyFont="1"/>
    <xf numFmtId="0" fontId="40" fillId="0" borderId="0" xfId="0" applyFont="1"/>
    <xf numFmtId="0" fontId="41" fillId="0" borderId="0" xfId="0" applyFont="1" applyAlignment="1">
      <alignment horizontal="left" indent="1"/>
    </xf>
    <xf numFmtId="0" fontId="42" fillId="0" borderId="0" xfId="0" applyFont="1"/>
    <xf numFmtId="0" fontId="19" fillId="0" borderId="0" xfId="0" applyFont="1"/>
    <xf numFmtId="0" fontId="19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9" fillId="15" borderId="7" xfId="0" applyFont="1" applyFill="1" applyBorder="1" applyAlignment="1">
      <alignment horizontal="center"/>
    </xf>
    <xf numFmtId="177" fontId="36" fillId="0" borderId="0" xfId="1" applyNumberFormat="1" applyFont="1" applyFill="1" applyBorder="1" applyAlignment="1">
      <alignment horizontal="right" vertical="center"/>
    </xf>
    <xf numFmtId="167" fontId="36" fillId="0" borderId="0" xfId="2" applyNumberFormat="1" applyFont="1" applyFill="1" applyBorder="1" applyAlignment="1">
      <alignment horizontal="right" vertical="center"/>
    </xf>
    <xf numFmtId="167" fontId="8" fillId="0" borderId="0" xfId="0" applyNumberFormat="1" applyFont="1" applyAlignment="1">
      <alignment horizontal="center"/>
    </xf>
    <xf numFmtId="167" fontId="8" fillId="0" borderId="13" xfId="0" applyNumberFormat="1" applyFont="1" applyBorder="1" applyAlignment="1">
      <alignment horizontal="center"/>
    </xf>
    <xf numFmtId="37" fontId="36" fillId="3" borderId="8" xfId="1" applyNumberFormat="1" applyFont="1" applyFill="1" applyBorder="1" applyAlignment="1">
      <alignment horizontal="center" vertical="center"/>
    </xf>
    <xf numFmtId="37" fontId="36" fillId="3" borderId="3" xfId="1" applyNumberFormat="1" applyFont="1" applyFill="1" applyBorder="1" applyAlignment="1">
      <alignment horizontal="center" vertical="center"/>
    </xf>
    <xf numFmtId="37" fontId="36" fillId="3" borderId="9" xfId="1" applyNumberFormat="1" applyFont="1" applyFill="1" applyBorder="1" applyAlignment="1">
      <alignment horizontal="center" vertical="center"/>
    </xf>
    <xf numFmtId="37" fontId="36" fillId="3" borderId="0" xfId="1" applyNumberFormat="1" applyFont="1" applyFill="1" applyBorder="1" applyAlignment="1">
      <alignment horizontal="center" vertical="center"/>
    </xf>
    <xf numFmtId="37" fontId="36" fillId="11" borderId="0" xfId="1" applyNumberFormat="1" applyFont="1" applyFill="1" applyBorder="1" applyAlignment="1">
      <alignment horizontal="center" vertical="center"/>
    </xf>
    <xf numFmtId="37" fontId="36" fillId="3" borderId="13" xfId="1" applyNumberFormat="1" applyFont="1" applyFill="1" applyBorder="1" applyAlignment="1">
      <alignment horizontal="center" vertical="center"/>
    </xf>
    <xf numFmtId="37" fontId="36" fillId="0" borderId="12" xfId="1" applyNumberFormat="1" applyFont="1" applyFill="1" applyBorder="1" applyAlignment="1">
      <alignment horizontal="center" vertical="center"/>
    </xf>
    <xf numFmtId="37" fontId="36" fillId="12" borderId="0" xfId="1" applyNumberFormat="1" applyFont="1" applyFill="1" applyBorder="1" applyAlignment="1">
      <alignment horizontal="center" vertical="center"/>
    </xf>
    <xf numFmtId="37" fontId="36" fillId="0" borderId="13" xfId="1" applyNumberFormat="1" applyFont="1" applyFill="1" applyBorder="1" applyAlignment="1">
      <alignment horizontal="center" vertical="center"/>
    </xf>
    <xf numFmtId="37" fontId="36" fillId="0" borderId="0" xfId="1" applyNumberFormat="1" applyFont="1" applyFill="1" applyBorder="1" applyAlignment="1">
      <alignment horizontal="center" vertical="center"/>
    </xf>
    <xf numFmtId="37" fontId="36" fillId="0" borderId="2" xfId="1" applyNumberFormat="1" applyFont="1" applyFill="1" applyBorder="1" applyAlignment="1">
      <alignment horizontal="center" vertical="center"/>
    </xf>
    <xf numFmtId="37" fontId="36" fillId="0" borderId="1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3" fillId="0" borderId="0" xfId="0" applyFont="1"/>
    <xf numFmtId="0" fontId="47" fillId="0" borderId="0" xfId="0" applyFont="1"/>
    <xf numFmtId="0" fontId="35" fillId="15" borderId="16" xfId="0" applyFont="1" applyFill="1" applyBorder="1" applyAlignment="1">
      <alignment horizontal="center" vertical="center"/>
    </xf>
    <xf numFmtId="0" fontId="18" fillId="0" borderId="17" xfId="0" applyFont="1" applyBorder="1"/>
    <xf numFmtId="0" fontId="20" fillId="0" borderId="19" xfId="0" applyFont="1" applyBorder="1"/>
    <xf numFmtId="0" fontId="18" fillId="0" borderId="20" xfId="0" applyFont="1" applyBorder="1"/>
    <xf numFmtId="0" fontId="22" fillId="10" borderId="21" xfId="0" applyFont="1" applyFill="1" applyBorder="1"/>
    <xf numFmtId="0" fontId="48" fillId="0" borderId="0" xfId="0" applyFont="1"/>
    <xf numFmtId="41" fontId="18" fillId="0" borderId="0" xfId="0" applyNumberFormat="1" applyFont="1"/>
    <xf numFmtId="174" fontId="22" fillId="0" borderId="0" xfId="0" applyNumberFormat="1" applyFont="1" applyAlignment="1">
      <alignment vertical="center"/>
    </xf>
    <xf numFmtId="179" fontId="20" fillId="0" borderId="1" xfId="4" applyNumberFormat="1" applyFont="1" applyBorder="1" applyAlignment="1">
      <alignment vertical="center"/>
    </xf>
    <xf numFmtId="179" fontId="20" fillId="0" borderId="1" xfId="4" applyNumberFormat="1" applyFont="1" applyBorder="1"/>
    <xf numFmtId="0" fontId="18" fillId="0" borderId="25" xfId="0" applyFont="1" applyBorder="1"/>
    <xf numFmtId="0" fontId="18" fillId="0" borderId="26" xfId="0" applyFont="1" applyBorder="1"/>
    <xf numFmtId="41" fontId="22" fillId="0" borderId="26" xfId="0" applyNumberFormat="1" applyFont="1" applyBorder="1"/>
    <xf numFmtId="0" fontId="20" fillId="0" borderId="25" xfId="0" applyFont="1" applyBorder="1"/>
    <xf numFmtId="0" fontId="22" fillId="0" borderId="25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20" fillId="0" borderId="29" xfId="0" applyFont="1" applyBorder="1"/>
    <xf numFmtId="0" fontId="22" fillId="0" borderId="22" xfId="0" applyFont="1" applyBorder="1" applyAlignment="1">
      <alignment horizontal="left" indent="1"/>
    </xf>
    <xf numFmtId="0" fontId="20" fillId="0" borderId="22" xfId="0" applyFont="1" applyBorder="1"/>
    <xf numFmtId="0" fontId="0" fillId="0" borderId="25" xfId="0" applyBorder="1"/>
    <xf numFmtId="0" fontId="20" fillId="0" borderId="24" xfId="0" applyFont="1" applyBorder="1" applyAlignment="1">
      <alignment horizontal="centerContinuous"/>
    </xf>
    <xf numFmtId="0" fontId="30" fillId="8" borderId="22" xfId="0" applyFont="1" applyFill="1" applyBorder="1" applyAlignment="1">
      <alignment vertical="center"/>
    </xf>
    <xf numFmtId="0" fontId="22" fillId="0" borderId="25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74" fontId="22" fillId="0" borderId="26" xfId="0" applyNumberFormat="1" applyFont="1" applyBorder="1" applyAlignment="1">
      <alignment vertical="center"/>
    </xf>
    <xf numFmtId="41" fontId="22" fillId="0" borderId="26" xfId="0" applyNumberFormat="1" applyFont="1" applyBorder="1" applyAlignment="1">
      <alignment vertical="center"/>
    </xf>
    <xf numFmtId="0" fontId="28" fillId="0" borderId="25" xfId="0" applyFont="1" applyBorder="1" applyAlignment="1">
      <alignment vertical="center"/>
    </xf>
    <xf numFmtId="0" fontId="22" fillId="0" borderId="25" xfId="0" applyFont="1" applyBorder="1" applyAlignment="1">
      <alignment horizontal="left" vertical="center" indent="1"/>
    </xf>
    <xf numFmtId="0" fontId="22" fillId="0" borderId="25" xfId="0" applyFont="1" applyBorder="1" applyAlignment="1">
      <alignment horizontal="left" vertical="center" indent="2"/>
    </xf>
    <xf numFmtId="179" fontId="20" fillId="0" borderId="28" xfId="4" applyNumberFormat="1" applyFont="1" applyBorder="1" applyAlignment="1">
      <alignment vertical="center"/>
    </xf>
    <xf numFmtId="179" fontId="20" fillId="0" borderId="28" xfId="4" applyNumberFormat="1" applyFont="1" applyBorder="1"/>
    <xf numFmtId="0" fontId="22" fillId="0" borderId="12" xfId="0" applyFont="1" applyBorder="1" applyAlignment="1">
      <alignment vertical="center"/>
    </xf>
    <xf numFmtId="0" fontId="18" fillId="0" borderId="12" xfId="0" applyFont="1" applyBorder="1"/>
    <xf numFmtId="0" fontId="35" fillId="15" borderId="30" xfId="0" applyFont="1" applyFill="1" applyBorder="1" applyAlignment="1">
      <alignment horizontal="center" vertical="center"/>
    </xf>
    <xf numFmtId="0" fontId="20" fillId="0" borderId="31" xfId="0" applyFont="1" applyBorder="1"/>
    <xf numFmtId="0" fontId="18" fillId="0" borderId="32" xfId="0" applyFont="1" applyBorder="1"/>
    <xf numFmtId="167" fontId="50" fillId="14" borderId="32" xfId="2" applyNumberFormat="1" applyFont="1" applyFill="1" applyBorder="1" applyAlignment="1">
      <alignment vertical="center"/>
    </xf>
    <xf numFmtId="167" fontId="50" fillId="17" borderId="32" xfId="2" applyNumberFormat="1" applyFont="1" applyFill="1" applyBorder="1" applyAlignment="1">
      <alignment vertical="center"/>
    </xf>
    <xf numFmtId="167" fontId="50" fillId="17" borderId="33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15" borderId="27" xfId="0" applyFont="1" applyFill="1" applyBorder="1" applyAlignment="1">
      <alignment horizontal="center" vertical="center"/>
    </xf>
    <xf numFmtId="170" fontId="49" fillId="16" borderId="0" xfId="0" applyNumberFormat="1" applyFont="1" applyFill="1" applyAlignment="1">
      <alignment vertical="center"/>
    </xf>
    <xf numFmtId="170" fontId="49" fillId="16" borderId="26" xfId="0" applyNumberFormat="1" applyFont="1" applyFill="1" applyBorder="1" applyAlignment="1">
      <alignment vertical="center"/>
    </xf>
    <xf numFmtId="170" fontId="49" fillId="16" borderId="14" xfId="0" applyNumberFormat="1" applyFont="1" applyFill="1" applyBorder="1" applyAlignment="1">
      <alignment vertical="center"/>
    </xf>
    <xf numFmtId="170" fontId="49" fillId="16" borderId="1" xfId="0" applyNumberFormat="1" applyFont="1" applyFill="1" applyBorder="1" applyAlignment="1">
      <alignment vertical="center"/>
    </xf>
    <xf numFmtId="170" fontId="49" fillId="16" borderId="28" xfId="0" applyNumberFormat="1" applyFont="1" applyFill="1" applyBorder="1" applyAlignment="1">
      <alignment vertical="center"/>
    </xf>
    <xf numFmtId="170" fontId="49" fillId="16" borderId="2" xfId="0" applyNumberFormat="1" applyFont="1" applyFill="1" applyBorder="1" applyAlignment="1">
      <alignment vertical="center"/>
    </xf>
    <xf numFmtId="170" fontId="49" fillId="16" borderId="24" xfId="0" applyNumberFormat="1" applyFont="1" applyFill="1" applyBorder="1" applyAlignment="1">
      <alignment vertical="center"/>
    </xf>
    <xf numFmtId="170" fontId="49" fillId="16" borderId="12" xfId="0" applyNumberFormat="1" applyFont="1" applyFill="1" applyBorder="1" applyAlignment="1">
      <alignment vertical="center"/>
    </xf>
    <xf numFmtId="167" fontId="50" fillId="17" borderId="34" xfId="2" applyNumberFormat="1" applyFont="1" applyFill="1" applyBorder="1" applyAlignment="1">
      <alignment vertical="center"/>
    </xf>
    <xf numFmtId="41" fontId="22" fillId="0" borderId="12" xfId="0" applyNumberFormat="1" applyFont="1" applyBorder="1"/>
    <xf numFmtId="179" fontId="20" fillId="0" borderId="14" xfId="4" applyNumberFormat="1" applyFont="1" applyBorder="1" applyAlignment="1">
      <alignment vertical="center"/>
    </xf>
    <xf numFmtId="179" fontId="20" fillId="0" borderId="14" xfId="4" applyNumberFormat="1" applyFont="1" applyBorder="1"/>
    <xf numFmtId="0" fontId="20" fillId="0" borderId="10" xfId="0" applyFont="1" applyBorder="1" applyAlignment="1">
      <alignment horizontal="centerContinuous"/>
    </xf>
    <xf numFmtId="170" fontId="49" fillId="16" borderId="10" xfId="0" applyNumberFormat="1" applyFont="1" applyFill="1" applyBorder="1" applyAlignment="1">
      <alignment vertical="center"/>
    </xf>
    <xf numFmtId="174" fontId="22" fillId="0" borderId="12" xfId="0" applyNumberFormat="1" applyFont="1" applyBorder="1" applyAlignment="1">
      <alignment vertical="center"/>
    </xf>
    <xf numFmtId="41" fontId="22" fillId="0" borderId="1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4" fillId="0" borderId="25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179" fontId="20" fillId="0" borderId="35" xfId="4" applyNumberFormat="1" applyFont="1" applyBorder="1" applyAlignment="1">
      <alignment vertical="center"/>
    </xf>
    <xf numFmtId="179" fontId="20" fillId="0" borderId="36" xfId="4" applyNumberFormat="1" applyFont="1" applyBorder="1" applyAlignment="1">
      <alignment vertical="center"/>
    </xf>
    <xf numFmtId="179" fontId="20" fillId="0" borderId="37" xfId="4" applyNumberFormat="1" applyFont="1" applyBorder="1" applyAlignment="1">
      <alignment vertical="center"/>
    </xf>
    <xf numFmtId="1" fontId="51" fillId="0" borderId="0" xfId="0" applyNumberFormat="1" applyFont="1"/>
    <xf numFmtId="180" fontId="0" fillId="0" borderId="0" xfId="0" applyNumberFormat="1"/>
    <xf numFmtId="1" fontId="0" fillId="0" borderId="0" xfId="0" applyNumberFormat="1"/>
    <xf numFmtId="1" fontId="52" fillId="0" borderId="0" xfId="0" applyNumberFormat="1" applyFont="1"/>
    <xf numFmtId="180" fontId="52" fillId="0" borderId="0" xfId="0" applyNumberFormat="1" applyFont="1"/>
    <xf numFmtId="2" fontId="0" fillId="0" borderId="0" xfId="0" applyNumberFormat="1"/>
    <xf numFmtId="0" fontId="53" fillId="0" borderId="0" xfId="0" applyFont="1"/>
    <xf numFmtId="167" fontId="32" fillId="9" borderId="0" xfId="0" applyNumberFormat="1" applyFont="1" applyFill="1"/>
    <xf numFmtId="0" fontId="53" fillId="0" borderId="0" xfId="0" applyFont="1" applyAlignment="1">
      <alignment horizontal="left" vertical="top"/>
    </xf>
    <xf numFmtId="41" fontId="31" fillId="0" borderId="0" xfId="0" applyNumberFormat="1" applyFont="1"/>
    <xf numFmtId="43" fontId="18" fillId="0" borderId="0" xfId="0" applyNumberFormat="1" applyFont="1"/>
    <xf numFmtId="181" fontId="22" fillId="0" borderId="0" xfId="0" applyNumberFormat="1" applyFont="1"/>
    <xf numFmtId="167" fontId="18" fillId="0" borderId="4" xfId="2" applyNumberFormat="1" applyFont="1" applyFill="1" applyBorder="1" applyAlignment="1">
      <alignment vertical="center"/>
    </xf>
    <xf numFmtId="167" fontId="23" fillId="9" borderId="4" xfId="0" quotePrefix="1" applyNumberFormat="1" applyFont="1" applyFill="1" applyBorder="1" applyAlignment="1">
      <alignment vertical="center"/>
    </xf>
    <xf numFmtId="2" fontId="29" fillId="0" borderId="0" xfId="0" applyNumberFormat="1" applyFont="1"/>
    <xf numFmtId="2" fontId="29" fillId="0" borderId="0" xfId="4" applyNumberFormat="1" applyFont="1"/>
    <xf numFmtId="0" fontId="20" fillId="0" borderId="0" xfId="0" applyFont="1" applyAlignment="1">
      <alignment horizontal="centerContinuous"/>
    </xf>
    <xf numFmtId="172" fontId="20" fillId="0" borderId="1" xfId="0" applyNumberFormat="1" applyFont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0" fontId="18" fillId="0" borderId="1" xfId="0" applyFont="1" applyBorder="1"/>
    <xf numFmtId="9" fontId="0" fillId="0" borderId="0" xfId="0" applyNumberFormat="1"/>
    <xf numFmtId="0" fontId="0" fillId="0" borderId="20" xfId="0" applyBorder="1"/>
    <xf numFmtId="0" fontId="54" fillId="0" borderId="38" xfId="0" applyFont="1" applyBorder="1" applyAlignment="1">
      <alignment horizontal="center"/>
    </xf>
    <xf numFmtId="0" fontId="54" fillId="0" borderId="38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170" fontId="5" fillId="5" borderId="1" xfId="0" applyNumberFormat="1" applyFont="1" applyFill="1" applyBorder="1" applyAlignment="1">
      <alignment horizontal="right"/>
    </xf>
    <xf numFmtId="167" fontId="32" fillId="9" borderId="6" xfId="0" applyNumberFormat="1" applyFont="1" applyFill="1" applyBorder="1"/>
    <xf numFmtId="41" fontId="22" fillId="0" borderId="39" xfId="0" applyNumberFormat="1" applyFont="1" applyBorder="1"/>
    <xf numFmtId="41" fontId="22" fillId="0" borderId="1" xfId="0" applyNumberFormat="1" applyFont="1" applyBorder="1"/>
    <xf numFmtId="0" fontId="55" fillId="0" borderId="0" xfId="0" applyFont="1"/>
    <xf numFmtId="0" fontId="55" fillId="0" borderId="0" xfId="0" quotePrefix="1" applyFont="1"/>
    <xf numFmtId="165" fontId="14" fillId="0" borderId="0" xfId="0" applyNumberFormat="1" applyFont="1"/>
    <xf numFmtId="41" fontId="31" fillId="0" borderId="1" xfId="0" applyNumberFormat="1" applyFont="1" applyBorder="1"/>
    <xf numFmtId="41" fontId="22" fillId="7" borderId="40" xfId="0" applyNumberFormat="1" applyFont="1" applyFill="1" applyBorder="1"/>
    <xf numFmtId="167" fontId="16" fillId="0" borderId="0" xfId="0" applyNumberFormat="1" applyFont="1"/>
    <xf numFmtId="182" fontId="8" fillId="0" borderId="0" xfId="0" applyNumberFormat="1" applyFont="1"/>
    <xf numFmtId="167" fontId="56" fillId="9" borderId="0" xfId="0" applyNumberFormat="1" applyFont="1" applyFill="1"/>
    <xf numFmtId="167" fontId="3" fillId="8" borderId="8" xfId="2" applyNumberFormat="1" applyFont="1" applyFill="1" applyBorder="1" applyAlignment="1">
      <alignment horizontal="left" vertical="center"/>
    </xf>
    <xf numFmtId="167" fontId="2" fillId="0" borderId="0" xfId="0" applyNumberFormat="1" applyFont="1"/>
    <xf numFmtId="0" fontId="20" fillId="0" borderId="13" xfId="0" applyFont="1" applyBorder="1"/>
    <xf numFmtId="39" fontId="36" fillId="3" borderId="8" xfId="1" applyNumberFormat="1" applyFont="1" applyFill="1" applyBorder="1" applyAlignment="1">
      <alignment horizontal="center" vertical="center"/>
    </xf>
    <xf numFmtId="39" fontId="36" fillId="3" borderId="3" xfId="1" applyNumberFormat="1" applyFont="1" applyFill="1" applyBorder="1" applyAlignment="1">
      <alignment horizontal="center" vertical="center"/>
    </xf>
    <xf numFmtId="39" fontId="36" fillId="3" borderId="9" xfId="1" applyNumberFormat="1" applyFont="1" applyFill="1" applyBorder="1" applyAlignment="1">
      <alignment horizontal="center" vertical="center"/>
    </xf>
    <xf numFmtId="39" fontId="36" fillId="3" borderId="0" xfId="1" applyNumberFormat="1" applyFont="1" applyFill="1" applyBorder="1" applyAlignment="1">
      <alignment horizontal="center" vertical="center"/>
    </xf>
    <xf numFmtId="39" fontId="36" fillId="11" borderId="0" xfId="1" applyNumberFormat="1" applyFont="1" applyFill="1" applyBorder="1" applyAlignment="1">
      <alignment horizontal="center" vertical="center"/>
    </xf>
    <xf numFmtId="39" fontId="36" fillId="3" borderId="13" xfId="1" applyNumberFormat="1" applyFont="1" applyFill="1" applyBorder="1" applyAlignment="1">
      <alignment horizontal="center" vertical="center"/>
    </xf>
    <xf numFmtId="39" fontId="36" fillId="0" borderId="12" xfId="1" applyNumberFormat="1" applyFont="1" applyFill="1" applyBorder="1" applyAlignment="1">
      <alignment horizontal="center" vertical="center"/>
    </xf>
    <xf numFmtId="39" fontId="36" fillId="12" borderId="0" xfId="1" applyNumberFormat="1" applyFont="1" applyFill="1" applyBorder="1" applyAlignment="1">
      <alignment horizontal="center" vertical="center"/>
    </xf>
    <xf numFmtId="39" fontId="36" fillId="0" borderId="13" xfId="1" applyNumberFormat="1" applyFont="1" applyFill="1" applyBorder="1" applyAlignment="1">
      <alignment horizontal="center" vertical="center"/>
    </xf>
    <xf numFmtId="39" fontId="36" fillId="0" borderId="0" xfId="1" applyNumberFormat="1" applyFont="1" applyFill="1" applyBorder="1" applyAlignment="1">
      <alignment horizontal="center" vertical="center"/>
    </xf>
    <xf numFmtId="39" fontId="36" fillId="0" borderId="2" xfId="1" applyNumberFormat="1" applyFont="1" applyFill="1" applyBorder="1" applyAlignment="1">
      <alignment horizontal="center" vertical="center"/>
    </xf>
    <xf numFmtId="39" fontId="36" fillId="0" borderId="11" xfId="1" applyNumberFormat="1" applyFont="1" applyFill="1" applyBorder="1" applyAlignment="1">
      <alignment horizontal="center" vertical="center"/>
    </xf>
    <xf numFmtId="167" fontId="36" fillId="0" borderId="0" xfId="0" applyNumberFormat="1" applyFont="1" applyAlignment="1">
      <alignment horizontal="center" vertical="center"/>
    </xf>
    <xf numFmtId="2" fontId="18" fillId="0" borderId="0" xfId="0" applyNumberFormat="1" applyFont="1"/>
    <xf numFmtId="1" fontId="18" fillId="0" borderId="0" xfId="0" applyNumberFormat="1" applyFont="1"/>
    <xf numFmtId="177" fontId="57" fillId="0" borderId="12" xfId="1" applyNumberFormat="1" applyFont="1" applyFill="1" applyBorder="1" applyAlignment="1">
      <alignment horizontal="right" vertical="center"/>
    </xf>
    <xf numFmtId="0" fontId="13" fillId="0" borderId="0" xfId="0" applyFont="1" applyAlignment="1">
      <alignment horizontal="center"/>
    </xf>
    <xf numFmtId="0" fontId="53" fillId="0" borderId="2" xfId="0" applyFont="1" applyBorder="1" applyAlignment="1">
      <alignment horizontal="center"/>
    </xf>
    <xf numFmtId="0" fontId="20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2">
    <dxf>
      <font>
        <color rgb="FF69A12B"/>
      </font>
    </dxf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"Vestis (fm. Aramark)"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Markets!$H$12:$S$12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Markets!$H$18:$S$18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Vestis (Aramark)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Markets!$H$16:$S$16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Markets!$H$22:$S$22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27</xdr:row>
      <xdr:rowOff>148590</xdr:rowOff>
    </xdr:from>
    <xdr:to>
      <xdr:col>29</xdr:col>
      <xdr:colOff>457200</xdr:colOff>
      <xdr:row>42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34</xdr:row>
      <xdr:rowOff>118777</xdr:rowOff>
    </xdr:from>
    <xdr:to>
      <xdr:col>8</xdr:col>
      <xdr:colOff>438561</xdr:colOff>
      <xdr:row>51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35</xdr:row>
      <xdr:rowOff>84667</xdr:rowOff>
    </xdr:from>
    <xdr:to>
      <xdr:col>19</xdr:col>
      <xdr:colOff>228072</xdr:colOff>
      <xdr:row>50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579134</xdr:colOff>
      <xdr:row>58</xdr:row>
      <xdr:rowOff>53886</xdr:rowOff>
    </xdr:from>
    <xdr:to>
      <xdr:col>22</xdr:col>
      <xdr:colOff>215253</xdr:colOff>
      <xdr:row>74</xdr:row>
      <xdr:rowOff>96865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0.03983</cdr:y>
    </cdr:from>
    <cdr:to>
      <cdr:x>0.12627</cdr:x>
      <cdr:y>0.1123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CC0134A-9815-9429-76D4-032ADBE9BE5B}"/>
            </a:ext>
          </a:extLst>
        </cdr:cNvPr>
        <cdr:cNvSpPr txBox="1"/>
      </cdr:nvSpPr>
      <cdr:spPr>
        <a:xfrm xmlns:a="http://schemas.openxmlformats.org/drawingml/2006/main">
          <a:off x="0" y="118318"/>
          <a:ext cx="712390" cy="215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Margin</a:t>
          </a:r>
        </a:p>
      </cdr:txBody>
    </cdr:sp>
  </cdr:relSizeAnchor>
  <cdr:relSizeAnchor xmlns:cdr="http://schemas.openxmlformats.org/drawingml/2006/chartDrawing">
    <cdr:from>
      <cdr:x>0.84184</cdr:x>
      <cdr:y>0.92753</cdr:y>
    </cdr:from>
    <cdr:to>
      <cdr:x>0.96812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7A70E9BB-D1B2-2C7E-8D96-3034ECBAA72F}"/>
            </a:ext>
          </a:extLst>
        </cdr:cNvPr>
        <cdr:cNvSpPr txBox="1"/>
      </cdr:nvSpPr>
      <cdr:spPr>
        <a:xfrm xmlns:a="http://schemas.openxmlformats.org/drawingml/2006/main">
          <a:off x="4830990" y="2914907"/>
          <a:ext cx="724621" cy="227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Margin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55"/>
    </row>
    <row r="14" spans="2:2" ht="20">
      <c r="B14" s="148" t="s">
        <v>119</v>
      </c>
    </row>
    <row r="22" spans="2:2" s="145" customFormat="1" ht="17">
      <c r="B22" s="146"/>
    </row>
    <row r="23" spans="2:2" s="145" customFormat="1" ht="17">
      <c r="B23" s="146"/>
    </row>
    <row r="24" spans="2:2" s="145" customFormat="1" ht="17">
      <c r="B24" s="146" t="s">
        <v>117</v>
      </c>
    </row>
    <row r="25" spans="2:2" ht="17">
      <c r="B25" s="146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4"/>
  <sheetViews>
    <sheetView zoomScale="118" workbookViewId="0">
      <selection activeCell="P21" sqref="P21"/>
    </sheetView>
  </sheetViews>
  <sheetFormatPr baseColWidth="10" defaultColWidth="8.83203125" defaultRowHeight="15"/>
  <cols>
    <col min="1" max="1" width="52.5" style="215" bestFit="1" customWidth="1"/>
    <col min="2" max="31" width="8.83203125" style="215"/>
  </cols>
  <sheetData>
    <row r="1" spans="1:32">
      <c r="B1" s="215">
        <v>2006</v>
      </c>
      <c r="C1" s="215">
        <v>2007</v>
      </c>
      <c r="D1" s="215">
        <f>E1-1</f>
        <v>2008</v>
      </c>
      <c r="E1" s="215">
        <f t="shared" ref="E1:L1" si="0">F1-1</f>
        <v>2009</v>
      </c>
      <c r="F1" s="215">
        <f t="shared" si="0"/>
        <v>2010</v>
      </c>
      <c r="G1" s="215">
        <f t="shared" si="0"/>
        <v>2011</v>
      </c>
      <c r="H1" s="215">
        <f t="shared" si="0"/>
        <v>2012</v>
      </c>
      <c r="I1" s="215">
        <f t="shared" si="0"/>
        <v>2013</v>
      </c>
      <c r="J1" s="215">
        <f t="shared" si="0"/>
        <v>2014</v>
      </c>
      <c r="K1" s="215">
        <f t="shared" si="0"/>
        <v>2015</v>
      </c>
      <c r="L1" s="215">
        <f t="shared" si="0"/>
        <v>2016</v>
      </c>
      <c r="M1" s="215">
        <v>2017</v>
      </c>
      <c r="N1" s="215">
        <v>2018</v>
      </c>
      <c r="O1" s="215">
        <f>N1+1</f>
        <v>2019</v>
      </c>
      <c r="P1" s="215">
        <f>O1+1</f>
        <v>2020</v>
      </c>
      <c r="Q1" s="215">
        <f>P1+1</f>
        <v>2021</v>
      </c>
      <c r="R1" s="215">
        <f>Q1+1</f>
        <v>2022</v>
      </c>
      <c r="S1" s="215">
        <v>2023</v>
      </c>
      <c r="T1" s="215">
        <f>S1+1</f>
        <v>2024</v>
      </c>
      <c r="U1" s="215">
        <f t="shared" ref="U1:Y1" si="1">T1+1</f>
        <v>2025</v>
      </c>
      <c r="V1" s="215">
        <f t="shared" si="1"/>
        <v>2026</v>
      </c>
      <c r="W1" s="215">
        <f t="shared" si="1"/>
        <v>2027</v>
      </c>
      <c r="X1" s="215">
        <f t="shared" si="1"/>
        <v>2028</v>
      </c>
      <c r="Y1" s="215">
        <f t="shared" si="1"/>
        <v>2029</v>
      </c>
    </row>
    <row r="2" spans="1:32">
      <c r="A2" s="215" t="s">
        <v>161</v>
      </c>
      <c r="G2" s="215">
        <v>7700</v>
      </c>
      <c r="H2" s="215">
        <v>7800</v>
      </c>
      <c r="I2" s="215">
        <v>8200</v>
      </c>
      <c r="J2" s="215">
        <v>7800</v>
      </c>
      <c r="K2" s="215">
        <v>8000</v>
      </c>
      <c r="L2" s="215">
        <v>9000</v>
      </c>
      <c r="M2" s="215">
        <v>11000</v>
      </c>
      <c r="N2" s="215">
        <v>11100</v>
      </c>
      <c r="O2" s="215">
        <v>11400</v>
      </c>
      <c r="P2" s="215">
        <v>11100</v>
      </c>
      <c r="Q2" s="215">
        <v>11000</v>
      </c>
      <c r="R2" s="215">
        <v>11300</v>
      </c>
      <c r="S2" s="215">
        <v>11500</v>
      </c>
      <c r="T2" s="215">
        <f>$S$2+200*(T1-$S$1)</f>
        <v>11700</v>
      </c>
      <c r="U2" s="215">
        <f t="shared" ref="U2:Y2" si="2">$S$2+200*(U1-$S$1)</f>
        <v>11900</v>
      </c>
      <c r="V2" s="215">
        <f t="shared" si="2"/>
        <v>12100</v>
      </c>
      <c r="W2" s="215">
        <f t="shared" si="2"/>
        <v>12300</v>
      </c>
      <c r="X2" s="215">
        <f t="shared" si="2"/>
        <v>12500</v>
      </c>
      <c r="Y2" s="215">
        <f t="shared" si="2"/>
        <v>12700</v>
      </c>
    </row>
    <row r="3" spans="1:32">
      <c r="A3" s="215" t="s">
        <v>162</v>
      </c>
      <c r="G3" s="215">
        <v>423</v>
      </c>
      <c r="H3" s="215">
        <v>429</v>
      </c>
      <c r="I3" s="215">
        <v>446</v>
      </c>
      <c r="J3" s="215">
        <v>391</v>
      </c>
      <c r="K3" s="215">
        <v>364</v>
      </c>
      <c r="L3" s="215">
        <v>377</v>
      </c>
      <c r="M3" s="215">
        <v>528</v>
      </c>
      <c r="N3" s="215">
        <v>474</v>
      </c>
      <c r="O3" s="215">
        <v>470</v>
      </c>
      <c r="P3" s="215">
        <v>472</v>
      </c>
      <c r="Q3" s="215">
        <v>460</v>
      </c>
      <c r="R3" s="215">
        <v>462</v>
      </c>
      <c r="S3" s="215">
        <v>461</v>
      </c>
    </row>
    <row r="4" spans="1:32">
      <c r="A4" s="215" t="s">
        <v>163</v>
      </c>
      <c r="G4" s="215">
        <v>8</v>
      </c>
      <c r="H4" s="215">
        <v>8</v>
      </c>
      <c r="I4" s="215">
        <v>8</v>
      </c>
      <c r="J4" s="215">
        <v>8</v>
      </c>
      <c r="K4" s="215">
        <v>8</v>
      </c>
      <c r="L4" s="215">
        <v>11</v>
      </c>
      <c r="M4" s="215">
        <v>11</v>
      </c>
      <c r="N4" s="215">
        <v>11</v>
      </c>
      <c r="O4" s="215">
        <v>11</v>
      </c>
      <c r="P4" s="215">
        <v>12</v>
      </c>
      <c r="Q4" s="215">
        <v>12</v>
      </c>
      <c r="R4" s="215">
        <v>12</v>
      </c>
      <c r="S4" s="215">
        <v>12</v>
      </c>
      <c r="AF4" s="215"/>
    </row>
    <row r="5" spans="1:32" s="218" customFormat="1">
      <c r="A5" s="213" t="s">
        <v>158</v>
      </c>
      <c r="B5" s="215"/>
      <c r="C5" s="215"/>
      <c r="D5" s="215"/>
      <c r="E5" s="215"/>
      <c r="F5" s="215"/>
      <c r="G5" s="215">
        <f>3810-350</f>
        <v>3460</v>
      </c>
      <c r="H5" s="215">
        <f>'[2]Cintas YOY'!R19</f>
        <v>3762</v>
      </c>
      <c r="I5" s="215">
        <f>'[2]Cintas YOY'!S19</f>
        <v>3967</v>
      </c>
      <c r="J5" s="215">
        <f>'[2]Cintas YOY'!T19</f>
        <v>4194</v>
      </c>
      <c r="K5" s="215">
        <v>4477</v>
      </c>
      <c r="L5" s="215">
        <v>4905</v>
      </c>
      <c r="M5" s="215">
        <v>5323</v>
      </c>
      <c r="N5" s="215">
        <f>'[2]Cintas YOY'!X19</f>
        <v>6691.37</v>
      </c>
      <c r="O5" s="215">
        <f>'[2]Cintas YOY'!X19</f>
        <v>6691.37</v>
      </c>
      <c r="P5" s="215">
        <f>'[2]Cintas YOY'!Y19</f>
        <v>7106.3060000000005</v>
      </c>
      <c r="Q5" s="215">
        <f>'[2]Cintas YOY'!Z19</f>
        <v>7085.11</v>
      </c>
      <c r="R5" s="215">
        <f>'[2]Cintas YOY'!AA19</f>
        <v>7116.3399999999992</v>
      </c>
      <c r="S5" s="215">
        <f>'[2]Cintas YOY'!AB19</f>
        <v>7854.4589999999989</v>
      </c>
      <c r="T5" s="215">
        <f>S5*1.122</f>
        <v>8812.7029979999988</v>
      </c>
      <c r="U5" s="215">
        <f>T5*1.07</f>
        <v>9429.5922078599997</v>
      </c>
    </row>
    <row r="6" spans="1:32" s="214" customFormat="1">
      <c r="A6" s="218" t="s">
        <v>164</v>
      </c>
      <c r="B6" s="233">
        <f>IFERROR(B5/B24,0)</f>
        <v>0</v>
      </c>
      <c r="C6" s="233">
        <f t="shared" ref="C6:T6" si="3">IFERROR(C5/C24,0)</f>
        <v>0</v>
      </c>
      <c r="D6" s="233">
        <f t="shared" si="3"/>
        <v>0</v>
      </c>
      <c r="E6" s="233">
        <f t="shared" si="3"/>
        <v>0</v>
      </c>
      <c r="F6" s="233">
        <f t="shared" si="3"/>
        <v>0</v>
      </c>
      <c r="G6" s="233">
        <f t="shared" si="3"/>
        <v>0.72872788542544231</v>
      </c>
      <c r="H6" s="233">
        <f t="shared" si="3"/>
        <v>0.59563014566181127</v>
      </c>
      <c r="I6" s="233">
        <f t="shared" si="3"/>
        <v>0.59170097249567455</v>
      </c>
      <c r="J6" s="233">
        <f t="shared" si="3"/>
        <v>0.58165982469765898</v>
      </c>
      <c r="K6" s="233">
        <f t="shared" si="3"/>
        <v>0.57867049258727887</v>
      </c>
      <c r="L6" s="233">
        <f t="shared" si="3"/>
        <v>0.59852108551347127</v>
      </c>
      <c r="M6" s="233">
        <f t="shared" si="3"/>
        <v>0.55042152796519828</v>
      </c>
      <c r="N6" s="233">
        <f t="shared" si="3"/>
        <v>0.6577661957736608</v>
      </c>
      <c r="O6" s="233">
        <f t="shared" si="3"/>
        <v>0.59353774171510232</v>
      </c>
      <c r="P6" s="233">
        <f t="shared" si="3"/>
        <v>0.63709059547385716</v>
      </c>
      <c r="Q6" s="233">
        <f t="shared" si="3"/>
        <v>0.65925539259747246</v>
      </c>
      <c r="R6" s="233">
        <f t="shared" si="3"/>
        <v>0.60546771805644617</v>
      </c>
      <c r="S6" s="233">
        <f t="shared" si="3"/>
        <v>0.60396461847744831</v>
      </c>
      <c r="T6" s="233">
        <f t="shared" si="3"/>
        <v>0.75227588342531171</v>
      </c>
      <c r="U6" s="218"/>
    </row>
    <row r="7" spans="1:32" s="214" customFormat="1">
      <c r="A7" s="215" t="s">
        <v>122</v>
      </c>
      <c r="B7" s="233">
        <f>IFERROR((B5-A5)/A5,0)</f>
        <v>0</v>
      </c>
      <c r="C7" s="233">
        <f t="shared" ref="C7:T7" si="4">IFERROR((C5-B5)/B5,0)</f>
        <v>0</v>
      </c>
      <c r="D7" s="233">
        <f t="shared" si="4"/>
        <v>0</v>
      </c>
      <c r="E7" s="233">
        <f t="shared" si="4"/>
        <v>0</v>
      </c>
      <c r="F7" s="233">
        <f t="shared" si="4"/>
        <v>0</v>
      </c>
      <c r="G7" s="233">
        <f t="shared" si="4"/>
        <v>0</v>
      </c>
      <c r="H7" s="233">
        <f t="shared" si="4"/>
        <v>8.7283236994219651E-2</v>
      </c>
      <c r="I7" s="233">
        <f t="shared" si="4"/>
        <v>5.4492291334396599E-2</v>
      </c>
      <c r="J7" s="233">
        <f t="shared" si="4"/>
        <v>5.7222082177968238E-2</v>
      </c>
      <c r="K7" s="233">
        <f t="shared" si="4"/>
        <v>6.7477348593228417E-2</v>
      </c>
      <c r="L7" s="233">
        <f t="shared" si="4"/>
        <v>9.5599731963368323E-2</v>
      </c>
      <c r="M7" s="233">
        <f t="shared" si="4"/>
        <v>8.521916411824669E-2</v>
      </c>
      <c r="N7" s="233">
        <f t="shared" si="4"/>
        <v>0.25706744317114405</v>
      </c>
      <c r="O7" s="233">
        <f t="shared" si="4"/>
        <v>0</v>
      </c>
      <c r="P7" s="233">
        <f t="shared" si="4"/>
        <v>6.2010619648891124E-2</v>
      </c>
      <c r="Q7" s="233">
        <f t="shared" si="4"/>
        <v>-2.982702968321491E-3</v>
      </c>
      <c r="R7" s="233">
        <f t="shared" si="4"/>
        <v>4.4078355875913806E-3</v>
      </c>
      <c r="S7" s="233">
        <f t="shared" si="4"/>
        <v>0.10372171650033582</v>
      </c>
      <c r="T7" s="233">
        <f t="shared" si="4"/>
        <v>0.12200000000000001</v>
      </c>
    </row>
    <row r="8" spans="1:32" s="218" customFormat="1">
      <c r="A8" s="215" t="s">
        <v>155</v>
      </c>
      <c r="B8" s="215"/>
      <c r="C8" s="215"/>
      <c r="D8" s="215"/>
      <c r="E8" s="215"/>
      <c r="F8" s="215">
        <v>390.8</v>
      </c>
      <c r="G8" s="215">
        <v>440.3</v>
      </c>
      <c r="H8" s="215">
        <v>539.6</v>
      </c>
      <c r="I8" s="215">
        <v>565.20000000000005</v>
      </c>
      <c r="J8" s="215" cm="1">
        <f t="array" ref="J8:S8">'Cintas PnL'!T50:AC50</f>
        <v>602.59392000000003</v>
      </c>
      <c r="K8" s="215">
        <v>684</v>
      </c>
      <c r="L8" s="215">
        <v>769</v>
      </c>
      <c r="M8" s="214">
        <v>774</v>
      </c>
      <c r="N8" s="214">
        <v>949</v>
      </c>
      <c r="O8" s="214">
        <v>1134</v>
      </c>
      <c r="P8" s="214">
        <v>1163</v>
      </c>
      <c r="Q8" s="214">
        <v>1319</v>
      </c>
      <c r="R8" s="214">
        <v>1534</v>
      </c>
      <c r="S8" s="214">
        <v>1375.2940000000008</v>
      </c>
      <c r="T8" s="214"/>
      <c r="U8" s="214"/>
    </row>
    <row r="9" spans="1:32" s="214" customFormat="1">
      <c r="A9" s="218" t="s">
        <v>3</v>
      </c>
      <c r="B9" s="233">
        <f>IFERROR(B8/B5,0)</f>
        <v>0</v>
      </c>
      <c r="C9" s="233">
        <f t="shared" ref="C9:T9" si="5">IFERROR(C8/C5,0)</f>
        <v>0</v>
      </c>
      <c r="D9" s="233">
        <f t="shared" si="5"/>
        <v>0</v>
      </c>
      <c r="E9" s="233">
        <f t="shared" si="5"/>
        <v>0</v>
      </c>
      <c r="F9" s="233">
        <f t="shared" si="5"/>
        <v>0</v>
      </c>
      <c r="G9" s="233">
        <f t="shared" si="5"/>
        <v>0.12725433526011562</v>
      </c>
      <c r="H9" s="233">
        <f t="shared" si="5"/>
        <v>0.14343434343434344</v>
      </c>
      <c r="I9" s="233">
        <f t="shared" si="5"/>
        <v>0.14247542223342577</v>
      </c>
      <c r="J9" s="233">
        <f t="shared" si="5"/>
        <v>0.14368</v>
      </c>
      <c r="K9" s="233">
        <f t="shared" si="5"/>
        <v>0.15278088005360732</v>
      </c>
      <c r="L9" s="233">
        <f t="shared" si="5"/>
        <v>0.15677879714576962</v>
      </c>
      <c r="M9" s="233">
        <f t="shared" si="5"/>
        <v>0.14540672553071576</v>
      </c>
      <c r="N9" s="233">
        <f t="shared" si="5"/>
        <v>0.14182446942853258</v>
      </c>
      <c r="O9" s="233">
        <f t="shared" si="5"/>
        <v>0.1694720214246111</v>
      </c>
      <c r="P9" s="233">
        <f t="shared" si="5"/>
        <v>0.16365746141525567</v>
      </c>
      <c r="Q9" s="233">
        <f t="shared" si="5"/>
        <v>0.18616507012594019</v>
      </c>
      <c r="R9" s="233">
        <v>0.20200000000000001</v>
      </c>
      <c r="S9" s="233">
        <v>0.20399999999999999</v>
      </c>
      <c r="T9" s="233">
        <f t="shared" si="5"/>
        <v>0</v>
      </c>
      <c r="U9" s="218"/>
    </row>
    <row r="10" spans="1:32">
      <c r="A10" s="215" t="s">
        <v>122</v>
      </c>
      <c r="B10" s="233">
        <f>IFERROR((B8-A8)/A8,0)</f>
        <v>0</v>
      </c>
      <c r="C10" s="233">
        <f t="shared" ref="C10:T10" si="6">IFERROR((C8-B8)/B8,0)</f>
        <v>0</v>
      </c>
      <c r="D10" s="233">
        <f t="shared" si="6"/>
        <v>0</v>
      </c>
      <c r="E10" s="233">
        <f t="shared" si="6"/>
        <v>0</v>
      </c>
      <c r="F10" s="233">
        <f t="shared" si="6"/>
        <v>0</v>
      </c>
      <c r="G10" s="233">
        <f t="shared" si="6"/>
        <v>0.12666325486182189</v>
      </c>
      <c r="H10" s="233">
        <f>IFERROR((H8-G8)/G8,0)</f>
        <v>0.22552804905746085</v>
      </c>
      <c r="I10" s="233">
        <f>IFERROR((I8-H8)/H8,0)</f>
        <v>4.7442550037064532E-2</v>
      </c>
      <c r="J10" s="233">
        <f t="shared" si="6"/>
        <v>6.6160509554140087E-2</v>
      </c>
      <c r="K10" s="233">
        <f t="shared" si="6"/>
        <v>0.13509276694992206</v>
      </c>
      <c r="L10" s="233">
        <f t="shared" si="6"/>
        <v>0.12426900584795321</v>
      </c>
      <c r="M10" s="233">
        <f t="shared" si="6"/>
        <v>6.5019505851755524E-3</v>
      </c>
      <c r="N10" s="233">
        <f t="shared" si="6"/>
        <v>0.22609819121447028</v>
      </c>
      <c r="O10" s="233">
        <f t="shared" si="6"/>
        <v>0.19494204425711276</v>
      </c>
      <c r="P10" s="233">
        <f t="shared" si="6"/>
        <v>2.5573192239858905E-2</v>
      </c>
      <c r="Q10" s="233">
        <f t="shared" si="6"/>
        <v>0.13413585554600171</v>
      </c>
      <c r="R10" s="233">
        <f t="shared" si="6"/>
        <v>0.16300227445034116</v>
      </c>
      <c r="S10" s="233">
        <f t="shared" si="6"/>
        <v>-0.10345893089960836</v>
      </c>
      <c r="T10" s="233">
        <f t="shared" si="6"/>
        <v>-1</v>
      </c>
      <c r="U10" s="214"/>
    </row>
    <row r="11" spans="1:32" s="218" customFormat="1">
      <c r="A11" s="218" t="s">
        <v>220</v>
      </c>
      <c r="S11" s="218">
        <v>3400</v>
      </c>
      <c r="T11" s="218">
        <f>$S$11+140*(T1-$S$1)</f>
        <v>3540</v>
      </c>
      <c r="U11" s="218">
        <f t="shared" ref="U11:Y11" si="7">$S$11+140*(U1-$S$1)</f>
        <v>3680</v>
      </c>
      <c r="V11" s="218">
        <f t="shared" si="7"/>
        <v>3820</v>
      </c>
      <c r="W11" s="218">
        <f t="shared" si="7"/>
        <v>3960</v>
      </c>
      <c r="X11" s="218">
        <f t="shared" si="7"/>
        <v>4100</v>
      </c>
      <c r="Y11" s="218">
        <f t="shared" si="7"/>
        <v>4240</v>
      </c>
    </row>
    <row r="12" spans="1:32" s="218" customFormat="1">
      <c r="A12" s="213" t="s">
        <v>159</v>
      </c>
      <c r="B12" s="215"/>
      <c r="C12" s="215"/>
      <c r="D12" s="215"/>
      <c r="E12" s="215"/>
      <c r="F12" s="215"/>
      <c r="G12" s="215"/>
      <c r="H12" s="215">
        <v>1363</v>
      </c>
      <c r="I12" s="215">
        <v>1411</v>
      </c>
      <c r="J12" s="215">
        <v>1489</v>
      </c>
      <c r="K12" s="215">
        <f>AVERAGE(J12,L12)</f>
        <v>1526.5</v>
      </c>
      <c r="L12" s="215">
        <v>1564</v>
      </c>
      <c r="M12" s="215">
        <v>1564</v>
      </c>
      <c r="N12" s="215">
        <v>1996</v>
      </c>
      <c r="O12" s="215">
        <v>2585</v>
      </c>
      <c r="P12" s="215">
        <v>2517</v>
      </c>
      <c r="Q12" s="215">
        <v>2050</v>
      </c>
      <c r="R12" s="215">
        <v>2166</v>
      </c>
      <c r="S12" s="215">
        <f>R12*1.055</f>
        <v>2285.1299999999997</v>
      </c>
      <c r="T12" s="215">
        <f>S12</f>
        <v>2285.1299999999997</v>
      </c>
      <c r="U12" s="215"/>
    </row>
    <row r="13" spans="1:32" s="218" customFormat="1">
      <c r="A13" s="218" t="s">
        <v>164</v>
      </c>
      <c r="B13" s="233">
        <f>IFERROR(B12/B24,0)</f>
        <v>0</v>
      </c>
      <c r="C13" s="233">
        <f t="shared" ref="C13:M13" si="8">IFERROR(C12/C24,0)</f>
        <v>0</v>
      </c>
      <c r="D13" s="233">
        <f t="shared" si="8"/>
        <v>0</v>
      </c>
      <c r="E13" s="233">
        <f t="shared" si="8"/>
        <v>0</v>
      </c>
      <c r="F13" s="233">
        <f t="shared" si="8"/>
        <v>0</v>
      </c>
      <c r="G13" s="233">
        <f t="shared" si="8"/>
        <v>0</v>
      </c>
      <c r="H13" s="233">
        <f t="shared" si="8"/>
        <v>0.21580113996200126</v>
      </c>
      <c r="I13" s="233">
        <f t="shared" si="8"/>
        <v>0.21045880317403498</v>
      </c>
      <c r="J13" s="233">
        <f t="shared" si="8"/>
        <v>0.20650726728059471</v>
      </c>
      <c r="K13" s="233">
        <f t="shared" si="8"/>
        <v>0.19730634508252873</v>
      </c>
      <c r="L13" s="233">
        <f t="shared" si="8"/>
        <v>0.190843420538852</v>
      </c>
      <c r="M13" s="233">
        <f t="shared" si="8"/>
        <v>0.16172445420581819</v>
      </c>
      <c r="N13" s="233">
        <f t="shared" ref="N13:T13" si="9">IFERROR(N12/N24,0)</f>
        <v>0.19620814971586192</v>
      </c>
      <c r="O13" s="233">
        <f t="shared" si="9"/>
        <v>0.2292946081794221</v>
      </c>
      <c r="P13" s="233">
        <f t="shared" si="9"/>
        <v>0.2256526849262751</v>
      </c>
      <c r="Q13" s="233">
        <f t="shared" si="9"/>
        <v>0.19074842237097497</v>
      </c>
      <c r="R13" s="233">
        <f t="shared" si="9"/>
        <v>0.18428617481883419</v>
      </c>
      <c r="S13" s="233">
        <f t="shared" si="9"/>
        <v>0.17571390577267912</v>
      </c>
      <c r="T13" s="233">
        <f t="shared" si="9"/>
        <v>0.19506480473491641</v>
      </c>
    </row>
    <row r="14" spans="1:32" s="218" customFormat="1">
      <c r="A14" s="218" t="s">
        <v>122</v>
      </c>
      <c r="B14" s="233">
        <f>IFERROR((B12-A12)/A12,0)</f>
        <v>0</v>
      </c>
      <c r="C14" s="233">
        <f t="shared" ref="C14:T14" si="10">IFERROR((C12-B12)/B12,0)</f>
        <v>0</v>
      </c>
      <c r="D14" s="233">
        <f t="shared" si="10"/>
        <v>0</v>
      </c>
      <c r="E14" s="233">
        <f t="shared" si="10"/>
        <v>0</v>
      </c>
      <c r="F14" s="233">
        <f t="shared" si="10"/>
        <v>0</v>
      </c>
      <c r="G14" s="233">
        <f t="shared" si="10"/>
        <v>0</v>
      </c>
      <c r="H14" s="233">
        <f t="shared" si="10"/>
        <v>0</v>
      </c>
      <c r="I14" s="233">
        <f t="shared" si="10"/>
        <v>3.5216434336023478E-2</v>
      </c>
      <c r="J14" s="233">
        <f t="shared" si="10"/>
        <v>5.5279943302622252E-2</v>
      </c>
      <c r="K14" s="233">
        <f t="shared" si="10"/>
        <v>2.5184687709872398E-2</v>
      </c>
      <c r="L14" s="233">
        <f t="shared" si="10"/>
        <v>2.4566000655093352E-2</v>
      </c>
      <c r="M14" s="233">
        <f t="shared" si="10"/>
        <v>0</v>
      </c>
      <c r="N14" s="233">
        <f t="shared" si="10"/>
        <v>0.27621483375959077</v>
      </c>
      <c r="O14" s="233">
        <f t="shared" si="10"/>
        <v>0.29509018036072143</v>
      </c>
      <c r="P14" s="233">
        <f t="shared" si="10"/>
        <v>-2.630560928433269E-2</v>
      </c>
      <c r="Q14" s="233">
        <f t="shared" si="10"/>
        <v>-0.18553833929280891</v>
      </c>
      <c r="R14" s="233">
        <f t="shared" si="10"/>
        <v>5.6585365853658538E-2</v>
      </c>
      <c r="S14" s="233">
        <f t="shared" si="10"/>
        <v>5.4999999999999841E-2</v>
      </c>
      <c r="T14" s="233">
        <f t="shared" si="10"/>
        <v>0</v>
      </c>
    </row>
    <row r="15" spans="1:32" s="218" customFormat="1">
      <c r="A15" s="218" t="s">
        <v>160</v>
      </c>
      <c r="H15" s="218">
        <v>118</v>
      </c>
      <c r="I15" s="218">
        <v>117</v>
      </c>
      <c r="J15" s="218">
        <v>172</v>
      </c>
      <c r="K15" s="218">
        <v>192</v>
      </c>
      <c r="L15" s="218">
        <v>195</v>
      </c>
      <c r="M15" s="218">
        <v>182</v>
      </c>
      <c r="N15" s="218">
        <v>183</v>
      </c>
      <c r="O15" s="218">
        <v>191</v>
      </c>
      <c r="P15" s="218">
        <v>171</v>
      </c>
      <c r="Q15" s="218">
        <v>121</v>
      </c>
      <c r="R15" s="218">
        <v>218</v>
      </c>
      <c r="S15" s="218">
        <f>R15*1.07</f>
        <v>233.26000000000002</v>
      </c>
    </row>
    <row r="16" spans="1:32" s="218" customFormat="1">
      <c r="A16" s="218" t="s">
        <v>3</v>
      </c>
      <c r="B16" s="233"/>
      <c r="C16" s="233"/>
      <c r="D16" s="233"/>
      <c r="E16" s="233"/>
      <c r="F16" s="233"/>
      <c r="G16" s="233"/>
      <c r="H16" s="233">
        <f t="shared" ref="H16:T16" si="11">IFERROR(H15/H12,0)</f>
        <v>8.6573734409391048E-2</v>
      </c>
      <c r="I16" s="233">
        <f t="shared" si="11"/>
        <v>8.2919914953933374E-2</v>
      </c>
      <c r="J16" s="233">
        <f t="shared" si="11"/>
        <v>0.11551376762928139</v>
      </c>
      <c r="K16" s="233">
        <f t="shared" si="11"/>
        <v>0.12577792335407795</v>
      </c>
      <c r="L16" s="233">
        <f t="shared" si="11"/>
        <v>0.12468030690537084</v>
      </c>
      <c r="M16" s="233">
        <f t="shared" si="11"/>
        <v>0.11636828644501279</v>
      </c>
      <c r="N16" s="233">
        <f t="shared" si="11"/>
        <v>9.1683366733466928E-2</v>
      </c>
      <c r="O16" s="233">
        <f t="shared" si="11"/>
        <v>7.3887814313346234E-2</v>
      </c>
      <c r="P16" s="233">
        <f t="shared" si="11"/>
        <v>6.7938021454112041E-2</v>
      </c>
      <c r="Q16" s="233">
        <f t="shared" si="11"/>
        <v>5.9024390243902436E-2</v>
      </c>
      <c r="R16" s="233">
        <f t="shared" si="11"/>
        <v>0.10064635272391505</v>
      </c>
      <c r="S16" s="233">
        <f t="shared" si="11"/>
        <v>0.10207734352093756</v>
      </c>
      <c r="T16" s="233">
        <f t="shared" si="11"/>
        <v>0</v>
      </c>
    </row>
    <row r="17" spans="1:21">
      <c r="A17" s="215" t="s">
        <v>122</v>
      </c>
      <c r="B17" s="233">
        <f>IFERROR((B15-A15)/A15,0)</f>
        <v>0</v>
      </c>
      <c r="C17" s="233">
        <f t="shared" ref="C17:T17" si="12">IFERROR((C15-B15)/B15,0)</f>
        <v>0</v>
      </c>
      <c r="D17" s="233">
        <f t="shared" si="12"/>
        <v>0</v>
      </c>
      <c r="E17" s="233">
        <f t="shared" si="12"/>
        <v>0</v>
      </c>
      <c r="F17" s="233">
        <f t="shared" si="12"/>
        <v>0</v>
      </c>
      <c r="G17" s="233">
        <f t="shared" si="12"/>
        <v>0</v>
      </c>
      <c r="H17" s="233">
        <f t="shared" si="12"/>
        <v>0</v>
      </c>
      <c r="I17" s="233">
        <f t="shared" si="12"/>
        <v>-8.4745762711864406E-3</v>
      </c>
      <c r="J17" s="233">
        <f t="shared" si="12"/>
        <v>0.47008547008547008</v>
      </c>
      <c r="K17" s="233">
        <f t="shared" si="12"/>
        <v>0.11627906976744186</v>
      </c>
      <c r="L17" s="233">
        <f t="shared" si="12"/>
        <v>1.5625E-2</v>
      </c>
      <c r="M17" s="233">
        <f t="shared" si="12"/>
        <v>-6.6666666666666666E-2</v>
      </c>
      <c r="N17" s="233" t="s">
        <v>156</v>
      </c>
      <c r="O17" s="233">
        <f t="shared" si="12"/>
        <v>4.3715846994535519E-2</v>
      </c>
      <c r="P17" s="233">
        <f t="shared" si="12"/>
        <v>-0.10471204188481675</v>
      </c>
      <c r="Q17" s="233">
        <f t="shared" si="12"/>
        <v>-0.29239766081871343</v>
      </c>
      <c r="R17" s="233">
        <f t="shared" si="12"/>
        <v>0.80165289256198347</v>
      </c>
      <c r="S17" s="233">
        <f t="shared" si="12"/>
        <v>7.000000000000009E-2</v>
      </c>
      <c r="T17" s="233">
        <f t="shared" si="12"/>
        <v>-1</v>
      </c>
      <c r="U17" s="218"/>
    </row>
    <row r="18" spans="1:21" s="218" customFormat="1">
      <c r="A18" s="213" t="s">
        <v>194</v>
      </c>
      <c r="B18" s="215">
        <v>733.3</v>
      </c>
      <c r="C18" s="215">
        <v>799.5</v>
      </c>
      <c r="D18" s="215">
        <v>911</v>
      </c>
      <c r="E18" s="215">
        <v>904.9</v>
      </c>
      <c r="F18" s="215">
        <v>899.8</v>
      </c>
      <c r="G18" s="215">
        <v>986</v>
      </c>
      <c r="H18" s="215">
        <v>986</v>
      </c>
      <c r="I18" s="215">
        <v>1099.4000000000001</v>
      </c>
      <c r="J18" s="215">
        <v>1244.4000000000001</v>
      </c>
      <c r="K18" s="215">
        <v>1305.2</v>
      </c>
      <c r="L18" s="215">
        <v>1308.2</v>
      </c>
      <c r="M18" s="215">
        <v>1415.4</v>
      </c>
      <c r="N18" s="215">
        <v>1485.5</v>
      </c>
      <c r="O18" s="215">
        <v>1582.4</v>
      </c>
      <c r="P18" s="215">
        <v>1552.2</v>
      </c>
      <c r="Q18" s="215">
        <v>1580.8</v>
      </c>
      <c r="R18" s="215">
        <v>1733</v>
      </c>
      <c r="S18" s="215">
        <v>1907</v>
      </c>
      <c r="T18" s="215"/>
      <c r="U18" s="215"/>
    </row>
    <row r="19" spans="1:21" s="218" customFormat="1">
      <c r="A19" s="218" t="s">
        <v>164</v>
      </c>
      <c r="B19" s="233">
        <f>IFERROR(B18/B24,0)</f>
        <v>1</v>
      </c>
      <c r="C19" s="233">
        <f t="shared" ref="C19:T19" si="13">IFERROR(C18/C24,0)</f>
        <v>1</v>
      </c>
      <c r="D19" s="233">
        <f t="shared" si="13"/>
        <v>1</v>
      </c>
      <c r="E19" s="233">
        <f t="shared" si="13"/>
        <v>1</v>
      </c>
      <c r="F19" s="233">
        <f t="shared" si="13"/>
        <v>0.20638561401899166</v>
      </c>
      <c r="G19" s="233">
        <f t="shared" si="13"/>
        <v>0.2076663858466723</v>
      </c>
      <c r="H19" s="233">
        <f t="shared" si="13"/>
        <v>0.15611146295123496</v>
      </c>
      <c r="I19" s="233">
        <f t="shared" si="13"/>
        <v>0.16398186265735937</v>
      </c>
      <c r="J19" s="233">
        <f t="shared" si="13"/>
        <v>0.17258404526794632</v>
      </c>
      <c r="K19" s="233">
        <f t="shared" si="13"/>
        <v>0.16870241834373831</v>
      </c>
      <c r="L19" s="233">
        <f t="shared" si="13"/>
        <v>0.15963002733307302</v>
      </c>
      <c r="M19" s="233">
        <f t="shared" si="13"/>
        <v>0.14635856296861577</v>
      </c>
      <c r="N19" s="233">
        <f t="shared" si="13"/>
        <v>0.14602565451047739</v>
      </c>
      <c r="O19" s="233">
        <f t="shared" si="13"/>
        <v>0.14036200695671858</v>
      </c>
      <c r="P19" s="233">
        <f t="shared" si="13"/>
        <v>0.13915697161007717</v>
      </c>
      <c r="Q19" s="233">
        <f t="shared" si="13"/>
        <v>0.14709029565074988</v>
      </c>
      <c r="R19" s="233">
        <f t="shared" si="13"/>
        <v>0.14744595612236366</v>
      </c>
      <c r="S19" s="233">
        <f t="shared" si="13"/>
        <v>0.14663779229562393</v>
      </c>
      <c r="T19" s="233">
        <f t="shared" si="13"/>
        <v>0</v>
      </c>
    </row>
    <row r="20" spans="1:21" s="218" customFormat="1">
      <c r="A20" s="218" t="s">
        <v>122</v>
      </c>
      <c r="B20" s="233">
        <f>IFERROR((B18-A18)/A18,0)</f>
        <v>0</v>
      </c>
      <c r="C20" s="233">
        <f t="shared" ref="C20:T20" si="14">IFERROR((C18-B18)/B18,0)</f>
        <v>9.0276830765034843E-2</v>
      </c>
      <c r="D20" s="233">
        <f t="shared" si="14"/>
        <v>0.13946216385240776</v>
      </c>
      <c r="E20" s="233">
        <f t="shared" si="14"/>
        <v>-6.6959385290889378E-3</v>
      </c>
      <c r="F20" s="233">
        <f t="shared" si="14"/>
        <v>-5.6359818764504617E-3</v>
      </c>
      <c r="G20" s="233">
        <f t="shared" si="14"/>
        <v>9.5799066459213211E-2</v>
      </c>
      <c r="H20" s="233">
        <f t="shared" si="14"/>
        <v>0</v>
      </c>
      <c r="I20" s="233">
        <f t="shared" si="14"/>
        <v>0.1150101419878297</v>
      </c>
      <c r="J20" s="233">
        <f t="shared" si="14"/>
        <v>0.13189012188466434</v>
      </c>
      <c r="K20" s="233">
        <f t="shared" si="14"/>
        <v>4.8858887817422009E-2</v>
      </c>
      <c r="L20" s="233">
        <f t="shared" si="14"/>
        <v>2.2984983144345695E-3</v>
      </c>
      <c r="M20" s="233">
        <f t="shared" si="14"/>
        <v>8.194465678030885E-2</v>
      </c>
      <c r="N20" s="233">
        <f t="shared" si="14"/>
        <v>4.9526635580047974E-2</v>
      </c>
      <c r="O20" s="233">
        <f t="shared" si="14"/>
        <v>6.5230562100302994E-2</v>
      </c>
      <c r="P20" s="233">
        <f t="shared" si="14"/>
        <v>-1.9084934277047549E-2</v>
      </c>
      <c r="Q20" s="233">
        <f t="shared" si="14"/>
        <v>1.8425460636515855E-2</v>
      </c>
      <c r="R20" s="233">
        <f t="shared" si="14"/>
        <v>9.6280364372469673E-2</v>
      </c>
      <c r="S20" s="233">
        <f t="shared" si="14"/>
        <v>0.10040392383150606</v>
      </c>
      <c r="T20" s="233">
        <f t="shared" si="14"/>
        <v>-1</v>
      </c>
    </row>
    <row r="21" spans="1:21" s="218" customFormat="1">
      <c r="A21" s="218" t="s">
        <v>193</v>
      </c>
      <c r="B21" s="218">
        <v>103.2</v>
      </c>
      <c r="C21" s="218">
        <v>111.8</v>
      </c>
      <c r="D21" s="218">
        <v>137.30000000000001</v>
      </c>
      <c r="E21" s="218">
        <v>158.19999999999999</v>
      </c>
      <c r="F21" s="218">
        <v>149.5</v>
      </c>
      <c r="G21" s="218">
        <v>144.4</v>
      </c>
      <c r="H21" s="218">
        <v>144.4</v>
      </c>
      <c r="I21" s="218">
        <v>164.8</v>
      </c>
      <c r="J21" s="218">
        <v>209.5</v>
      </c>
      <c r="K21" s="218">
        <v>219.4</v>
      </c>
      <c r="L21" s="218">
        <v>201.1</v>
      </c>
      <c r="M21" s="218">
        <v>200.6</v>
      </c>
      <c r="N21" s="218">
        <v>213.3</v>
      </c>
      <c r="O21" s="218">
        <v>235</v>
      </c>
      <c r="P21" s="218">
        <v>247.4</v>
      </c>
      <c r="Q21" s="218">
        <v>290.8</v>
      </c>
      <c r="R21" s="218">
        <v>289</v>
      </c>
      <c r="S21" s="218">
        <v>293.2</v>
      </c>
    </row>
    <row r="22" spans="1:21" s="218" customFormat="1">
      <c r="A22" s="218" t="s">
        <v>3</v>
      </c>
      <c r="B22" s="233">
        <f t="shared" ref="B22:T22" si="15">IFERROR(B21/B18,0)</f>
        <v>0.14073366971225967</v>
      </c>
      <c r="C22" s="233">
        <f t="shared" si="15"/>
        <v>0.13983739837398373</v>
      </c>
      <c r="D22" s="233">
        <f t="shared" si="15"/>
        <v>0.15071350164654226</v>
      </c>
      <c r="E22" s="233">
        <f t="shared" si="15"/>
        <v>0.17482594761852138</v>
      </c>
      <c r="F22" s="233">
        <f t="shared" si="15"/>
        <v>0.16614803289619917</v>
      </c>
      <c r="G22" s="233">
        <f t="shared" si="15"/>
        <v>0.1464503042596349</v>
      </c>
      <c r="H22" s="233">
        <f t="shared" si="15"/>
        <v>0.1464503042596349</v>
      </c>
      <c r="I22" s="233">
        <f t="shared" si="15"/>
        <v>0.14989994542477714</v>
      </c>
      <c r="J22" s="233">
        <f t="shared" si="15"/>
        <v>0.16835422693667629</v>
      </c>
      <c r="K22" s="233">
        <f t="shared" si="15"/>
        <v>0.16809684339564818</v>
      </c>
      <c r="L22" s="233">
        <f t="shared" si="15"/>
        <v>0.15372267237425469</v>
      </c>
      <c r="M22" s="233">
        <f t="shared" si="15"/>
        <v>0.1417267203617352</v>
      </c>
      <c r="N22" s="233">
        <f t="shared" si="15"/>
        <v>0.14358801750252442</v>
      </c>
      <c r="O22" s="233">
        <f t="shared" si="15"/>
        <v>0.14850859453993934</v>
      </c>
      <c r="P22" s="233">
        <f t="shared" si="15"/>
        <v>0.15938667697461667</v>
      </c>
      <c r="Q22" s="233">
        <f t="shared" si="15"/>
        <v>0.18395748987854252</v>
      </c>
      <c r="R22" s="233">
        <f t="shared" si="15"/>
        <v>0.16676283900750144</v>
      </c>
      <c r="S22" s="233">
        <f t="shared" si="15"/>
        <v>0.15374934452018876</v>
      </c>
      <c r="T22" s="233">
        <f t="shared" si="15"/>
        <v>0</v>
      </c>
    </row>
    <row r="23" spans="1:21" s="215" customFormat="1">
      <c r="A23" s="218" t="s">
        <v>122</v>
      </c>
      <c r="B23" s="233">
        <f>IFERROR((B21-A21)/A21,0)</f>
        <v>0</v>
      </c>
      <c r="C23" s="233">
        <f t="shared" ref="C23:T23" si="16">IFERROR((C21-B21)/B21,0)</f>
        <v>8.3333333333333273E-2</v>
      </c>
      <c r="D23" s="233">
        <f t="shared" si="16"/>
        <v>0.22808586762075148</v>
      </c>
      <c r="E23" s="233">
        <f t="shared" si="16"/>
        <v>0.15222141296431155</v>
      </c>
      <c r="F23" s="233">
        <f t="shared" si="16"/>
        <v>-5.4993678887484132E-2</v>
      </c>
      <c r="G23" s="233">
        <f t="shared" si="16"/>
        <v>-3.4113712374581905E-2</v>
      </c>
      <c r="H23" s="233">
        <f t="shared" si="16"/>
        <v>0</v>
      </c>
      <c r="I23" s="233">
        <f t="shared" si="16"/>
        <v>0.14127423822714685</v>
      </c>
      <c r="J23" s="233">
        <f t="shared" si="16"/>
        <v>0.27123786407766981</v>
      </c>
      <c r="K23" s="233">
        <f t="shared" si="16"/>
        <v>4.725536992840098E-2</v>
      </c>
      <c r="L23" s="233">
        <f t="shared" si="16"/>
        <v>-8.3409298085688297E-2</v>
      </c>
      <c r="M23" s="233">
        <f t="shared" si="16"/>
        <v>-2.4863252113376429E-3</v>
      </c>
      <c r="N23" s="233">
        <f t="shared" si="16"/>
        <v>6.3310069790628198E-2</v>
      </c>
      <c r="O23" s="233">
        <f t="shared" si="16"/>
        <v>0.10173464603844345</v>
      </c>
      <c r="P23" s="233">
        <f t="shared" si="16"/>
        <v>5.2765957446808537E-2</v>
      </c>
      <c r="Q23" s="233">
        <f t="shared" si="16"/>
        <v>0.17542441390460795</v>
      </c>
      <c r="R23" s="233">
        <f t="shared" si="16"/>
        <v>-6.1898211829436427E-3</v>
      </c>
      <c r="S23" s="233">
        <f t="shared" si="16"/>
        <v>1.45328719723183E-2</v>
      </c>
      <c r="T23" s="233">
        <f t="shared" si="16"/>
        <v>-1</v>
      </c>
      <c r="U23" s="218"/>
    </row>
    <row r="24" spans="1:21">
      <c r="A24" s="215" t="s">
        <v>157</v>
      </c>
      <c r="B24" s="215">
        <f t="shared" ref="B24" si="17">C5+B12+B18</f>
        <v>733.3</v>
      </c>
      <c r="C24" s="215">
        <f t="shared" ref="C24" si="18">D5+C12+C18</f>
        <v>799.5</v>
      </c>
      <c r="D24" s="215">
        <f t="shared" ref="D24" si="19">E5+D12+D18</f>
        <v>911</v>
      </c>
      <c r="E24" s="215">
        <f t="shared" ref="E24" si="20">F5+E12+E18</f>
        <v>904.9</v>
      </c>
      <c r="F24" s="215">
        <f t="shared" ref="F24" si="21">G5+F12+F18</f>
        <v>4359.8</v>
      </c>
      <c r="G24" s="215">
        <f t="shared" ref="G24" si="22">H5+G12+G18</f>
        <v>4748</v>
      </c>
      <c r="H24" s="215">
        <f t="shared" ref="H24" si="23">I5+H12+H18</f>
        <v>6316</v>
      </c>
      <c r="I24" s="215">
        <f t="shared" ref="I24" si="24">J5+I12+I18</f>
        <v>6704.4</v>
      </c>
      <c r="J24" s="215">
        <f t="shared" ref="J24" si="25">K5+J12+J18</f>
        <v>7210.4</v>
      </c>
      <c r="K24" s="215">
        <f t="shared" ref="K24" si="26">L5+K12+K18</f>
        <v>7736.7</v>
      </c>
      <c r="L24" s="215">
        <f t="shared" ref="L24" si="27">M5+L12+L18</f>
        <v>8195.2000000000007</v>
      </c>
      <c r="M24" s="215">
        <f t="shared" ref="M24" si="28">N5+M12+M18</f>
        <v>9670.7699999999986</v>
      </c>
      <c r="N24" s="215">
        <f t="shared" ref="N24:T24" si="29">O5+N12+N18</f>
        <v>10172.869999999999</v>
      </c>
      <c r="O24" s="215">
        <f t="shared" si="29"/>
        <v>11273.706</v>
      </c>
      <c r="P24" s="215">
        <f t="shared" si="29"/>
        <v>11154.310000000001</v>
      </c>
      <c r="Q24" s="215">
        <f t="shared" si="29"/>
        <v>10747.14</v>
      </c>
      <c r="R24" s="215">
        <f t="shared" si="29"/>
        <v>11753.458999999999</v>
      </c>
      <c r="S24" s="215">
        <f t="shared" si="29"/>
        <v>13004.832997999998</v>
      </c>
      <c r="T24" s="215">
        <f t="shared" si="29"/>
        <v>11714.722207859999</v>
      </c>
    </row>
    <row r="25" spans="1:21">
      <c r="A25" s="215" t="s">
        <v>122</v>
      </c>
      <c r="B25" s="214"/>
      <c r="M25" s="214">
        <f>IFERROR((M24-A24)/A24,0)</f>
        <v>0</v>
      </c>
    </row>
    <row r="26" spans="1:21" s="215" customFormat="1"/>
    <row r="27" spans="1:21">
      <c r="A27" s="215" t="s">
        <v>157</v>
      </c>
      <c r="M27" s="215">
        <f>M8+M15+M21</f>
        <v>1156.5999999999999</v>
      </c>
      <c r="N27" s="215">
        <f t="shared" ref="N27:T27" si="30">N8+N15+N21</f>
        <v>1345.3</v>
      </c>
      <c r="O27" s="215">
        <f t="shared" si="30"/>
        <v>1560</v>
      </c>
      <c r="P27" s="215">
        <f t="shared" si="30"/>
        <v>1581.4</v>
      </c>
      <c r="Q27" s="215">
        <f t="shared" si="30"/>
        <v>1730.8</v>
      </c>
      <c r="R27" s="215">
        <f t="shared" si="30"/>
        <v>2041</v>
      </c>
      <c r="S27" s="215">
        <f t="shared" si="30"/>
        <v>1901.7540000000008</v>
      </c>
      <c r="T27" s="215">
        <f t="shared" si="30"/>
        <v>0</v>
      </c>
    </row>
    <row r="28" spans="1:21">
      <c r="A28" s="215" t="s">
        <v>122</v>
      </c>
    </row>
    <row r="29" spans="1:21">
      <c r="M29" s="214">
        <f t="shared" ref="M29:T29" si="31">IFERROR((M27-L27)/L27,0)</f>
        <v>0</v>
      </c>
      <c r="N29" s="214">
        <f t="shared" si="31"/>
        <v>0.16315061386823454</v>
      </c>
      <c r="O29" s="214">
        <f t="shared" si="31"/>
        <v>0.15959265591317925</v>
      </c>
      <c r="P29" s="214">
        <f t="shared" si="31"/>
        <v>1.3717948717948776E-2</v>
      </c>
      <c r="Q29" s="214">
        <f t="shared" si="31"/>
        <v>9.4473251549260062E-2</v>
      </c>
      <c r="R29" s="214">
        <f t="shared" si="31"/>
        <v>0.17922348047145831</v>
      </c>
      <c r="S29" s="214">
        <f t="shared" si="31"/>
        <v>-6.8224399804017233E-2</v>
      </c>
      <c r="T29" s="214">
        <f t="shared" si="31"/>
        <v>-1</v>
      </c>
    </row>
    <row r="44" spans="11:11">
      <c r="K44" s="215" t="s">
        <v>156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zoomScale="131" workbookViewId="0">
      <selection activeCell="A20" sqref="A20"/>
    </sheetView>
  </sheetViews>
  <sheetFormatPr baseColWidth="10" defaultColWidth="8.83203125" defaultRowHeight="15"/>
  <cols>
    <col min="1" max="1" width="17.5" bestFit="1" customWidth="1"/>
    <col min="2" max="2" width="12.1640625" bestFit="1" customWidth="1"/>
    <col min="3" max="3" width="13.6640625" bestFit="1" customWidth="1"/>
    <col min="4" max="5" width="12.1640625" bestFit="1" customWidth="1"/>
    <col min="6" max="7" width="9" bestFit="1" customWidth="1"/>
    <col min="8" max="8" width="11.83203125" bestFit="1" customWidth="1"/>
    <col min="9" max="9" width="9" bestFit="1" customWidth="1"/>
  </cols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0.63738025858905201</v>
      </c>
    </row>
    <row r="5" spans="1:9">
      <c r="A5" t="s">
        <v>168</v>
      </c>
      <c r="B5">
        <v>0.40625359403904676</v>
      </c>
    </row>
    <row r="6" spans="1:9">
      <c r="A6" t="s">
        <v>169</v>
      </c>
      <c r="B6">
        <v>0.35227664804259645</v>
      </c>
    </row>
    <row r="7" spans="1:9">
      <c r="A7" t="s">
        <v>170</v>
      </c>
      <c r="B7">
        <v>1.8885693746792324E-2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174</v>
      </c>
      <c r="B13">
        <v>11</v>
      </c>
      <c r="C13">
        <v>3.9233637112739373E-3</v>
      </c>
      <c r="D13">
        <v>3.5666942829763065E-4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34" t="s">
        <v>241</v>
      </c>
      <c r="B18" s="234">
        <v>9.0479792130851441E-6</v>
      </c>
      <c r="C18" s="234">
        <v>3.2980492782306054E-6</v>
      </c>
      <c r="D18" s="234">
        <v>2.7434336026474901</v>
      </c>
      <c r="E18" s="234">
        <v>1.9113748045077535E-2</v>
      </c>
      <c r="F18" s="234">
        <v>1.7890216944486423E-6</v>
      </c>
      <c r="G18" s="234">
        <v>1.6306936731721646E-5</v>
      </c>
      <c r="H18" s="234">
        <v>1.7890216944486423E-6</v>
      </c>
      <c r="I18" s="234">
        <v>1.6306936731721646E-5</v>
      </c>
    </row>
    <row r="22" spans="1:9">
      <c r="A22" t="s">
        <v>190</v>
      </c>
    </row>
    <row r="23" spans="1:9" ht="16" thickBot="1"/>
    <row r="24" spans="1:9">
      <c r="A24" s="235" t="s">
        <v>191</v>
      </c>
      <c r="B24" s="235" t="s">
        <v>192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34">
        <v>96.153846153846146</v>
      </c>
      <c r="B37" s="23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0.70007775370677339</v>
      </c>
    </row>
    <row r="5" spans="1:9">
      <c r="A5" t="s">
        <v>168</v>
      </c>
      <c r="B5">
        <v>0.4901088612351216</v>
      </c>
    </row>
    <row r="6" spans="1:9">
      <c r="A6" t="s">
        <v>169</v>
      </c>
      <c r="B6">
        <v>0.38813063348214588</v>
      </c>
    </row>
    <row r="7" spans="1:9">
      <c r="A7" t="s">
        <v>170</v>
      </c>
      <c r="B7">
        <v>1.8355555016554254E-2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174</v>
      </c>
      <c r="B13">
        <v>10</v>
      </c>
      <c r="C13">
        <v>3.3692639996575008E-3</v>
      </c>
      <c r="D13">
        <v>3.3692639996575006E-4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188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34" t="s">
        <v>189</v>
      </c>
      <c r="B19" s="234">
        <v>1.0634445342475147E-2</v>
      </c>
      <c r="C19" s="234">
        <v>8.2925557934096592E-3</v>
      </c>
      <c r="D19" s="234">
        <v>1.2824086575246991</v>
      </c>
      <c r="E19" s="234">
        <v>0.22862835690806033</v>
      </c>
      <c r="F19" s="234">
        <v>-7.8425204030847812E-3</v>
      </c>
      <c r="G19" s="234">
        <v>2.9111411088035076E-2</v>
      </c>
      <c r="H19" s="234">
        <v>-7.8425204030847812E-3</v>
      </c>
      <c r="I19" s="234">
        <v>2.9111411088035076E-2</v>
      </c>
    </row>
    <row r="23" spans="1:9">
      <c r="A23" t="s">
        <v>190</v>
      </c>
    </row>
    <row r="24" spans="1:9" ht="16" thickBot="1"/>
    <row r="25" spans="1:9">
      <c r="A25" s="235" t="s">
        <v>191</v>
      </c>
      <c r="B25" s="235" t="s">
        <v>192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34">
        <v>96.153846153846146</v>
      </c>
      <c r="B38" s="23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zoomScale="109" workbookViewId="0">
      <selection activeCell="X16" sqref="X16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129</v>
      </c>
      <c r="C1" t="s">
        <v>130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131</v>
      </c>
    </row>
    <row r="4" spans="1:37" s="215" customFormat="1">
      <c r="A4" s="213" t="s">
        <v>120</v>
      </c>
      <c r="L4" s="215">
        <v>2569</v>
      </c>
      <c r="M4" s="215">
        <v>2735</v>
      </c>
      <c r="N4" s="215">
        <v>2835</v>
      </c>
      <c r="O4" s="215">
        <f ca="1">O5*O19</f>
        <v>0</v>
      </c>
      <c r="P4" s="215">
        <f ca="1">P5*P19</f>
        <v>0</v>
      </c>
      <c r="Q4" s="215">
        <v>2692</v>
      </c>
      <c r="R4" s="215">
        <v>2912</v>
      </c>
      <c r="S4" s="215">
        <v>3044</v>
      </c>
      <c r="T4" s="215">
        <f>T5*T19</f>
        <v>3304.8720000000003</v>
      </c>
      <c r="U4" s="215">
        <f>U5*U19</f>
        <v>3541.3070000000002</v>
      </c>
      <c r="V4" s="215">
        <f>V5*V19</f>
        <v>3776.85</v>
      </c>
      <c r="W4" s="215">
        <f>4202490/1000</f>
        <v>4202.49</v>
      </c>
      <c r="X4" s="215">
        <f>5247124/1000</f>
        <v>5247.1239999999998</v>
      </c>
      <c r="Y4" s="215">
        <f>5552430/1000</f>
        <v>5552.43</v>
      </c>
      <c r="Z4" s="215">
        <f>5643484/1000</f>
        <v>5643.4840000000004</v>
      </c>
      <c r="AA4" s="215">
        <f>5689632/1000</f>
        <v>5689.6319999999996</v>
      </c>
      <c r="AB4" s="215">
        <f>6226980/1000</f>
        <v>6226.98</v>
      </c>
      <c r="AC4" s="215">
        <v>6897</v>
      </c>
    </row>
    <row r="5" spans="1:37" s="214" customFormat="1">
      <c r="A5" s="214" t="s">
        <v>121</v>
      </c>
      <c r="B5" s="214">
        <f t="shared" ref="B5:K5" si="3">IFERROR(B4/B19, 0)</f>
        <v>0</v>
      </c>
      <c r="C5" s="214">
        <f t="shared" si="3"/>
        <v>0</v>
      </c>
      <c r="D5" s="214">
        <f t="shared" si="3"/>
        <v>0</v>
      </c>
      <c r="E5" s="214">
        <f t="shared" si="3"/>
        <v>0</v>
      </c>
      <c r="F5" s="214">
        <f t="shared" si="3"/>
        <v>0</v>
      </c>
      <c r="G5" s="214">
        <f t="shared" si="3"/>
        <v>0</v>
      </c>
      <c r="H5" s="214">
        <f t="shared" si="3"/>
        <v>0</v>
      </c>
      <c r="I5" s="214">
        <f t="shared" si="3"/>
        <v>0</v>
      </c>
      <c r="J5" s="214">
        <f t="shared" si="3"/>
        <v>0</v>
      </c>
      <c r="K5" s="214">
        <f t="shared" si="3"/>
        <v>0</v>
      </c>
      <c r="T5" s="214">
        <v>0.78800000000000003</v>
      </c>
      <c r="U5" s="214">
        <v>0.79100000000000004</v>
      </c>
      <c r="V5" s="214">
        <v>0.77</v>
      </c>
      <c r="W5" s="214">
        <f t="shared" ref="W5:AD5" ca="1" si="4">IFERROR(W4/W19, 0)</f>
        <v>0.7612973443385519</v>
      </c>
      <c r="X5" s="214">
        <f t="shared" si="4"/>
        <v>0.78416288443173821</v>
      </c>
      <c r="Y5" s="214">
        <f t="shared" si="4"/>
        <v>0.78133843377980061</v>
      </c>
      <c r="Z5" s="214">
        <f t="shared" si="4"/>
        <v>0.79652736513618005</v>
      </c>
      <c r="AA5" s="214">
        <f t="shared" si="4"/>
        <v>0.79951660544605796</v>
      </c>
      <c r="AB5" s="214">
        <f t="shared" si="4"/>
        <v>0.79279553181193008</v>
      </c>
      <c r="AC5" s="214">
        <f t="shared" si="4"/>
        <v>0.87882262996941896</v>
      </c>
      <c r="AD5" s="214">
        <f t="shared" si="4"/>
        <v>0</v>
      </c>
    </row>
    <row r="6" spans="1:37" s="214" customFormat="1">
      <c r="A6" s="214" t="s">
        <v>122</v>
      </c>
      <c r="B6" s="214">
        <f t="shared" ref="B6:AD6" si="5">IFERROR((B4-A4)/A4,0)</f>
        <v>0</v>
      </c>
      <c r="C6" s="214">
        <f t="shared" si="5"/>
        <v>0</v>
      </c>
      <c r="D6" s="214">
        <f t="shared" si="5"/>
        <v>0</v>
      </c>
      <c r="E6" s="214">
        <f t="shared" si="5"/>
        <v>0</v>
      </c>
      <c r="F6" s="214">
        <f t="shared" si="5"/>
        <v>0</v>
      </c>
      <c r="G6" s="214">
        <f t="shared" si="5"/>
        <v>0</v>
      </c>
      <c r="H6" s="214">
        <f t="shared" si="5"/>
        <v>0</v>
      </c>
      <c r="I6" s="214">
        <f t="shared" si="5"/>
        <v>0</v>
      </c>
      <c r="J6" s="214">
        <f t="shared" si="5"/>
        <v>0</v>
      </c>
      <c r="K6" s="214">
        <f t="shared" si="5"/>
        <v>0</v>
      </c>
      <c r="L6" s="214">
        <f t="shared" si="5"/>
        <v>0</v>
      </c>
      <c r="M6" s="214">
        <f t="shared" si="5"/>
        <v>6.4616582327753996E-2</v>
      </c>
      <c r="N6" s="214">
        <f t="shared" si="5"/>
        <v>3.6563071297989032E-2</v>
      </c>
      <c r="O6" s="214">
        <f t="shared" ca="1" si="5"/>
        <v>-1</v>
      </c>
      <c r="P6" s="214">
        <f t="shared" ca="1" si="5"/>
        <v>0</v>
      </c>
      <c r="Q6" s="214">
        <f t="shared" ca="1" si="5"/>
        <v>0</v>
      </c>
      <c r="R6" s="214">
        <f t="shared" si="5"/>
        <v>8.1723625557206539E-2</v>
      </c>
      <c r="S6" s="214">
        <f t="shared" si="5"/>
        <v>4.5329670329670328E-2</v>
      </c>
      <c r="T6" s="214">
        <f t="shared" si="5"/>
        <v>8.5700394218134135E-2</v>
      </c>
      <c r="U6" s="214">
        <f t="shared" si="5"/>
        <v>7.1541348651324443E-2</v>
      </c>
      <c r="V6" s="214">
        <f t="shared" si="5"/>
        <v>6.651301341566819E-2</v>
      </c>
      <c r="W6" s="214">
        <f t="shared" si="5"/>
        <v>0.1126970888438778</v>
      </c>
      <c r="X6" s="214">
        <f t="shared" si="5"/>
        <v>0.24857501148128849</v>
      </c>
      <c r="Y6" s="214">
        <f t="shared" si="5"/>
        <v>5.818539832487292E-2</v>
      </c>
      <c r="Z6" s="214">
        <f t="shared" si="5"/>
        <v>1.6398946047046083E-2</v>
      </c>
      <c r="AA6" s="214">
        <f t="shared" si="5"/>
        <v>8.1772181864960061E-3</v>
      </c>
      <c r="AB6" s="214">
        <f t="shared" si="5"/>
        <v>9.4443366460256126E-2</v>
      </c>
      <c r="AC6" s="214">
        <f t="shared" si="5"/>
        <v>0.1075995105171368</v>
      </c>
      <c r="AD6" s="214">
        <f t="shared" si="5"/>
        <v>-1</v>
      </c>
    </row>
    <row r="7" spans="1:37" s="215" customFormat="1">
      <c r="A7" s="213" t="s">
        <v>123</v>
      </c>
      <c r="L7" s="215">
        <v>285</v>
      </c>
      <c r="M7" s="215">
        <v>362</v>
      </c>
      <c r="N7" s="215">
        <v>404</v>
      </c>
      <c r="O7" s="215">
        <f ca="1">O8*O19</f>
        <v>0</v>
      </c>
      <c r="P7" s="215">
        <f t="shared" ref="P7:W7" ca="1" si="6">P8*P19</f>
        <v>0</v>
      </c>
      <c r="Q7" s="215">
        <v>378</v>
      </c>
      <c r="R7" s="215">
        <v>416</v>
      </c>
      <c r="S7" s="215">
        <v>461</v>
      </c>
      <c r="T7" s="215">
        <f t="shared" si="6"/>
        <v>293.58000000000004</v>
      </c>
      <c r="U7" s="215">
        <f t="shared" si="6"/>
        <v>326.82099999999997</v>
      </c>
      <c r="V7" s="215">
        <f t="shared" si="6"/>
        <v>461.07</v>
      </c>
      <c r="W7" s="215">
        <f t="shared" ca="1" si="6"/>
        <v>461.07</v>
      </c>
      <c r="X7" s="215">
        <f>564706/1000</f>
        <v>564.70600000000002</v>
      </c>
      <c r="Y7" s="215">
        <f>619470/1000</f>
        <v>619.47</v>
      </c>
      <c r="Z7" s="215">
        <f>708569/1000</f>
        <v>708.56899999999996</v>
      </c>
      <c r="AA7" s="215">
        <f>784291/1000</f>
        <v>784.29100000000005</v>
      </c>
      <c r="AB7" s="215">
        <f>832458/1000</f>
        <v>832.45799999999997</v>
      </c>
      <c r="AC7" s="215">
        <v>951</v>
      </c>
    </row>
    <row r="8" spans="1:37" s="214" customFormat="1">
      <c r="A8" s="214" t="s">
        <v>15</v>
      </c>
      <c r="B8" s="214">
        <f t="shared" ref="B8:K8" si="7">IFERROR(B7/B19, 0)</f>
        <v>0</v>
      </c>
      <c r="C8" s="214">
        <f t="shared" si="7"/>
        <v>0</v>
      </c>
      <c r="D8" s="214">
        <f t="shared" si="7"/>
        <v>0</v>
      </c>
      <c r="E8" s="214">
        <f t="shared" si="7"/>
        <v>0</v>
      </c>
      <c r="F8" s="214">
        <f t="shared" si="7"/>
        <v>0</v>
      </c>
      <c r="G8" s="214">
        <f t="shared" si="7"/>
        <v>0</v>
      </c>
      <c r="H8" s="214">
        <f t="shared" si="7"/>
        <v>0</v>
      </c>
      <c r="I8" s="214">
        <f t="shared" si="7"/>
        <v>0</v>
      </c>
      <c r="J8" s="214">
        <f t="shared" si="7"/>
        <v>0</v>
      </c>
      <c r="K8" s="214">
        <f t="shared" si="7"/>
        <v>0</v>
      </c>
      <c r="T8" s="214">
        <v>7.0000000000000007E-2</v>
      </c>
      <c r="U8" s="214">
        <v>7.2999999999999995E-2</v>
      </c>
      <c r="V8" s="214">
        <v>9.4E-2</v>
      </c>
      <c r="W8" s="214">
        <f t="shared" ref="W8:AD8" ca="1" si="8">IFERROR(W7/W19, 0)</f>
        <v>8.4244380510454409E-2</v>
      </c>
      <c r="X8" s="214">
        <f t="shared" si="8"/>
        <v>8.4393181067554182E-2</v>
      </c>
      <c r="Y8" s="214">
        <f t="shared" si="8"/>
        <v>8.7171872418665905E-2</v>
      </c>
      <c r="Z8" s="214">
        <f t="shared" si="8"/>
        <v>0.10000818618200705</v>
      </c>
      <c r="AA8" s="214">
        <f t="shared" si="8"/>
        <v>0.11020988317028137</v>
      </c>
      <c r="AB8" s="214">
        <f t="shared" si="8"/>
        <v>0.10598540268655042</v>
      </c>
      <c r="AC8" s="214">
        <f t="shared" si="8"/>
        <v>0.12117737003058104</v>
      </c>
      <c r="AD8" s="214">
        <f t="shared" si="8"/>
        <v>0</v>
      </c>
    </row>
    <row r="9" spans="1:37" s="214" customFormat="1">
      <c r="A9" s="214" t="s">
        <v>122</v>
      </c>
      <c r="B9" s="214">
        <f t="shared" ref="B9:AD9" si="9">IFERROR((B7-A7)/A7,0)</f>
        <v>0</v>
      </c>
      <c r="C9" s="214">
        <f t="shared" si="9"/>
        <v>0</v>
      </c>
      <c r="D9" s="214">
        <f t="shared" si="9"/>
        <v>0</v>
      </c>
      <c r="E9" s="214">
        <f t="shared" si="9"/>
        <v>0</v>
      </c>
      <c r="F9" s="214">
        <f t="shared" si="9"/>
        <v>0</v>
      </c>
      <c r="G9" s="214">
        <f t="shared" si="9"/>
        <v>0</v>
      </c>
      <c r="H9" s="214">
        <f t="shared" si="9"/>
        <v>0</v>
      </c>
      <c r="I9" s="214">
        <f t="shared" si="9"/>
        <v>0</v>
      </c>
      <c r="J9" s="214">
        <f t="shared" si="9"/>
        <v>0</v>
      </c>
      <c r="K9" s="214">
        <f t="shared" si="9"/>
        <v>0</v>
      </c>
      <c r="L9" s="214">
        <f t="shared" si="9"/>
        <v>0</v>
      </c>
      <c r="M9" s="214">
        <f t="shared" si="9"/>
        <v>0.27017543859649124</v>
      </c>
      <c r="N9" s="214">
        <f t="shared" si="9"/>
        <v>0.11602209944751381</v>
      </c>
      <c r="O9" s="214">
        <f t="shared" ca="1" si="9"/>
        <v>-1</v>
      </c>
      <c r="P9" s="214">
        <f t="shared" ca="1" si="9"/>
        <v>0</v>
      </c>
      <c r="Q9" s="214">
        <f t="shared" ca="1" si="9"/>
        <v>0</v>
      </c>
      <c r="R9" s="214">
        <f t="shared" si="9"/>
        <v>0.10052910052910052</v>
      </c>
      <c r="S9" s="214">
        <f t="shared" si="9"/>
        <v>0.10817307692307693</v>
      </c>
      <c r="T9" s="214">
        <f t="shared" si="9"/>
        <v>-0.36316702819956609</v>
      </c>
      <c r="U9" s="214">
        <f t="shared" si="9"/>
        <v>0.11322637781865223</v>
      </c>
      <c r="V9" s="214">
        <f t="shared" si="9"/>
        <v>0.41077225759666619</v>
      </c>
      <c r="W9" s="214">
        <f t="shared" ca="1" si="9"/>
        <v>0</v>
      </c>
      <c r="X9" s="214">
        <f t="shared" ca="1" si="9"/>
        <v>0.22477281106990268</v>
      </c>
      <c r="Y9" s="214">
        <f t="shared" si="9"/>
        <v>9.6977896462938251E-2</v>
      </c>
      <c r="Z9" s="214">
        <f t="shared" si="9"/>
        <v>0.14383101683697341</v>
      </c>
      <c r="AA9" s="214">
        <f t="shared" si="9"/>
        <v>0.10686609208136413</v>
      </c>
      <c r="AB9" s="214">
        <f t="shared" si="9"/>
        <v>6.1414704491062518E-2</v>
      </c>
      <c r="AC9" s="214">
        <f t="shared" si="9"/>
        <v>0.14239997693577339</v>
      </c>
      <c r="AD9" s="214">
        <f t="shared" si="9"/>
        <v>-1</v>
      </c>
    </row>
    <row r="10" spans="1:37" s="215" customFormat="1" ht="22.25" customHeight="1">
      <c r="A10" s="215" t="s">
        <v>124</v>
      </c>
      <c r="B10" s="215">
        <f t="shared" ref="B10:S10" si="10">B13+B16</f>
        <v>0</v>
      </c>
      <c r="C10" s="215">
        <f t="shared" si="10"/>
        <v>0</v>
      </c>
      <c r="D10" s="215">
        <f t="shared" si="10"/>
        <v>0</v>
      </c>
      <c r="E10" s="215">
        <f t="shared" si="10"/>
        <v>0</v>
      </c>
      <c r="F10" s="215">
        <f t="shared" si="10"/>
        <v>0</v>
      </c>
      <c r="G10" s="215">
        <f t="shared" si="10"/>
        <v>0</v>
      </c>
      <c r="H10" s="215">
        <f t="shared" si="10"/>
        <v>0</v>
      </c>
      <c r="I10" s="215">
        <f t="shared" si="10"/>
        <v>0</v>
      </c>
      <c r="J10" s="215">
        <f t="shared" si="10"/>
        <v>0</v>
      </c>
      <c r="K10" s="215">
        <f t="shared" si="10"/>
        <v>0</v>
      </c>
      <c r="L10" s="215">
        <f t="shared" si="10"/>
        <v>485</v>
      </c>
      <c r="M10" s="215">
        <f t="shared" si="10"/>
        <v>501</v>
      </c>
      <c r="N10" s="215">
        <f t="shared" si="10"/>
        <v>517</v>
      </c>
      <c r="O10" s="215">
        <f t="shared" si="10"/>
        <v>0</v>
      </c>
      <c r="P10" s="215">
        <f t="shared" si="10"/>
        <v>0</v>
      </c>
      <c r="Q10" s="215">
        <f t="shared" si="10"/>
        <v>419</v>
      </c>
      <c r="R10" s="215">
        <f t="shared" si="10"/>
        <v>434</v>
      </c>
      <c r="S10" s="215">
        <f t="shared" si="10"/>
        <v>461</v>
      </c>
      <c r="T10" s="215">
        <f>T11*T19</f>
        <v>595.548</v>
      </c>
      <c r="U10" s="215">
        <f>U11*U19</f>
        <v>608.87200000000007</v>
      </c>
      <c r="V10" s="215">
        <f>V11*V19</f>
        <v>667.08</v>
      </c>
      <c r="W10" s="215">
        <v>613</v>
      </c>
      <c r="X10" s="215">
        <v>665</v>
      </c>
      <c r="Y10" s="215">
        <v>720</v>
      </c>
      <c r="Z10" s="215">
        <f>Z13+Z16</f>
        <v>733.05700000000002</v>
      </c>
      <c r="AA10" s="215">
        <f>AA13+AA16</f>
        <v>642.41699999999992</v>
      </c>
      <c r="AB10" s="215">
        <f>AB13+AB16</f>
        <v>795.02100000000007</v>
      </c>
      <c r="AC10" s="215">
        <v>967</v>
      </c>
      <c r="AD10" s="215">
        <f>AD13+AD16</f>
        <v>0</v>
      </c>
    </row>
    <row r="11" spans="1:37" s="214" customFormat="1">
      <c r="A11" s="214" t="s">
        <v>15</v>
      </c>
      <c r="B11" s="214">
        <f t="shared" ref="B11:K11" si="11">IFERROR(B10/B19,0)</f>
        <v>0</v>
      </c>
      <c r="C11" s="214">
        <f t="shared" si="11"/>
        <v>0</v>
      </c>
      <c r="D11" s="214">
        <f t="shared" si="11"/>
        <v>0</v>
      </c>
      <c r="E11" s="214">
        <f t="shared" si="11"/>
        <v>0</v>
      </c>
      <c r="F11" s="214">
        <f t="shared" si="11"/>
        <v>0</v>
      </c>
      <c r="G11" s="214">
        <f t="shared" si="11"/>
        <v>0</v>
      </c>
      <c r="H11" s="214">
        <f t="shared" si="11"/>
        <v>0</v>
      </c>
      <c r="I11" s="214">
        <f t="shared" si="11"/>
        <v>0</v>
      </c>
      <c r="J11" s="214">
        <f t="shared" si="11"/>
        <v>0</v>
      </c>
      <c r="K11" s="214">
        <f t="shared" si="11"/>
        <v>0</v>
      </c>
      <c r="T11" s="214">
        <v>0.14199999999999999</v>
      </c>
      <c r="U11" s="214">
        <v>0.13600000000000001</v>
      </c>
      <c r="V11" s="214">
        <v>0.13600000000000001</v>
      </c>
      <c r="W11" s="214">
        <f t="shared" ref="W11:AD11" ca="1" si="12">IFERROR(W10/W19,0)</f>
        <v>0.11104732481922203</v>
      </c>
      <c r="X11" s="214">
        <f t="shared" si="12"/>
        <v>9.9381740958876877E-2</v>
      </c>
      <c r="Y11" s="214">
        <f t="shared" si="12"/>
        <v>0.10131846278502502</v>
      </c>
      <c r="Z11" s="214">
        <f t="shared" si="12"/>
        <v>0.103464448681813</v>
      </c>
      <c r="AA11" s="214">
        <f t="shared" si="12"/>
        <v>9.0273511383660701E-2</v>
      </c>
      <c r="AB11" s="214">
        <f t="shared" si="12"/>
        <v>0.1012190655015196</v>
      </c>
      <c r="AC11" s="214">
        <f t="shared" si="12"/>
        <v>0.12321610601427115</v>
      </c>
      <c r="AD11" s="214">
        <f t="shared" si="12"/>
        <v>0</v>
      </c>
    </row>
    <row r="12" spans="1:37" s="214" customFormat="1">
      <c r="A12" s="214" t="s">
        <v>122</v>
      </c>
      <c r="B12" s="214">
        <f>IFERROR((B10-A10)/A10,0)</f>
        <v>0</v>
      </c>
      <c r="C12" s="214">
        <f t="shared" ref="C12:K12" si="13">IFERROR((C11-B11)/B11,0)</f>
        <v>0</v>
      </c>
      <c r="D12" s="214">
        <f t="shared" si="13"/>
        <v>0</v>
      </c>
      <c r="E12" s="214">
        <f t="shared" si="13"/>
        <v>0</v>
      </c>
      <c r="F12" s="214">
        <f t="shared" si="13"/>
        <v>0</v>
      </c>
      <c r="G12" s="214">
        <f t="shared" si="13"/>
        <v>0</v>
      </c>
      <c r="H12" s="214">
        <f t="shared" si="13"/>
        <v>0</v>
      </c>
      <c r="I12" s="214">
        <f t="shared" si="13"/>
        <v>0</v>
      </c>
      <c r="J12" s="214">
        <f t="shared" si="13"/>
        <v>0</v>
      </c>
      <c r="K12" s="214">
        <f t="shared" si="13"/>
        <v>0</v>
      </c>
      <c r="L12" s="214">
        <f>IFERROR((L10-K10)/K10,0)</f>
        <v>0</v>
      </c>
      <c r="M12" s="214">
        <f t="shared" ref="M12:W12" si="14">IFERROR((M10-L10)/L10,0)</f>
        <v>3.2989690721649485E-2</v>
      </c>
      <c r="N12" s="214">
        <f t="shared" si="14"/>
        <v>3.1936127744510975E-2</v>
      </c>
      <c r="O12" s="214">
        <f t="shared" si="14"/>
        <v>-1</v>
      </c>
      <c r="P12" s="214">
        <f t="shared" si="14"/>
        <v>0</v>
      </c>
      <c r="Q12" s="214">
        <f t="shared" si="14"/>
        <v>0</v>
      </c>
      <c r="R12" s="214">
        <f t="shared" si="14"/>
        <v>3.5799522673031027E-2</v>
      </c>
      <c r="S12" s="214">
        <f t="shared" si="14"/>
        <v>6.2211981566820278E-2</v>
      </c>
      <c r="T12" s="214">
        <f t="shared" si="14"/>
        <v>0.29186117136659434</v>
      </c>
      <c r="U12" s="214">
        <f t="shared" si="14"/>
        <v>2.2372671892106209E-2</v>
      </c>
      <c r="V12" s="214">
        <f t="shared" si="14"/>
        <v>9.5599731963368267E-2</v>
      </c>
      <c r="W12" s="214">
        <f t="shared" si="14"/>
        <v>-8.1069736763206862E-2</v>
      </c>
      <c r="X12" s="214">
        <f t="shared" ref="X12:AD12" ca="1" si="15">IFERROR((X11-W11)/W11,0)</f>
        <v>-0.10505056181529791</v>
      </c>
      <c r="Y12" s="214">
        <f t="shared" si="15"/>
        <v>1.9487702745613338E-2</v>
      </c>
      <c r="Z12" s="214">
        <f t="shared" si="15"/>
        <v>2.1180600630916396E-2</v>
      </c>
      <c r="AA12" s="214">
        <f t="shared" si="15"/>
        <v>-0.12749246206026515</v>
      </c>
      <c r="AB12" s="214">
        <f t="shared" si="15"/>
        <v>0.12124879103617121</v>
      </c>
      <c r="AC12" s="214">
        <f t="shared" si="15"/>
        <v>0.21732111834623985</v>
      </c>
      <c r="AD12" s="214">
        <f t="shared" si="15"/>
        <v>-1</v>
      </c>
    </row>
    <row r="13" spans="1:37" s="215" customFormat="1">
      <c r="A13" s="213" t="s">
        <v>125</v>
      </c>
      <c r="W13" s="216">
        <f>508233/1000</f>
        <v>508.233</v>
      </c>
      <c r="X13" s="216">
        <f>564706/1000</f>
        <v>564.70600000000002</v>
      </c>
      <c r="Y13" s="216">
        <f>619470/1000</f>
        <v>619.47</v>
      </c>
      <c r="Z13" s="215">
        <f>422688/1000</f>
        <v>422.68799999999999</v>
      </c>
      <c r="AA13" s="215">
        <f>446441/1000</f>
        <v>446.44099999999997</v>
      </c>
      <c r="AB13" s="215">
        <f>527517/1000</f>
        <v>527.51700000000005</v>
      </c>
    </row>
    <row r="14" spans="1:37" s="214" customFormat="1">
      <c r="A14" s="214" t="s">
        <v>15</v>
      </c>
      <c r="B14" s="214">
        <f t="shared" ref="B14:K14" si="16">IFERROR(B13/B19,0)</f>
        <v>0</v>
      </c>
      <c r="C14" s="214">
        <f t="shared" si="16"/>
        <v>0</v>
      </c>
      <c r="D14" s="214">
        <f t="shared" si="16"/>
        <v>0</v>
      </c>
      <c r="E14" s="214">
        <f t="shared" si="16"/>
        <v>0</v>
      </c>
      <c r="F14" s="214">
        <f t="shared" si="16"/>
        <v>0</v>
      </c>
      <c r="G14" s="214">
        <f t="shared" si="16"/>
        <v>0</v>
      </c>
      <c r="H14" s="214">
        <f t="shared" si="16"/>
        <v>0</v>
      </c>
      <c r="I14" s="214">
        <f t="shared" si="16"/>
        <v>0</v>
      </c>
      <c r="J14" s="214">
        <f t="shared" si="16"/>
        <v>0</v>
      </c>
      <c r="K14" s="214">
        <f t="shared" si="16"/>
        <v>0</v>
      </c>
      <c r="W14" s="217">
        <f t="shared" ref="W14:AD14" ca="1" si="17">IFERROR(W13/W19,0)</f>
        <v>9.2068376892084289E-2</v>
      </c>
      <c r="X14" s="217">
        <f t="shared" si="17"/>
        <v>8.4393181067554182E-2</v>
      </c>
      <c r="Y14" s="217">
        <f t="shared" si="17"/>
        <v>8.7171872418665905E-2</v>
      </c>
      <c r="Z14" s="214">
        <f t="shared" si="17"/>
        <v>5.9658636210305836E-2</v>
      </c>
      <c r="AA14" s="214">
        <f t="shared" si="17"/>
        <v>6.2734636062919985E-2</v>
      </c>
      <c r="AB14" s="214">
        <f t="shared" si="17"/>
        <v>6.7161468409218272E-2</v>
      </c>
      <c r="AC14" s="214">
        <f t="shared" si="17"/>
        <v>0</v>
      </c>
      <c r="AD14" s="214">
        <f t="shared" si="17"/>
        <v>0</v>
      </c>
    </row>
    <row r="15" spans="1:37" s="214" customFormat="1">
      <c r="A15" s="214" t="s">
        <v>122</v>
      </c>
      <c r="B15" s="214">
        <f t="shared" ref="B15:K15" si="18">IFERROR((B13-A13)/A13,0)</f>
        <v>0</v>
      </c>
      <c r="C15" s="214">
        <f t="shared" si="18"/>
        <v>0</v>
      </c>
      <c r="D15" s="214">
        <f t="shared" si="18"/>
        <v>0</v>
      </c>
      <c r="E15" s="214">
        <f t="shared" si="18"/>
        <v>0</v>
      </c>
      <c r="F15" s="214">
        <f t="shared" si="18"/>
        <v>0</v>
      </c>
      <c r="G15" s="214">
        <f t="shared" si="18"/>
        <v>0</v>
      </c>
      <c r="H15" s="214">
        <f t="shared" si="18"/>
        <v>0</v>
      </c>
      <c r="I15" s="214">
        <f t="shared" si="18"/>
        <v>0</v>
      </c>
      <c r="J15" s="214">
        <f t="shared" si="18"/>
        <v>0</v>
      </c>
      <c r="K15" s="214">
        <f t="shared" si="18"/>
        <v>0</v>
      </c>
      <c r="W15" s="217">
        <f>IFERROR((W13-K13)/K13,0)</f>
        <v>0</v>
      </c>
      <c r="X15" s="217">
        <f t="shared" ref="X15:AD15" si="19">IFERROR((X13-W13)/W13,0)</f>
        <v>0.11111635804837547</v>
      </c>
      <c r="Y15" s="217">
        <f t="shared" si="19"/>
        <v>9.6977896462938251E-2</v>
      </c>
      <c r="Z15" s="214">
        <f t="shared" si="19"/>
        <v>-0.31766187224562936</v>
      </c>
      <c r="AA15" s="214">
        <f t="shared" si="19"/>
        <v>5.6195113180407263E-2</v>
      </c>
      <c r="AB15" s="214">
        <f t="shared" si="19"/>
        <v>0.18160518411167451</v>
      </c>
      <c r="AC15" s="214">
        <f t="shared" si="19"/>
        <v>-1</v>
      </c>
      <c r="AD15" s="214">
        <f t="shared" si="19"/>
        <v>0</v>
      </c>
    </row>
    <row r="16" spans="1:37" s="215" customFormat="1">
      <c r="A16" s="213" t="s">
        <v>126</v>
      </c>
      <c r="L16" s="215">
        <v>485</v>
      </c>
      <c r="M16" s="215">
        <v>501</v>
      </c>
      <c r="N16" s="215">
        <v>517</v>
      </c>
      <c r="Q16" s="215">
        <v>419</v>
      </c>
      <c r="R16" s="215">
        <v>434</v>
      </c>
      <c r="S16" s="215">
        <v>461</v>
      </c>
      <c r="W16" s="216">
        <f>301213/1000</f>
        <v>301.21300000000002</v>
      </c>
      <c r="X16" s="216">
        <f>314834/1000</f>
        <v>314.834</v>
      </c>
      <c r="Y16" s="216">
        <f>314936/1000</f>
        <v>314.93599999999998</v>
      </c>
      <c r="Z16" s="215">
        <f>310369/1000</f>
        <v>310.36900000000003</v>
      </c>
      <c r="AA16" s="215">
        <f>195976/1000</f>
        <v>195.976</v>
      </c>
      <c r="AB16" s="215">
        <f>267504/1000</f>
        <v>267.50400000000002</v>
      </c>
    </row>
    <row r="17" spans="1:31" s="214" customFormat="1">
      <c r="A17" s="214" t="s">
        <v>15</v>
      </c>
      <c r="B17" s="214">
        <f t="shared" ref="B17:K17" si="20">IFERROR(B16/B19,0)</f>
        <v>0</v>
      </c>
      <c r="C17" s="214">
        <f t="shared" si="20"/>
        <v>0</v>
      </c>
      <c r="D17" s="214">
        <f t="shared" si="20"/>
        <v>0</v>
      </c>
      <c r="E17" s="214">
        <f t="shared" si="20"/>
        <v>0</v>
      </c>
      <c r="F17" s="214">
        <f t="shared" si="20"/>
        <v>0</v>
      </c>
      <c r="G17" s="214">
        <f t="shared" si="20"/>
        <v>0</v>
      </c>
      <c r="H17" s="214">
        <f t="shared" si="20"/>
        <v>0</v>
      </c>
      <c r="I17" s="214">
        <f t="shared" si="20"/>
        <v>0</v>
      </c>
      <c r="J17" s="214">
        <f t="shared" si="20"/>
        <v>0</v>
      </c>
      <c r="K17" s="214">
        <f t="shared" si="20"/>
        <v>0</v>
      </c>
      <c r="W17" s="217">
        <f t="shared" ref="W17:AD17" ca="1" si="21">IFERROR(W16/W19,0)</f>
        <v>5.5036117263529409E-2</v>
      </c>
      <c r="X17" s="217">
        <f t="shared" si="21"/>
        <v>4.7050753433153451E-2</v>
      </c>
      <c r="Y17" s="217">
        <f t="shared" si="21"/>
        <v>4.431782138286755E-2</v>
      </c>
      <c r="Z17" s="214">
        <f t="shared" si="21"/>
        <v>4.3805812471507152E-2</v>
      </c>
      <c r="AA17" s="214">
        <f t="shared" si="21"/>
        <v>2.753887532074072E-2</v>
      </c>
      <c r="AB17" s="214">
        <f t="shared" si="21"/>
        <v>3.4057597092301335E-2</v>
      </c>
      <c r="AC17" s="214">
        <f t="shared" si="21"/>
        <v>0</v>
      </c>
      <c r="AD17" s="214">
        <f t="shared" si="21"/>
        <v>0</v>
      </c>
    </row>
    <row r="18" spans="1:31" s="214" customFormat="1">
      <c r="A18" s="214" t="s">
        <v>122</v>
      </c>
      <c r="B18" s="214">
        <f t="shared" ref="B18:K18" si="22">IFERROR((B16-A16)/A16,0)</f>
        <v>0</v>
      </c>
      <c r="C18" s="214">
        <f t="shared" si="22"/>
        <v>0</v>
      </c>
      <c r="D18" s="214">
        <f t="shared" si="22"/>
        <v>0</v>
      </c>
      <c r="E18" s="214">
        <f t="shared" si="22"/>
        <v>0</v>
      </c>
      <c r="F18" s="214">
        <f t="shared" si="22"/>
        <v>0</v>
      </c>
      <c r="G18" s="214">
        <f t="shared" si="22"/>
        <v>0</v>
      </c>
      <c r="H18" s="214">
        <f t="shared" si="22"/>
        <v>0</v>
      </c>
      <c r="I18" s="214">
        <f t="shared" si="22"/>
        <v>0</v>
      </c>
      <c r="J18" s="214">
        <f t="shared" si="22"/>
        <v>0</v>
      </c>
      <c r="K18" s="214">
        <f t="shared" si="22"/>
        <v>0</v>
      </c>
      <c r="W18" s="217">
        <f>IFERROR((W16-K16)/K16,0)</f>
        <v>0</v>
      </c>
      <c r="X18" s="217">
        <f t="shared" ref="X18:AD18" si="23">IFERROR((X16-W16)/W16,0)</f>
        <v>4.5220491811442332E-2</v>
      </c>
      <c r="Y18" s="217">
        <f t="shared" si="23"/>
        <v>3.2398025626195217E-4</v>
      </c>
      <c r="Z18" s="214">
        <f t="shared" si="23"/>
        <v>-1.4501359006274134E-2</v>
      </c>
      <c r="AA18" s="214">
        <f t="shared" si="23"/>
        <v>-0.36857095908418697</v>
      </c>
      <c r="AB18" s="214">
        <f t="shared" si="23"/>
        <v>0.36498346736335074</v>
      </c>
      <c r="AC18" s="214">
        <f t="shared" si="23"/>
        <v>-1</v>
      </c>
      <c r="AD18" s="214">
        <f t="shared" si="23"/>
        <v>0</v>
      </c>
    </row>
    <row r="19" spans="1:31" s="215" customFormat="1">
      <c r="A19" s="215" t="s">
        <v>132</v>
      </c>
      <c r="B19" s="215">
        <f t="shared" ref="B19:K19" si="24">B4+B7+B13+B16</f>
        <v>0</v>
      </c>
      <c r="C19" s="215">
        <f t="shared" si="24"/>
        <v>0</v>
      </c>
      <c r="D19" s="215">
        <f t="shared" si="24"/>
        <v>0</v>
      </c>
      <c r="E19" s="215">
        <f t="shared" si="24"/>
        <v>0</v>
      </c>
      <c r="F19" s="215">
        <f t="shared" si="24"/>
        <v>0</v>
      </c>
      <c r="G19" s="215">
        <f t="shared" si="24"/>
        <v>0</v>
      </c>
      <c r="H19" s="215">
        <f t="shared" si="24"/>
        <v>0</v>
      </c>
      <c r="I19" s="215">
        <f t="shared" si="24"/>
        <v>0</v>
      </c>
      <c r="J19" s="215">
        <f t="shared" si="24"/>
        <v>0</v>
      </c>
      <c r="K19" s="215">
        <f t="shared" si="24"/>
        <v>0</v>
      </c>
      <c r="L19" s="215">
        <f t="shared" ref="L19:R19" si="25">L4+L7+L10</f>
        <v>3339</v>
      </c>
      <c r="M19" s="215">
        <f t="shared" si="25"/>
        <v>3598</v>
      </c>
      <c r="N19" s="215">
        <f t="shared" si="25"/>
        <v>3756</v>
      </c>
      <c r="O19" s="215">
        <f t="shared" ca="1" si="25"/>
        <v>0</v>
      </c>
      <c r="P19" s="215">
        <f t="shared" ca="1" si="25"/>
        <v>0</v>
      </c>
      <c r="Q19" s="215">
        <f t="shared" si="25"/>
        <v>3489</v>
      </c>
      <c r="R19" s="215">
        <f t="shared" si="25"/>
        <v>3762</v>
      </c>
      <c r="S19" s="215">
        <v>3967</v>
      </c>
      <c r="T19" s="215">
        <v>4194</v>
      </c>
      <c r="U19" s="215">
        <v>4477</v>
      </c>
      <c r="V19" s="215">
        <v>4905</v>
      </c>
      <c r="W19" s="216">
        <f t="shared" ref="W19:AD19" ca="1" si="26">W4+W7+W13+W16</f>
        <v>5473.0059999999994</v>
      </c>
      <c r="X19" s="216">
        <f t="shared" si="26"/>
        <v>6691.37</v>
      </c>
      <c r="Y19" s="216">
        <f t="shared" si="26"/>
        <v>7106.3060000000005</v>
      </c>
      <c r="Z19" s="215">
        <f t="shared" si="26"/>
        <v>7085.11</v>
      </c>
      <c r="AA19" s="215">
        <f t="shared" si="26"/>
        <v>7116.3399999999992</v>
      </c>
      <c r="AB19" s="215">
        <f t="shared" si="26"/>
        <v>7854.4589999999989</v>
      </c>
      <c r="AC19" s="215">
        <f t="shared" si="26"/>
        <v>7848</v>
      </c>
      <c r="AD19" s="215">
        <f t="shared" si="26"/>
        <v>0</v>
      </c>
    </row>
    <row r="20" spans="1:31" s="214" customFormat="1">
      <c r="M20" s="214">
        <f>M19/L19-1</f>
        <v>7.7568134171907666E-2</v>
      </c>
      <c r="N20" s="214">
        <f t="shared" ref="N20:AE20" si="27">N19/M19-1</f>
        <v>4.3913285158421411E-2</v>
      </c>
      <c r="O20" s="214">
        <f t="shared" ca="1" si="27"/>
        <v>7.7568134171907666E-2</v>
      </c>
      <c r="P20" s="214">
        <f t="shared" ca="1" si="27"/>
        <v>7.7568134171907666E-2</v>
      </c>
      <c r="Q20" s="214">
        <f t="shared" ca="1" si="27"/>
        <v>7.7568134171907666E-2</v>
      </c>
      <c r="R20" s="214">
        <f t="shared" si="27"/>
        <v>7.8245915735167593E-2</v>
      </c>
      <c r="S20" s="214">
        <f t="shared" si="27"/>
        <v>5.4492291334396592E-2</v>
      </c>
      <c r="T20" s="214">
        <f t="shared" si="27"/>
        <v>5.7222082177968314E-2</v>
      </c>
      <c r="U20" s="214">
        <f t="shared" si="27"/>
        <v>6.7477348593228514E-2</v>
      </c>
      <c r="V20" s="214">
        <f t="shared" si="27"/>
        <v>9.5599731963368351E-2</v>
      </c>
      <c r="W20" s="214">
        <f t="shared" ca="1" si="27"/>
        <v>7.7568134171907666E-2</v>
      </c>
      <c r="X20" s="214">
        <f t="shared" ca="1" si="27"/>
        <v>7.7568134171907666E-2</v>
      </c>
      <c r="Y20" s="214">
        <f t="shared" si="27"/>
        <v>6.2010619648891208E-2</v>
      </c>
      <c r="Z20" s="214">
        <f t="shared" si="27"/>
        <v>-2.9827029683214823E-3</v>
      </c>
      <c r="AA20" s="214">
        <f t="shared" si="27"/>
        <v>4.407835587591391E-3</v>
      </c>
      <c r="AB20" s="214">
        <f t="shared" si="27"/>
        <v>0.1037217165003359</v>
      </c>
      <c r="AC20" s="214">
        <f t="shared" si="27"/>
        <v>-8.2233544028931238E-4</v>
      </c>
      <c r="AD20" s="214">
        <f t="shared" si="27"/>
        <v>-1</v>
      </c>
      <c r="AE20" s="214" t="e">
        <f t="shared" si="27"/>
        <v>#DIV/0!</v>
      </c>
    </row>
    <row r="21" spans="1:31" s="214" customFormat="1">
      <c r="A21" s="214" t="s">
        <v>133</v>
      </c>
    </row>
    <row r="22" spans="1:31" s="214" customFormat="1">
      <c r="A22" s="214" t="s">
        <v>120</v>
      </c>
      <c r="B22" s="214">
        <f t="shared" ref="B22:AD22" si="28">B23*B4</f>
        <v>0</v>
      </c>
      <c r="C22" s="214">
        <f t="shared" si="28"/>
        <v>0</v>
      </c>
      <c r="D22" s="214">
        <f t="shared" si="28"/>
        <v>0</v>
      </c>
      <c r="E22" s="214">
        <f t="shared" si="28"/>
        <v>0</v>
      </c>
      <c r="F22" s="214">
        <f t="shared" si="28"/>
        <v>0</v>
      </c>
      <c r="G22" s="214">
        <f t="shared" si="28"/>
        <v>0</v>
      </c>
      <c r="H22" s="214">
        <f t="shared" si="28"/>
        <v>0</v>
      </c>
      <c r="I22" s="214">
        <f t="shared" si="28"/>
        <v>0</v>
      </c>
      <c r="J22" s="214">
        <f t="shared" si="28"/>
        <v>0</v>
      </c>
      <c r="K22" s="214">
        <f t="shared" si="28"/>
        <v>0</v>
      </c>
      <c r="L22" s="214">
        <f t="shared" si="28"/>
        <v>0</v>
      </c>
      <c r="M22" s="214">
        <f t="shared" si="28"/>
        <v>0</v>
      </c>
      <c r="N22" s="214">
        <f t="shared" si="28"/>
        <v>0</v>
      </c>
      <c r="O22" s="214">
        <f t="shared" ca="1" si="28"/>
        <v>0</v>
      </c>
      <c r="P22" s="214">
        <f t="shared" ca="1" si="28"/>
        <v>0</v>
      </c>
      <c r="Q22" s="214">
        <f t="shared" si="28"/>
        <v>1529.0559999999998</v>
      </c>
      <c r="R22" s="214">
        <f t="shared" si="28"/>
        <v>1648.1919999999998</v>
      </c>
      <c r="S22" s="214">
        <f t="shared" si="28"/>
        <v>1756.3879999999999</v>
      </c>
      <c r="T22" s="214">
        <f t="shared" si="28"/>
        <v>1923.435504</v>
      </c>
      <c r="U22" s="214">
        <f t="shared" si="28"/>
        <v>2007.921069</v>
      </c>
      <c r="V22" s="214">
        <f t="shared" si="28"/>
        <v>2107.4823000000001</v>
      </c>
      <c r="W22" s="214">
        <f t="shared" si="28"/>
        <v>2307.1670100000001</v>
      </c>
      <c r="X22" s="214">
        <f t="shared" si="28"/>
        <v>2885.9182000000001</v>
      </c>
      <c r="Y22" s="214">
        <f t="shared" si="28"/>
        <v>3026.0743500000003</v>
      </c>
      <c r="Z22" s="214">
        <f t="shared" si="28"/>
        <v>3053.1248440000004</v>
      </c>
      <c r="AA22" s="214">
        <f t="shared" si="28"/>
        <v>2981.3671679999998</v>
      </c>
      <c r="AB22" s="214">
        <f t="shared" si="28"/>
        <v>3318.9803400000001</v>
      </c>
      <c r="AC22" s="214">
        <f t="shared" si="28"/>
        <v>3282.9719999999998</v>
      </c>
      <c r="AD22" s="214">
        <f t="shared" si="28"/>
        <v>0</v>
      </c>
    </row>
    <row r="23" spans="1:31" s="214" customFormat="1">
      <c r="A23" s="214" t="s">
        <v>134</v>
      </c>
      <c r="B23" s="214">
        <v>0.47599999999999998</v>
      </c>
      <c r="C23" s="214">
        <v>0.47599999999999998</v>
      </c>
      <c r="D23" s="214">
        <v>0.47599999999999998</v>
      </c>
      <c r="E23" s="214">
        <v>0.47599999999999998</v>
      </c>
      <c r="F23" s="214">
        <v>0.47599999999999998</v>
      </c>
      <c r="G23" s="214">
        <v>0.47599999999999998</v>
      </c>
      <c r="H23" s="214">
        <v>0.47599999999999998</v>
      </c>
      <c r="I23" s="214">
        <v>0.47599999999999998</v>
      </c>
      <c r="J23" s="214">
        <v>0.47599999999999998</v>
      </c>
      <c r="K23" s="214">
        <v>0.47599999999999998</v>
      </c>
      <c r="Q23" s="214">
        <v>0.56799999999999995</v>
      </c>
      <c r="R23" s="214">
        <v>0.56599999999999995</v>
      </c>
      <c r="S23" s="214">
        <v>0.57699999999999996</v>
      </c>
      <c r="T23" s="214">
        <v>0.58199999999999996</v>
      </c>
      <c r="U23" s="214">
        <v>0.56699999999999995</v>
      </c>
      <c r="V23" s="214">
        <v>0.55800000000000005</v>
      </c>
      <c r="W23" s="214">
        <v>0.54900000000000004</v>
      </c>
      <c r="X23" s="214">
        <v>0.55000000000000004</v>
      </c>
      <c r="Y23" s="214">
        <v>0.54500000000000004</v>
      </c>
      <c r="Z23" s="214">
        <v>0.54100000000000004</v>
      </c>
      <c r="AA23" s="214">
        <v>0.52400000000000002</v>
      </c>
      <c r="AB23" s="214">
        <v>0.53300000000000003</v>
      </c>
      <c r="AC23" s="214">
        <v>0.47599999999999998</v>
      </c>
      <c r="AD23" s="214">
        <v>0.47599999999999998</v>
      </c>
    </row>
    <row r="24" spans="1:31" s="214" customFormat="1">
      <c r="A24" s="214" t="s">
        <v>122</v>
      </c>
      <c r="B24" s="214">
        <f t="shared" ref="B24:AD24" si="29">IFERROR((B22-A22)/A22,0)</f>
        <v>0</v>
      </c>
      <c r="C24" s="214">
        <f t="shared" si="29"/>
        <v>0</v>
      </c>
      <c r="D24" s="214">
        <f t="shared" si="29"/>
        <v>0</v>
      </c>
      <c r="E24" s="214">
        <f t="shared" si="29"/>
        <v>0</v>
      </c>
      <c r="F24" s="214">
        <f t="shared" si="29"/>
        <v>0</v>
      </c>
      <c r="G24" s="214">
        <f t="shared" si="29"/>
        <v>0</v>
      </c>
      <c r="H24" s="214">
        <f t="shared" si="29"/>
        <v>0</v>
      </c>
      <c r="I24" s="214">
        <f t="shared" si="29"/>
        <v>0</v>
      </c>
      <c r="J24" s="214">
        <f t="shared" si="29"/>
        <v>0</v>
      </c>
      <c r="K24" s="214">
        <f t="shared" si="29"/>
        <v>0</v>
      </c>
      <c r="L24" s="214">
        <f t="shared" si="29"/>
        <v>0</v>
      </c>
      <c r="M24" s="214">
        <f t="shared" si="29"/>
        <v>0</v>
      </c>
      <c r="N24" s="214">
        <f t="shared" si="29"/>
        <v>0</v>
      </c>
      <c r="O24" s="214">
        <f t="shared" ca="1" si="29"/>
        <v>0</v>
      </c>
      <c r="P24" s="214">
        <f t="shared" ca="1" si="29"/>
        <v>0</v>
      </c>
      <c r="Q24" s="214">
        <f t="shared" ca="1" si="29"/>
        <v>0</v>
      </c>
      <c r="R24" s="214">
        <f t="shared" si="29"/>
        <v>7.79147395517234E-2</v>
      </c>
      <c r="S24" s="214">
        <f t="shared" si="29"/>
        <v>6.5645264629363667E-2</v>
      </c>
      <c r="T24" s="214">
        <f t="shared" si="29"/>
        <v>9.5108543214825036E-2</v>
      </c>
      <c r="U24" s="214">
        <f t="shared" si="29"/>
        <v>4.3924303582991341E-2</v>
      </c>
      <c r="V24" s="214">
        <f t="shared" si="29"/>
        <v>4.958423542494346E-2</v>
      </c>
      <c r="W24" s="214">
        <f t="shared" si="29"/>
        <v>9.4750361604460445E-2</v>
      </c>
      <c r="X24" s="214">
        <f t="shared" si="29"/>
        <v>0.25084928290475161</v>
      </c>
      <c r="Y24" s="214">
        <f t="shared" si="29"/>
        <v>4.8565531067374067E-2</v>
      </c>
      <c r="Z24" s="214">
        <f t="shared" si="29"/>
        <v>8.9391372687191474E-3</v>
      </c>
      <c r="AA24" s="214">
        <f t="shared" si="29"/>
        <v>-2.3503027116961426E-2</v>
      </c>
      <c r="AB24" s="214">
        <f t="shared" si="29"/>
        <v>0.11324105786892476</v>
      </c>
      <c r="AC24" s="214">
        <f t="shared" si="29"/>
        <v>-1.0849217624470869E-2</v>
      </c>
      <c r="AD24" s="214">
        <f t="shared" si="29"/>
        <v>-1</v>
      </c>
    </row>
    <row r="25" spans="1:31" s="214" customFormat="1">
      <c r="A25" s="214" t="s">
        <v>135</v>
      </c>
      <c r="B25" s="214">
        <f t="shared" ref="B25:AD25" si="30">B26*B7</f>
        <v>0</v>
      </c>
      <c r="C25" s="214">
        <f t="shared" si="30"/>
        <v>0</v>
      </c>
      <c r="D25" s="214">
        <f t="shared" si="30"/>
        <v>0</v>
      </c>
      <c r="E25" s="214">
        <f t="shared" si="30"/>
        <v>0</v>
      </c>
      <c r="F25" s="214">
        <f t="shared" si="30"/>
        <v>0</v>
      </c>
      <c r="G25" s="214">
        <f t="shared" si="30"/>
        <v>0</v>
      </c>
      <c r="H25" s="214">
        <f t="shared" si="30"/>
        <v>0</v>
      </c>
      <c r="I25" s="214">
        <f t="shared" si="30"/>
        <v>0</v>
      </c>
      <c r="J25" s="214">
        <f t="shared" si="30"/>
        <v>0</v>
      </c>
      <c r="K25" s="214">
        <f t="shared" si="30"/>
        <v>0</v>
      </c>
      <c r="L25" s="214">
        <f t="shared" si="30"/>
        <v>0</v>
      </c>
      <c r="M25" s="214">
        <f t="shared" si="30"/>
        <v>0</v>
      </c>
      <c r="N25" s="214">
        <f t="shared" si="30"/>
        <v>0</v>
      </c>
      <c r="O25" s="214">
        <f t="shared" ca="1" si="30"/>
        <v>0</v>
      </c>
      <c r="P25" s="214">
        <f t="shared" ca="1" si="30"/>
        <v>0</v>
      </c>
      <c r="Q25" s="214">
        <f t="shared" si="30"/>
        <v>221.886</v>
      </c>
      <c r="R25" s="214">
        <f t="shared" si="30"/>
        <v>237.53599999999997</v>
      </c>
      <c r="S25" s="214">
        <f t="shared" si="30"/>
        <v>261.387</v>
      </c>
      <c r="T25" s="214">
        <f t="shared" si="30"/>
        <v>157.94604000000004</v>
      </c>
      <c r="U25" s="214">
        <f t="shared" si="30"/>
        <v>174.522414</v>
      </c>
      <c r="V25" s="214">
        <f t="shared" si="30"/>
        <v>264.19310999999999</v>
      </c>
      <c r="W25" s="214">
        <f t="shared" ca="1" si="30"/>
        <v>252.20529000000002</v>
      </c>
      <c r="X25" s="214">
        <f t="shared" si="30"/>
        <v>298.72947400000004</v>
      </c>
      <c r="Y25" s="214">
        <f t="shared" si="30"/>
        <v>322.12440000000004</v>
      </c>
      <c r="Z25" s="214">
        <f t="shared" si="30"/>
        <v>369.873018</v>
      </c>
      <c r="AA25" s="214">
        <f t="shared" si="30"/>
        <v>451.75161600000001</v>
      </c>
      <c r="AB25" s="214">
        <f t="shared" si="30"/>
        <v>460.34927400000004</v>
      </c>
      <c r="AC25" s="214">
        <f t="shared" si="30"/>
        <v>403.22399999999999</v>
      </c>
      <c r="AD25" s="214">
        <f t="shared" si="30"/>
        <v>0</v>
      </c>
    </row>
    <row r="26" spans="1:31" s="214" customFormat="1">
      <c r="A26" s="214" t="s">
        <v>134</v>
      </c>
      <c r="B26" s="214">
        <v>0.42399999999999999</v>
      </c>
      <c r="C26" s="214">
        <v>0.42399999999999999</v>
      </c>
      <c r="D26" s="214">
        <v>0.42399999999999999</v>
      </c>
      <c r="E26" s="214">
        <v>0.42399999999999999</v>
      </c>
      <c r="F26" s="214">
        <v>0.42399999999999999</v>
      </c>
      <c r="G26" s="214">
        <v>0.42399999999999999</v>
      </c>
      <c r="H26" s="214">
        <v>0.42399999999999999</v>
      </c>
      <c r="I26" s="214">
        <v>0.42399999999999999</v>
      </c>
      <c r="J26" s="214">
        <v>0.42399999999999999</v>
      </c>
      <c r="K26" s="214">
        <v>0.42399999999999999</v>
      </c>
      <c r="Q26" s="214">
        <v>0.58699999999999997</v>
      </c>
      <c r="R26" s="214">
        <v>0.57099999999999995</v>
      </c>
      <c r="S26" s="214">
        <v>0.56699999999999995</v>
      </c>
      <c r="T26" s="214">
        <v>0.53800000000000003</v>
      </c>
      <c r="U26" s="214">
        <v>0.53400000000000003</v>
      </c>
      <c r="V26" s="214">
        <v>0.57299999999999995</v>
      </c>
      <c r="W26" s="214">
        <v>0.54700000000000004</v>
      </c>
      <c r="X26" s="214">
        <v>0.52900000000000003</v>
      </c>
      <c r="Y26" s="214">
        <v>0.52</v>
      </c>
      <c r="Z26" s="214">
        <v>0.52200000000000002</v>
      </c>
      <c r="AA26" s="214">
        <v>0.57599999999999996</v>
      </c>
      <c r="AB26" s="214">
        <v>0.55300000000000005</v>
      </c>
      <c r="AC26" s="214">
        <v>0.42399999999999999</v>
      </c>
      <c r="AD26" s="214">
        <v>0.42399999999999999</v>
      </c>
    </row>
    <row r="27" spans="1:31" s="214" customFormat="1">
      <c r="A27" s="214" t="s">
        <v>122</v>
      </c>
      <c r="B27" s="214">
        <f t="shared" ref="B27:AD27" si="31">IFERROR((B25-A25)/A25,0)</f>
        <v>0</v>
      </c>
      <c r="C27" s="214">
        <f t="shared" si="31"/>
        <v>0</v>
      </c>
      <c r="D27" s="214">
        <f t="shared" si="31"/>
        <v>0</v>
      </c>
      <c r="E27" s="214">
        <f t="shared" si="31"/>
        <v>0</v>
      </c>
      <c r="F27" s="214">
        <f t="shared" si="31"/>
        <v>0</v>
      </c>
      <c r="G27" s="214">
        <f t="shared" si="31"/>
        <v>0</v>
      </c>
      <c r="H27" s="214">
        <f t="shared" si="31"/>
        <v>0</v>
      </c>
      <c r="I27" s="214">
        <f t="shared" si="31"/>
        <v>0</v>
      </c>
      <c r="J27" s="214">
        <f t="shared" si="31"/>
        <v>0</v>
      </c>
      <c r="K27" s="214">
        <f t="shared" si="31"/>
        <v>0</v>
      </c>
      <c r="L27" s="214">
        <f t="shared" si="31"/>
        <v>0</v>
      </c>
      <c r="M27" s="214">
        <f t="shared" si="31"/>
        <v>0</v>
      </c>
      <c r="N27" s="214">
        <f t="shared" si="31"/>
        <v>0</v>
      </c>
      <c r="O27" s="214">
        <f t="shared" ca="1" si="31"/>
        <v>0</v>
      </c>
      <c r="P27" s="214">
        <f t="shared" ca="1" si="31"/>
        <v>0</v>
      </c>
      <c r="Q27" s="214">
        <f t="shared" ca="1" si="31"/>
        <v>0</v>
      </c>
      <c r="R27" s="214">
        <f t="shared" si="31"/>
        <v>7.0531714484014213E-2</v>
      </c>
      <c r="S27" s="214">
        <f t="shared" si="31"/>
        <v>0.10041004310925515</v>
      </c>
      <c r="T27" s="214">
        <f t="shared" si="31"/>
        <v>-0.39573873222463229</v>
      </c>
      <c r="U27" s="214">
        <f t="shared" si="31"/>
        <v>0.10494960177539085</v>
      </c>
      <c r="V27" s="214">
        <f t="shared" si="31"/>
        <v>0.51380618652226528</v>
      </c>
      <c r="W27" s="214">
        <f t="shared" ca="1" si="31"/>
        <v>-4.5375218150087153E-2</v>
      </c>
      <c r="X27" s="214">
        <f t="shared" ca="1" si="31"/>
        <v>7.4553114090659234E-2</v>
      </c>
      <c r="Y27" s="214">
        <f t="shared" si="31"/>
        <v>7.8314756447500702E-2</v>
      </c>
      <c r="Z27" s="214">
        <f t="shared" si="31"/>
        <v>0.148230366901731</v>
      </c>
      <c r="AA27" s="214">
        <f t="shared" si="31"/>
        <v>0.22136948091736719</v>
      </c>
      <c r="AB27" s="214">
        <f t="shared" si="31"/>
        <v>1.903182566589872E-2</v>
      </c>
      <c r="AC27" s="214">
        <f t="shared" si="31"/>
        <v>-0.12409115692447045</v>
      </c>
      <c r="AD27" s="214">
        <f t="shared" si="31"/>
        <v>-1</v>
      </c>
    </row>
    <row r="28" spans="1:31" s="214" customFormat="1">
      <c r="A28" s="214" t="s">
        <v>124</v>
      </c>
      <c r="B28" s="214">
        <v>0.43</v>
      </c>
      <c r="C28" s="214">
        <v>0.43</v>
      </c>
      <c r="D28" s="214">
        <v>0.43</v>
      </c>
      <c r="E28" s="214">
        <v>0.43</v>
      </c>
      <c r="F28" s="214">
        <v>0.43</v>
      </c>
      <c r="G28" s="214">
        <v>0.43</v>
      </c>
      <c r="H28" s="214">
        <v>0.43</v>
      </c>
      <c r="I28" s="214">
        <v>0.43</v>
      </c>
      <c r="J28" s="214">
        <v>0.43</v>
      </c>
      <c r="K28" s="214">
        <v>0.43</v>
      </c>
      <c r="L28" s="214">
        <f>L29*L10</f>
        <v>0</v>
      </c>
      <c r="M28" s="214">
        <f t="shared" ref="M28:V28" si="32">M29*M10</f>
        <v>0</v>
      </c>
      <c r="N28" s="214">
        <f t="shared" si="32"/>
        <v>0</v>
      </c>
      <c r="O28" s="214">
        <f t="shared" si="32"/>
        <v>0</v>
      </c>
      <c r="P28" s="214">
        <f t="shared" si="32"/>
        <v>0</v>
      </c>
      <c r="Q28" s="214">
        <f t="shared" si="32"/>
        <v>0</v>
      </c>
      <c r="R28" s="214">
        <f t="shared" si="32"/>
        <v>0</v>
      </c>
      <c r="S28" s="214">
        <f t="shared" si="32"/>
        <v>0</v>
      </c>
      <c r="T28" s="214">
        <f t="shared" si="32"/>
        <v>363.87982799999997</v>
      </c>
      <c r="U28" s="214">
        <f t="shared" si="32"/>
        <v>372.62966400000005</v>
      </c>
      <c r="V28" s="214">
        <f t="shared" si="32"/>
        <v>404.91756000000004</v>
      </c>
      <c r="W28" s="214">
        <f>W29*W10</f>
        <v>357.37899999999996</v>
      </c>
      <c r="X28" s="214">
        <f t="shared" ref="X28:AD28" si="33">X29*X10</f>
        <v>382.37499999999994</v>
      </c>
      <c r="Y28" s="214">
        <f t="shared" si="33"/>
        <v>413.28</v>
      </c>
      <c r="Z28" s="214">
        <f t="shared" si="33"/>
        <v>426.63917399999997</v>
      </c>
      <c r="AA28" s="214">
        <f t="shared" si="33"/>
        <v>366.17768999999993</v>
      </c>
      <c r="AB28" s="214">
        <f t="shared" si="33"/>
        <v>445.21176000000008</v>
      </c>
      <c r="AC28" s="214">
        <f t="shared" si="33"/>
        <v>415.81</v>
      </c>
      <c r="AD28" s="214">
        <f t="shared" si="33"/>
        <v>0</v>
      </c>
    </row>
    <row r="29" spans="1:31" s="214" customFormat="1">
      <c r="A29" s="214" t="s">
        <v>134</v>
      </c>
      <c r="B29" s="214">
        <v>0.43</v>
      </c>
      <c r="C29" s="214">
        <v>0.43</v>
      </c>
      <c r="D29" s="214">
        <v>0.43</v>
      </c>
      <c r="E29" s="214">
        <v>0.43</v>
      </c>
      <c r="F29" s="214">
        <v>0.43</v>
      </c>
      <c r="G29" s="214">
        <v>0.43</v>
      </c>
      <c r="H29" s="214">
        <v>0.43</v>
      </c>
      <c r="I29" s="214">
        <v>0.43</v>
      </c>
      <c r="J29" s="214">
        <v>0.43</v>
      </c>
      <c r="K29" s="214">
        <v>0.43</v>
      </c>
      <c r="T29" s="214">
        <v>0.61099999999999999</v>
      </c>
      <c r="U29" s="214">
        <v>0.61199999999999999</v>
      </c>
      <c r="V29" s="214">
        <v>0.60699999999999998</v>
      </c>
      <c r="W29" s="214">
        <v>0.58299999999999996</v>
      </c>
      <c r="X29" s="214">
        <v>0.57499999999999996</v>
      </c>
      <c r="Y29" s="214">
        <v>0.57399999999999995</v>
      </c>
      <c r="Z29" s="214">
        <v>0.58199999999999996</v>
      </c>
      <c r="AA29" s="214">
        <v>0.56999999999999995</v>
      </c>
      <c r="AB29" s="214">
        <v>0.56000000000000005</v>
      </c>
      <c r="AC29" s="214">
        <v>0.43</v>
      </c>
      <c r="AD29" s="214">
        <v>0.44</v>
      </c>
    </row>
    <row r="30" spans="1:31" s="214" customFormat="1">
      <c r="A30" s="214" t="s">
        <v>122</v>
      </c>
      <c r="B30" s="214">
        <f t="shared" ref="B30:AD30" si="34">IFERROR((B28-A28)/A28,0)</f>
        <v>0</v>
      </c>
      <c r="C30" s="214">
        <f t="shared" si="34"/>
        <v>0</v>
      </c>
      <c r="D30" s="214">
        <f t="shared" si="34"/>
        <v>0</v>
      </c>
      <c r="E30" s="214">
        <f t="shared" si="34"/>
        <v>0</v>
      </c>
      <c r="F30" s="214">
        <f t="shared" si="34"/>
        <v>0</v>
      </c>
      <c r="G30" s="214">
        <f t="shared" si="34"/>
        <v>0</v>
      </c>
      <c r="H30" s="214">
        <f t="shared" si="34"/>
        <v>0</v>
      </c>
      <c r="I30" s="214">
        <f t="shared" si="34"/>
        <v>0</v>
      </c>
      <c r="J30" s="214">
        <f t="shared" si="34"/>
        <v>0</v>
      </c>
      <c r="K30" s="214">
        <f t="shared" si="34"/>
        <v>0</v>
      </c>
      <c r="L30" s="214">
        <f t="shared" si="34"/>
        <v>-1</v>
      </c>
      <c r="M30" s="214">
        <f t="shared" si="34"/>
        <v>0</v>
      </c>
      <c r="N30" s="214">
        <f t="shared" si="34"/>
        <v>0</v>
      </c>
      <c r="O30" s="214">
        <f t="shared" si="34"/>
        <v>0</v>
      </c>
      <c r="P30" s="214">
        <f t="shared" si="34"/>
        <v>0</v>
      </c>
      <c r="Q30" s="214">
        <f t="shared" si="34"/>
        <v>0</v>
      </c>
      <c r="R30" s="214">
        <f t="shared" si="34"/>
        <v>0</v>
      </c>
      <c r="S30" s="214">
        <f t="shared" si="34"/>
        <v>0</v>
      </c>
      <c r="T30" s="214">
        <f t="shared" si="34"/>
        <v>0</v>
      </c>
      <c r="U30" s="214">
        <f t="shared" si="34"/>
        <v>2.4045949587510725E-2</v>
      </c>
      <c r="V30" s="214">
        <f t="shared" si="34"/>
        <v>8.6648753761053188E-2</v>
      </c>
      <c r="W30" s="214">
        <f t="shared" si="34"/>
        <v>-0.11740305853863209</v>
      </c>
      <c r="X30" s="214">
        <f t="shared" si="34"/>
        <v>6.9942553983306191E-2</v>
      </c>
      <c r="Y30" s="214">
        <f t="shared" si="34"/>
        <v>8.0823798627002383E-2</v>
      </c>
      <c r="Z30" s="214">
        <f t="shared" si="34"/>
        <v>3.2324753193960505E-2</v>
      </c>
      <c r="AA30" s="214">
        <f t="shared" si="34"/>
        <v>-0.14171573471122473</v>
      </c>
      <c r="AB30" s="214">
        <f t="shared" si="34"/>
        <v>0.21583529570029286</v>
      </c>
      <c r="AC30" s="214">
        <f t="shared" si="34"/>
        <v>-6.6039944677112924E-2</v>
      </c>
      <c r="AD30" s="214">
        <f t="shared" si="34"/>
        <v>-1</v>
      </c>
    </row>
    <row r="31" spans="1:31" s="214" customFormat="1">
      <c r="A31" s="214" t="s">
        <v>136</v>
      </c>
      <c r="B31" s="214">
        <f t="shared" ref="B31:AD31" si="35">B28+B25+B22</f>
        <v>0.43</v>
      </c>
      <c r="C31" s="214">
        <f t="shared" si="35"/>
        <v>0.43</v>
      </c>
      <c r="D31" s="214">
        <f t="shared" si="35"/>
        <v>0.43</v>
      </c>
      <c r="E31" s="214">
        <f t="shared" si="35"/>
        <v>0.43</v>
      </c>
      <c r="F31" s="214">
        <f t="shared" si="35"/>
        <v>0.43</v>
      </c>
      <c r="G31" s="214">
        <f t="shared" si="35"/>
        <v>0.43</v>
      </c>
      <c r="H31" s="214">
        <f t="shared" si="35"/>
        <v>0.43</v>
      </c>
      <c r="I31" s="214">
        <f t="shared" si="35"/>
        <v>0.43</v>
      </c>
      <c r="J31" s="214">
        <f t="shared" si="35"/>
        <v>0.43</v>
      </c>
      <c r="K31" s="214">
        <f t="shared" si="35"/>
        <v>0.43</v>
      </c>
      <c r="L31" s="214">
        <f t="shared" si="35"/>
        <v>0</v>
      </c>
      <c r="M31" s="214">
        <f t="shared" si="35"/>
        <v>0</v>
      </c>
      <c r="N31" s="214">
        <f t="shared" si="35"/>
        <v>0</v>
      </c>
      <c r="O31" s="214">
        <f t="shared" ca="1" si="35"/>
        <v>0</v>
      </c>
      <c r="P31" s="214">
        <f t="shared" ca="1" si="35"/>
        <v>0</v>
      </c>
      <c r="Q31" s="214">
        <f t="shared" si="35"/>
        <v>1750.9419999999998</v>
      </c>
      <c r="R31" s="214">
        <f t="shared" si="35"/>
        <v>1885.7279999999998</v>
      </c>
      <c r="S31" s="214">
        <f t="shared" si="35"/>
        <v>2017.7749999999999</v>
      </c>
      <c r="T31" s="214">
        <f t="shared" si="35"/>
        <v>2445.2613719999999</v>
      </c>
      <c r="U31" s="214">
        <f t="shared" si="35"/>
        <v>2555.0731470000001</v>
      </c>
      <c r="V31" s="214">
        <f t="shared" si="35"/>
        <v>2776.5929700000002</v>
      </c>
      <c r="W31" s="214">
        <f t="shared" ca="1" si="35"/>
        <v>2942.5494610000001</v>
      </c>
      <c r="X31" s="214">
        <f t="shared" si="35"/>
        <v>3567.0226739999998</v>
      </c>
      <c r="Y31" s="214">
        <f t="shared" si="35"/>
        <v>3761.4787500000002</v>
      </c>
      <c r="Z31" s="214">
        <f t="shared" si="35"/>
        <v>3849.6370360000001</v>
      </c>
      <c r="AA31" s="214">
        <f t="shared" si="35"/>
        <v>3799.2964739999998</v>
      </c>
      <c r="AB31" s="214">
        <f t="shared" si="35"/>
        <v>4224.5413740000004</v>
      </c>
      <c r="AC31" s="214">
        <f t="shared" si="35"/>
        <v>4102.0059999999994</v>
      </c>
      <c r="AD31" s="214">
        <f t="shared" si="35"/>
        <v>0</v>
      </c>
    </row>
    <row r="33" spans="1:30">
      <c r="A33" t="s">
        <v>137</v>
      </c>
    </row>
    <row r="34" spans="1:30">
      <c r="A34" t="s">
        <v>120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135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124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138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139</v>
      </c>
    </row>
    <row r="40" spans="1:30">
      <c r="A40" s="214" t="s">
        <v>120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14" t="s">
        <v>134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14" customFormat="1">
      <c r="A42" s="214" t="s">
        <v>122</v>
      </c>
      <c r="B42"/>
      <c r="C42"/>
      <c r="D42"/>
      <c r="E42"/>
      <c r="F42"/>
      <c r="G42"/>
      <c r="H42"/>
      <c r="I42"/>
      <c r="J42"/>
      <c r="K42"/>
      <c r="L42" s="214">
        <f>IFERROR((L40-K40)/K40,0)</f>
        <v>0</v>
      </c>
      <c r="M42" s="214">
        <f t="shared" ref="M42:AD42" si="44">IFERROR((M40-L40)/L40,0)</f>
        <v>0</v>
      </c>
      <c r="N42" s="214">
        <f t="shared" si="44"/>
        <v>0</v>
      </c>
      <c r="O42" s="214">
        <f t="shared" ca="1" si="44"/>
        <v>0</v>
      </c>
      <c r="P42" s="214">
        <f t="shared" ca="1" si="44"/>
        <v>0</v>
      </c>
      <c r="Q42" s="214">
        <f t="shared" ca="1" si="44"/>
        <v>0</v>
      </c>
      <c r="R42" s="214">
        <f t="shared" si="44"/>
        <v>0</v>
      </c>
      <c r="S42" s="214">
        <f t="shared" si="44"/>
        <v>0</v>
      </c>
      <c r="T42" s="214">
        <f t="shared" si="44"/>
        <v>0</v>
      </c>
      <c r="U42" s="214">
        <f t="shared" si="44"/>
        <v>7.9783974410180897E-2</v>
      </c>
      <c r="V42" s="214">
        <f t="shared" si="44"/>
        <v>7.4654334128764779E-2</v>
      </c>
      <c r="W42" s="214">
        <f t="shared" si="44"/>
        <v>0.14220042074504136</v>
      </c>
      <c r="X42" s="214">
        <f t="shared" si="44"/>
        <v>0.31768432945995739</v>
      </c>
      <c r="Y42" s="214">
        <f t="shared" si="44"/>
        <v>2.1185908872954368E-2</v>
      </c>
      <c r="Z42" s="214">
        <f t="shared" si="44"/>
        <v>3.481197043195635E-2</v>
      </c>
      <c r="AA42" s="214">
        <f t="shared" si="44"/>
        <v>-6.7166986731356015E-2</v>
      </c>
      <c r="AB42" s="214">
        <f t="shared" si="44"/>
        <v>5.2349390827169308E-2</v>
      </c>
      <c r="AC42" s="214">
        <f t="shared" si="44"/>
        <v>-1</v>
      </c>
      <c r="AD42" s="214">
        <f t="shared" si="44"/>
        <v>0</v>
      </c>
    </row>
    <row r="43" spans="1:30">
      <c r="A43" s="214" t="s">
        <v>135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14" t="s">
        <v>134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14" customFormat="1">
      <c r="A45" s="214" t="s">
        <v>122</v>
      </c>
      <c r="B45"/>
      <c r="C45"/>
      <c r="D45"/>
      <c r="E45"/>
      <c r="F45"/>
      <c r="G45"/>
      <c r="H45"/>
      <c r="I45"/>
      <c r="J45"/>
      <c r="K45"/>
      <c r="L45" s="214">
        <f>IFERROR((L43-K43)/K43,0)</f>
        <v>0</v>
      </c>
      <c r="M45" s="214">
        <f t="shared" ref="M45:S45" si="47">IFERROR((M43-L43)/L43,0)</f>
        <v>0</v>
      </c>
      <c r="N45" s="214">
        <f t="shared" si="47"/>
        <v>0</v>
      </c>
      <c r="O45" s="214">
        <f t="shared" ca="1" si="47"/>
        <v>0</v>
      </c>
      <c r="P45" s="214">
        <f t="shared" ca="1" si="47"/>
        <v>0</v>
      </c>
      <c r="Q45" s="214">
        <f t="shared" ca="1" si="47"/>
        <v>0</v>
      </c>
      <c r="R45" s="214">
        <f t="shared" si="47"/>
        <v>0</v>
      </c>
      <c r="S45" s="214">
        <f t="shared" si="47"/>
        <v>0</v>
      </c>
      <c r="T45" s="214">
        <f>IFERROR((T44-S43)/S43,0)</f>
        <v>0</v>
      </c>
      <c r="U45" s="214">
        <f>IFERROR((U44-T44)/T44,0)</f>
        <v>6.1349693251533796E-3</v>
      </c>
      <c r="V45" s="214">
        <f>IFERROR((V44-U44)/U44,0)</f>
        <v>-2.7439024390243927E-2</v>
      </c>
      <c r="W45" s="214">
        <f ca="1">IFERROR((W43-V44)/V44,0)</f>
        <v>503.43081504702189</v>
      </c>
      <c r="X45" s="214">
        <f t="shared" ref="X45:AD45" ca="1" si="48">IFERROR((X43-W43)/W43,0)</f>
        <v>7.2911784132672131E-2</v>
      </c>
      <c r="Y45" s="214">
        <f t="shared" si="48"/>
        <v>8.7212514595315663E-2</v>
      </c>
      <c r="Z45" s="214">
        <f t="shared" si="48"/>
        <v>0.11985851049607886</v>
      </c>
      <c r="AA45" s="214">
        <f t="shared" si="48"/>
        <v>8.3171710905310378E-2</v>
      </c>
      <c r="AB45" s="214">
        <f t="shared" si="48"/>
        <v>5.8097783539527964E-2</v>
      </c>
      <c r="AC45" s="214">
        <f t="shared" si="48"/>
        <v>-1</v>
      </c>
      <c r="AD45" s="214">
        <f t="shared" si="48"/>
        <v>0</v>
      </c>
    </row>
    <row r="46" spans="1:30">
      <c r="A46" s="214" t="s">
        <v>124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14" t="s">
        <v>134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14" customFormat="1">
      <c r="A48" s="214" t="s">
        <v>122</v>
      </c>
      <c r="B48"/>
      <c r="C48"/>
      <c r="D48"/>
      <c r="E48"/>
      <c r="F48"/>
      <c r="G48"/>
      <c r="H48"/>
      <c r="I48"/>
      <c r="J48"/>
      <c r="K48"/>
      <c r="L48" s="214">
        <f>IFERROR((L46-K46)/K46,0)</f>
        <v>0</v>
      </c>
      <c r="M48" s="214">
        <f t="shared" ref="M48:S48" si="51">IFERROR((M46-L46)/L46,0)</f>
        <v>0</v>
      </c>
      <c r="N48" s="214">
        <f t="shared" si="51"/>
        <v>0</v>
      </c>
      <c r="O48" s="214">
        <f t="shared" si="51"/>
        <v>0</v>
      </c>
      <c r="P48" s="214">
        <f t="shared" si="51"/>
        <v>0</v>
      </c>
      <c r="Q48" s="214">
        <f t="shared" si="51"/>
        <v>0</v>
      </c>
      <c r="R48" s="214">
        <f t="shared" si="51"/>
        <v>0</v>
      </c>
      <c r="S48" s="214">
        <f t="shared" si="51"/>
        <v>0</v>
      </c>
      <c r="T48" s="214">
        <f>IFERROR((T47-S46)/S46,0)</f>
        <v>0</v>
      </c>
      <c r="U48" s="214">
        <f>IFERROR((U47-T47)/T47,0)</f>
        <v>-2.1806853582554537E-2</v>
      </c>
      <c r="V48" s="214">
        <f>IFERROR((V47-U47)/U47,0)</f>
        <v>-3.1847133757961811E-2</v>
      </c>
      <c r="W48" s="214">
        <f>IFERROR((W46-V47)/V47,0)</f>
        <v>694.67434210526312</v>
      </c>
      <c r="X48" s="214">
        <f t="shared" ref="X48:AD48" si="52">IFERROR((X46-W46)/W46,0)</f>
        <v>6.5962124973402453E-2</v>
      </c>
      <c r="Y48" s="214">
        <f t="shared" si="52"/>
        <v>6.3543815290438566E-2</v>
      </c>
      <c r="Z48" s="214">
        <f t="shared" si="52"/>
        <v>6.7054108274941418E-2</v>
      </c>
      <c r="AA48" s="214">
        <f t="shared" si="52"/>
        <v>-0.22659928488109021</v>
      </c>
      <c r="AB48" s="214">
        <f t="shared" si="52"/>
        <v>0.12504240024215399</v>
      </c>
      <c r="AC48" s="214">
        <f t="shared" si="52"/>
        <v>-1</v>
      </c>
      <c r="AD48" s="214">
        <f t="shared" si="52"/>
        <v>0</v>
      </c>
    </row>
    <row r="49" spans="1:30">
      <c r="A49" t="s">
        <v>140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14" t="s">
        <v>141</v>
      </c>
      <c r="L50" s="218">
        <f>L19-L31-L49</f>
        <v>3339</v>
      </c>
      <c r="M50" s="218">
        <f>M19-M31-M49</f>
        <v>3598</v>
      </c>
      <c r="N50" s="218">
        <f>N19-N31-N49</f>
        <v>3756</v>
      </c>
      <c r="O50" s="218">
        <f ca="1">O19-O31-O49</f>
        <v>3339</v>
      </c>
      <c r="P50" s="218">
        <f ca="1">P19-P31-P49</f>
        <v>3339</v>
      </c>
      <c r="Q50" s="218">
        <v>540</v>
      </c>
      <c r="R50" s="218">
        <v>565</v>
      </c>
      <c r="S50" s="218">
        <v>567</v>
      </c>
      <c r="T50" s="218">
        <f>T19-T31-T49</f>
        <v>602.59392000000003</v>
      </c>
      <c r="U50" s="218">
        <v>684</v>
      </c>
      <c r="V50" s="218">
        <v>769</v>
      </c>
      <c r="W50" s="218">
        <v>774</v>
      </c>
      <c r="X50" s="218">
        <v>949</v>
      </c>
      <c r="Y50" s="218">
        <v>1134</v>
      </c>
      <c r="Z50" s="218">
        <v>1163</v>
      </c>
      <c r="AA50" s="218">
        <v>1319</v>
      </c>
      <c r="AB50" s="218">
        <v>1534</v>
      </c>
      <c r="AC50" s="218">
        <f>AC19-AC31-AC49</f>
        <v>1375.2940000000008</v>
      </c>
      <c r="AD50" s="218">
        <f>AD19-AD31-AD49</f>
        <v>0</v>
      </c>
    </row>
    <row r="51" spans="1:30">
      <c r="A51" s="214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142</v>
      </c>
    </row>
    <row r="55" spans="1:30">
      <c r="A55" t="s">
        <v>143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309-DDA1-654E-92CA-1079DF4EF51A}">
  <dimension ref="A1:XFC63"/>
  <sheetViews>
    <sheetView zoomScale="135" workbookViewId="0">
      <selection activeCell="I4" sqref="I4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9">
      <c r="B3" s="12"/>
      <c r="C3" s="250" t="s">
        <v>207</v>
      </c>
      <c r="D3" s="250"/>
      <c r="E3" s="250"/>
      <c r="F3" s="250"/>
      <c r="G3" s="250"/>
      <c r="H3" s="250"/>
      <c r="I3" s="250"/>
    </row>
    <row r="4" spans="2:19">
      <c r="B4" s="14"/>
      <c r="C4" s="6" t="s">
        <v>7</v>
      </c>
      <c r="D4" s="17">
        <v>45241</v>
      </c>
      <c r="E4" s="9"/>
      <c r="F4" s="1" t="s">
        <v>208</v>
      </c>
      <c r="G4" s="251">
        <f>2.4/(2.4+1.8)</f>
        <v>0.5714285714285714</v>
      </c>
      <c r="H4" s="1" t="s">
        <v>210</v>
      </c>
      <c r="I4" s="251">
        <v>8.5000000000000006E-2</v>
      </c>
      <c r="J4" s="9"/>
      <c r="K4" s="9"/>
      <c r="L4" s="9"/>
      <c r="M4" s="9"/>
      <c r="N4" s="9"/>
    </row>
    <row r="5" spans="2:19">
      <c r="B5" s="15"/>
      <c r="C5" s="6" t="s">
        <v>82</v>
      </c>
      <c r="D5" s="247">
        <f>G4*I4+G5*I5</f>
        <v>8.2000000000000003E-2</v>
      </c>
      <c r="E5" s="9"/>
      <c r="F5" s="1" t="s">
        <v>209</v>
      </c>
      <c r="G5" s="251">
        <f>1-G4</f>
        <v>0.4285714285714286</v>
      </c>
      <c r="H5" s="1" t="s">
        <v>211</v>
      </c>
      <c r="I5" s="251">
        <v>7.8E-2</v>
      </c>
      <c r="J5" s="9"/>
      <c r="K5" s="9"/>
      <c r="L5" s="9"/>
      <c r="M5" s="9"/>
      <c r="N5" s="9"/>
    </row>
    <row r="6" spans="2:19">
      <c r="C6" s="6" t="s">
        <v>104</v>
      </c>
      <c r="D6" s="247">
        <f>1.7%</f>
        <v>1.7000000000000001E-2</v>
      </c>
      <c r="E6" s="9"/>
      <c r="G6" s="9"/>
      <c r="H6" s="9"/>
      <c r="I6" s="9"/>
      <c r="J6" s="9"/>
      <c r="K6" s="9"/>
      <c r="L6" s="9"/>
      <c r="M6" s="9"/>
      <c r="N6" s="9"/>
    </row>
    <row r="7" spans="2:19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9">
      <c r="C8" s="127" t="str">
        <f>'Merger Model_Updated'!P16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9">
      <c r="C9" s="13" t="s">
        <v>5</v>
      </c>
      <c r="D9" s="238">
        <v>2024</v>
      </c>
      <c r="E9" s="238">
        <f>D9+1</f>
        <v>2025</v>
      </c>
      <c r="F9" s="238">
        <f>E9+1</f>
        <v>2026</v>
      </c>
      <c r="G9" s="238">
        <f>F9+1</f>
        <v>2027</v>
      </c>
      <c r="H9" s="238">
        <f>G9+1</f>
        <v>2028</v>
      </c>
      <c r="I9" s="238">
        <f>H9+1</f>
        <v>2029</v>
      </c>
      <c r="J9" s="4"/>
      <c r="K9" s="4"/>
      <c r="L9" s="4"/>
      <c r="M9" s="4"/>
      <c r="N9" s="4"/>
    </row>
    <row r="10" spans="2:19">
      <c r="C10" s="242" t="s">
        <v>55</v>
      </c>
      <c r="D10" s="2" cm="1">
        <f t="array" ref="D10:I10">'Merger Model_Updated'!T48:Y48</f>
        <v>191.84803372365383</v>
      </c>
      <c r="E10" s="2">
        <v>222.71688066793689</v>
      </c>
      <c r="F10" s="2">
        <v>255.01565969253585</v>
      </c>
      <c r="G10" s="2">
        <v>289.04622481642906</v>
      </c>
      <c r="H10" s="2">
        <v>324.94413202678766</v>
      </c>
      <c r="I10" s="2">
        <v>362.78489712199377</v>
      </c>
      <c r="J10" s="4"/>
      <c r="K10" s="4"/>
      <c r="L10" s="4"/>
      <c r="M10" s="4"/>
      <c r="N10" s="4"/>
    </row>
    <row r="11" spans="2:19">
      <c r="C11" s="44" t="str">
        <f>'Merger Model_Updated'!C52</f>
        <v>Effective Tax Rate</v>
      </c>
      <c r="D11" s="249" cm="1">
        <f t="array" ref="D11:I11">'Merger Model_Updated'!T52:Y52</f>
        <v>0.25759659872452134</v>
      </c>
      <c r="E11" s="249">
        <v>0.25759659872452134</v>
      </c>
      <c r="F11" s="249">
        <v>0.25759659872452134</v>
      </c>
      <c r="G11" s="249">
        <v>0.25759659872452134</v>
      </c>
      <c r="H11" s="249">
        <v>0.25759659872452134</v>
      </c>
      <c r="I11" s="249">
        <v>0.25759659872452134</v>
      </c>
      <c r="J11" s="4"/>
      <c r="K11" s="4"/>
      <c r="L11" s="4"/>
      <c r="M11" s="4"/>
      <c r="N11" s="4"/>
    </row>
    <row r="12" spans="2:19">
      <c r="C12" s="6" t="s">
        <v>199</v>
      </c>
      <c r="D12" s="2">
        <f t="shared" ref="D12:I12" si="0">D10*(1-D11)</f>
        <v>142.42863276445334</v>
      </c>
      <c r="E12" s="2">
        <f t="shared" si="0"/>
        <v>165.34576972934124</v>
      </c>
      <c r="F12" s="2">
        <f t="shared" si="0"/>
        <v>189.3244931342486</v>
      </c>
      <c r="G12" s="2">
        <f t="shared" si="0"/>
        <v>214.5889004295536</v>
      </c>
      <c r="H12" s="2">
        <f t="shared" si="0"/>
        <v>241.23962884119535</v>
      </c>
      <c r="I12" s="2">
        <f t="shared" si="0"/>
        <v>269.33274155474277</v>
      </c>
      <c r="J12" s="4"/>
      <c r="K12" s="4"/>
      <c r="L12" s="4"/>
      <c r="M12" s="4"/>
      <c r="N12" s="4"/>
    </row>
    <row r="13" spans="2:19">
      <c r="C13" s="44" t="str">
        <f>'Merger Model_Updated'!C54</f>
        <v>Plus: D&amp;A</v>
      </c>
      <c r="D13" s="2" cm="1">
        <f t="array" ref="D13:I13">'Merger Model_Updated'!T47:Y47</f>
        <v>100.25000000000001</v>
      </c>
      <c r="E13" s="2">
        <v>99.64939033455903</v>
      </c>
      <c r="F13" s="2">
        <v>99.188526329025152</v>
      </c>
      <c r="G13" s="2">
        <v>98.800000000000026</v>
      </c>
      <c r="H13" s="2">
        <v>98.457701432625328</v>
      </c>
      <c r="I13" s="2">
        <v>98.148239872964425</v>
      </c>
      <c r="J13" s="4"/>
      <c r="K13" s="4"/>
      <c r="L13" s="4"/>
      <c r="M13" s="4"/>
      <c r="N13" s="4"/>
    </row>
    <row r="14" spans="2:19">
      <c r="C14" s="44" t="str" cm="1">
        <f t="array" ref="C14:C15">'Merger Model_Updated'!C56:C57</f>
        <v>Less: Changes in OWC</v>
      </c>
      <c r="D14" s="248" cm="1">
        <f t="array" ref="D14:I15">'Merger Model_Updated'!T50:Y51</f>
        <v>0.27949999999999997</v>
      </c>
      <c r="E14" s="248">
        <v>0.17848409090909093</v>
      </c>
      <c r="F14" s="248">
        <v>0.20004411561264823</v>
      </c>
      <c r="G14" s="248">
        <v>0.24501102890316209</v>
      </c>
      <c r="H14" s="248">
        <v>0.25197930904724702</v>
      </c>
      <c r="I14" s="248">
        <v>0.28676535009169729</v>
      </c>
      <c r="J14" s="4"/>
      <c r="K14" s="4"/>
      <c r="L14" s="4"/>
      <c r="M14" s="4"/>
      <c r="N14" s="4"/>
    </row>
    <row r="15" spans="2:19">
      <c r="C15" s="44" t="str">
        <v>Less: CAPEX</v>
      </c>
      <c r="D15" s="2">
        <v>49.347402709856986</v>
      </c>
      <c r="E15" s="2">
        <v>57.32513404385103</v>
      </c>
      <c r="F15" s="2">
        <v>65.639635874510574</v>
      </c>
      <c r="G15" s="2">
        <v>74.394210379180009</v>
      </c>
      <c r="H15" s="2">
        <v>83.639594172632769</v>
      </c>
      <c r="I15" s="2">
        <v>93.378285788435321</v>
      </c>
      <c r="J15" s="4"/>
      <c r="K15" s="4"/>
      <c r="L15" s="4"/>
      <c r="M15" s="4"/>
      <c r="N15" s="4"/>
    </row>
    <row r="16" spans="2:19">
      <c r="C16" s="243" t="s">
        <v>201</v>
      </c>
      <c r="D16" s="2">
        <f>D12+D13-D14-D15</f>
        <v>193.05173005459636</v>
      </c>
      <c r="E16" s="2">
        <f t="shared" ref="E16:I16" si="1">E12+E13-E14-E15</f>
        <v>207.49154192914014</v>
      </c>
      <c r="F16" s="2">
        <f t="shared" si="1"/>
        <v>222.67333947315052</v>
      </c>
      <c r="G16" s="2">
        <f t="shared" si="1"/>
        <v>238.74967902147048</v>
      </c>
      <c r="H16" s="2">
        <f t="shared" si="1"/>
        <v>255.80575679214064</v>
      </c>
      <c r="I16" s="2">
        <f t="shared" si="1"/>
        <v>273.81593028918019</v>
      </c>
      <c r="J16" s="2"/>
      <c r="K16" s="2"/>
      <c r="L16" s="2"/>
      <c r="M16" s="2"/>
    </row>
    <row r="17" spans="1:16383" s="6" customFormat="1">
      <c r="A17" s="1"/>
      <c r="D17" s="3"/>
      <c r="E17" s="3"/>
      <c r="F17" s="3"/>
      <c r="G17" s="3"/>
      <c r="H17" s="3"/>
      <c r="I17" s="3"/>
      <c r="J17" s="3"/>
      <c r="K17" s="3"/>
      <c r="L17" s="3"/>
      <c r="M17" s="3"/>
      <c r="N17" s="5"/>
      <c r="O17" s="5"/>
    </row>
    <row r="18" spans="1:16383">
      <c r="B18" s="10"/>
      <c r="C18" s="44" t="s">
        <v>83</v>
      </c>
      <c r="D18" s="2">
        <v>1</v>
      </c>
      <c r="E18" s="2">
        <f>D18+1</f>
        <v>2</v>
      </c>
      <c r="F18" s="2">
        <f t="shared" ref="F18:I18" si="2">E18+1</f>
        <v>3</v>
      </c>
      <c r="G18" s="2">
        <f t="shared" si="2"/>
        <v>4</v>
      </c>
      <c r="H18" s="2">
        <f>G18+1</f>
        <v>5</v>
      </c>
      <c r="I18" s="2">
        <f t="shared" si="2"/>
        <v>6</v>
      </c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10"/>
    </row>
    <row r="19" spans="1:16383">
      <c r="B19" s="6"/>
      <c r="C19" s="44" t="s">
        <v>84</v>
      </c>
      <c r="D19" s="81">
        <f t="shared" ref="D19:I19" si="3">1/(1+$D$5)^D18</f>
        <v>0.92421441774491675</v>
      </c>
      <c r="E19" s="81">
        <f t="shared" si="3"/>
        <v>0.85417228996757555</v>
      </c>
      <c r="F19" s="81">
        <f t="shared" si="3"/>
        <v>0.78943834562622495</v>
      </c>
      <c r="G19" s="81">
        <f t="shared" si="3"/>
        <v>0.72961030094845203</v>
      </c>
      <c r="H19" s="81">
        <f t="shared" si="3"/>
        <v>0.67431635947176705</v>
      </c>
      <c r="I19" s="81">
        <f t="shared" si="3"/>
        <v>0.62321290154507114</v>
      </c>
      <c r="J19" s="4"/>
      <c r="K19" s="4"/>
      <c r="XEZ19" s="6"/>
    </row>
    <row r="20" spans="1:16383" s="6" customFormat="1">
      <c r="C20" s="6" t="s">
        <v>85</v>
      </c>
      <c r="D20" s="3">
        <f>D16*D19</f>
        <v>178.42119228705764</v>
      </c>
      <c r="E20" s="3">
        <f t="shared" ref="E20:I20" si="4">E16*E19</f>
        <v>177.23352551851684</v>
      </c>
      <c r="F20" s="3">
        <f t="shared" si="4"/>
        <v>175.78687272875072</v>
      </c>
      <c r="G20" s="3">
        <f t="shared" si="4"/>
        <v>174.19422516220141</v>
      </c>
      <c r="H20" s="3">
        <f t="shared" si="4"/>
        <v>172.49400665199653</v>
      </c>
      <c r="I20" s="3">
        <f t="shared" si="4"/>
        <v>170.6456204047829</v>
      </c>
      <c r="J20" s="4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</row>
    <row r="21" spans="1:16383" s="6" customFormat="1">
      <c r="C21" s="44" t="s">
        <v>86</v>
      </c>
      <c r="D21" s="2">
        <f>I20*(1+D6)/(D5-D6)</f>
        <v>2669.9476300256028</v>
      </c>
      <c r="E21" s="1"/>
      <c r="F21" s="2"/>
      <c r="G21" s="2"/>
      <c r="H21" s="2"/>
      <c r="I21" s="2"/>
      <c r="J21" s="2"/>
      <c r="K21" s="2"/>
      <c r="L21" s="11"/>
      <c r="M21" s="76"/>
      <c r="N21" s="4"/>
      <c r="O21" s="4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>
      <c r="A22" s="10"/>
      <c r="C22" s="6" t="s">
        <v>87</v>
      </c>
      <c r="D22" s="244">
        <f>D21+SUM(H20:I20)</f>
        <v>3013.0872570823822</v>
      </c>
      <c r="E22" s="82"/>
      <c r="F22" s="82"/>
      <c r="G22" s="82"/>
      <c r="H22" s="82"/>
      <c r="I22" s="82"/>
      <c r="J22" s="82"/>
      <c r="K22" s="82"/>
      <c r="L22" s="11"/>
      <c r="M22" s="76"/>
    </row>
    <row r="23" spans="1:16383">
      <c r="A23" s="6"/>
      <c r="C23" s="44" t="s">
        <v>202</v>
      </c>
      <c r="D23" s="244">
        <f>'Merger Model_Updated'!L9</f>
        <v>4472</v>
      </c>
      <c r="E23" s="83"/>
      <c r="F23" s="82"/>
      <c r="G23" s="269"/>
      <c r="H23" s="269"/>
      <c r="I23" s="269"/>
      <c r="J23" s="269"/>
      <c r="K23" s="269"/>
      <c r="L23" s="84"/>
      <c r="M23" s="11"/>
      <c r="N23" s="76"/>
    </row>
    <row r="24" spans="1:16383">
      <c r="A24" s="6"/>
      <c r="C24" s="44" t="s">
        <v>203</v>
      </c>
      <c r="D24" s="244">
        <f>D22-D23</f>
        <v>-1458.9127429176178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44" t="s">
        <v>205</v>
      </c>
      <c r="D25" s="244">
        <f>'Merger Model_Updated'!AL60</f>
        <v>103.2018583095455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A26" s="6"/>
      <c r="C26" s="6" t="s">
        <v>206</v>
      </c>
      <c r="D26" s="244">
        <f>D24/D25</f>
        <v>-14.136496830723036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44" t="s">
        <v>56</v>
      </c>
      <c r="D27" s="244">
        <f>'Merger Model_Updated'!AL61</f>
        <v>15.390129220108774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6" t="s">
        <v>204</v>
      </c>
      <c r="D28" s="244">
        <f>D26/D27</f>
        <v>-0.91854308879046065</v>
      </c>
      <c r="E28" s="83"/>
      <c r="F28" s="82"/>
      <c r="G28" s="237"/>
      <c r="H28" s="237"/>
      <c r="I28" s="237"/>
      <c r="J28" s="237"/>
      <c r="K28" s="237"/>
      <c r="L28" s="84"/>
      <c r="M28" s="11"/>
      <c r="N28" s="76"/>
    </row>
    <row r="29" spans="1:16383">
      <c r="C29" s="16"/>
      <c r="D29" s="85"/>
      <c r="E29" s="84"/>
      <c r="F29" s="86"/>
      <c r="G29" s="87"/>
      <c r="H29" s="87"/>
      <c r="I29" s="87"/>
      <c r="J29" s="87"/>
      <c r="K29" s="87"/>
      <c r="L29" s="84"/>
      <c r="M29" s="11"/>
      <c r="N29" s="76"/>
    </row>
    <row r="30" spans="1:16383">
      <c r="C30" s="88" t="s">
        <v>88</v>
      </c>
      <c r="D30" s="89"/>
      <c r="E30" s="89"/>
      <c r="F30" s="89"/>
      <c r="G30" s="89"/>
      <c r="H30" s="89"/>
      <c r="I30" s="90"/>
      <c r="K30" s="16"/>
      <c r="L30" s="91"/>
      <c r="M30" s="11"/>
      <c r="N30" s="76"/>
    </row>
    <row r="31" spans="1:16383">
      <c r="C31" s="98"/>
      <c r="D31" s="99"/>
      <c r="E31" s="104"/>
      <c r="F31" s="100"/>
      <c r="G31" s="117" t="str">
        <f>C6</f>
        <v>Terminal Growth Rate</v>
      </c>
      <c r="H31" s="100"/>
      <c r="I31" s="101"/>
      <c r="K31" s="16"/>
      <c r="L31" s="82"/>
      <c r="M31" s="76"/>
      <c r="N31" s="76"/>
    </row>
    <row r="32" spans="1:16383">
      <c r="C32" s="102"/>
      <c r="D32" s="103" t="e">
        <f>#REF!</f>
        <v>#REF!</v>
      </c>
      <c r="E32" s="131">
        <v>0.02</v>
      </c>
      <c r="F32" s="131">
        <v>2.5000000000000001E-2</v>
      </c>
      <c r="G32" s="131">
        <v>0.03</v>
      </c>
      <c r="H32" s="131">
        <v>3.5000000000000003E-2</v>
      </c>
      <c r="I32" s="132">
        <v>0.04</v>
      </c>
      <c r="K32" s="16"/>
      <c r="L32" s="94"/>
      <c r="M32" s="78"/>
      <c r="N32" s="76"/>
    </row>
    <row r="33" spans="3:14" ht="14.25" customHeight="1">
      <c r="C33" s="95"/>
      <c r="D33" s="96">
        <v>7.9999999999999988E-2</v>
      </c>
      <c r="E33" s="133" t="e">
        <v>#REF!</v>
      </c>
      <c r="F33" s="134" t="e">
        <v>#REF!</v>
      </c>
      <c r="G33" s="134" t="e">
        <v>#REF!</v>
      </c>
      <c r="H33" s="134" t="e">
        <v>#REF!</v>
      </c>
      <c r="I33" s="135" t="e">
        <v>#REF!</v>
      </c>
      <c r="K33" s="16"/>
      <c r="L33" s="82"/>
      <c r="M33" s="79"/>
      <c r="N33" s="76"/>
    </row>
    <row r="34" spans="3:14" ht="14.25" customHeight="1">
      <c r="C34" s="95"/>
      <c r="D34" s="96">
        <v>8.4999999999999992E-2</v>
      </c>
      <c r="E34" s="136" t="e">
        <v>#REF!</v>
      </c>
      <c r="F34" s="137" t="e">
        <v>#REF!</v>
      </c>
      <c r="G34" s="137" t="e">
        <v>#REF!</v>
      </c>
      <c r="H34" s="137" t="e">
        <v>#REF!</v>
      </c>
      <c r="I34" s="138" t="e">
        <v>#REF!</v>
      </c>
      <c r="K34" s="16"/>
      <c r="L34" s="82"/>
      <c r="M34" s="79"/>
      <c r="N34" s="76"/>
    </row>
    <row r="35" spans="3:14" ht="14.25" customHeight="1">
      <c r="C35" s="105" t="s">
        <v>82</v>
      </c>
      <c r="D35" s="96">
        <v>0.09</v>
      </c>
      <c r="E35" s="139" t="e">
        <v>#REF!</v>
      </c>
      <c r="F35" s="137" t="e">
        <v>#REF!</v>
      </c>
      <c r="G35" s="140" t="e">
        <v>#REF!</v>
      </c>
      <c r="H35" s="137" t="e">
        <v>#REF!</v>
      </c>
      <c r="I35" s="141" t="e">
        <v>#REF!</v>
      </c>
      <c r="K35" s="16"/>
      <c r="L35" s="82"/>
      <c r="M35" s="79"/>
      <c r="N35" s="76"/>
    </row>
    <row r="36" spans="3:14">
      <c r="C36" s="95"/>
      <c r="D36" s="96">
        <v>9.5000000000000001E-2</v>
      </c>
      <c r="E36" s="142" t="e">
        <v>#REF!</v>
      </c>
      <c r="F36" s="137" t="e">
        <v>#REF!</v>
      </c>
      <c r="G36" s="137" t="e">
        <v>#REF!</v>
      </c>
      <c r="H36" s="137" t="e">
        <v>#REF!</v>
      </c>
      <c r="I36" s="141" t="e">
        <v>#REF!</v>
      </c>
      <c r="K36" s="16"/>
      <c r="L36" s="82"/>
      <c r="M36" s="77"/>
      <c r="N36" s="77"/>
    </row>
    <row r="37" spans="3:14" ht="14.25" customHeight="1">
      <c r="C37" s="92"/>
      <c r="D37" s="93">
        <v>0.1</v>
      </c>
      <c r="E37" s="143" t="e">
        <v>#REF!</v>
      </c>
      <c r="F37" s="143" t="e">
        <v>#REF!</v>
      </c>
      <c r="G37" s="143" t="e">
        <v>#REF!</v>
      </c>
      <c r="H37" s="143" t="e">
        <v>#REF!</v>
      </c>
      <c r="I37" s="144" t="e">
        <v>#REF!</v>
      </c>
      <c r="K37" s="16"/>
      <c r="L37" s="82"/>
      <c r="M37" s="77"/>
      <c r="N37" s="77"/>
    </row>
    <row r="38" spans="3:14" ht="14.25" customHeight="1">
      <c r="C38" s="129"/>
      <c r="D38" s="130"/>
      <c r="E38" s="97"/>
      <c r="F38" s="97"/>
      <c r="G38" s="97"/>
      <c r="H38" s="97"/>
      <c r="I38" s="97"/>
      <c r="K38" s="16"/>
      <c r="L38" s="82"/>
      <c r="M38" s="77"/>
      <c r="N38" s="77"/>
    </row>
    <row r="39" spans="3:14">
      <c r="C39" s="16"/>
      <c r="D39" s="82"/>
      <c r="E39" s="82"/>
      <c r="F39" s="82"/>
      <c r="G39" s="82"/>
      <c r="H39" s="82"/>
      <c r="I39" s="82"/>
      <c r="J39" s="82"/>
      <c r="K39" s="82"/>
      <c r="L39" s="82"/>
      <c r="M39" s="77"/>
      <c r="N39" s="77"/>
    </row>
    <row r="40" spans="3:14">
      <c r="C40" s="88" t="s">
        <v>112</v>
      </c>
      <c r="D40" s="89"/>
      <c r="E40" s="89"/>
      <c r="F40" s="89"/>
      <c r="G40" s="89"/>
      <c r="H40" s="89"/>
      <c r="I40" s="90"/>
      <c r="J40" s="82"/>
      <c r="K40" s="82"/>
      <c r="L40" s="82"/>
      <c r="M40" s="77"/>
      <c r="N40" s="77"/>
    </row>
    <row r="41" spans="3:14">
      <c r="C41" s="98"/>
      <c r="D41" s="99"/>
      <c r="E41" s="104"/>
      <c r="F41" s="100"/>
      <c r="G41" s="117" t="str">
        <f>C6</f>
        <v>Terminal Growth Rate</v>
      </c>
      <c r="H41" s="100"/>
      <c r="I41" s="101"/>
      <c r="J41" s="82"/>
      <c r="K41" s="82"/>
      <c r="L41" s="82"/>
      <c r="M41" s="77"/>
      <c r="N41" s="77"/>
    </row>
    <row r="42" spans="3:14">
      <c r="C42" s="102"/>
      <c r="D42" s="103">
        <f>D36</f>
        <v>9.5000000000000001E-2</v>
      </c>
      <c r="E42" s="131">
        <v>0.02</v>
      </c>
      <c r="F42" s="131">
        <v>2.5000000000000001E-2</v>
      </c>
      <c r="G42" s="131">
        <v>0.03</v>
      </c>
      <c r="H42" s="131">
        <v>3.5000000000000003E-2</v>
      </c>
      <c r="I42" s="132">
        <v>0.04</v>
      </c>
      <c r="J42" s="82"/>
      <c r="K42" s="82"/>
      <c r="L42" s="82"/>
      <c r="M42" s="77"/>
      <c r="N42" s="77"/>
    </row>
    <row r="43" spans="3:14">
      <c r="C43" s="95"/>
      <c r="D43" s="96">
        <v>7.9999999999999988E-2</v>
      </c>
      <c r="E43" s="133" t="e">
        <f t="shared" ref="E43:I47" si="5">(E33-$D$56+$D$57-$D$58)/$D$63</f>
        <v>#REF!</v>
      </c>
      <c r="F43" s="134" t="e">
        <f t="shared" si="5"/>
        <v>#REF!</v>
      </c>
      <c r="G43" s="134" t="e">
        <f t="shared" si="5"/>
        <v>#REF!</v>
      </c>
      <c r="H43" s="134" t="e">
        <f t="shared" si="5"/>
        <v>#REF!</v>
      </c>
      <c r="I43" s="135" t="e">
        <f t="shared" si="5"/>
        <v>#REF!</v>
      </c>
      <c r="J43" s="82"/>
      <c r="K43" s="82"/>
      <c r="L43" s="82"/>
      <c r="M43" s="77"/>
      <c r="N43" s="77"/>
    </row>
    <row r="44" spans="3:14">
      <c r="C44" s="95"/>
      <c r="D44" s="96">
        <v>8.4999999999999992E-2</v>
      </c>
      <c r="E44" s="136" t="e">
        <f t="shared" si="5"/>
        <v>#REF!</v>
      </c>
      <c r="F44" s="137" t="e">
        <f t="shared" si="5"/>
        <v>#REF!</v>
      </c>
      <c r="G44" s="137" t="e">
        <f t="shared" si="5"/>
        <v>#REF!</v>
      </c>
      <c r="H44" s="137" t="e">
        <f t="shared" si="5"/>
        <v>#REF!</v>
      </c>
      <c r="I44" s="138" t="e">
        <f t="shared" si="5"/>
        <v>#REF!</v>
      </c>
      <c r="J44" s="82"/>
      <c r="K44" s="82"/>
      <c r="L44" s="82"/>
      <c r="M44" s="77"/>
      <c r="N44" s="77"/>
    </row>
    <row r="45" spans="3:14">
      <c r="C45" s="105" t="s">
        <v>82</v>
      </c>
      <c r="D45" s="96">
        <v>0.09</v>
      </c>
      <c r="E45" s="139" t="e">
        <f t="shared" si="5"/>
        <v>#REF!</v>
      </c>
      <c r="F45" s="137" t="e">
        <f t="shared" si="5"/>
        <v>#REF!</v>
      </c>
      <c r="G45" s="140" t="e">
        <f t="shared" si="5"/>
        <v>#REF!</v>
      </c>
      <c r="H45" s="137" t="e">
        <f t="shared" si="5"/>
        <v>#REF!</v>
      </c>
      <c r="I45" s="141" t="e">
        <f t="shared" si="5"/>
        <v>#REF!</v>
      </c>
      <c r="J45" s="82"/>
      <c r="K45" s="82"/>
      <c r="L45" s="82"/>
      <c r="M45" s="77"/>
      <c r="N45" s="77"/>
    </row>
    <row r="46" spans="3:14">
      <c r="C46" s="95"/>
      <c r="D46" s="96">
        <v>9.5000000000000001E-2</v>
      </c>
      <c r="E46" s="142" t="e">
        <f t="shared" si="5"/>
        <v>#REF!</v>
      </c>
      <c r="F46" s="137" t="e">
        <f t="shared" si="5"/>
        <v>#REF!</v>
      </c>
      <c r="G46" s="137" t="e">
        <f t="shared" si="5"/>
        <v>#REF!</v>
      </c>
      <c r="H46" s="137" t="e">
        <f t="shared" si="5"/>
        <v>#REF!</v>
      </c>
      <c r="I46" s="141" t="e">
        <f t="shared" si="5"/>
        <v>#REF!</v>
      </c>
      <c r="J46" s="77"/>
      <c r="K46" s="77"/>
      <c r="L46" s="77"/>
      <c r="M46" s="77"/>
      <c r="N46" s="77"/>
    </row>
    <row r="47" spans="3:14">
      <c r="C47" s="92"/>
      <c r="D47" s="93">
        <v>0.1</v>
      </c>
      <c r="E47" s="143" t="e">
        <f t="shared" si="5"/>
        <v>#REF!</v>
      </c>
      <c r="F47" s="143" t="e">
        <f t="shared" si="5"/>
        <v>#REF!</v>
      </c>
      <c r="G47" s="143" t="e">
        <f t="shared" si="5"/>
        <v>#REF!</v>
      </c>
      <c r="H47" s="143" t="e">
        <f t="shared" si="5"/>
        <v>#REF!</v>
      </c>
      <c r="I47" s="144" t="e">
        <f t="shared" si="5"/>
        <v>#REF!</v>
      </c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88" t="s">
        <v>90</v>
      </c>
      <c r="D50" s="88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91</v>
      </c>
      <c r="D51" s="108">
        <f>D5</f>
        <v>8.2000000000000003E-2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92</v>
      </c>
      <c r="D52" s="108">
        <f>D6</f>
        <v>1.7000000000000001E-2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3:14">
      <c r="C53" s="107" t="s">
        <v>93</v>
      </c>
      <c r="D53" s="109">
        <f>SUM(D20:I20)</f>
        <v>1048.7754427533059</v>
      </c>
    </row>
    <row r="54" spans="3:14">
      <c r="C54" s="107" t="s">
        <v>94</v>
      </c>
      <c r="D54" s="109" t="e">
        <f>#REF!</f>
        <v>#REF!</v>
      </c>
    </row>
    <row r="55" spans="3:14">
      <c r="C55" s="107" t="s">
        <v>95</v>
      </c>
      <c r="D55" s="109" t="e">
        <f>D53+D54</f>
        <v>#REF!</v>
      </c>
    </row>
    <row r="56" spans="3:14">
      <c r="C56" s="110" t="s">
        <v>101</v>
      </c>
      <c r="D56" s="109">
        <f>-'Merger Model_Updated'!L9</f>
        <v>-4472</v>
      </c>
    </row>
    <row r="57" spans="3:14">
      <c r="C57" s="110" t="s">
        <v>102</v>
      </c>
      <c r="D57" s="109">
        <f>'Merger Model_Updated'!L10</f>
        <v>43.181985952543805</v>
      </c>
    </row>
    <row r="58" spans="3:14">
      <c r="C58" s="110" t="s">
        <v>18</v>
      </c>
      <c r="D58" s="109">
        <f>'Merger Model_Updated'!L11</f>
        <v>0</v>
      </c>
    </row>
    <row r="59" spans="3:14">
      <c r="C59" s="107" t="s">
        <v>96</v>
      </c>
      <c r="D59" s="109" t="e">
        <f>D55-D56+D57-D58</f>
        <v>#REF!</v>
      </c>
    </row>
    <row r="60" spans="3:14">
      <c r="C60" s="111" t="s">
        <v>97</v>
      </c>
      <c r="D60" s="112" t="e">
        <f>D59/D63</f>
        <v>#REF!</v>
      </c>
    </row>
    <row r="61" spans="3:14">
      <c r="C61" s="107" t="s">
        <v>98</v>
      </c>
      <c r="D61" s="113">
        <v>165.05</v>
      </c>
    </row>
    <row r="62" spans="3:14">
      <c r="C62" s="111" t="s">
        <v>99</v>
      </c>
      <c r="D62" s="114" t="e">
        <f>D60/D61-1</f>
        <v>#REF!</v>
      </c>
    </row>
    <row r="63" spans="3:14">
      <c r="C63" s="115" t="s">
        <v>100</v>
      </c>
      <c r="D63" s="116">
        <f>'[3]JAZZ PNL'!BB68</f>
        <v>58.393000000000001</v>
      </c>
    </row>
  </sheetData>
  <mergeCells count="1">
    <mergeCell ref="G23:K23"/>
  </mergeCells>
  <conditionalFormatting sqref="E30: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0:I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:L22 M23:M30">
    <cfRule type="expression" dxfId="1" priority="3">
      <formula>_xlfn.ISFORMULA(L21)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23"/>
  <sheetViews>
    <sheetView showGridLines="0" tabSelected="1" topLeftCell="A25" zoomScale="150" zoomScaleNormal="150" workbookViewId="0">
      <pane xSplit="3" topLeftCell="H1" activePane="topRight" state="frozen"/>
      <selection pane="topRight" activeCell="N50" sqref="N50"/>
    </sheetView>
  </sheetViews>
  <sheetFormatPr baseColWidth="10" defaultColWidth="8.83203125" defaultRowHeight="12" outlineLevelRow="1"/>
  <cols>
    <col min="1" max="2" width="2.6640625" style="18" customWidth="1"/>
    <col min="3" max="3" width="35" style="18" customWidth="1"/>
    <col min="4" max="14" width="8" style="18" customWidth="1"/>
    <col min="15" max="15" width="11.6640625" style="18" customWidth="1"/>
    <col min="16" max="28" width="8" style="18" customWidth="1"/>
    <col min="29" max="29" width="8.6640625" style="18" customWidth="1"/>
    <col min="30" max="30" width="7" style="18" bestFit="1" customWidth="1"/>
    <col min="31" max="33" width="6.6640625" style="18" customWidth="1"/>
    <col min="34" max="34" width="8.6640625" style="18" bestFit="1" customWidth="1"/>
    <col min="35" max="35" width="9.1640625" style="18" bestFit="1" customWidth="1"/>
    <col min="36" max="39" width="8.83203125" style="18"/>
    <col min="40" max="40" width="10.1640625" style="18" bestFit="1" customWidth="1"/>
    <col min="41" max="16384" width="8.83203125" style="18"/>
  </cols>
  <sheetData>
    <row r="3" spans="3:68" s="20" customFormat="1">
      <c r="C3" s="19" t="s">
        <v>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</row>
    <row r="5" spans="3:68" s="20" customFormat="1">
      <c r="C5" s="21" t="s">
        <v>212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18"/>
      <c r="O5" s="21" t="s">
        <v>67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F5" s="21" t="s">
        <v>9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18"/>
      <c r="AZ5" s="18"/>
      <c r="BA5" s="18"/>
    </row>
    <row r="6" spans="3:68">
      <c r="E6" s="22" t="s">
        <v>127</v>
      </c>
      <c r="I6" s="22" t="s">
        <v>128</v>
      </c>
      <c r="L6" s="22" t="s">
        <v>103</v>
      </c>
    </row>
    <row r="7" spans="3:68">
      <c r="C7" s="20" t="s">
        <v>10</v>
      </c>
      <c r="D7" s="23" t="s">
        <v>11</v>
      </c>
      <c r="E7" s="74">
        <v>56180</v>
      </c>
      <c r="I7" s="74">
        <f>'Vestis DCF'!D22</f>
        <v>3013.0872570823822</v>
      </c>
      <c r="J7" s="223"/>
      <c r="L7" s="74"/>
      <c r="O7" s="18" t="s">
        <v>75</v>
      </c>
      <c r="Y7" s="228">
        <v>16.600000000000001</v>
      </c>
      <c r="AC7" s="18" t="s">
        <v>12</v>
      </c>
      <c r="AE7" s="26">
        <v>44196</v>
      </c>
    </row>
    <row r="8" spans="3:68">
      <c r="C8" s="27" t="s">
        <v>68</v>
      </c>
      <c r="D8" s="28"/>
      <c r="E8" s="73">
        <f>E7/H35</f>
        <v>6.3726491072846487</v>
      </c>
      <c r="I8" s="73">
        <f>I7/S35</f>
        <v>1.4284096222064957</v>
      </c>
      <c r="L8" s="73">
        <f>'Pro-Forma DCF Valuation_Updated'!D21/'Merger Model_Updated'!AL35</f>
        <v>2.948403183282915</v>
      </c>
      <c r="O8" s="18" t="s">
        <v>76</v>
      </c>
      <c r="Y8" s="227">
        <v>19</v>
      </c>
    </row>
    <row r="9" spans="3:68">
      <c r="C9" s="27" t="s">
        <v>13</v>
      </c>
      <c r="D9" s="23" t="s">
        <v>11</v>
      </c>
      <c r="E9" s="29">
        <v>2480</v>
      </c>
      <c r="I9" s="29">
        <v>192</v>
      </c>
      <c r="L9" s="29">
        <f>E9+I9+M18</f>
        <v>4472</v>
      </c>
      <c r="O9" s="27" t="s">
        <v>14</v>
      </c>
      <c r="R9" s="28" t="s">
        <v>15</v>
      </c>
      <c r="Y9" s="72">
        <v>0.24</v>
      </c>
      <c r="AC9" s="125" t="s">
        <v>106</v>
      </c>
    </row>
    <row r="10" spans="3:68">
      <c r="C10" s="27" t="s">
        <v>16</v>
      </c>
      <c r="D10" s="23" t="s">
        <v>11</v>
      </c>
      <c r="E10" s="29">
        <v>88</v>
      </c>
      <c r="I10" s="29">
        <v>14.3</v>
      </c>
      <c r="L10" s="29">
        <f>E10+I10-G19</f>
        <v>43.181985952543805</v>
      </c>
      <c r="O10" s="18" t="s">
        <v>17</v>
      </c>
      <c r="R10" s="28" t="s">
        <v>15</v>
      </c>
      <c r="Y10" s="30">
        <v>1</v>
      </c>
      <c r="AC10" s="125" t="s">
        <v>107</v>
      </c>
    </row>
    <row r="11" spans="3:68">
      <c r="C11" s="27" t="s">
        <v>18</v>
      </c>
      <c r="D11" s="23" t="s">
        <v>11</v>
      </c>
      <c r="E11" s="29"/>
      <c r="I11" s="156">
        <v>0</v>
      </c>
      <c r="L11" s="29"/>
      <c r="O11" s="18" t="s">
        <v>89</v>
      </c>
      <c r="Y11" s="33">
        <v>0</v>
      </c>
      <c r="AC11" s="125" t="s">
        <v>108</v>
      </c>
    </row>
    <row r="12" spans="3:68">
      <c r="C12" s="20" t="s">
        <v>20</v>
      </c>
      <c r="D12" s="23" t="s">
        <v>11</v>
      </c>
      <c r="E12" s="24">
        <f>SUM(E9:E11,E7)</f>
        <v>58748</v>
      </c>
      <c r="F12" s="24"/>
      <c r="G12" s="18" t="s">
        <v>21</v>
      </c>
      <c r="I12" s="24">
        <f>SUM(I9:I11,I7)</f>
        <v>3219.3872570823823</v>
      </c>
      <c r="K12" s="18" t="s">
        <v>21</v>
      </c>
      <c r="L12" s="24"/>
      <c r="O12" s="31" t="s">
        <v>19</v>
      </c>
      <c r="P12" s="32"/>
      <c r="Q12" s="32"/>
      <c r="R12" s="23" t="s">
        <v>11</v>
      </c>
      <c r="S12" s="32"/>
      <c r="T12" s="32"/>
      <c r="U12" s="32"/>
      <c r="Y12" s="33">
        <f>Y10*M17-I12</f>
        <v>772.65294169977187</v>
      </c>
    </row>
    <row r="13" spans="3:68">
      <c r="C13" s="27" t="s">
        <v>23</v>
      </c>
      <c r="D13" s="28" t="s">
        <v>24</v>
      </c>
      <c r="E13" s="34">
        <f>E12/H53</f>
        <v>62.671218263281432</v>
      </c>
      <c r="G13" s="225">
        <f>1/E13</f>
        <v>1.5956287873629738E-2</v>
      </c>
      <c r="I13" s="75">
        <f>I12/S53</f>
        <v>27.112912725975882</v>
      </c>
      <c r="K13" s="225">
        <f>1/I13</f>
        <v>3.6882794928998423E-2</v>
      </c>
      <c r="L13" s="75"/>
      <c r="O13" s="18" t="s">
        <v>22</v>
      </c>
      <c r="R13" s="23" t="s">
        <v>11</v>
      </c>
      <c r="Z13" s="33">
        <v>0</v>
      </c>
      <c r="AC13" s="21" t="s">
        <v>105</v>
      </c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3:68">
      <c r="D14" s="28"/>
      <c r="O14" s="21" t="s">
        <v>77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C14" s="20" t="s">
        <v>106</v>
      </c>
      <c r="AD14" s="20"/>
      <c r="AE14" s="118"/>
      <c r="AF14" s="118"/>
      <c r="AG14" s="118">
        <v>2024</v>
      </c>
      <c r="AH14" s="118">
        <f>AG14+1</f>
        <v>2025</v>
      </c>
      <c r="AI14" s="118">
        <f t="shared" ref="AI14:AL14" si="0">AH14+1</f>
        <v>2026</v>
      </c>
      <c r="AJ14" s="118">
        <f t="shared" si="0"/>
        <v>2027</v>
      </c>
      <c r="AK14" s="118">
        <f t="shared" si="0"/>
        <v>2028</v>
      </c>
      <c r="AL14" s="118">
        <f t="shared" si="0"/>
        <v>2029</v>
      </c>
    </row>
    <row r="15" spans="3:68" s="20" customFormat="1">
      <c r="C15" s="21" t="s">
        <v>70</v>
      </c>
      <c r="D15" s="35"/>
      <c r="E15" s="21"/>
      <c r="F15" s="21"/>
      <c r="G15" s="21"/>
      <c r="H15" s="21"/>
      <c r="I15" s="21"/>
      <c r="J15" s="21"/>
      <c r="K15" s="21"/>
      <c r="L15" s="21"/>
      <c r="M15" s="21"/>
      <c r="Z15" s="36"/>
      <c r="AC15" s="18" t="s">
        <v>78</v>
      </c>
      <c r="AD15" s="18"/>
      <c r="AE15" s="44" t="s">
        <v>35</v>
      </c>
      <c r="AF15" s="18"/>
      <c r="AG15" s="119">
        <v>0.03</v>
      </c>
      <c r="AH15" s="119">
        <v>0.03</v>
      </c>
      <c r="AI15" s="119">
        <v>0.03</v>
      </c>
      <c r="AJ15" s="119">
        <v>0.03</v>
      </c>
      <c r="AK15" s="119">
        <v>0.03</v>
      </c>
      <c r="AL15" s="119">
        <v>0.03</v>
      </c>
      <c r="AM15" s="18"/>
      <c r="AN15" s="18"/>
      <c r="AO15" s="18"/>
    </row>
    <row r="16" spans="3:68">
      <c r="C16" s="37" t="s">
        <v>25</v>
      </c>
      <c r="D16" s="28"/>
      <c r="G16" s="37"/>
      <c r="H16" s="37"/>
      <c r="I16" s="37" t="s">
        <v>26</v>
      </c>
      <c r="J16" s="27"/>
      <c r="K16" s="27"/>
      <c r="O16" s="124" t="s">
        <v>111</v>
      </c>
      <c r="P16" s="126" t="s">
        <v>107</v>
      </c>
      <c r="R16" s="20"/>
      <c r="S16" s="20"/>
      <c r="T16" s="118">
        <v>2024</v>
      </c>
      <c r="U16" s="118">
        <f>T16+1</f>
        <v>2025</v>
      </c>
      <c r="V16" s="118">
        <f>U16+1</f>
        <v>2026</v>
      </c>
      <c r="W16" s="118">
        <f>V16+1</f>
        <v>2027</v>
      </c>
      <c r="X16" s="118">
        <f>W16+1</f>
        <v>2028</v>
      </c>
      <c r="Y16" s="118">
        <f>X16+1</f>
        <v>2029</v>
      </c>
      <c r="Z16" s="29"/>
      <c r="AC16" s="18" t="s">
        <v>79</v>
      </c>
      <c r="AE16" s="44" t="s">
        <v>38</v>
      </c>
      <c r="AG16" s="119">
        <v>0.05</v>
      </c>
      <c r="AH16" s="119">
        <v>0.05</v>
      </c>
      <c r="AI16" s="119">
        <v>0.05</v>
      </c>
      <c r="AJ16" s="119">
        <v>0.05</v>
      </c>
      <c r="AK16" s="119">
        <v>0.05</v>
      </c>
      <c r="AL16" s="119">
        <v>0.05</v>
      </c>
    </row>
    <row r="17" spans="3:68">
      <c r="C17" s="38" t="s">
        <v>27</v>
      </c>
      <c r="D17" s="23" t="s">
        <v>11</v>
      </c>
      <c r="F17" s="30">
        <f>1-F18-F19</f>
        <v>0.64</v>
      </c>
      <c r="G17" s="39">
        <f>F17*$G$20</f>
        <v>3783.5528990371963</v>
      </c>
      <c r="H17" s="27"/>
      <c r="I17" s="38" t="s">
        <v>28</v>
      </c>
      <c r="J17" s="27"/>
      <c r="K17" s="27"/>
      <c r="M17" s="29">
        <f>I12*(1+Y9)</f>
        <v>3992.0401987821542</v>
      </c>
      <c r="O17" s="18" t="s">
        <v>234</v>
      </c>
      <c r="R17" s="23" t="s">
        <v>11</v>
      </c>
      <c r="T17" s="156" cm="1">
        <f t="array" ref="T17:Y17">T35:Y35</f>
        <v>2278.152</v>
      </c>
      <c r="U17" s="18">
        <v>2455.8478560000003</v>
      </c>
      <c r="V17" s="18">
        <v>2642.4922930560006</v>
      </c>
      <c r="W17" s="18">
        <v>2838.0367227421448</v>
      </c>
      <c r="X17" s="18">
        <v>3042.3753667795795</v>
      </c>
      <c r="Y17" s="18">
        <v>3255.3416424541501</v>
      </c>
      <c r="Z17" s="29"/>
      <c r="AE17" s="44"/>
      <c r="AG17" s="119"/>
      <c r="AH17" s="119"/>
      <c r="AI17" s="119"/>
      <c r="AJ17" s="119"/>
      <c r="AK17" s="119"/>
      <c r="AL17" s="119"/>
      <c r="AN17" s="18" t="s">
        <v>219</v>
      </c>
      <c r="AQ17" s="23" t="s">
        <v>11</v>
      </c>
      <c r="AS17" s="29">
        <f>Markets!T2</f>
        <v>11700</v>
      </c>
      <c r="AT17" s="29">
        <f>Markets!U2</f>
        <v>11900</v>
      </c>
      <c r="AU17" s="29">
        <f>Markets!V2</f>
        <v>12100</v>
      </c>
      <c r="AV17" s="29">
        <f>Markets!W2</f>
        <v>12300</v>
      </c>
      <c r="AW17" s="29">
        <f>Markets!X2</f>
        <v>12500</v>
      </c>
      <c r="AX17" s="29">
        <f>Markets!Y2</f>
        <v>12700</v>
      </c>
    </row>
    <row r="18" spans="3:68">
      <c r="C18" s="38" t="s">
        <v>29</v>
      </c>
      <c r="D18" s="23" t="s">
        <v>11</v>
      </c>
      <c r="F18" s="30">
        <v>0.35</v>
      </c>
      <c r="G18" s="39">
        <f>F18*$G$20</f>
        <v>2069.1304916609665</v>
      </c>
      <c r="H18" s="27"/>
      <c r="I18" s="38" t="s">
        <v>30</v>
      </c>
      <c r="J18" s="27"/>
      <c r="K18" s="27"/>
      <c r="M18" s="29">
        <v>1800</v>
      </c>
      <c r="O18" s="18" t="s">
        <v>233</v>
      </c>
      <c r="T18" s="156">
        <f t="shared" ref="T18:Y18" si="1">T35-T48</f>
        <v>2086.3039662763463</v>
      </c>
      <c r="U18" s="156">
        <f t="shared" si="1"/>
        <v>2233.1309753320634</v>
      </c>
      <c r="V18" s="156">
        <f t="shared" si="1"/>
        <v>2387.4766333634648</v>
      </c>
      <c r="W18" s="156">
        <f t="shared" si="1"/>
        <v>2548.9904979257158</v>
      </c>
      <c r="X18" s="156">
        <f t="shared" si="1"/>
        <v>2717.4312347527921</v>
      </c>
      <c r="Y18" s="156">
        <f t="shared" si="1"/>
        <v>2892.5567453321564</v>
      </c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N18" s="18" t="s">
        <v>221</v>
      </c>
      <c r="AS18" s="29">
        <f>Markets!T11</f>
        <v>3540</v>
      </c>
      <c r="AT18" s="29">
        <f>Markets!U11</f>
        <v>3680</v>
      </c>
      <c r="AU18" s="29">
        <f>Markets!V11</f>
        <v>3820</v>
      </c>
      <c r="AV18" s="29">
        <f>Markets!W11</f>
        <v>3960</v>
      </c>
      <c r="AW18" s="29">
        <f>Markets!X11</f>
        <v>4100</v>
      </c>
      <c r="AX18" s="29">
        <f>Markets!Y11</f>
        <v>4240</v>
      </c>
    </row>
    <row r="19" spans="3:68">
      <c r="C19" s="38" t="s">
        <v>31</v>
      </c>
      <c r="D19" s="23" t="s">
        <v>11</v>
      </c>
      <c r="F19" s="30">
        <v>0.01</v>
      </c>
      <c r="G19" s="40">
        <f>F19*$G$20</f>
        <v>59.118014047456192</v>
      </c>
      <c r="H19" s="27"/>
      <c r="I19" s="38" t="s">
        <v>32</v>
      </c>
      <c r="J19" s="27"/>
      <c r="K19" s="27"/>
      <c r="L19" s="30">
        <v>0.03</v>
      </c>
      <c r="M19" s="41">
        <f>M17*L19</f>
        <v>119.76120596346462</v>
      </c>
      <c r="O19" s="18" t="s">
        <v>78</v>
      </c>
      <c r="R19" s="23" t="s">
        <v>11</v>
      </c>
      <c r="T19" s="29">
        <f>T20*T17</f>
        <v>61.510103999999998</v>
      </c>
      <c r="U19" s="29">
        <f t="shared" ref="U19:Y19" si="2">U20*U17</f>
        <v>103.145609952</v>
      </c>
      <c r="V19" s="29">
        <f t="shared" si="2"/>
        <v>126.83963006668803</v>
      </c>
      <c r="W19" s="29">
        <f t="shared" si="2"/>
        <v>153.25398302807582</v>
      </c>
      <c r="X19" s="29">
        <f t="shared" si="2"/>
        <v>182.54252200677476</v>
      </c>
      <c r="Y19" s="29">
        <f t="shared" si="2"/>
        <v>195.320498547249</v>
      </c>
      <c r="Z19" s="29"/>
      <c r="AA19" s="29"/>
      <c r="AC19" s="20" t="s">
        <v>107</v>
      </c>
      <c r="AD19" s="20"/>
      <c r="AE19" s="118"/>
      <c r="AF19" s="118"/>
      <c r="AN19" s="18" t="s">
        <v>218</v>
      </c>
      <c r="AQ19" s="28" t="s">
        <v>15</v>
      </c>
      <c r="AS19" s="30">
        <f t="shared" ref="AS19:AX19" si="3">I49</f>
        <v>0.17458099563554724</v>
      </c>
      <c r="AT19" s="30">
        <f t="shared" si="3"/>
        <v>0.18497638334709129</v>
      </c>
      <c r="AU19" s="30">
        <f t="shared" si="3"/>
        <v>0.18833256905188656</v>
      </c>
      <c r="AV19" s="30">
        <f t="shared" si="3"/>
        <v>0.19149406957437357</v>
      </c>
      <c r="AW19" s="30">
        <f t="shared" si="3"/>
        <v>0.19427639689572981</v>
      </c>
      <c r="AX19" s="30">
        <f t="shared" si="3"/>
        <v>0.19657465083958611</v>
      </c>
    </row>
    <row r="20" spans="3:68">
      <c r="C20" s="42" t="s">
        <v>33</v>
      </c>
      <c r="D20" s="23" t="s">
        <v>11</v>
      </c>
      <c r="G20" s="43">
        <f>M20</f>
        <v>5911.801404745619</v>
      </c>
      <c r="H20" s="42"/>
      <c r="I20" s="42" t="s">
        <v>34</v>
      </c>
      <c r="J20" s="27"/>
      <c r="K20" s="27"/>
      <c r="M20" s="24">
        <f>SUM(M17:M19)</f>
        <v>5911.801404745619</v>
      </c>
      <c r="O20" s="44" t="s">
        <v>235</v>
      </c>
      <c r="P20" s="45"/>
      <c r="R20" s="28" t="s">
        <v>15</v>
      </c>
      <c r="T20" s="30">
        <f t="shared" ref="T20:Y20" si="4">IF($P$16="Base",AG20,IF($P$16="Bear",AG15,AG25))*T25</f>
        <v>2.7E-2</v>
      </c>
      <c r="U20" s="30">
        <f t="shared" si="4"/>
        <v>4.1999999999999996E-2</v>
      </c>
      <c r="V20" s="30">
        <f t="shared" si="4"/>
        <v>4.8000000000000001E-2</v>
      </c>
      <c r="W20" s="30">
        <f t="shared" si="4"/>
        <v>5.3999999999999999E-2</v>
      </c>
      <c r="X20" s="30">
        <f t="shared" si="4"/>
        <v>0.06</v>
      </c>
      <c r="Y20" s="30">
        <f t="shared" si="4"/>
        <v>0.06</v>
      </c>
      <c r="Z20" s="29"/>
      <c r="AA20" s="29"/>
      <c r="AC20" s="18" t="s">
        <v>78</v>
      </c>
      <c r="AE20" s="44" t="s">
        <v>35</v>
      </c>
      <c r="AG20" s="119">
        <v>0.06</v>
      </c>
      <c r="AH20" s="119">
        <v>0.06</v>
      </c>
      <c r="AI20" s="119">
        <v>0.06</v>
      </c>
      <c r="AJ20" s="119">
        <v>0.06</v>
      </c>
      <c r="AK20" s="119">
        <v>0.06</v>
      </c>
      <c r="AL20" s="119">
        <v>0.06</v>
      </c>
      <c r="AN20" s="18" t="s">
        <v>222</v>
      </c>
      <c r="AQ20" s="23" t="s">
        <v>11</v>
      </c>
      <c r="AS20" s="156">
        <f t="shared" ref="AS20:AX20" si="5">I35</f>
        <v>9521.0640000000003</v>
      </c>
      <c r="AT20" s="156">
        <f t="shared" si="5"/>
        <v>10235.1438</v>
      </c>
      <c r="AU20" s="156">
        <f t="shared" si="5"/>
        <v>10951.603866000001</v>
      </c>
      <c r="AV20" s="156">
        <f t="shared" si="5"/>
        <v>11663.458117290002</v>
      </c>
      <c r="AW20" s="156">
        <f t="shared" si="5"/>
        <v>12363.265604327402</v>
      </c>
      <c r="AX20" s="156">
        <f t="shared" si="5"/>
        <v>13043.245212565409</v>
      </c>
    </row>
    <row r="21" spans="3:68">
      <c r="D21" s="28"/>
      <c r="O21" s="18" t="s">
        <v>79</v>
      </c>
      <c r="R21" s="23" t="s">
        <v>11</v>
      </c>
      <c r="T21" s="29">
        <f>T23-T19</f>
        <v>146.02873822851291</v>
      </c>
      <c r="U21" s="29">
        <f t="shared" ref="U21:Y21" si="6">U23-U19</f>
        <v>244.87396859385754</v>
      </c>
      <c r="V21" s="29">
        <f t="shared" si="6"/>
        <v>301.12501737941801</v>
      </c>
      <c r="W21" s="29">
        <f t="shared" si="6"/>
        <v>363.83430224868175</v>
      </c>
      <c r="X21" s="29">
        <f t="shared" si="6"/>
        <v>433.36708001176328</v>
      </c>
      <c r="Y21" s="29">
        <f t="shared" si="6"/>
        <v>463.70277561258672</v>
      </c>
      <c r="Z21" s="29"/>
      <c r="AA21" s="29"/>
      <c r="AC21" s="18" t="s">
        <v>79</v>
      </c>
      <c r="AE21" s="44" t="s">
        <v>38</v>
      </c>
      <c r="AG21" s="119">
        <v>0.13</v>
      </c>
      <c r="AH21" s="119">
        <v>0.13</v>
      </c>
      <c r="AI21" s="119">
        <v>0.13</v>
      </c>
      <c r="AJ21" s="119">
        <v>0.13</v>
      </c>
      <c r="AK21" s="119">
        <v>0.13</v>
      </c>
      <c r="AL21" s="119">
        <v>0.13</v>
      </c>
      <c r="AN21" s="18" t="s">
        <v>223</v>
      </c>
      <c r="AS21" s="30">
        <f>AS19+AS19*0.000009*AS18</f>
        <v>0.18014314615649576</v>
      </c>
      <c r="AT21" s="30">
        <f t="shared" ref="AT21:AX21" si="7">AT19+AT19*0.000009*AT18</f>
        <v>0.19110280116354697</v>
      </c>
      <c r="AU21" s="30">
        <f t="shared" si="7"/>
        <v>0.1948074427758904</v>
      </c>
      <c r="AV21" s="30">
        <f t="shared" si="7"/>
        <v>0.19831891821400424</v>
      </c>
      <c r="AW21" s="30">
        <f t="shared" si="7"/>
        <v>0.20144519594118224</v>
      </c>
      <c r="AX21" s="30">
        <f t="shared" si="7"/>
        <v>0.20407593951562472</v>
      </c>
    </row>
    <row r="22" spans="3:68">
      <c r="C22" s="46" t="s">
        <v>36</v>
      </c>
      <c r="D22" s="35"/>
      <c r="E22" s="21"/>
      <c r="F22" s="47"/>
      <c r="G22" s="47"/>
      <c r="I22" s="46" t="s">
        <v>37</v>
      </c>
      <c r="J22" s="47"/>
      <c r="K22" s="47"/>
      <c r="L22" s="47"/>
      <c r="M22" s="47"/>
      <c r="O22" s="44" t="s">
        <v>236</v>
      </c>
      <c r="P22" s="45"/>
      <c r="R22" s="28" t="s">
        <v>15</v>
      </c>
      <c r="T22" s="30">
        <f t="shared" ref="T22:Y22" si="8">T21/AS17</f>
        <v>1.2481088737479735E-2</v>
      </c>
      <c r="U22" s="30">
        <f t="shared" si="8"/>
        <v>2.0577644419651896E-2</v>
      </c>
      <c r="V22" s="30">
        <f t="shared" si="8"/>
        <v>2.4886365072679176E-2</v>
      </c>
      <c r="W22" s="30">
        <f t="shared" si="8"/>
        <v>2.9580024573063558E-2</v>
      </c>
      <c r="X22" s="30">
        <f t="shared" si="8"/>
        <v>3.4669366400941065E-2</v>
      </c>
      <c r="Y22" s="30">
        <f t="shared" si="8"/>
        <v>3.6512029575794233E-2</v>
      </c>
      <c r="Z22" s="29"/>
      <c r="AA22" s="29"/>
      <c r="AE22" s="44"/>
      <c r="AG22" s="119"/>
      <c r="AH22" s="119"/>
      <c r="AI22" s="119"/>
      <c r="AJ22" s="119"/>
      <c r="AK22" s="119"/>
      <c r="AL22" s="119"/>
    </row>
    <row r="23" spans="3:68">
      <c r="C23" s="18" t="s">
        <v>71</v>
      </c>
      <c r="D23" s="28"/>
      <c r="G23" s="48">
        <f>E12/H60</f>
        <v>587.48</v>
      </c>
      <c r="I23" s="20" t="s">
        <v>39</v>
      </c>
      <c r="K23" s="106" t="s">
        <v>153</v>
      </c>
      <c r="L23" s="49" t="s">
        <v>41</v>
      </c>
      <c r="O23" s="18" t="s">
        <v>80</v>
      </c>
      <c r="R23" s="23" t="s">
        <v>11</v>
      </c>
      <c r="T23" s="29">
        <f t="shared" ref="T23:Y23" si="9">(T17/978*140*T25*T24)*SQRT(2)</f>
        <v>207.53884222851292</v>
      </c>
      <c r="U23" s="29">
        <f t="shared" si="9"/>
        <v>348.01957854585754</v>
      </c>
      <c r="V23" s="29">
        <f t="shared" si="9"/>
        <v>427.96464744610603</v>
      </c>
      <c r="W23" s="29">
        <f t="shared" si="9"/>
        <v>517.08828527675757</v>
      </c>
      <c r="X23" s="29">
        <f t="shared" si="9"/>
        <v>615.90960201853807</v>
      </c>
      <c r="Y23" s="29">
        <f t="shared" si="9"/>
        <v>659.02327415983575</v>
      </c>
      <c r="Z23" s="29"/>
      <c r="AA23" s="29"/>
    </row>
    <row r="24" spans="3:68">
      <c r="C24" s="27" t="s">
        <v>72</v>
      </c>
      <c r="D24" s="28"/>
      <c r="G24" s="30">
        <v>0.1</v>
      </c>
      <c r="I24" s="27" t="s">
        <v>42</v>
      </c>
      <c r="K24" s="226">
        <v>5.1999999999999998E-2</v>
      </c>
      <c r="L24" s="50">
        <v>0.02</v>
      </c>
      <c r="M24" s="51">
        <f>SUM(K24:L24)</f>
        <v>7.1999999999999995E-2</v>
      </c>
      <c r="O24" s="44" t="s">
        <v>237</v>
      </c>
      <c r="R24" s="28" t="s">
        <v>24</v>
      </c>
      <c r="T24" s="18">
        <v>1</v>
      </c>
      <c r="U24" s="18">
        <f>T24</f>
        <v>1</v>
      </c>
      <c r="V24" s="18">
        <f t="shared" ref="V24:Y24" si="10">U24</f>
        <v>1</v>
      </c>
      <c r="W24" s="18">
        <f t="shared" si="10"/>
        <v>1</v>
      </c>
      <c r="X24" s="18">
        <f t="shared" si="10"/>
        <v>1</v>
      </c>
      <c r="Y24" s="18">
        <f t="shared" si="10"/>
        <v>1</v>
      </c>
      <c r="Z24" s="29"/>
      <c r="AA24" s="29"/>
      <c r="AC24" s="120" t="s">
        <v>108</v>
      </c>
      <c r="AD24" s="120"/>
      <c r="AE24" s="121"/>
      <c r="AF24" s="121"/>
    </row>
    <row r="25" spans="3:68">
      <c r="C25" s="18" t="s">
        <v>43</v>
      </c>
      <c r="D25" s="28"/>
      <c r="G25" s="48">
        <f>G23*(1+G24)</f>
        <v>646.22800000000007</v>
      </c>
      <c r="I25" s="27" t="s">
        <v>44</v>
      </c>
      <c r="K25" s="52"/>
      <c r="L25" s="52"/>
      <c r="M25" s="53">
        <v>0.7</v>
      </c>
      <c r="O25" s="44" t="s">
        <v>45</v>
      </c>
      <c r="P25" s="54"/>
      <c r="Q25" s="20"/>
      <c r="R25" s="28" t="s">
        <v>15</v>
      </c>
      <c r="T25" s="30">
        <v>0.45</v>
      </c>
      <c r="U25" s="30">
        <v>0.7</v>
      </c>
      <c r="V25" s="30">
        <v>0.8</v>
      </c>
      <c r="W25" s="30">
        <v>0.9</v>
      </c>
      <c r="X25" s="30">
        <v>1</v>
      </c>
      <c r="Y25" s="30">
        <v>1</v>
      </c>
      <c r="Z25" s="29"/>
      <c r="AA25" s="29"/>
      <c r="AC25" s="122" t="s">
        <v>109</v>
      </c>
      <c r="AD25" s="122"/>
      <c r="AE25" s="123" t="s">
        <v>35</v>
      </c>
      <c r="AF25" s="123"/>
      <c r="AG25" s="119">
        <v>0.08</v>
      </c>
      <c r="AH25" s="119">
        <v>0.08</v>
      </c>
      <c r="AI25" s="119">
        <v>0.08</v>
      </c>
      <c r="AJ25" s="119">
        <v>0.08</v>
      </c>
      <c r="AK25" s="119">
        <v>0.08</v>
      </c>
      <c r="AL25" s="119">
        <v>0.08</v>
      </c>
    </row>
    <row r="26" spans="3:68">
      <c r="C26" s="18" t="s">
        <v>73</v>
      </c>
      <c r="D26" s="23"/>
      <c r="G26" s="29">
        <f>G18/G25</f>
        <v>3.2018583095454951</v>
      </c>
      <c r="I26" s="20" t="s">
        <v>27</v>
      </c>
      <c r="K26" s="52"/>
      <c r="L26" s="52"/>
      <c r="M26" s="52"/>
      <c r="AC26" s="122" t="s">
        <v>110</v>
      </c>
      <c r="AD26" s="122"/>
      <c r="AE26" s="123" t="s">
        <v>38</v>
      </c>
      <c r="AF26" s="123"/>
      <c r="AG26" s="119">
        <v>0.15</v>
      </c>
      <c r="AH26" s="119">
        <v>0.15</v>
      </c>
      <c r="AI26" s="119">
        <v>0.15</v>
      </c>
      <c r="AJ26" s="119">
        <v>0.15</v>
      </c>
      <c r="AK26" s="119">
        <v>0.15</v>
      </c>
      <c r="AL26" s="119">
        <v>0.15</v>
      </c>
    </row>
    <row r="27" spans="3:68">
      <c r="C27" s="27" t="s">
        <v>46</v>
      </c>
      <c r="D27" s="28" t="s">
        <v>15</v>
      </c>
      <c r="G27" s="55">
        <f>G26/I60</f>
        <v>3.2018583095454953E-2</v>
      </c>
      <c r="I27" s="27" t="s">
        <v>47</v>
      </c>
      <c r="K27" s="50">
        <f>K24</f>
        <v>5.1999999999999998E-2</v>
      </c>
      <c r="L27" s="50">
        <v>2.5000000000000001E-2</v>
      </c>
      <c r="M27" s="51">
        <f>SUM(K27:L27)</f>
        <v>7.6999999999999999E-2</v>
      </c>
    </row>
    <row r="28" spans="3:68">
      <c r="C28" s="20" t="s">
        <v>74</v>
      </c>
      <c r="D28" s="23"/>
      <c r="G28" s="29">
        <f>G26+H60</f>
        <v>103.2018583095455</v>
      </c>
      <c r="I28" s="27" t="s">
        <v>44</v>
      </c>
      <c r="M28" s="53">
        <v>0.7</v>
      </c>
      <c r="U28" s="49" t="s">
        <v>40</v>
      </c>
      <c r="V28" s="49" t="s">
        <v>41</v>
      </c>
    </row>
    <row r="29" spans="3:68">
      <c r="D29" s="28"/>
      <c r="O29" s="18" t="s">
        <v>81</v>
      </c>
      <c r="R29" s="28" t="s">
        <v>15</v>
      </c>
      <c r="U29" s="30">
        <v>5.0000000000000001E-3</v>
      </c>
      <c r="V29" s="30">
        <v>1.4999999999999999E-2</v>
      </c>
      <c r="W29" s="51">
        <f>SUM(U29:V29)</f>
        <v>0.02</v>
      </c>
    </row>
    <row r="30" spans="3:68" s="20" customFormat="1">
      <c r="C30" s="19" t="s">
        <v>48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</row>
    <row r="32" spans="3:68">
      <c r="C32" s="128" t="s">
        <v>49</v>
      </c>
      <c r="D32" s="219" t="s">
        <v>144</v>
      </c>
      <c r="E32" s="219"/>
      <c r="F32" s="219"/>
      <c r="G32" s="219"/>
      <c r="H32" s="219"/>
      <c r="I32" s="219"/>
      <c r="J32" s="219"/>
      <c r="P32" s="219" t="s">
        <v>152</v>
      </c>
      <c r="Q32" s="219"/>
      <c r="R32" s="219"/>
      <c r="S32" s="219"/>
      <c r="T32" s="219"/>
      <c r="U32" s="219"/>
      <c r="V32" s="219"/>
      <c r="W32" s="219"/>
      <c r="X32" s="219"/>
      <c r="AA32" s="219" t="s">
        <v>4</v>
      </c>
      <c r="AB32" s="219"/>
      <c r="AC32" s="219"/>
      <c r="AD32" s="219"/>
      <c r="AE32" s="219"/>
      <c r="AF32" s="219"/>
      <c r="AG32" s="219"/>
      <c r="AH32" s="270" t="s">
        <v>154</v>
      </c>
      <c r="AI32" s="270"/>
      <c r="AJ32" s="270"/>
      <c r="AK32" s="270"/>
      <c r="AL32" s="270"/>
      <c r="AM32" s="270"/>
      <c r="AN32" s="270"/>
      <c r="AO32" s="270"/>
      <c r="AP32" s="270"/>
    </row>
    <row r="33" spans="1:16352" s="20" customFormat="1">
      <c r="A33" s="18"/>
      <c r="B33" s="18"/>
      <c r="C33" s="18"/>
      <c r="D33" s="21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L33" s="229"/>
      <c r="AM33" s="229"/>
      <c r="AN33" s="229"/>
    </row>
    <row r="34" spans="1:16352">
      <c r="C34" s="20"/>
      <c r="D34" s="230">
        <v>2019</v>
      </c>
      <c r="E34" s="230">
        <f>D34+1</f>
        <v>2020</v>
      </c>
      <c r="F34" s="230">
        <f>E34+1</f>
        <v>2021</v>
      </c>
      <c r="G34" s="230">
        <f>F34+1</f>
        <v>2022</v>
      </c>
      <c r="H34" s="230">
        <f>G34+1</f>
        <v>2023</v>
      </c>
      <c r="I34" s="231">
        <f t="shared" ref="I34:N34" si="11">H34+1</f>
        <v>2024</v>
      </c>
      <c r="J34" s="231">
        <f t="shared" si="11"/>
        <v>2025</v>
      </c>
      <c r="K34" s="231">
        <f t="shared" si="11"/>
        <v>2026</v>
      </c>
      <c r="L34" s="231">
        <f t="shared" si="11"/>
        <v>2027</v>
      </c>
      <c r="M34" s="231">
        <f t="shared" si="11"/>
        <v>2028</v>
      </c>
      <c r="N34" s="231">
        <f t="shared" si="11"/>
        <v>2029</v>
      </c>
      <c r="O34" s="232"/>
      <c r="P34" s="230">
        <v>2020</v>
      </c>
      <c r="Q34" s="230">
        <f t="shared" ref="Q34:U34" si="12">P34+1</f>
        <v>2021</v>
      </c>
      <c r="R34" s="230">
        <f t="shared" si="12"/>
        <v>2022</v>
      </c>
      <c r="S34" s="230">
        <f t="shared" si="12"/>
        <v>2023</v>
      </c>
      <c r="T34" s="231">
        <f t="shared" si="12"/>
        <v>2024</v>
      </c>
      <c r="U34" s="231">
        <f t="shared" si="12"/>
        <v>2025</v>
      </c>
      <c r="V34" s="231">
        <f t="shared" ref="V34:Y34" si="13">U34+1</f>
        <v>2026</v>
      </c>
      <c r="W34" s="231">
        <f t="shared" si="13"/>
        <v>2027</v>
      </c>
      <c r="X34" s="231">
        <f t="shared" si="13"/>
        <v>2028</v>
      </c>
      <c r="Y34" s="231">
        <f t="shared" si="13"/>
        <v>2029</v>
      </c>
      <c r="Z34" s="230"/>
      <c r="AA34" s="231">
        <v>2024</v>
      </c>
      <c r="AB34" s="231">
        <f t="shared" ref="AB34:AF34" si="14">AA34+1</f>
        <v>2025</v>
      </c>
      <c r="AC34" s="231">
        <f t="shared" si="14"/>
        <v>2026</v>
      </c>
      <c r="AD34" s="231">
        <f t="shared" si="14"/>
        <v>2027</v>
      </c>
      <c r="AE34" s="231">
        <f t="shared" si="14"/>
        <v>2028</v>
      </c>
      <c r="AF34" s="231">
        <f t="shared" si="14"/>
        <v>2029</v>
      </c>
      <c r="AG34" s="230"/>
      <c r="AH34" s="230">
        <v>2020</v>
      </c>
      <c r="AI34" s="230">
        <f t="shared" ref="AI34" si="15">AH34+1</f>
        <v>2021</v>
      </c>
      <c r="AJ34" s="230">
        <f t="shared" ref="AJ34" si="16">AI34+1</f>
        <v>2022</v>
      </c>
      <c r="AK34" s="230">
        <f t="shared" ref="AK34" si="17">AJ34+1</f>
        <v>2023</v>
      </c>
      <c r="AL34" s="231">
        <f t="shared" ref="AL34" si="18">AK34+1</f>
        <v>2024</v>
      </c>
      <c r="AM34" s="231">
        <f t="shared" ref="AM34" si="19">AL34+1</f>
        <v>2025</v>
      </c>
      <c r="AN34" s="231">
        <f t="shared" ref="AN34" si="20">AM34+1</f>
        <v>2026</v>
      </c>
      <c r="AO34" s="231">
        <f t="shared" ref="AO34" si="21">AN34+1</f>
        <v>2027</v>
      </c>
      <c r="AP34" s="231">
        <f t="shared" ref="AP34" si="22">AO34+1</f>
        <v>2028</v>
      </c>
      <c r="AQ34" s="231">
        <f>AP34+1</f>
        <v>2029</v>
      </c>
    </row>
    <row r="35" spans="1:16352">
      <c r="C35" s="57" t="s">
        <v>151</v>
      </c>
      <c r="D35" s="241">
        <v>6892.3</v>
      </c>
      <c r="E35" s="241">
        <v>7085.1</v>
      </c>
      <c r="F35" s="241">
        <v>7116.3</v>
      </c>
      <c r="G35" s="241">
        <v>7854.5</v>
      </c>
      <c r="H35" s="241">
        <v>8815.7999999999993</v>
      </c>
      <c r="I35" s="241">
        <f>(1+I36)*H35</f>
        <v>9521.0640000000003</v>
      </c>
      <c r="J35" s="241">
        <f t="shared" ref="J35:N35" si="23">(1+J36)*I35</f>
        <v>10235.1438</v>
      </c>
      <c r="K35" s="241">
        <f t="shared" si="23"/>
        <v>10951.603866000001</v>
      </c>
      <c r="L35" s="241">
        <f t="shared" si="23"/>
        <v>11663.458117290002</v>
      </c>
      <c r="M35" s="241">
        <f t="shared" si="23"/>
        <v>12363.265604327402</v>
      </c>
      <c r="N35" s="241">
        <f t="shared" si="23"/>
        <v>13043.245212565409</v>
      </c>
      <c r="O35" s="245"/>
      <c r="P35" s="241">
        <v>2562</v>
      </c>
      <c r="Q35" s="241">
        <v>2456.6</v>
      </c>
      <c r="R35" s="241">
        <v>2687</v>
      </c>
      <c r="S35" s="241">
        <v>2109.4</v>
      </c>
      <c r="T35" s="241">
        <f t="shared" ref="T35:Y35" si="24">(1+T36)*S35</f>
        <v>2278.152</v>
      </c>
      <c r="U35" s="241">
        <f t="shared" si="24"/>
        <v>2455.8478560000003</v>
      </c>
      <c r="V35" s="241">
        <f t="shared" si="24"/>
        <v>2642.4922930560006</v>
      </c>
      <c r="W35" s="241">
        <f t="shared" si="24"/>
        <v>2838.0367227421448</v>
      </c>
      <c r="X35" s="241">
        <f t="shared" si="24"/>
        <v>3042.3753667795795</v>
      </c>
      <c r="Y35" s="241">
        <f t="shared" si="24"/>
        <v>3255.3416424541501</v>
      </c>
      <c r="Z35" s="245"/>
      <c r="AA35" s="246" cm="1">
        <f t="array" ref="AA35:AF35">T19:Y19</f>
        <v>61.510103999999998</v>
      </c>
      <c r="AB35" s="246">
        <v>103.145609952</v>
      </c>
      <c r="AC35" s="246">
        <v>126.83963006668803</v>
      </c>
      <c r="AD35" s="246">
        <v>153.25398302807582</v>
      </c>
      <c r="AE35" s="246">
        <v>182.54252200677476</v>
      </c>
      <c r="AF35" s="246">
        <v>195.320498547249</v>
      </c>
      <c r="AG35" s="240"/>
      <c r="AH35" s="241">
        <f>'Merger Model_Updated'!E35+'Merger Model_Updated'!P35</f>
        <v>9647.1</v>
      </c>
      <c r="AI35" s="241">
        <f>'Merger Model_Updated'!F35+'Merger Model_Updated'!Q35</f>
        <v>9572.9</v>
      </c>
      <c r="AJ35" s="241">
        <f>'Merger Model_Updated'!G35+'Merger Model_Updated'!R35</f>
        <v>10541.5</v>
      </c>
      <c r="AK35" s="241">
        <f>'Merger Model_Updated'!H35+'Merger Model_Updated'!S35</f>
        <v>10925.199999999999</v>
      </c>
      <c r="AL35" s="241">
        <f>'Merger Model_Updated'!I35+'Merger Model_Updated'!T35+'Merger Model_Updated'!AA35</f>
        <v>11860.726104000001</v>
      </c>
      <c r="AM35" s="241">
        <f>'Merger Model_Updated'!J35+'Merger Model_Updated'!U35+'Merger Model_Updated'!AB35</f>
        <v>12794.137265952</v>
      </c>
      <c r="AN35" s="241">
        <f>'Merger Model_Updated'!K35+'Merger Model_Updated'!V35+'Merger Model_Updated'!AC35</f>
        <v>13720.93578912269</v>
      </c>
      <c r="AO35" s="241">
        <f>'Merger Model_Updated'!L35+'Merger Model_Updated'!W35+'Merger Model_Updated'!AD35</f>
        <v>14654.748823060223</v>
      </c>
      <c r="AP35" s="241">
        <f>'Merger Model_Updated'!M35+'Merger Model_Updated'!X35+'Merger Model_Updated'!AE35</f>
        <v>15588.183493113756</v>
      </c>
      <c r="AQ35" s="241">
        <f>'Merger Model_Updated'!N35+'Merger Model_Updated'!Y35+'Merger Model_Updated'!AF35</f>
        <v>16493.907353566807</v>
      </c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</row>
    <row r="36" spans="1:16352" s="29" customFormat="1">
      <c r="A36" s="18"/>
      <c r="B36" s="18"/>
      <c r="C36" s="44" t="s">
        <v>51</v>
      </c>
      <c r="D36" s="70"/>
      <c r="E36" s="239">
        <f t="shared" ref="E36:H36" si="25">E35/D35-1</f>
        <v>2.7973245505854338E-2</v>
      </c>
      <c r="F36" s="239">
        <f t="shared" si="25"/>
        <v>4.4036075708175915E-3</v>
      </c>
      <c r="G36" s="239">
        <f t="shared" si="25"/>
        <v>0.10373368182904041</v>
      </c>
      <c r="H36" s="239">
        <f t="shared" si="25"/>
        <v>0.12238843974791513</v>
      </c>
      <c r="I36" s="239">
        <v>0.08</v>
      </c>
      <c r="J36" s="239">
        <f>$I$36-0.5%*(J34-$I$34)^0.5</f>
        <v>7.4999999999999997E-2</v>
      </c>
      <c r="K36" s="239">
        <f t="shared" ref="K36:N36" si="26">$I$36-0.5%*(K34-$I$34)</f>
        <v>7.0000000000000007E-2</v>
      </c>
      <c r="L36" s="239">
        <f t="shared" si="26"/>
        <v>6.5000000000000002E-2</v>
      </c>
      <c r="M36" s="239">
        <f t="shared" si="26"/>
        <v>0.06</v>
      </c>
      <c r="N36" s="239">
        <f t="shared" si="26"/>
        <v>5.5E-2</v>
      </c>
      <c r="O36" s="18"/>
      <c r="P36" s="18"/>
      <c r="Q36" s="239">
        <f>Q35/P35-1</f>
        <v>-4.1139734582357534E-2</v>
      </c>
      <c r="R36" s="239">
        <f t="shared" ref="R36" si="27">R35/Q35-1</f>
        <v>9.3788162501017736E-2</v>
      </c>
      <c r="S36" s="239">
        <v>7.0000000000000007E-2</v>
      </c>
      <c r="T36" s="239">
        <v>0.08</v>
      </c>
      <c r="U36" s="239">
        <f>$T$36-0.2%*(U34-$T$34)</f>
        <v>7.8E-2</v>
      </c>
      <c r="V36" s="239">
        <f t="shared" ref="V36:Y36" si="28">$T$36-0.2%*(V34-$T$34)</f>
        <v>7.5999999999999998E-2</v>
      </c>
      <c r="W36" s="239">
        <f t="shared" si="28"/>
        <v>7.3999999999999996E-2</v>
      </c>
      <c r="X36" s="239">
        <f t="shared" si="28"/>
        <v>7.2000000000000008E-2</v>
      </c>
      <c r="Y36" s="239">
        <f t="shared" si="28"/>
        <v>7.0000000000000007E-2</v>
      </c>
      <c r="Z36" s="18"/>
      <c r="AA36" s="18"/>
      <c r="AB36" s="239">
        <f t="shared" ref="AB36:AC36" si="29">AB35/AA35-1</f>
        <v>0.67688888888888887</v>
      </c>
      <c r="AC36" s="239">
        <f t="shared" si="29"/>
        <v>0.22971428571428598</v>
      </c>
      <c r="AD36" s="239">
        <f t="shared" ref="AD36" si="30">AD35/AC35-1</f>
        <v>0.20825000000000005</v>
      </c>
      <c r="AE36" s="239">
        <f t="shared" ref="AE36" si="31">AE35/AD35-1</f>
        <v>0.19111111111111123</v>
      </c>
      <c r="AF36" s="239">
        <f t="shared" ref="AF36" si="32">AF35/AE35-1</f>
        <v>7.0000000000000062E-2</v>
      </c>
      <c r="AG36" s="18"/>
      <c r="AH36" s="18"/>
      <c r="AI36" s="239">
        <f t="shared" ref="AI36" si="33">AI35/AH35-1</f>
        <v>-7.6914305853573728E-3</v>
      </c>
      <c r="AJ36" s="239">
        <f t="shared" ref="AJ36" si="34">AJ35/AI35-1</f>
        <v>0.10118146016358676</v>
      </c>
      <c r="AK36" s="239">
        <f t="shared" ref="AK36" si="35">AK35/AJ35-1</f>
        <v>3.6398994450504984E-2</v>
      </c>
      <c r="AL36" s="239">
        <f t="shared" ref="AL36" si="36">AL35/AK35-1</f>
        <v>8.5630112400688629E-2</v>
      </c>
      <c r="AM36" s="239">
        <f t="shared" ref="AM36" si="37">AM35/AL35-1</f>
        <v>7.8697640748757181E-2</v>
      </c>
      <c r="AN36" s="239">
        <f t="shared" ref="AN36" si="38">AN35/AM35-1</f>
        <v>7.2439313718878351E-2</v>
      </c>
      <c r="AO36" s="239">
        <f t="shared" ref="AO36" si="39">AO35/AN35-1</f>
        <v>6.8057532539275822E-2</v>
      </c>
      <c r="AP36" s="239">
        <f t="shared" ref="AP36" si="40">AP35/AO35-1</f>
        <v>6.369503028156398E-2</v>
      </c>
      <c r="AQ36" s="239">
        <f t="shared" ref="AQ36" si="41">AQ35/AP35-1</f>
        <v>5.8103233186417302E-2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</row>
    <row r="37" spans="1:16352" customFormat="1" ht="15" outlineLevel="1">
      <c r="A37" s="18"/>
      <c r="B37" s="18"/>
      <c r="C37" s="221" t="s">
        <v>145</v>
      </c>
      <c r="D37" s="29">
        <v>3027.6</v>
      </c>
      <c r="E37" s="29">
        <v>3055.1</v>
      </c>
      <c r="F37" s="29">
        <v>2983.5</v>
      </c>
      <c r="G37" s="29">
        <v>3316.4</v>
      </c>
      <c r="H37" s="29">
        <v>3632.2</v>
      </c>
      <c r="I37" s="29">
        <f t="shared" ref="I37:N37" si="42">I38*I35</f>
        <v>3836.2531488182467</v>
      </c>
      <c r="J37" s="29">
        <f t="shared" si="42"/>
        <v>4038.0886718119746</v>
      </c>
      <c r="K37" s="29">
        <f t="shared" si="42"/>
        <v>4308.8685026779558</v>
      </c>
      <c r="L37" s="29">
        <f t="shared" si="42"/>
        <v>4578.9821888412534</v>
      </c>
      <c r="M37" s="29">
        <f t="shared" si="42"/>
        <v>4844.8784996985432</v>
      </c>
      <c r="N37" s="29">
        <f t="shared" si="42"/>
        <v>5103.2470253205747</v>
      </c>
      <c r="O37" s="29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29"/>
      <c r="XDU37" s="29"/>
      <c r="XDV37" s="29"/>
      <c r="XDW37" s="29"/>
      <c r="XDX37" s="29"/>
    </row>
    <row r="38" spans="1:16352" outlineLevel="1">
      <c r="C38" s="59" t="s">
        <v>54</v>
      </c>
      <c r="D38" s="71">
        <f>D37/D35</f>
        <v>0.43927281168840587</v>
      </c>
      <c r="E38" s="71">
        <f>E37/E35</f>
        <v>0.43120068876938927</v>
      </c>
      <c r="F38" s="71">
        <f>F37/F35</f>
        <v>0.41924876691539142</v>
      </c>
      <c r="G38" s="71">
        <f>G37/G35</f>
        <v>0.42222929530842196</v>
      </c>
      <c r="H38" s="71">
        <f>H37/H35</f>
        <v>0.41201025431611427</v>
      </c>
      <c r="I38" s="71">
        <f>H38-(AVERAGE($G$38-$H$38+$E$38-$G$38+$D$38-$E$38)/3)*(I34-$H$34)</f>
        <v>0.40292273519201705</v>
      </c>
      <c r="J38" s="71">
        <f>$I$38-(AVERAGE($G$38-$H$38+$E$38-$G$38+$D$38-$E$38)/4)*(J34-$H$34)^0.3</f>
        <v>0.39453169889141904</v>
      </c>
      <c r="K38" s="71">
        <f>$I$38-(AVERAGE($G$38-$H$38+$E$38-$G$38+$D$38-$E$38)/4)*(K34-$H$34)^0.3</f>
        <v>0.39344634406062945</v>
      </c>
      <c r="L38" s="71">
        <f>$I$38-(AVERAGE($G$38-$H$38+$E$38-$G$38+$D$38-$E$38)/4)*(L34-$H$34)^0.3</f>
        <v>0.39259215772836142</v>
      </c>
      <c r="M38" s="71">
        <f>$I$38-(AVERAGE($G$38-$H$38+$E$38-$G$38+$D$38-$E$38)/4)*(M34-$H$34)^0.3</f>
        <v>0.39187692432998722</v>
      </c>
      <c r="N38" s="71">
        <f>$I$38-(AVERAGE($G$38-$H$38+$E$38-$G$38+$D$38-$E$38)/4)*(N34-$H$34)^0.3</f>
        <v>0.39125592919193791</v>
      </c>
      <c r="XDT38" s="29"/>
      <c r="XDU38" s="29"/>
      <c r="XDV38" s="29"/>
      <c r="XDW38" s="29"/>
      <c r="XDX38" s="29"/>
    </row>
    <row r="39" spans="1:16352" outlineLevel="1">
      <c r="C39" s="221" t="s">
        <v>146</v>
      </c>
      <c r="D39" s="29">
        <v>736.1</v>
      </c>
      <c r="E39" s="29">
        <v>796.2</v>
      </c>
      <c r="F39" s="29">
        <v>818.2</v>
      </c>
      <c r="G39" s="29">
        <v>905.8</v>
      </c>
      <c r="H39" s="29">
        <v>1010.2</v>
      </c>
      <c r="I39" s="29">
        <f t="shared" ref="I39:N39" si="43">I40*I35</f>
        <v>1074.0991067829507</v>
      </c>
      <c r="J39" s="29">
        <f t="shared" si="43"/>
        <v>1166.9644752566442</v>
      </c>
      <c r="K39" s="29">
        <f t="shared" si="43"/>
        <v>1252.2414143841315</v>
      </c>
      <c r="L39" s="29">
        <f t="shared" si="43"/>
        <v>1332.1621912124278</v>
      </c>
      <c r="M39" s="29">
        <f t="shared" si="43"/>
        <v>1409.3579490988457</v>
      </c>
      <c r="N39" s="29">
        <f t="shared" si="43"/>
        <v>1485.3228160527617</v>
      </c>
      <c r="XDT39" s="29"/>
      <c r="XDU39" s="29"/>
      <c r="XDV39" s="29"/>
      <c r="XDW39" s="29"/>
      <c r="XDX39" s="29"/>
    </row>
    <row r="40" spans="1:16352" outlineLevel="1">
      <c r="C40" s="59" t="s">
        <v>54</v>
      </c>
      <c r="D40" s="220">
        <f>D39/D35</f>
        <v>0.10680034241109644</v>
      </c>
      <c r="E40" s="220">
        <f>E39/E35</f>
        <v>0.11237667781682686</v>
      </c>
      <c r="F40" s="220">
        <f>F39/F35</f>
        <v>0.11497547883029102</v>
      </c>
      <c r="G40" s="220">
        <f>G39/G35</f>
        <v>0.11532242663441339</v>
      </c>
      <c r="H40" s="220">
        <f>H39/H35</f>
        <v>0.11458971392272965</v>
      </c>
      <c r="I40" s="220">
        <f>AVERAGE(D40:H40)</f>
        <v>0.11281292792307147</v>
      </c>
      <c r="J40" s="220">
        <f t="shared" ref="J40:N40" si="44">AVERAGE(E40:I40)</f>
        <v>0.11401544502546648</v>
      </c>
      <c r="K40" s="220">
        <f t="shared" si="44"/>
        <v>0.1143431984671944</v>
      </c>
      <c r="L40" s="220">
        <f t="shared" si="44"/>
        <v>0.11421674239457509</v>
      </c>
      <c r="M40" s="220">
        <f t="shared" si="44"/>
        <v>0.11399560554660744</v>
      </c>
      <c r="N40" s="220">
        <f t="shared" si="44"/>
        <v>0.11387678387138297</v>
      </c>
      <c r="XDT40" s="29"/>
      <c r="XDU40" s="29"/>
      <c r="XDV40" s="29"/>
      <c r="XDW40" s="29"/>
      <c r="XDX40" s="29"/>
    </row>
    <row r="41" spans="1:16352" customFormat="1" ht="15">
      <c r="A41" s="18"/>
      <c r="B41" s="18"/>
      <c r="C41" s="221" t="s">
        <v>0</v>
      </c>
      <c r="D41" s="222">
        <f>D37+D39</f>
        <v>3763.7</v>
      </c>
      <c r="E41" s="222">
        <f t="shared" ref="E41:N41" si="45">E37+E39</f>
        <v>3851.3</v>
      </c>
      <c r="F41" s="222">
        <f t="shared" si="45"/>
        <v>3801.7</v>
      </c>
      <c r="G41" s="222">
        <f t="shared" si="45"/>
        <v>4222.2</v>
      </c>
      <c r="H41" s="222">
        <f t="shared" si="45"/>
        <v>4642.3999999999996</v>
      </c>
      <c r="I41" s="222">
        <f t="shared" si="45"/>
        <v>4910.3522556011976</v>
      </c>
      <c r="J41" s="222">
        <f t="shared" si="45"/>
        <v>5205.0531470686183</v>
      </c>
      <c r="K41" s="222">
        <f t="shared" si="45"/>
        <v>5561.1099170620873</v>
      </c>
      <c r="L41" s="222">
        <f t="shared" si="45"/>
        <v>5911.1443800536817</v>
      </c>
      <c r="M41" s="222">
        <f t="shared" si="45"/>
        <v>6254.2364487973891</v>
      </c>
      <c r="N41" s="222">
        <f t="shared" si="45"/>
        <v>6588.5698413733362</v>
      </c>
      <c r="P41" s="29">
        <v>1814</v>
      </c>
      <c r="Q41" s="29">
        <v>1765.6</v>
      </c>
      <c r="R41" s="29">
        <v>1909.8</v>
      </c>
      <c r="S41" s="29">
        <v>1480.1</v>
      </c>
      <c r="T41" s="29">
        <f>(1-T42)*T35</f>
        <v>1593.6693021077281</v>
      </c>
      <c r="U41" s="29">
        <f t="shared" ref="U41:Y41" si="46">(1-U42)*U35</f>
        <v>1713.458006756809</v>
      </c>
      <c r="V41" s="29">
        <f t="shared" si="46"/>
        <v>1839.0683761998625</v>
      </c>
      <c r="W41" s="29">
        <f t="shared" si="46"/>
        <v>1970.3713375300367</v>
      </c>
      <c r="X41" s="29">
        <f t="shared" si="46"/>
        <v>2107.2333680891502</v>
      </c>
      <c r="Y41" s="29">
        <f t="shared" si="46"/>
        <v>2249.4914528280542</v>
      </c>
      <c r="AA41" s="58" cm="1">
        <f t="array" ref="AA41:AF41">T21:Y21*AVERAGE(P42:Y42)/(AVERAGE($P$42:$Y$42)+AVERAGE($P$44:$Y$44))</f>
        <v>92.54841911963814</v>
      </c>
      <c r="AB41" s="58">
        <v>155.19341570595327</v>
      </c>
      <c r="AC41" s="58">
        <v>190.84356034240659</v>
      </c>
      <c r="AD41" s="58">
        <v>230.58673178371271</v>
      </c>
      <c r="AE41" s="58">
        <v>274.65441830237785</v>
      </c>
      <c r="AF41" s="58">
        <v>293.88022758354435</v>
      </c>
      <c r="AH41" s="29">
        <f>'Merger Model_Updated'!E41+'Merger Model_Updated'!P41</f>
        <v>5665.3</v>
      </c>
      <c r="AI41" s="29">
        <f>'Merger Model_Updated'!F41+'Merger Model_Updated'!Q41</f>
        <v>5567.2999999999993</v>
      </c>
      <c r="AJ41" s="29">
        <f>'Merger Model_Updated'!G41+'Merger Model_Updated'!R41</f>
        <v>6132</v>
      </c>
      <c r="AK41" s="29">
        <f>'Merger Model_Updated'!H41+'Merger Model_Updated'!S41</f>
        <v>6122.5</v>
      </c>
      <c r="AL41" s="29">
        <f>'Merger Model_Updated'!I41+'Merger Model_Updated'!T41-'Merger Model_Updated'!AA41</f>
        <v>6411.4731385892874</v>
      </c>
      <c r="AM41" s="29">
        <f>'Merger Model_Updated'!J41+'Merger Model_Updated'!U41-'Merger Model_Updated'!AB41</f>
        <v>6763.3177381194746</v>
      </c>
      <c r="AN41" s="29">
        <f>'Merger Model_Updated'!K41+'Merger Model_Updated'!V41-'Merger Model_Updated'!AC41</f>
        <v>7209.3347329195431</v>
      </c>
      <c r="AO41" s="29">
        <f>'Merger Model_Updated'!L41+'Merger Model_Updated'!W41-'Merger Model_Updated'!AD41</f>
        <v>7650.9289858000056</v>
      </c>
      <c r="AP41" s="29">
        <f>'Merger Model_Updated'!M41+'Merger Model_Updated'!X41-'Merger Model_Updated'!AE41</f>
        <v>8086.8153985841618</v>
      </c>
      <c r="AQ41" s="29">
        <f>'Merger Model_Updated'!N41+'Merger Model_Updated'!Y41-'Merger Model_Updated'!AF41</f>
        <v>8544.1810666178462</v>
      </c>
    </row>
    <row r="42" spans="1:16352">
      <c r="C42" s="44" t="s">
        <v>6</v>
      </c>
      <c r="D42" s="71">
        <f t="shared" ref="D42:N42" si="47">(1-D41/D35)</f>
        <v>0.4539268459004977</v>
      </c>
      <c r="E42" s="71">
        <f t="shared" si="47"/>
        <v>0.45642263341378386</v>
      </c>
      <c r="F42" s="71">
        <f t="shared" si="47"/>
        <v>0.46577575425431761</v>
      </c>
      <c r="G42" s="71">
        <f t="shared" si="47"/>
        <v>0.46244827805716471</v>
      </c>
      <c r="H42" s="71">
        <f t="shared" si="47"/>
        <v>0.47340003176115608</v>
      </c>
      <c r="I42" s="71">
        <f t="shared" si="47"/>
        <v>0.48426433688491144</v>
      </c>
      <c r="J42" s="71">
        <f t="shared" si="47"/>
        <v>0.49145285608311451</v>
      </c>
      <c r="K42" s="71">
        <f t="shared" si="47"/>
        <v>0.49221045747217618</v>
      </c>
      <c r="L42" s="71">
        <f t="shared" si="47"/>
        <v>0.49319109987706344</v>
      </c>
      <c r="M42" s="71">
        <f t="shared" si="47"/>
        <v>0.4941274701234053</v>
      </c>
      <c r="N42" s="71">
        <f t="shared" si="47"/>
        <v>0.49486728693667914</v>
      </c>
      <c r="P42" s="71">
        <f t="shared" ref="P42:S42" si="48">1-P41/P35</f>
        <v>0.29195940671350507</v>
      </c>
      <c r="Q42" s="71">
        <f t="shared" si="48"/>
        <v>0.28128307416754861</v>
      </c>
      <c r="R42" s="71">
        <f t="shared" si="48"/>
        <v>0.28924451060662448</v>
      </c>
      <c r="S42" s="71">
        <f t="shared" si="48"/>
        <v>0.29833127903669299</v>
      </c>
      <c r="T42" s="220">
        <f>$S$42+(AVERAGE($S$42-$P$42)/3)*(I34-$H$34)^0.9</f>
        <v>0.30045523647775563</v>
      </c>
      <c r="U42" s="220">
        <f t="shared" ref="U42:Y42" si="49">$S$42+(AVERAGE($S$42-$P$42)/3)*(J34-$H$34)^0.9</f>
        <v>0.30229472376695604</v>
      </c>
      <c r="V42" s="220">
        <f t="shared" si="49"/>
        <v>0.3040402119496784</v>
      </c>
      <c r="W42" s="220">
        <f t="shared" si="49"/>
        <v>0.30572732842362926</v>
      </c>
      <c r="X42" s="220">
        <f t="shared" si="49"/>
        <v>0.30737232785325153</v>
      </c>
      <c r="Y42" s="220">
        <f t="shared" si="49"/>
        <v>0.30898452454526448</v>
      </c>
      <c r="AA42" s="29"/>
      <c r="AB42" s="29"/>
      <c r="AC42" s="29"/>
      <c r="AD42" s="29"/>
      <c r="AE42" s="29"/>
      <c r="AF42" s="29"/>
      <c r="AH42" s="71">
        <f t="shared" ref="AH42" si="50">1-AH41/AH35</f>
        <v>0.41274579925573485</v>
      </c>
      <c r="AI42" s="71">
        <f t="shared" ref="AI42" si="51">1-AI41/AI35</f>
        <v>0.41843119639816573</v>
      </c>
      <c r="AJ42" s="71">
        <f t="shared" ref="AJ42" si="52">1-AJ41/AJ35</f>
        <v>0.41829910354313904</v>
      </c>
      <c r="AK42" s="71">
        <f t="shared" ref="AK42" si="53">1-AK41/AK35</f>
        <v>0.43959835975542771</v>
      </c>
      <c r="AL42" s="71">
        <f t="shared" ref="AL42" si="54">1-AL41/AL35</f>
        <v>0.4594367088177651</v>
      </c>
      <c r="AM42" s="71">
        <f t="shared" ref="AM42" si="55">1-AM41/AM35</f>
        <v>0.47137367705768296</v>
      </c>
      <c r="AN42" s="71">
        <f t="shared" ref="AN42" si="56">1-AN41/AN35</f>
        <v>0.47457412207739047</v>
      </c>
      <c r="AO42" s="71">
        <f t="shared" ref="AO42" si="57">1-AO41/AO35</f>
        <v>0.47792152030877799</v>
      </c>
      <c r="AP42" s="71">
        <f t="shared" ref="AP42" si="58">1-AP41/AP35</f>
        <v>0.48122143916533977</v>
      </c>
      <c r="AQ42" s="71">
        <f t="shared" ref="AQ42" si="59">1-AQ41/AQ35</f>
        <v>0.48197956472878045</v>
      </c>
      <c r="XDT42" s="29"/>
      <c r="XDU42" s="29"/>
      <c r="XDV42" s="29"/>
      <c r="XDW42" s="29"/>
      <c r="XDX42" s="29"/>
    </row>
    <row r="43" spans="1:16352">
      <c r="C43" s="221" t="s">
        <v>1</v>
      </c>
      <c r="D43" s="29" cm="1">
        <f t="array" ref="D43:H43">'Cintas PnL'!Y49:AC49</f>
        <v>1979.1336600000002</v>
      </c>
      <c r="E43" s="29">
        <v>2073.3579600000003</v>
      </c>
      <c r="F43" s="29">
        <v>1928.1418760000001</v>
      </c>
      <c r="G43" s="29">
        <v>2044.904982</v>
      </c>
      <c r="H43" s="29">
        <v>2370.6999999999998</v>
      </c>
      <c r="I43" s="29">
        <f t="shared" ref="I43:N43" si="60">I44*I35</f>
        <v>2525.6298104083035</v>
      </c>
      <c r="J43" s="29">
        <f t="shared" si="60"/>
        <v>2699.5891830881246</v>
      </c>
      <c r="K43" s="29">
        <f t="shared" si="60"/>
        <v>2875.8647986838182</v>
      </c>
      <c r="L43" s="29">
        <f t="shared" si="60"/>
        <v>3051.3974126841827</v>
      </c>
      <c r="M43" s="29">
        <f t="shared" si="60"/>
        <v>3223.8363491050118</v>
      </c>
      <c r="N43" s="29">
        <f t="shared" si="60"/>
        <v>3390.994310241314</v>
      </c>
      <c r="O43" s="70"/>
      <c r="P43" s="29">
        <v>461.1</v>
      </c>
      <c r="Q43" s="29">
        <v>461.4</v>
      </c>
      <c r="R43" s="29">
        <v>450.7</v>
      </c>
      <c r="S43" s="29">
        <v>367.4</v>
      </c>
      <c r="T43" s="29">
        <f t="shared" ref="T43:Y43" si="61">T35*T44</f>
        <v>392.38466416861814</v>
      </c>
      <c r="U43" s="29">
        <f t="shared" si="61"/>
        <v>420.02357824069537</v>
      </c>
      <c r="V43" s="29">
        <f t="shared" si="61"/>
        <v>449.21973083457704</v>
      </c>
      <c r="W43" s="29">
        <f t="shared" si="61"/>
        <v>479.81916039567898</v>
      </c>
      <c r="X43" s="29">
        <f t="shared" si="61"/>
        <v>511.74016523101636</v>
      </c>
      <c r="Y43" s="29">
        <f t="shared" si="61"/>
        <v>544.91705263113772</v>
      </c>
      <c r="AA43" s="58" cm="1">
        <f t="array" ref="AA43:AF43">T21:Y21*AVERAGE(P44:Y44)/(AVERAGE($P$42:$Y$42)+AVERAGE($P$44:$Y$44))</f>
        <v>53.480319108874774</v>
      </c>
      <c r="AB43" s="58">
        <v>89.680552887904284</v>
      </c>
      <c r="AC43" s="58">
        <v>110.28145703701144</v>
      </c>
      <c r="AD43" s="58">
        <v>133.24757046496907</v>
      </c>
      <c r="AE43" s="58">
        <v>158.7126617093854</v>
      </c>
      <c r="AF43" s="58">
        <v>169.82254802904242</v>
      </c>
      <c r="AH43" s="29">
        <f>'Merger Model_Updated'!E43+'Merger Model_Updated'!P43</f>
        <v>2534.4579600000002</v>
      </c>
      <c r="AI43" s="29">
        <f>'Merger Model_Updated'!F43+'Merger Model_Updated'!Q43</f>
        <v>2389.5418760000002</v>
      </c>
      <c r="AJ43" s="29">
        <f>'Merger Model_Updated'!G43+'Merger Model_Updated'!R43</f>
        <v>2495.6049819999998</v>
      </c>
      <c r="AK43" s="29">
        <f>'Merger Model_Updated'!H43+'Merger Model_Updated'!S43</f>
        <v>2738.1</v>
      </c>
      <c r="AL43" s="29">
        <f>'Merger Model_Updated'!I43+'Merger Model_Updated'!T4-'Merger Model_Updated'!AA43</f>
        <v>2472.1494912994285</v>
      </c>
      <c r="AM43" s="29">
        <f>'Merger Model_Updated'!J43+'Merger Model_Updated'!U4-'Merger Model_Updated'!AB43</f>
        <v>2609.9086302002202</v>
      </c>
      <c r="AN43" s="29">
        <f>'Merger Model_Updated'!K43+'Merger Model_Updated'!V4-'Merger Model_Updated'!AC43</f>
        <v>2765.5833416468067</v>
      </c>
      <c r="AO43" s="29">
        <f>'Merger Model_Updated'!L43+'Merger Model_Updated'!W4-'Merger Model_Updated'!AD43</f>
        <v>2918.1498422192135</v>
      </c>
      <c r="AP43" s="29">
        <f>'Merger Model_Updated'!M43+'Merger Model_Updated'!X4-'Merger Model_Updated'!AE43</f>
        <v>3065.1236873956263</v>
      </c>
      <c r="AQ43" s="29">
        <f>'Merger Model_Updated'!N43+'Merger Model_Updated'!Y4-'Merger Model_Updated'!AF43</f>
        <v>3221.1717622122715</v>
      </c>
      <c r="XDI43" s="29"/>
      <c r="XDJ43" s="29"/>
      <c r="XDK43" s="29"/>
      <c r="XDL43" s="29"/>
      <c r="XDM43" s="29"/>
    </row>
    <row r="44" spans="1:16352">
      <c r="C44" s="59" t="s">
        <v>54</v>
      </c>
      <c r="D44" s="220">
        <f>D43/D35</f>
        <v>0.28715140954398388</v>
      </c>
      <c r="E44" s="220">
        <f>E43/E35</f>
        <v>0.29263637210483978</v>
      </c>
      <c r="F44" s="220">
        <f>F43/F35</f>
        <v>0.27094724449503255</v>
      </c>
      <c r="G44" s="220">
        <f>G43/G35</f>
        <v>0.2603482057419314</v>
      </c>
      <c r="H44" s="220">
        <f>H43/H35</f>
        <v>0.26891490278817576</v>
      </c>
      <c r="I44" s="71">
        <f t="shared" ref="I44" si="62">$H$44-(AVERAGE($D$44-$H$44)/5)*(I34-$H$34)^0.7</f>
        <v>0.26526760143701411</v>
      </c>
      <c r="J44" s="71">
        <f>$H$44-(AVERAGE($D$44-$H$44)/5)*(J34-$H$34)^0.5</f>
        <v>0.26375683975130126</v>
      </c>
      <c r="K44" s="71">
        <f t="shared" ref="K44:N44" si="63">$H$44-(AVERAGE($D$44-$H$44)/5)*(K34-$H$34)^0.5</f>
        <v>0.26259759153744922</v>
      </c>
      <c r="L44" s="71">
        <f t="shared" si="63"/>
        <v>0.26162030008585252</v>
      </c>
      <c r="M44" s="71">
        <f t="shared" si="63"/>
        <v>0.26075928903255152</v>
      </c>
      <c r="N44" s="71">
        <f t="shared" si="63"/>
        <v>0.25998087553966615</v>
      </c>
      <c r="P44" s="220">
        <f t="shared" ref="P44:S44" si="64">P43/P35</f>
        <v>0.17997658079625295</v>
      </c>
      <c r="Q44" s="220">
        <f t="shared" si="64"/>
        <v>0.18782056500854841</v>
      </c>
      <c r="R44" s="220">
        <f t="shared" si="64"/>
        <v>0.16773353181987347</v>
      </c>
      <c r="S44" s="220">
        <f t="shared" si="64"/>
        <v>0.1741727505451787</v>
      </c>
      <c r="T44" s="220">
        <f>$S$44+(AVERAGE($S$44-$P$44)/3)*(I34-$H$34)^0.7</f>
        <v>0.17223814046148728</v>
      </c>
      <c r="U44" s="220">
        <f t="shared" ref="U44:Y44" si="65">$S$44+(AVERAGE($S$44-$P$44)/3)*(J34-$H$34)^0.7</f>
        <v>0.1710299671921921</v>
      </c>
      <c r="V44" s="220">
        <f t="shared" si="65"/>
        <v>0.16999850179886863</v>
      </c>
      <c r="W44" s="220">
        <f t="shared" si="65"/>
        <v>0.16906728392579501</v>
      </c>
      <c r="X44" s="220">
        <f t="shared" si="65"/>
        <v>0.1682041508811927</v>
      </c>
      <c r="Y44" s="220">
        <f t="shared" si="65"/>
        <v>0.16739166345082399</v>
      </c>
      <c r="AA44" s="29"/>
      <c r="AB44" s="29"/>
      <c r="AC44" s="29"/>
      <c r="AD44" s="29"/>
      <c r="AE44" s="29"/>
      <c r="AF44" s="29"/>
      <c r="AH44" s="220">
        <f t="shared" ref="AH44" si="66">AH43/AH35</f>
        <v>0.26271708181733372</v>
      </c>
      <c r="AI44" s="220">
        <f t="shared" ref="AI44" si="67">AI43/AI35</f>
        <v>0.24961525514734306</v>
      </c>
      <c r="AJ44" s="220">
        <f t="shared" ref="AJ44" si="68">AJ43/AJ35</f>
        <v>0.23674097443437839</v>
      </c>
      <c r="AK44" s="220">
        <f t="shared" ref="AK44" si="69">AK43/AK35</f>
        <v>0.25062241423497972</v>
      </c>
      <c r="AL44" s="220">
        <f t="shared" ref="AL44" si="70">AL43/AL35</f>
        <v>0.20843154707583222</v>
      </c>
      <c r="AM44" s="220">
        <f t="shared" ref="AM44" si="71">AM43/AM35</f>
        <v>0.20399254564399261</v>
      </c>
      <c r="AN44" s="220">
        <f t="shared" ref="AN44" si="72">AN43/AN35</f>
        <v>0.20155938225723866</v>
      </c>
      <c r="AO44" s="220">
        <f t="shared" ref="AO44" si="73">AO43/AO35</f>
        <v>0.19912656828531311</v>
      </c>
      <c r="AP44" s="220">
        <f t="shared" ref="AP44" si="74">AP43/AP35</f>
        <v>0.19663122959449875</v>
      </c>
      <c r="AQ44" s="220">
        <f t="shared" ref="AQ44" si="75">AQ43/AQ35</f>
        <v>0.19529464384409151</v>
      </c>
      <c r="XDT44" s="29"/>
      <c r="XDU44" s="29"/>
      <c r="XDV44" s="29"/>
      <c r="XDW44" s="29"/>
      <c r="XDX44" s="29"/>
    </row>
    <row r="45" spans="1:16352">
      <c r="C45" s="20" t="s">
        <v>52</v>
      </c>
      <c r="D45" s="29">
        <f>D35-D41-D43</f>
        <v>1149.4663400000002</v>
      </c>
      <c r="E45" s="29">
        <f t="shared" ref="E45:N45" si="76">E35-E41-E43</f>
        <v>1160.4420399999999</v>
      </c>
      <c r="F45" s="29">
        <f t="shared" si="76"/>
        <v>1386.4581240000002</v>
      </c>
      <c r="G45" s="29">
        <f t="shared" si="76"/>
        <v>1587.3950180000002</v>
      </c>
      <c r="H45" s="29">
        <f t="shared" si="76"/>
        <v>1802.6999999999998</v>
      </c>
      <c r="I45" s="29">
        <f t="shared" si="76"/>
        <v>2085.0819339904992</v>
      </c>
      <c r="J45" s="29">
        <f t="shared" si="76"/>
        <v>2330.5014698432569</v>
      </c>
      <c r="K45" s="29">
        <f t="shared" si="76"/>
        <v>2514.6291502540957</v>
      </c>
      <c r="L45" s="29">
        <f t="shared" si="76"/>
        <v>2700.9163245521372</v>
      </c>
      <c r="M45" s="29">
        <f t="shared" si="76"/>
        <v>2885.192806425001</v>
      </c>
      <c r="N45" s="29">
        <f t="shared" si="76"/>
        <v>3063.6810609507588</v>
      </c>
      <c r="P45" s="29">
        <f t="shared" ref="P45:Y45" si="77">P35-P41-P43</f>
        <v>286.89999999999998</v>
      </c>
      <c r="Q45" s="29">
        <f t="shared" si="77"/>
        <v>229.60000000000002</v>
      </c>
      <c r="R45" s="29">
        <f t="shared" si="77"/>
        <v>326.50000000000006</v>
      </c>
      <c r="S45" s="29">
        <f t="shared" si="77"/>
        <v>261.9000000000002</v>
      </c>
      <c r="T45" s="29">
        <f t="shared" si="77"/>
        <v>292.09803372365383</v>
      </c>
      <c r="U45" s="29">
        <f t="shared" si="77"/>
        <v>322.36627100249592</v>
      </c>
      <c r="V45" s="29">
        <f t="shared" si="77"/>
        <v>354.20418602156099</v>
      </c>
      <c r="W45" s="29">
        <f t="shared" si="77"/>
        <v>387.84622481642907</v>
      </c>
      <c r="X45" s="29">
        <f t="shared" si="77"/>
        <v>423.40183345941296</v>
      </c>
      <c r="Y45" s="29">
        <f t="shared" si="77"/>
        <v>460.9331369949582</v>
      </c>
      <c r="AA45" s="58">
        <f>AA35+AA41+AA43</f>
        <v>207.53884222851292</v>
      </c>
      <c r="AB45" s="58">
        <f t="shared" ref="AB45:AF45" si="78">AB35+AB41+AB43</f>
        <v>348.01957854585754</v>
      </c>
      <c r="AC45" s="58">
        <f t="shared" si="78"/>
        <v>427.96464744610603</v>
      </c>
      <c r="AD45" s="58">
        <f t="shared" si="78"/>
        <v>517.08828527675757</v>
      </c>
      <c r="AE45" s="58">
        <f t="shared" si="78"/>
        <v>615.90960201853807</v>
      </c>
      <c r="AF45" s="58">
        <f t="shared" si="78"/>
        <v>659.02327415983575</v>
      </c>
      <c r="AH45" s="29">
        <f>AH35-AH41-AH43</f>
        <v>1447.34204</v>
      </c>
      <c r="AI45" s="29">
        <f t="shared" ref="AI45:AQ45" si="79">AI35-AI41-AI43</f>
        <v>1616.0581240000001</v>
      </c>
      <c r="AJ45" s="29">
        <f t="shared" si="79"/>
        <v>1913.8950180000002</v>
      </c>
      <c r="AK45" s="29">
        <f t="shared" si="79"/>
        <v>2064.599999999999</v>
      </c>
      <c r="AL45" s="29">
        <f t="shared" si="79"/>
        <v>2977.1034741112853</v>
      </c>
      <c r="AM45" s="29">
        <f t="shared" si="79"/>
        <v>3420.9108976323055</v>
      </c>
      <c r="AN45" s="29">
        <f t="shared" si="79"/>
        <v>3746.0177145563403</v>
      </c>
      <c r="AO45" s="29">
        <f t="shared" si="79"/>
        <v>4085.6699950410039</v>
      </c>
      <c r="AP45" s="29">
        <f t="shared" si="79"/>
        <v>4436.2444071339687</v>
      </c>
      <c r="AQ45" s="29">
        <f t="shared" si="79"/>
        <v>4728.554524736689</v>
      </c>
      <c r="XDT45" s="29"/>
      <c r="XDU45" s="29"/>
      <c r="XDV45" s="29"/>
      <c r="XDW45" s="29"/>
      <c r="XDX45" s="29"/>
    </row>
    <row r="46" spans="1:16352">
      <c r="C46" s="44" t="s">
        <v>53</v>
      </c>
      <c r="D46" s="72">
        <f t="shared" ref="D46:N46" si="80">D45/D$35</f>
        <v>0.16677543635651382</v>
      </c>
      <c r="E46" s="72">
        <f t="shared" si="80"/>
        <v>0.16378626130894411</v>
      </c>
      <c r="F46" s="72">
        <f t="shared" si="80"/>
        <v>0.19482850975928503</v>
      </c>
      <c r="G46" s="72">
        <f t="shared" si="80"/>
        <v>0.20210007231523333</v>
      </c>
      <c r="H46" s="72">
        <f t="shared" si="80"/>
        <v>0.20448512897298032</v>
      </c>
      <c r="I46" s="72">
        <f t="shared" si="80"/>
        <v>0.21899673544789733</v>
      </c>
      <c r="J46" s="72">
        <f t="shared" si="80"/>
        <v>0.22769601633181324</v>
      </c>
      <c r="K46" s="72">
        <f t="shared" si="80"/>
        <v>0.22961286593472696</v>
      </c>
      <c r="L46" s="72">
        <f t="shared" si="80"/>
        <v>0.23157079979121095</v>
      </c>
      <c r="M46" s="72">
        <f t="shared" si="80"/>
        <v>0.23336818109085378</v>
      </c>
      <c r="N46" s="72">
        <f t="shared" si="80"/>
        <v>0.234886411397013</v>
      </c>
      <c r="P46" s="72">
        <f t="shared" ref="P46:Y46" si="81">P45/P$35</f>
        <v>0.11198282591725214</v>
      </c>
      <c r="Q46" s="72">
        <f t="shared" si="81"/>
        <v>9.3462509159000257E-2</v>
      </c>
      <c r="R46" s="72">
        <f t="shared" si="81"/>
        <v>0.12151097878675104</v>
      </c>
      <c r="S46" s="72">
        <f t="shared" si="81"/>
        <v>0.12415852849151426</v>
      </c>
      <c r="T46" s="72">
        <f t="shared" si="81"/>
        <v>0.12821709601626838</v>
      </c>
      <c r="U46" s="72">
        <f t="shared" si="81"/>
        <v>0.13126475657476391</v>
      </c>
      <c r="V46" s="72">
        <f t="shared" si="81"/>
        <v>0.13404171015080973</v>
      </c>
      <c r="W46" s="72">
        <f t="shared" si="81"/>
        <v>0.1366600444978342</v>
      </c>
      <c r="X46" s="72">
        <f t="shared" si="81"/>
        <v>0.13916817697205885</v>
      </c>
      <c r="Y46" s="72">
        <f t="shared" si="81"/>
        <v>0.14159286109444047</v>
      </c>
      <c r="AH46" s="72">
        <f>AH45/AH$35</f>
        <v>0.15002871743840118</v>
      </c>
      <c r="AI46" s="72">
        <f t="shared" ref="AI46:AQ46" si="82">AI45/AI$35</f>
        <v>0.16881594125082267</v>
      </c>
      <c r="AJ46" s="72">
        <f t="shared" si="82"/>
        <v>0.18155812910876062</v>
      </c>
      <c r="AK46" s="72">
        <f t="shared" si="82"/>
        <v>0.18897594552044805</v>
      </c>
      <c r="AL46" s="72">
        <f t="shared" si="82"/>
        <v>0.25100516174193283</v>
      </c>
      <c r="AM46" s="72">
        <f t="shared" si="82"/>
        <v>0.26738113141369041</v>
      </c>
      <c r="AN46" s="72">
        <f t="shared" si="82"/>
        <v>0.27301473982015179</v>
      </c>
      <c r="AO46" s="72">
        <f t="shared" si="82"/>
        <v>0.27879495202346494</v>
      </c>
      <c r="AP46" s="72">
        <f t="shared" si="82"/>
        <v>0.28459020957084102</v>
      </c>
      <c r="AQ46" s="72">
        <f t="shared" si="82"/>
        <v>0.28668492088468894</v>
      </c>
      <c r="XDT46" s="29"/>
      <c r="XDU46" s="29"/>
      <c r="XDV46" s="29"/>
      <c r="XDW46" s="29"/>
      <c r="XDX46" s="29"/>
    </row>
    <row r="47" spans="1:16352">
      <c r="C47" s="44" t="s">
        <v>195</v>
      </c>
      <c r="D47" s="29">
        <f>223.6+136.5</f>
        <v>360.1</v>
      </c>
      <c r="E47" s="29">
        <f>235.9+143.1</f>
        <v>379</v>
      </c>
      <c r="F47" s="29">
        <f>243.8+144.1</f>
        <v>387.9</v>
      </c>
      <c r="G47" s="29">
        <f>249.4+150</f>
        <v>399.4</v>
      </c>
      <c r="H47" s="29">
        <f>257+152</f>
        <v>409</v>
      </c>
      <c r="I47" s="29">
        <f t="shared" ref="I47:N47" si="83">H47*(($H$47/$D$47-1)/4+1)</f>
        <v>422.88510136073313</v>
      </c>
      <c r="J47" s="29">
        <f t="shared" si="83"/>
        <v>437.2415866818522</v>
      </c>
      <c r="K47" s="29">
        <f t="shared" si="83"/>
        <v>452.08545893174289</v>
      </c>
      <c r="L47" s="29">
        <f t="shared" si="83"/>
        <v>467.4332643620138</v>
      </c>
      <c r="M47" s="29">
        <f t="shared" si="83"/>
        <v>483.30211095136571</v>
      </c>
      <c r="N47" s="29">
        <f t="shared" si="83"/>
        <v>499.70968747561022</v>
      </c>
      <c r="O47" s="70"/>
      <c r="P47" s="29">
        <v>137.19999999999999</v>
      </c>
      <c r="Q47" s="29">
        <v>133.30000000000001</v>
      </c>
      <c r="R47" s="29">
        <v>134.30000000000001</v>
      </c>
      <c r="S47" s="29">
        <v>101.7</v>
      </c>
      <c r="T47" s="29">
        <f>$S$47+AVERAGE($R$47-$P$47)/2*(T$34-$S$34)^0.5</f>
        <v>100.25000000000001</v>
      </c>
      <c r="U47" s="29">
        <f t="shared" ref="U47:Y47" si="84">$S$47+AVERAGE($R$47-$P$47)/2*(U$34-$S$34)^0.5</f>
        <v>99.64939033455903</v>
      </c>
      <c r="V47" s="29">
        <f t="shared" si="84"/>
        <v>99.188526329025152</v>
      </c>
      <c r="W47" s="29">
        <f t="shared" si="84"/>
        <v>98.800000000000026</v>
      </c>
      <c r="X47" s="29">
        <f t="shared" si="84"/>
        <v>98.457701432625328</v>
      </c>
      <c r="Y47" s="29">
        <f t="shared" si="84"/>
        <v>98.148239872964425</v>
      </c>
      <c r="AA47" s="58">
        <f>$Y$12/6</f>
        <v>128.77549028329531</v>
      </c>
      <c r="AB47" s="58">
        <f t="shared" ref="AB47:AF47" si="85">$Y$12/6</f>
        <v>128.77549028329531</v>
      </c>
      <c r="AC47" s="58">
        <f t="shared" si="85"/>
        <v>128.77549028329531</v>
      </c>
      <c r="AD47" s="58">
        <f t="shared" si="85"/>
        <v>128.77549028329531</v>
      </c>
      <c r="AE47" s="58">
        <f t="shared" si="85"/>
        <v>128.77549028329531</v>
      </c>
      <c r="AF47" s="58">
        <f t="shared" si="85"/>
        <v>128.77549028329531</v>
      </c>
      <c r="AH47" s="29">
        <f>'Merger Model_Updated'!E47+'Merger Model_Updated'!P47</f>
        <v>516.20000000000005</v>
      </c>
      <c r="AI47" s="29">
        <f>'Merger Model_Updated'!F47+'Merger Model_Updated'!Q47</f>
        <v>521.20000000000005</v>
      </c>
      <c r="AJ47" s="29">
        <f>'Merger Model_Updated'!G47+'Merger Model_Updated'!R47</f>
        <v>533.70000000000005</v>
      </c>
      <c r="AK47" s="29">
        <f>'Merger Model_Updated'!H47+'Merger Model_Updated'!S47</f>
        <v>510.7</v>
      </c>
      <c r="AL47" s="29">
        <f>'Merger Model_Updated'!I47+'Merger Model_Updated'!T47+'Merger Model_Updated'!AA47</f>
        <v>651.9105916440285</v>
      </c>
      <c r="AM47" s="29">
        <f>'Merger Model_Updated'!J47+'Merger Model_Updated'!U47+'Merger Model_Updated'!AB47</f>
        <v>665.66646729970648</v>
      </c>
      <c r="AN47" s="29">
        <f>'Merger Model_Updated'!K47+'Merger Model_Updated'!V47+'Merger Model_Updated'!AC47</f>
        <v>680.0494755440634</v>
      </c>
      <c r="AO47" s="29">
        <f>'Merger Model_Updated'!L47+'Merger Model_Updated'!W47+'Merger Model_Updated'!AD47</f>
        <v>695.00875464530918</v>
      </c>
      <c r="AP47" s="29">
        <f>'Merger Model_Updated'!M47+'Merger Model_Updated'!X47+'Merger Model_Updated'!AE47</f>
        <v>710.53530266728637</v>
      </c>
      <c r="AQ47" s="29">
        <f>'Merger Model_Updated'!N47+'Merger Model_Updated'!Y47+'Merger Model_Updated'!AF47</f>
        <v>726.63341763186997</v>
      </c>
    </row>
    <row r="48" spans="1:16352">
      <c r="C48" s="221" t="s">
        <v>55</v>
      </c>
      <c r="D48" s="222">
        <f>D45-D47</f>
        <v>789.36634000000015</v>
      </c>
      <c r="E48" s="222">
        <f t="shared" ref="E48:N48" si="86">E45-E47</f>
        <v>781.44203999999991</v>
      </c>
      <c r="F48" s="222">
        <f t="shared" si="86"/>
        <v>998.55812400000025</v>
      </c>
      <c r="G48" s="222">
        <f t="shared" si="86"/>
        <v>1187.9950180000001</v>
      </c>
      <c r="H48" s="222">
        <f t="shared" si="86"/>
        <v>1393.6999999999998</v>
      </c>
      <c r="I48" s="222">
        <f>I45-I47</f>
        <v>1662.196832629766</v>
      </c>
      <c r="J48" s="222">
        <f>J45-J47</f>
        <v>1893.2598831614048</v>
      </c>
      <c r="K48" s="222">
        <f t="shared" si="86"/>
        <v>2062.543691322353</v>
      </c>
      <c r="L48" s="222">
        <f t="shared" si="86"/>
        <v>2233.4830601901235</v>
      </c>
      <c r="M48" s="222">
        <f t="shared" si="86"/>
        <v>2401.8906954736353</v>
      </c>
      <c r="N48" s="222">
        <f t="shared" si="86"/>
        <v>2563.9713734751485</v>
      </c>
      <c r="O48" s="70"/>
      <c r="P48" s="29">
        <f t="shared" ref="P48" si="87">P45-P47</f>
        <v>149.69999999999999</v>
      </c>
      <c r="Q48" s="29">
        <f>Q45-Q47</f>
        <v>96.300000000000011</v>
      </c>
      <c r="R48" s="29">
        <f t="shared" ref="R48:Y48" si="88">R45-R47</f>
        <v>192.20000000000005</v>
      </c>
      <c r="S48" s="29">
        <f t="shared" si="88"/>
        <v>160.20000000000022</v>
      </c>
      <c r="T48" s="29">
        <f t="shared" si="88"/>
        <v>191.84803372365383</v>
      </c>
      <c r="U48" s="29">
        <f t="shared" si="88"/>
        <v>222.71688066793689</v>
      </c>
      <c r="V48" s="29">
        <f t="shared" si="88"/>
        <v>255.01565969253585</v>
      </c>
      <c r="W48" s="29">
        <f t="shared" si="88"/>
        <v>289.04622481642906</v>
      </c>
      <c r="X48" s="29">
        <f t="shared" si="88"/>
        <v>324.94413202678766</v>
      </c>
      <c r="Y48" s="29">
        <f t="shared" si="88"/>
        <v>362.78489712199377</v>
      </c>
      <c r="Z48" s="70"/>
      <c r="AA48" s="58">
        <f>AA45-AA47</f>
        <v>78.763351945217607</v>
      </c>
      <c r="AB48" s="58">
        <f t="shared" ref="AB48:AF48" si="89">AB45-AB47</f>
        <v>219.24408826256223</v>
      </c>
      <c r="AC48" s="58">
        <f t="shared" si="89"/>
        <v>299.18915716281072</v>
      </c>
      <c r="AD48" s="58">
        <f t="shared" si="89"/>
        <v>388.31279499346226</v>
      </c>
      <c r="AE48" s="58">
        <f t="shared" si="89"/>
        <v>487.13411173524275</v>
      </c>
      <c r="AF48" s="58">
        <f t="shared" si="89"/>
        <v>530.24778387654044</v>
      </c>
      <c r="AH48" s="29">
        <f t="shared" ref="AH48" si="90">AH45-AH47</f>
        <v>931.14203999999995</v>
      </c>
      <c r="AI48" s="29">
        <f t="shared" ref="AI48" si="91">AI45-AI47</f>
        <v>1094.8581240000001</v>
      </c>
      <c r="AJ48" s="29">
        <f t="shared" ref="AJ48" si="92">AJ45-AJ47</f>
        <v>1380.1950180000001</v>
      </c>
      <c r="AK48" s="29">
        <f t="shared" ref="AK48" si="93">AK45-AK47</f>
        <v>1553.899999999999</v>
      </c>
      <c r="AL48" s="29">
        <f t="shared" ref="AL48" si="94">AL45-AL47</f>
        <v>2325.1928824672568</v>
      </c>
      <c r="AM48" s="29">
        <f t="shared" ref="AM48" si="95">AM45-AM47</f>
        <v>2755.2444303325992</v>
      </c>
      <c r="AN48" s="29">
        <f t="shared" ref="AN48" si="96">AN45-AN47</f>
        <v>3065.9682390122771</v>
      </c>
      <c r="AO48" s="29">
        <f t="shared" ref="AO48" si="97">AO45-AO47</f>
        <v>3390.6612403956947</v>
      </c>
      <c r="AP48" s="29">
        <f t="shared" ref="AP48" si="98">AP45-AP47</f>
        <v>3725.7091044666822</v>
      </c>
      <c r="AQ48" s="29">
        <f t="shared" ref="AQ48" si="99">AQ45-AQ47</f>
        <v>4001.9211071048189</v>
      </c>
    </row>
    <row r="49" spans="2:16354">
      <c r="C49" s="44" t="s">
        <v>224</v>
      </c>
      <c r="D49" s="220">
        <f t="shared" ref="D49:N49" si="100">D48/D35</f>
        <v>0.11452872625973914</v>
      </c>
      <c r="E49" s="220">
        <f t="shared" si="100"/>
        <v>0.11029372062497352</v>
      </c>
      <c r="F49" s="220">
        <f t="shared" si="100"/>
        <v>0.14031984654947097</v>
      </c>
      <c r="G49" s="220">
        <f t="shared" si="100"/>
        <v>0.15125024100833917</v>
      </c>
      <c r="H49" s="220">
        <f t="shared" si="100"/>
        <v>0.15809115451802444</v>
      </c>
      <c r="I49" s="220">
        <f t="shared" si="100"/>
        <v>0.17458099563554724</v>
      </c>
      <c r="J49" s="220">
        <f t="shared" si="100"/>
        <v>0.18497638334709129</v>
      </c>
      <c r="K49" s="220">
        <f t="shared" si="100"/>
        <v>0.18833256905188656</v>
      </c>
      <c r="L49" s="220">
        <f t="shared" si="100"/>
        <v>0.19149406957437357</v>
      </c>
      <c r="M49" s="220">
        <f t="shared" si="100"/>
        <v>0.19427639689572981</v>
      </c>
      <c r="N49" s="220">
        <f t="shared" si="100"/>
        <v>0.19657465083958611</v>
      </c>
      <c r="P49" s="220">
        <f>P48/P35</f>
        <v>5.843091334894613E-2</v>
      </c>
      <c r="Q49" s="220">
        <f>Q48/Q35</f>
        <v>3.9200521045347235E-2</v>
      </c>
      <c r="R49" s="220">
        <f>R48/R35</f>
        <v>7.1529586899888364E-2</v>
      </c>
      <c r="S49" s="220">
        <f t="shared" ref="S49:Y49" si="101">S48/S35</f>
        <v>7.5945766568692619E-2</v>
      </c>
      <c r="T49" s="220">
        <f t="shared" si="101"/>
        <v>8.4212130588149442E-2</v>
      </c>
      <c r="U49" s="220">
        <f t="shared" si="101"/>
        <v>9.0688386955163583E-2</v>
      </c>
      <c r="V49" s="220">
        <f t="shared" si="101"/>
        <v>9.6505734515355684E-2</v>
      </c>
      <c r="W49" s="220">
        <f t="shared" si="101"/>
        <v>0.10184724619671205</v>
      </c>
      <c r="X49" s="220">
        <f t="shared" si="101"/>
        <v>0.1068060619918666</v>
      </c>
      <c r="Y49" s="220">
        <f t="shared" si="101"/>
        <v>0.11144295652129957</v>
      </c>
      <c r="AH49" s="220">
        <f>AH48/AH35</f>
        <v>9.6520409242155672E-2</v>
      </c>
      <c r="AI49" s="220">
        <f t="shared" ref="AI49:AQ49" si="102">AI48/AI35</f>
        <v>0.1143705798660803</v>
      </c>
      <c r="AJ49" s="220">
        <f t="shared" si="102"/>
        <v>0.13092966067447709</v>
      </c>
      <c r="AK49" s="220">
        <f t="shared" si="102"/>
        <v>0.14223080584337119</v>
      </c>
      <c r="AL49" s="220">
        <f t="shared" si="102"/>
        <v>0.19604136054394605</v>
      </c>
      <c r="AM49" s="220">
        <f t="shared" si="102"/>
        <v>0.2153521080053524</v>
      </c>
      <c r="AN49" s="220">
        <f t="shared" si="102"/>
        <v>0.22345183201300539</v>
      </c>
      <c r="AO49" s="220">
        <f t="shared" si="102"/>
        <v>0.23136945445699236</v>
      </c>
      <c r="AP49" s="220">
        <f t="shared" si="102"/>
        <v>0.23900854811675482</v>
      </c>
      <c r="AQ49" s="220">
        <f t="shared" si="102"/>
        <v>0.24263026469827986</v>
      </c>
    </row>
    <row r="50" spans="2:16354">
      <c r="C50" s="44" t="s">
        <v>149</v>
      </c>
      <c r="D50" s="29">
        <v>101.7</v>
      </c>
      <c r="E50" s="29">
        <v>105.4</v>
      </c>
      <c r="F50" s="29">
        <v>98.2</v>
      </c>
      <c r="G50" s="29">
        <v>88.8</v>
      </c>
      <c r="H50" s="29">
        <v>111.2</v>
      </c>
      <c r="I50" s="29">
        <f>H50*(($G$50/$D$50-1)/3+1)</f>
        <v>106.49832841691249</v>
      </c>
      <c r="J50" s="29">
        <f t="shared" ref="J50:N50" si="103">I50*(($G$50/$D$50-1)/3+1)</f>
        <v>101.99544924097617</v>
      </c>
      <c r="K50" s="29">
        <f t="shared" si="103"/>
        <v>97.682957286834608</v>
      </c>
      <c r="L50" s="29">
        <f t="shared" si="103"/>
        <v>93.552802750616422</v>
      </c>
      <c r="M50" s="29">
        <f t="shared" si="103"/>
        <v>89.597276183972852</v>
      </c>
      <c r="N50" s="29">
        <f t="shared" si="103"/>
        <v>85.808994103431232</v>
      </c>
      <c r="P50" s="224">
        <v>0.2</v>
      </c>
      <c r="Q50" s="224">
        <v>-1.1000000000000001</v>
      </c>
      <c r="R50" s="224">
        <v>2.2999999999999998</v>
      </c>
      <c r="S50" s="224">
        <v>0.26</v>
      </c>
      <c r="T50" s="224">
        <f>$S$50*((S50/P50-1)/4+1)</f>
        <v>0.27949999999999997</v>
      </c>
      <c r="U50" s="224">
        <f t="shared" ref="U50:Y50" si="104">$S$50*((T50/Q50-1)/4+1)</f>
        <v>0.17848409090909093</v>
      </c>
      <c r="V50" s="224">
        <f t="shared" si="104"/>
        <v>0.20004411561264823</v>
      </c>
      <c r="W50" s="224">
        <f t="shared" si="104"/>
        <v>0.24501102890316209</v>
      </c>
      <c r="X50" s="224">
        <f t="shared" si="104"/>
        <v>0.25197930904724702</v>
      </c>
      <c r="Y50" s="224">
        <f t="shared" si="104"/>
        <v>0.28676535009169729</v>
      </c>
      <c r="AA50" s="156">
        <f>$M$24*$G$17/6</f>
        <v>45.402634788446356</v>
      </c>
      <c r="AB50" s="156">
        <f t="shared" ref="AB50:AF50" si="105">$M$24*$G$17/6</f>
        <v>45.402634788446356</v>
      </c>
      <c r="AC50" s="156">
        <f t="shared" si="105"/>
        <v>45.402634788446356</v>
      </c>
      <c r="AD50" s="156">
        <f t="shared" si="105"/>
        <v>45.402634788446356</v>
      </c>
      <c r="AE50" s="156">
        <f t="shared" si="105"/>
        <v>45.402634788446356</v>
      </c>
      <c r="AF50" s="156">
        <f t="shared" si="105"/>
        <v>45.402634788446356</v>
      </c>
      <c r="AH50" s="29">
        <f>'Merger Model_Updated'!E50+'Merger Model_Updated'!P50</f>
        <v>105.60000000000001</v>
      </c>
      <c r="AI50" s="29">
        <f>'Merger Model_Updated'!F50+'Merger Model_Updated'!Q50</f>
        <v>97.100000000000009</v>
      </c>
      <c r="AJ50" s="29">
        <f>'Merger Model_Updated'!G50+'Merger Model_Updated'!R50</f>
        <v>91.1</v>
      </c>
      <c r="AK50" s="29">
        <f>'Merger Model_Updated'!H50+'Merger Model_Updated'!S50</f>
        <v>111.46000000000001</v>
      </c>
      <c r="AL50" s="29">
        <f>'Merger Model_Updated'!I50+'Merger Model_Updated'!T50+'Merger Model_Updated'!AA50</f>
        <v>152.18046320535885</v>
      </c>
      <c r="AM50" s="29">
        <f>'Merger Model_Updated'!J50+'Merger Model_Updated'!U50+'Merger Model_Updated'!AB50</f>
        <v>147.57656812033161</v>
      </c>
      <c r="AN50" s="29">
        <f>'Merger Model_Updated'!K50+'Merger Model_Updated'!V50+'Merger Model_Updated'!AC50</f>
        <v>143.2856361908936</v>
      </c>
      <c r="AO50" s="29">
        <f>'Merger Model_Updated'!L50+'Merger Model_Updated'!W50+'Merger Model_Updated'!AD50</f>
        <v>139.20044856796594</v>
      </c>
      <c r="AP50" s="29">
        <f>'Merger Model_Updated'!M50+'Merger Model_Updated'!X50+'Merger Model_Updated'!AE50</f>
        <v>135.25189028146644</v>
      </c>
      <c r="AQ50" s="29">
        <f>'Merger Model_Updated'!N50+'Merger Model_Updated'!Y50+'Merger Model_Updated'!AF50</f>
        <v>131.49839424196929</v>
      </c>
    </row>
    <row r="51" spans="2:16354">
      <c r="B51" s="20"/>
      <c r="C51" s="44" t="s">
        <v>148</v>
      </c>
      <c r="D51" s="29">
        <v>219.8</v>
      </c>
      <c r="E51" s="29">
        <v>181.9</v>
      </c>
      <c r="F51" s="29">
        <v>176.8</v>
      </c>
      <c r="G51" s="29">
        <v>263</v>
      </c>
      <c r="H51" s="29">
        <v>345.1</v>
      </c>
      <c r="I51" s="29">
        <f>I52*(I48-I50)</f>
        <v>418.61329731294808</v>
      </c>
      <c r="J51" s="29">
        <f t="shared" ref="J51:N51" si="106">J52*(J48-J50)</f>
        <v>482.00027769663944</v>
      </c>
      <c r="K51" s="29">
        <f t="shared" si="106"/>
        <v>528.7122333845283</v>
      </c>
      <c r="L51" s="29">
        <f t="shared" si="106"/>
        <v>575.82060962368348</v>
      </c>
      <c r="M51" s="29">
        <f t="shared" si="106"/>
        <v>622.20074775583828</v>
      </c>
      <c r="N51" s="29">
        <f t="shared" si="106"/>
        <v>666.83340126407779</v>
      </c>
      <c r="P51" s="29">
        <v>37.9</v>
      </c>
      <c r="Q51" s="29">
        <v>23.1</v>
      </c>
      <c r="R51" s="29">
        <v>48.3</v>
      </c>
      <c r="S51" s="29">
        <v>41.2</v>
      </c>
      <c r="T51" s="29">
        <f>T52*(T48-T50)</f>
        <v>49.347402709856986</v>
      </c>
      <c r="U51" s="29">
        <f t="shared" ref="U51:Y51" si="107">U52*(U48-U50)</f>
        <v>57.32513404385103</v>
      </c>
      <c r="V51" s="29">
        <f t="shared" si="107"/>
        <v>65.639635874510574</v>
      </c>
      <c r="W51" s="29">
        <f t="shared" si="107"/>
        <v>74.394210379180009</v>
      </c>
      <c r="X51" s="29">
        <f t="shared" si="107"/>
        <v>83.639594172632769</v>
      </c>
      <c r="Y51" s="29">
        <f t="shared" si="107"/>
        <v>93.378285788435321</v>
      </c>
      <c r="AH51" s="29">
        <f>AH52*(AH48-AH50)</f>
        <v>222.14000624093569</v>
      </c>
      <c r="AI51" s="29">
        <f t="shared" ref="AI51:AQ51" si="108">AI52*(AI48-AI50)</f>
        <v>268.48056810323595</v>
      </c>
      <c r="AJ51" s="29">
        <f t="shared" si="108"/>
        <v>346.87461264077984</v>
      </c>
      <c r="AK51" s="29">
        <f t="shared" si="108"/>
        <v>388.1372662768029</v>
      </c>
      <c r="AL51" s="29">
        <f t="shared" si="108"/>
        <v>584.72248412263627</v>
      </c>
      <c r="AM51" s="29">
        <f t="shared" si="108"/>
        <v>701.68123138358965</v>
      </c>
      <c r="AN51" s="29">
        <f t="shared" si="108"/>
        <v>786.44660135178151</v>
      </c>
      <c r="AO51" s="29">
        <f t="shared" si="108"/>
        <v>874.91549260019451</v>
      </c>
      <c r="AP51" s="29">
        <f t="shared" si="108"/>
        <v>966.13394511915658</v>
      </c>
      <c r="AQ51" s="29">
        <f t="shared" si="108"/>
        <v>1041.4681311570914</v>
      </c>
    </row>
    <row r="52" spans="2:16354">
      <c r="B52" s="20"/>
      <c r="C52" s="44" t="s">
        <v>196</v>
      </c>
      <c r="D52" s="71">
        <f>D51/(D48-D50)</f>
        <v>0.31963175629622931</v>
      </c>
      <c r="E52" s="71">
        <f t="shared" ref="E52:P52" si="109">E51/(E48-E50)</f>
        <v>0.26906610719061202</v>
      </c>
      <c r="F52" s="71">
        <f t="shared" si="109"/>
        <v>0.19636630723620813</v>
      </c>
      <c r="G52" s="71">
        <f t="shared" si="109"/>
        <v>0.23926600438794926</v>
      </c>
      <c r="H52" s="71">
        <f t="shared" si="109"/>
        <v>0.26908382066276809</v>
      </c>
      <c r="I52" s="71">
        <f>$H$52</f>
        <v>0.26908382066276809</v>
      </c>
      <c r="J52" s="71">
        <f t="shared" ref="J52:N52" si="110">$H$52</f>
        <v>0.26908382066276809</v>
      </c>
      <c r="K52" s="71">
        <f t="shared" si="110"/>
        <v>0.26908382066276809</v>
      </c>
      <c r="L52" s="71">
        <f t="shared" si="110"/>
        <v>0.26908382066276809</v>
      </c>
      <c r="M52" s="71">
        <f t="shared" si="110"/>
        <v>0.26908382066276809</v>
      </c>
      <c r="N52" s="71">
        <f t="shared" si="110"/>
        <v>0.26908382066276809</v>
      </c>
      <c r="P52" s="71">
        <f t="shared" si="109"/>
        <v>0.2535117056856187</v>
      </c>
      <c r="Q52" s="71">
        <f t="shared" ref="Q52" si="111">Q51/(Q48-Q50)</f>
        <v>0.23716632443531827</v>
      </c>
      <c r="R52" s="71">
        <f t="shared" ref="R52" si="112">R51/(R48-R50)</f>
        <v>0.25434439178515</v>
      </c>
      <c r="S52" s="71">
        <f t="shared" ref="S52" si="113">S51/(S48-S50)</f>
        <v>0.25759659872452134</v>
      </c>
      <c r="T52" s="71">
        <f>S52</f>
        <v>0.25759659872452134</v>
      </c>
      <c r="U52" s="71">
        <f t="shared" ref="U52:Y52" si="114">T52</f>
        <v>0.25759659872452134</v>
      </c>
      <c r="V52" s="71">
        <f t="shared" si="114"/>
        <v>0.25759659872452134</v>
      </c>
      <c r="W52" s="71">
        <f t="shared" si="114"/>
        <v>0.25759659872452134</v>
      </c>
      <c r="X52" s="71">
        <f t="shared" si="114"/>
        <v>0.25759659872452134</v>
      </c>
      <c r="Y52" s="71">
        <f t="shared" si="114"/>
        <v>0.25759659872452134</v>
      </c>
      <c r="AA52" s="29"/>
      <c r="AB52" s="29"/>
      <c r="AC52" s="29"/>
      <c r="AD52" s="29"/>
      <c r="AE52" s="29"/>
      <c r="AF52" s="29"/>
      <c r="AG52" s="29"/>
      <c r="AH52" s="71">
        <f t="shared" ref="AH52:AQ52" si="115">$H$52</f>
        <v>0.26908382066276809</v>
      </c>
      <c r="AI52" s="71">
        <f t="shared" si="115"/>
        <v>0.26908382066276809</v>
      </c>
      <c r="AJ52" s="71">
        <f t="shared" si="115"/>
        <v>0.26908382066276809</v>
      </c>
      <c r="AK52" s="71">
        <f t="shared" si="115"/>
        <v>0.26908382066276809</v>
      </c>
      <c r="AL52" s="71">
        <f t="shared" si="115"/>
        <v>0.26908382066276809</v>
      </c>
      <c r="AM52" s="71">
        <f t="shared" si="115"/>
        <v>0.26908382066276809</v>
      </c>
      <c r="AN52" s="71">
        <f t="shared" si="115"/>
        <v>0.26908382066276809</v>
      </c>
      <c r="AO52" s="71">
        <f t="shared" si="115"/>
        <v>0.26908382066276809</v>
      </c>
      <c r="AP52" s="71">
        <f t="shared" si="115"/>
        <v>0.26908382066276809</v>
      </c>
      <c r="AQ52" s="71">
        <f t="shared" si="115"/>
        <v>0.26908382066276809</v>
      </c>
    </row>
    <row r="53" spans="2:16354" s="20" customFormat="1">
      <c r="B53" s="18"/>
      <c r="C53" s="219" t="s">
        <v>2</v>
      </c>
      <c r="D53" s="29">
        <f t="shared" ref="D53:N53" si="116">D48-D50-D51</f>
        <v>467.86634000000009</v>
      </c>
      <c r="E53" s="29">
        <f t="shared" si="116"/>
        <v>494.14203999999995</v>
      </c>
      <c r="F53" s="29">
        <f t="shared" si="116"/>
        <v>723.55812400000013</v>
      </c>
      <c r="G53" s="29">
        <f t="shared" si="116"/>
        <v>836.19501800000012</v>
      </c>
      <c r="H53" s="29">
        <f t="shared" si="116"/>
        <v>937.39999999999975</v>
      </c>
      <c r="I53" s="29">
        <f t="shared" si="116"/>
        <v>1137.0852068999054</v>
      </c>
      <c r="J53" s="29">
        <f t="shared" si="116"/>
        <v>1309.2641562237893</v>
      </c>
      <c r="K53" s="29">
        <f t="shared" si="116"/>
        <v>1436.1485006509902</v>
      </c>
      <c r="L53" s="29">
        <f t="shared" si="116"/>
        <v>1564.1096478158233</v>
      </c>
      <c r="M53" s="29">
        <f t="shared" si="116"/>
        <v>1690.0926715338242</v>
      </c>
      <c r="N53" s="29">
        <f t="shared" si="116"/>
        <v>1811.3289781076394</v>
      </c>
      <c r="O53" s="18"/>
      <c r="P53" s="29">
        <f t="shared" ref="P53:Y53" si="117">P48-P50-P51</f>
        <v>111.6</v>
      </c>
      <c r="Q53" s="29">
        <f t="shared" si="117"/>
        <v>74.300000000000011</v>
      </c>
      <c r="R53" s="29">
        <f t="shared" si="117"/>
        <v>141.60000000000002</v>
      </c>
      <c r="S53" s="29">
        <f t="shared" si="117"/>
        <v>118.74000000000022</v>
      </c>
      <c r="T53" s="29">
        <f t="shared" si="117"/>
        <v>142.22113101379682</v>
      </c>
      <c r="U53" s="29">
        <f t="shared" si="117"/>
        <v>165.21326253317679</v>
      </c>
      <c r="V53" s="29">
        <f t="shared" si="117"/>
        <v>189.17597970241263</v>
      </c>
      <c r="W53" s="29">
        <f t="shared" si="117"/>
        <v>214.4070034083459</v>
      </c>
      <c r="X53" s="29">
        <f t="shared" si="117"/>
        <v>241.05255854510762</v>
      </c>
      <c r="Y53" s="29">
        <f t="shared" si="117"/>
        <v>269.11984598346675</v>
      </c>
      <c r="Z53" s="18"/>
      <c r="AA53" s="29" cm="1">
        <f t="array" ref="AA53:AF53">AA48:AF48</f>
        <v>78.763351945217607</v>
      </c>
      <c r="AB53" s="29">
        <v>219.24408826256223</v>
      </c>
      <c r="AC53" s="29">
        <v>299.18915716281072</v>
      </c>
      <c r="AD53" s="29">
        <v>388.31279499346226</v>
      </c>
      <c r="AE53" s="29">
        <v>487.13411173524275</v>
      </c>
      <c r="AF53" s="29">
        <v>530.24778387654044</v>
      </c>
      <c r="AG53" s="29"/>
      <c r="AH53" s="29">
        <f t="shared" ref="AH53:AQ53" si="118">AH48-AH50-AH51</f>
        <v>603.40203375906424</v>
      </c>
      <c r="AI53" s="29">
        <f t="shared" si="118"/>
        <v>729.27755589676417</v>
      </c>
      <c r="AJ53" s="29">
        <f t="shared" si="118"/>
        <v>942.22040535922042</v>
      </c>
      <c r="AK53" s="29">
        <f t="shared" si="118"/>
        <v>1054.3027337231961</v>
      </c>
      <c r="AL53" s="29">
        <f t="shared" si="118"/>
        <v>1588.2899351392616</v>
      </c>
      <c r="AM53" s="29">
        <f t="shared" si="118"/>
        <v>1905.986630828678</v>
      </c>
      <c r="AN53" s="29">
        <f t="shared" si="118"/>
        <v>2136.2360014696023</v>
      </c>
      <c r="AO53" s="29">
        <f t="shared" si="118"/>
        <v>2376.5452992275341</v>
      </c>
      <c r="AP53" s="29">
        <f t="shared" si="118"/>
        <v>2624.3232690660593</v>
      </c>
      <c r="AQ53" s="29">
        <f t="shared" si="118"/>
        <v>2828.9545817057578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</row>
    <row r="54" spans="2:16354" hidden="1" outlineLevel="1">
      <c r="C54" s="44" t="s">
        <v>147</v>
      </c>
      <c r="D54" s="29" cm="1">
        <f t="array" ref="D54:N54">D47:N47</f>
        <v>360.1</v>
      </c>
      <c r="E54" s="29">
        <v>379</v>
      </c>
      <c r="F54" s="29">
        <v>387.9</v>
      </c>
      <c r="G54" s="29">
        <v>399.4</v>
      </c>
      <c r="H54" s="29">
        <v>409</v>
      </c>
      <c r="I54" s="29">
        <v>422.88510136073313</v>
      </c>
      <c r="J54" s="29">
        <v>437.2415866818522</v>
      </c>
      <c r="K54" s="29">
        <v>452.08545893174289</v>
      </c>
      <c r="L54" s="29">
        <v>467.4332643620138</v>
      </c>
      <c r="M54" s="29">
        <v>483.30211095136571</v>
      </c>
      <c r="N54" s="29">
        <v>499.70968747561022</v>
      </c>
      <c r="P54" s="29" cm="1">
        <f t="array" ref="P54:Y54">P47:Y47</f>
        <v>137.19999999999999</v>
      </c>
      <c r="Q54" s="29">
        <v>133.30000000000001</v>
      </c>
      <c r="R54" s="29">
        <v>134.30000000000001</v>
      </c>
      <c r="S54" s="29">
        <v>101.7</v>
      </c>
      <c r="T54" s="29">
        <v>100.25000000000001</v>
      </c>
      <c r="U54" s="29">
        <v>99.64939033455903</v>
      </c>
      <c r="V54" s="29">
        <v>99.188526329025152</v>
      </c>
      <c r="W54" s="29">
        <v>98.800000000000026</v>
      </c>
      <c r="X54" s="29">
        <v>98.457701432625328</v>
      </c>
      <c r="Y54" s="29">
        <v>98.148239872964425</v>
      </c>
      <c r="AA54" s="58" cm="1">
        <f t="array" ref="AA54:AF54">AA47:AF47</f>
        <v>128.77549028329531</v>
      </c>
      <c r="AB54" s="58">
        <v>128.77549028329531</v>
      </c>
      <c r="AC54" s="58">
        <v>128.77549028329531</v>
      </c>
      <c r="AD54" s="58">
        <v>128.77549028329531</v>
      </c>
      <c r="AE54" s="58">
        <v>128.77549028329531</v>
      </c>
      <c r="AF54" s="58">
        <v>128.77549028329531</v>
      </c>
      <c r="AH54" s="223">
        <f>'Merger Model_Updated'!E54+'Merger Model_Updated'!P54</f>
        <v>516.20000000000005</v>
      </c>
      <c r="AI54" s="223">
        <f>'Merger Model_Updated'!F54+'Merger Model_Updated'!Q54</f>
        <v>521.20000000000005</v>
      </c>
      <c r="AJ54" s="223">
        <f>'Merger Model_Updated'!G54+'Merger Model_Updated'!R54</f>
        <v>533.70000000000005</v>
      </c>
      <c r="AK54" s="223">
        <f>'Merger Model_Updated'!H54+'Merger Model_Updated'!S54</f>
        <v>510.7</v>
      </c>
      <c r="AL54" s="223">
        <f>'Merger Model_Updated'!I54+'Merger Model_Updated'!T54</f>
        <v>523.13510136073319</v>
      </c>
      <c r="AM54" s="223">
        <f>'Merger Model_Updated'!J54+'Merger Model_Updated'!U54</f>
        <v>536.89097701641117</v>
      </c>
      <c r="AN54" s="223">
        <f>'Merger Model_Updated'!K54+'Merger Model_Updated'!V54</f>
        <v>551.27398526076809</v>
      </c>
      <c r="AO54" s="223">
        <f>'Merger Model_Updated'!L54+'Merger Model_Updated'!W54</f>
        <v>566.23326436201387</v>
      </c>
      <c r="AP54" s="223">
        <f>'Merger Model_Updated'!M54+'Merger Model_Updated'!X54</f>
        <v>581.75981238399106</v>
      </c>
      <c r="AQ54" s="223">
        <f>'Merger Model_Updated'!N54+'Merger Model_Updated'!Y54</f>
        <v>597.85792734857466</v>
      </c>
    </row>
    <row r="55" spans="2:16354" hidden="1" outlineLevel="1">
      <c r="C55" s="44" t="s">
        <v>197</v>
      </c>
      <c r="D55" s="29">
        <v>-416</v>
      </c>
      <c r="E55" s="29">
        <v>-193</v>
      </c>
      <c r="F55" s="29">
        <v>-301.60000000000002</v>
      </c>
      <c r="G55" s="29">
        <v>-231.3</v>
      </c>
      <c r="H55" s="29">
        <v>-549.5</v>
      </c>
      <c r="I55" s="29">
        <f>$H$55*(($H$55/$D$55-1)/4+1)^(H34-$G$34)^0.5</f>
        <v>-571.11752291886125</v>
      </c>
      <c r="J55" s="29">
        <f t="shared" ref="J55:N55" si="119">$H$55*(($H$55/$D$55-1)/4+1)^(I34-$G$34)^0.5</f>
        <v>-593.58548677884619</v>
      </c>
      <c r="K55" s="29">
        <f t="shared" si="119"/>
        <v>-616.93734822515216</v>
      </c>
      <c r="L55" s="29">
        <f t="shared" si="119"/>
        <v>-641.20788009914429</v>
      </c>
      <c r="M55" s="29">
        <f t="shared" si="119"/>
        <v>-666.4332232179753</v>
      </c>
      <c r="N55" s="29">
        <f t="shared" si="119"/>
        <v>-692.65094019123308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</row>
    <row r="56" spans="2:16354" hidden="1" outlineLevel="1">
      <c r="C56" s="44" t="s">
        <v>198</v>
      </c>
      <c r="D56" s="156">
        <f>AVERAGE(E56:F56)</f>
        <v>57.199999999999989</v>
      </c>
      <c r="E56" s="156">
        <f>E55-D55</f>
        <v>223</v>
      </c>
      <c r="F56" s="156">
        <f t="shared" ref="F56:H56" si="120">F55-E55</f>
        <v>-108.60000000000002</v>
      </c>
      <c r="G56" s="156">
        <f t="shared" si="120"/>
        <v>70.300000000000011</v>
      </c>
      <c r="H56" s="156">
        <f t="shared" si="120"/>
        <v>-318.2</v>
      </c>
      <c r="I56" s="156">
        <f t="shared" ref="I56" si="121">I55-H55</f>
        <v>-21.617522918861255</v>
      </c>
      <c r="J56" s="156">
        <f t="shared" ref="J56" si="122">J55-I55</f>
        <v>-22.467963859984934</v>
      </c>
      <c r="K56" s="156">
        <f t="shared" ref="K56" si="123">K55-J55</f>
        <v>-23.351861446305975</v>
      </c>
      <c r="L56" s="156">
        <f t="shared" ref="L56" si="124">L55-K55</f>
        <v>-24.270531873992127</v>
      </c>
      <c r="M56" s="156">
        <f t="shared" ref="M56" si="125">M55-L55</f>
        <v>-25.225343118831006</v>
      </c>
      <c r="N56" s="156">
        <f t="shared" ref="N56" si="126">N55-M55</f>
        <v>-26.21771697325778</v>
      </c>
      <c r="O56" s="29"/>
      <c r="P56" s="29">
        <v>25.7</v>
      </c>
      <c r="Q56" s="29">
        <v>-59.9</v>
      </c>
      <c r="R56" s="29">
        <v>-115</v>
      </c>
      <c r="S56" s="29">
        <v>-20</v>
      </c>
      <c r="T56" s="156">
        <f>$S$56*(($S$56/$P$56-1)/4+1)^(H34-$G$34)^0.5</f>
        <v>-14.905669670526322</v>
      </c>
      <c r="U56" s="156">
        <f t="shared" ref="U56:Y56" si="127">$S$56*(($S$56/$P$56-1)/4+1)^(I34-$G$34)^0.5</f>
        <v>-11.108949416342412</v>
      </c>
      <c r="V56" s="156">
        <f t="shared" si="127"/>
        <v>-8.2793165193293099</v>
      </c>
      <c r="W56" s="156">
        <f t="shared" si="127"/>
        <v>-6.1704378567427218</v>
      </c>
      <c r="X56" s="156">
        <f t="shared" si="127"/>
        <v>-4.598725420755871</v>
      </c>
      <c r="Y56" s="156">
        <f t="shared" si="127"/>
        <v>-3.4273541013619595</v>
      </c>
      <c r="AH56" s="29">
        <f>'Merger Model_Updated'!E56+'Merger Model_Updated'!P56</f>
        <v>248.7</v>
      </c>
      <c r="AI56" s="29">
        <f>'Merger Model_Updated'!F56+'Merger Model_Updated'!Q56</f>
        <v>-168.50000000000003</v>
      </c>
      <c r="AJ56" s="29">
        <f>'Merger Model_Updated'!G56+'Merger Model_Updated'!R56</f>
        <v>-44.699999999999989</v>
      </c>
      <c r="AK56" s="29">
        <f>'Merger Model_Updated'!H56+'Merger Model_Updated'!S56</f>
        <v>-338.2</v>
      </c>
      <c r="AL56" s="29">
        <f>'Merger Model_Updated'!I56+'Merger Model_Updated'!T56</f>
        <v>-36.523192589387577</v>
      </c>
      <c r="AM56" s="29">
        <f>'Merger Model_Updated'!J56+'Merger Model_Updated'!U56</f>
        <v>-33.576913276327346</v>
      </c>
      <c r="AN56" s="29">
        <f>'Merger Model_Updated'!K56+'Merger Model_Updated'!V56</f>
        <v>-31.631177965635285</v>
      </c>
      <c r="AO56" s="29">
        <f>'Merger Model_Updated'!L56+'Merger Model_Updated'!W56</f>
        <v>-30.440969730734849</v>
      </c>
      <c r="AP56" s="29">
        <f>'Merger Model_Updated'!M56+'Merger Model_Updated'!X56</f>
        <v>-29.824068539586875</v>
      </c>
      <c r="AQ56" s="29">
        <f>'Merger Model_Updated'!N56+'Merger Model_Updated'!Y56</f>
        <v>-29.645071074619739</v>
      </c>
    </row>
    <row r="57" spans="2:16354" hidden="1" outlineLevel="1">
      <c r="C57" s="44" t="s">
        <v>150</v>
      </c>
      <c r="D57" s="29">
        <v>276.7</v>
      </c>
      <c r="E57" s="29">
        <v>230.3</v>
      </c>
      <c r="F57" s="29">
        <v>143.5</v>
      </c>
      <c r="G57" s="29">
        <v>240.7</v>
      </c>
      <c r="H57" s="29">
        <v>331</v>
      </c>
      <c r="I57" s="29">
        <f>$H$57*(($H$57/$D$57-1)/4+1)^(H34-$G$34)^0.5</f>
        <v>339.02227281357062</v>
      </c>
      <c r="J57" s="29">
        <f t="shared" ref="J57:N57" si="128">$H$57*(($H$57/$D$57-1)/4+1)^(I34-$G$34)^0.5</f>
        <v>347.23897723165885</v>
      </c>
      <c r="K57" s="29">
        <f t="shared" si="128"/>
        <v>355.65482559074519</v>
      </c>
      <c r="L57" s="29">
        <f t="shared" si="128"/>
        <v>364.27464443772953</v>
      </c>
      <c r="M57" s="29">
        <f t="shared" si="128"/>
        <v>373.10337729798891</v>
      </c>
      <c r="N57" s="29">
        <f t="shared" si="128"/>
        <v>382.14608751052378</v>
      </c>
      <c r="P57" s="29">
        <v>58.1</v>
      </c>
      <c r="Q57" s="29">
        <v>90.1</v>
      </c>
      <c r="R57" s="29">
        <v>76.400000000000006</v>
      </c>
      <c r="S57" s="29">
        <f>AVERAGE(Q57:R57)</f>
        <v>83.25</v>
      </c>
      <c r="T57" s="29">
        <f>$S$57*(($S$57/$P$57-1)/4+1)^(S34-$G$34)^0.5</f>
        <v>87.638907981747565</v>
      </c>
      <c r="U57" s="29">
        <f t="shared" ref="U57:Y57" si="129">$S$57*(($S$57/$P$57-1)/4+1)^(T34-$G$34)^0.5</f>
        <v>92.259197504302918</v>
      </c>
      <c r="V57" s="29">
        <f t="shared" si="129"/>
        <v>97.123066913507259</v>
      </c>
      <c r="W57" s="29">
        <f t="shared" si="129"/>
        <v>102.24335764730299</v>
      </c>
      <c r="X57" s="29">
        <f t="shared" si="129"/>
        <v>107.63358813930202</v>
      </c>
      <c r="Y57" s="29">
        <f t="shared" si="129"/>
        <v>113.30798950973703</v>
      </c>
      <c r="AH57" s="29">
        <f>'Merger Model_Updated'!E57+'Merger Model_Updated'!P57</f>
        <v>288.40000000000003</v>
      </c>
      <c r="AI57" s="29">
        <f>'Merger Model_Updated'!F57+'Merger Model_Updated'!Q57</f>
        <v>233.6</v>
      </c>
      <c r="AJ57" s="29">
        <f>'Merger Model_Updated'!G57+'Merger Model_Updated'!R57</f>
        <v>317.10000000000002</v>
      </c>
      <c r="AK57" s="29">
        <f>'Merger Model_Updated'!H57+'Merger Model_Updated'!S57</f>
        <v>414.25</v>
      </c>
      <c r="AL57" s="29">
        <f>'Merger Model_Updated'!I57+'Merger Model_Updated'!T57</f>
        <v>426.66118079531816</v>
      </c>
      <c r="AM57" s="29">
        <f>'Merger Model_Updated'!J57+'Merger Model_Updated'!U57</f>
        <v>439.49817473596175</v>
      </c>
      <c r="AN57" s="29">
        <f>'Merger Model_Updated'!K57+'Merger Model_Updated'!V57</f>
        <v>452.77789250425246</v>
      </c>
      <c r="AO57" s="29">
        <f>'Merger Model_Updated'!L57+'Merger Model_Updated'!W57</f>
        <v>466.51800208503255</v>
      </c>
      <c r="AP57" s="29">
        <f>'Merger Model_Updated'!M57+'Merger Model_Updated'!X57</f>
        <v>480.73696543729091</v>
      </c>
      <c r="AQ57" s="29">
        <f>'Merger Model_Updated'!N57+'Merger Model_Updated'!Y57</f>
        <v>495.4540770202608</v>
      </c>
    </row>
    <row r="58" spans="2:16354" hidden="1" outlineLevel="1">
      <c r="C58" s="20" t="s">
        <v>200</v>
      </c>
      <c r="D58" s="29">
        <f>D53+D54-D57-D56</f>
        <v>494.06634000000014</v>
      </c>
      <c r="E58" s="29">
        <f t="shared" ref="E58:P58" si="130">E53+E54-E57-E56</f>
        <v>419.84204</v>
      </c>
      <c r="F58" s="29">
        <f t="shared" si="130"/>
        <v>1076.5581240000001</v>
      </c>
      <c r="G58" s="29">
        <f t="shared" si="130"/>
        <v>924.59501799999998</v>
      </c>
      <c r="H58" s="29">
        <f t="shared" si="130"/>
        <v>1333.5999999999997</v>
      </c>
      <c r="I58" s="29">
        <f t="shared" si="130"/>
        <v>1242.5655583659291</v>
      </c>
      <c r="J58" s="29">
        <f t="shared" si="130"/>
        <v>1421.7347295339678</v>
      </c>
      <c r="K58" s="29">
        <f t="shared" si="130"/>
        <v>1555.9309954382938</v>
      </c>
      <c r="L58" s="29">
        <f t="shared" si="130"/>
        <v>1691.5387996140998</v>
      </c>
      <c r="M58" s="29">
        <f t="shared" si="130"/>
        <v>1825.5167483060318</v>
      </c>
      <c r="N58" s="29">
        <f t="shared" si="130"/>
        <v>1955.1102950459835</v>
      </c>
      <c r="P58" s="29">
        <f t="shared" si="130"/>
        <v>165</v>
      </c>
      <c r="Q58" s="29">
        <f t="shared" ref="Q58" si="131">Q53+Q54-Q57-Q56</f>
        <v>177.40000000000003</v>
      </c>
      <c r="R58" s="29">
        <f t="shared" ref="R58" si="132">R53+R54-R57-R56</f>
        <v>314.5</v>
      </c>
      <c r="S58" s="29">
        <f t="shared" ref="S58" si="133">S53+S54-S57-S56</f>
        <v>157.19000000000023</v>
      </c>
      <c r="T58" s="29">
        <f t="shared" ref="T58" si="134">T53+T54-T57-T56</f>
        <v>169.73789270257558</v>
      </c>
      <c r="U58" s="29">
        <f t="shared" ref="U58" si="135">U53+U54-U57-U56</f>
        <v>183.71240477977534</v>
      </c>
      <c r="V58" s="29">
        <f t="shared" ref="V58" si="136">V53+V54-V57-V56</f>
        <v>199.52075563725981</v>
      </c>
      <c r="W58" s="29">
        <f t="shared" ref="W58" si="137">W53+W54-W57-W56</f>
        <v>217.13408361778568</v>
      </c>
      <c r="X58" s="29">
        <f t="shared" ref="X58" si="138">X53+X54-X57-X56</f>
        <v>236.47539725918682</v>
      </c>
      <c r="Y58" s="29">
        <f t="shared" ref="Y58" si="139">Y53+Y54-Y57-Y56</f>
        <v>257.38745044805614</v>
      </c>
      <c r="AA58" s="29">
        <f>AA53+AA54-AA57-AA56</f>
        <v>207.53884222851292</v>
      </c>
      <c r="AB58" s="29">
        <f t="shared" ref="AB58:AF58" si="140">AB53+AB54-AB57-AB56</f>
        <v>348.01957854585754</v>
      </c>
      <c r="AC58" s="29">
        <f t="shared" si="140"/>
        <v>427.96464744610603</v>
      </c>
      <c r="AD58" s="29">
        <f t="shared" si="140"/>
        <v>517.08828527675757</v>
      </c>
      <c r="AE58" s="29">
        <f t="shared" si="140"/>
        <v>615.90960201853807</v>
      </c>
      <c r="AF58" s="29">
        <f t="shared" si="140"/>
        <v>659.02327415983575</v>
      </c>
      <c r="AH58" s="29">
        <f t="shared" ref="AH58" si="141">AH53+AH54-AH57-AH56</f>
        <v>582.50203375906426</v>
      </c>
      <c r="AI58" s="29">
        <f t="shared" ref="AI58" si="142">AI53+AI54-AI57-AI56</f>
        <v>1185.3775558967643</v>
      </c>
      <c r="AJ58" s="29">
        <f t="shared" ref="AJ58" si="143">AJ53+AJ54-AJ57-AJ56</f>
        <v>1203.5204053592204</v>
      </c>
      <c r="AK58" s="29">
        <f t="shared" ref="AK58" si="144">AK53+AK54-AK57-AK56</f>
        <v>1488.9527337231962</v>
      </c>
      <c r="AL58" s="29">
        <f t="shared" ref="AL58" si="145">AL53+AL54-AL57-AL56</f>
        <v>1721.2870482940643</v>
      </c>
      <c r="AM58" s="29">
        <f t="shared" ref="AM58" si="146">AM53+AM54-AM57-AM56</f>
        <v>2036.9563463854547</v>
      </c>
      <c r="AN58" s="29">
        <f t="shared" ref="AN58" si="147">AN53+AN54-AN57-AN56</f>
        <v>2266.3632721917534</v>
      </c>
      <c r="AO58" s="29">
        <f t="shared" ref="AO58" si="148">AO53+AO54-AO57-AO56</f>
        <v>2506.7015312352501</v>
      </c>
      <c r="AP58" s="29">
        <f t="shared" ref="AP58" si="149">AP53+AP54-AP57-AP56</f>
        <v>2755.1701845523462</v>
      </c>
      <c r="AQ58" s="29">
        <f t="shared" ref="AQ58" si="150">AQ53+AQ54-AQ57-AQ56</f>
        <v>2961.0035031086918</v>
      </c>
    </row>
    <row r="59" spans="2:16354" ht="22" hidden="1" customHeight="1" outlineLevel="1">
      <c r="E59" s="29"/>
      <c r="F59" s="29"/>
      <c r="G59" s="29"/>
      <c r="H59" s="29"/>
      <c r="I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1"/>
      <c r="OW59" s="61"/>
      <c r="OX59" s="61"/>
      <c r="OY59" s="61"/>
      <c r="OZ59" s="61"/>
      <c r="PA59" s="61"/>
      <c r="PB59" s="61"/>
      <c r="PC59" s="61"/>
      <c r="PD59" s="61"/>
      <c r="PE59" s="61"/>
      <c r="PF59" s="61"/>
      <c r="PG59" s="61"/>
      <c r="PH59" s="61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1"/>
      <c r="PT59" s="61"/>
      <c r="PU59" s="61"/>
      <c r="PV59" s="61"/>
      <c r="PW59" s="61"/>
      <c r="PX59" s="61"/>
      <c r="PY59" s="61"/>
      <c r="PZ59" s="61"/>
      <c r="QA59" s="61"/>
      <c r="QB59" s="61"/>
      <c r="QC59" s="61"/>
      <c r="QD59" s="61"/>
      <c r="QE59" s="61"/>
      <c r="QF59" s="61"/>
      <c r="QG59" s="61"/>
      <c r="QH59" s="61"/>
      <c r="QI59" s="61"/>
      <c r="QJ59" s="61"/>
      <c r="QK59" s="61"/>
      <c r="QL59" s="61"/>
      <c r="QM59" s="61"/>
      <c r="QN59" s="61"/>
      <c r="QO59" s="61"/>
      <c r="QP59" s="61"/>
      <c r="QQ59" s="61"/>
      <c r="QR59" s="61"/>
      <c r="QS59" s="61"/>
      <c r="QT59" s="61"/>
      <c r="QU59" s="61"/>
      <c r="QV59" s="61"/>
      <c r="QW59" s="61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  <c r="ZB59" s="61"/>
      <c r="ZC59" s="61"/>
      <c r="ZD59" s="61"/>
      <c r="ZE59" s="61"/>
      <c r="ZF59" s="61"/>
      <c r="ZG59" s="61"/>
      <c r="ZH59" s="61"/>
      <c r="ZI59" s="61"/>
      <c r="ZJ59" s="61"/>
      <c r="ZK59" s="61"/>
      <c r="ZL59" s="61"/>
      <c r="ZM59" s="61"/>
      <c r="ZN59" s="61"/>
      <c r="ZO59" s="61"/>
      <c r="ZP59" s="61"/>
      <c r="ZQ59" s="61"/>
      <c r="ZR59" s="61"/>
      <c r="ZS59" s="61"/>
      <c r="ZT59" s="61"/>
      <c r="ZU59" s="61"/>
      <c r="ZV59" s="61"/>
      <c r="ZW59" s="61"/>
      <c r="ZX59" s="61"/>
      <c r="ZY59" s="61"/>
      <c r="ZZ59" s="61"/>
      <c r="AAA59" s="61"/>
      <c r="AAB59" s="61"/>
      <c r="AAC59" s="61"/>
      <c r="AAD59" s="61"/>
      <c r="AAE59" s="61"/>
      <c r="AAF59" s="61"/>
      <c r="AAG59" s="61"/>
      <c r="AAH59" s="61"/>
      <c r="AAI59" s="61"/>
      <c r="AAJ59" s="61"/>
      <c r="AAK59" s="61"/>
      <c r="AAL59" s="61"/>
      <c r="AAM59" s="61"/>
      <c r="AAN59" s="61"/>
      <c r="AAO59" s="61"/>
      <c r="AAP59" s="61"/>
      <c r="AAQ59" s="61"/>
      <c r="AAR59" s="61"/>
      <c r="AAS59" s="61"/>
      <c r="AAT59" s="61"/>
      <c r="AAU59" s="61"/>
      <c r="AAV59" s="61"/>
      <c r="AAW59" s="61"/>
      <c r="AAX59" s="61"/>
      <c r="AAY59" s="61"/>
      <c r="AAZ59" s="61"/>
      <c r="ABA59" s="61"/>
      <c r="ABB59" s="61"/>
      <c r="ABC59" s="61"/>
      <c r="ABD59" s="61"/>
      <c r="ABE59" s="61"/>
      <c r="ABF59" s="61"/>
      <c r="ABG59" s="61"/>
      <c r="ABH59" s="61"/>
      <c r="ABI59" s="61"/>
      <c r="ABJ59" s="61"/>
      <c r="ABK59" s="61"/>
      <c r="ABL59" s="61"/>
      <c r="ABM59" s="61"/>
      <c r="ABN59" s="61"/>
      <c r="ABO59" s="61"/>
      <c r="ABP59" s="61"/>
      <c r="ABQ59" s="61"/>
      <c r="ABR59" s="61"/>
      <c r="ABS59" s="61"/>
      <c r="ABT59" s="61"/>
      <c r="ABU59" s="61"/>
      <c r="ABV59" s="61"/>
      <c r="ABW59" s="61"/>
      <c r="ABX59" s="61"/>
      <c r="ABY59" s="61"/>
      <c r="ABZ59" s="61"/>
      <c r="ACA59" s="61"/>
      <c r="ACB59" s="61"/>
      <c r="ACC59" s="61"/>
      <c r="ACD59" s="61"/>
      <c r="ACE59" s="61"/>
      <c r="ACF59" s="61"/>
      <c r="ACG59" s="61"/>
      <c r="ACH59" s="61"/>
      <c r="ACI59" s="61"/>
      <c r="ACJ59" s="61"/>
      <c r="ACK59" s="61"/>
      <c r="ACL59" s="61"/>
      <c r="ACM59" s="61"/>
      <c r="ACN59" s="61"/>
      <c r="ACO59" s="61"/>
      <c r="ACP59" s="61"/>
      <c r="ACQ59" s="61"/>
      <c r="ACR59" s="61"/>
      <c r="ACS59" s="61"/>
      <c r="ACT59" s="61"/>
      <c r="ACU59" s="61"/>
      <c r="ACV59" s="61"/>
      <c r="ACW59" s="61"/>
      <c r="ACX59" s="61"/>
      <c r="ACY59" s="61"/>
      <c r="ACZ59" s="61"/>
      <c r="ADA59" s="61"/>
      <c r="ADB59" s="61"/>
      <c r="ADC59" s="61"/>
      <c r="ADD59" s="61"/>
      <c r="ADE59" s="61"/>
      <c r="ADF59" s="61"/>
      <c r="ADG59" s="61"/>
      <c r="ADH59" s="61"/>
      <c r="ADI59" s="61"/>
      <c r="ADJ59" s="61"/>
      <c r="ADK59" s="61"/>
      <c r="ADL59" s="61"/>
      <c r="ADM59" s="61"/>
      <c r="ADN59" s="61"/>
      <c r="ADO59" s="61"/>
      <c r="ADP59" s="61"/>
      <c r="ADQ59" s="61"/>
      <c r="ADR59" s="61"/>
      <c r="ADS59" s="61"/>
      <c r="ADT59" s="61"/>
      <c r="ADU59" s="61"/>
      <c r="ADV59" s="61"/>
      <c r="ADW59" s="61"/>
      <c r="ADX59" s="61"/>
      <c r="ADY59" s="61"/>
      <c r="ADZ59" s="61"/>
      <c r="AEA59" s="61"/>
      <c r="AEB59" s="61"/>
      <c r="AEC59" s="61"/>
      <c r="AED59" s="61"/>
      <c r="AEE59" s="61"/>
      <c r="AEF59" s="61"/>
      <c r="AEG59" s="61"/>
      <c r="AEH59" s="61"/>
      <c r="AEI59" s="61"/>
      <c r="AEJ59" s="61"/>
      <c r="AEK59" s="61"/>
      <c r="AEL59" s="61"/>
      <c r="AEM59" s="61"/>
      <c r="AEN59" s="61"/>
      <c r="AEO59" s="61"/>
      <c r="AEP59" s="61"/>
      <c r="AEQ59" s="61"/>
      <c r="AER59" s="61"/>
      <c r="AES59" s="61"/>
      <c r="AET59" s="61"/>
      <c r="AEU59" s="61"/>
      <c r="AEV59" s="61"/>
      <c r="AEW59" s="61"/>
      <c r="AEX59" s="61"/>
      <c r="AEY59" s="61"/>
      <c r="AEZ59" s="61"/>
      <c r="AFA59" s="61"/>
      <c r="AFB59" s="61"/>
      <c r="AFC59" s="61"/>
      <c r="AFD59" s="61"/>
      <c r="AFE59" s="61"/>
      <c r="AFF59" s="61"/>
      <c r="AFG59" s="61"/>
      <c r="AFH59" s="61"/>
      <c r="AFI59" s="61"/>
      <c r="AFJ59" s="61"/>
      <c r="AFK59" s="61"/>
      <c r="AFL59" s="61"/>
      <c r="AFM59" s="61"/>
      <c r="AFN59" s="61"/>
      <c r="AFO59" s="61"/>
      <c r="AFP59" s="61"/>
      <c r="AFQ59" s="61"/>
      <c r="AFR59" s="61"/>
      <c r="AFS59" s="61"/>
      <c r="AFT59" s="61"/>
      <c r="AFU59" s="61"/>
      <c r="AFV59" s="61"/>
      <c r="AFW59" s="61"/>
      <c r="AFX59" s="61"/>
      <c r="AFY59" s="61"/>
      <c r="AFZ59" s="61"/>
      <c r="AGA59" s="61"/>
      <c r="AGB59" s="61"/>
      <c r="AGC59" s="61"/>
      <c r="AGD59" s="61"/>
      <c r="AGE59" s="61"/>
      <c r="AGF59" s="61"/>
      <c r="AGG59" s="61"/>
      <c r="AGH59" s="61"/>
      <c r="AGI59" s="61"/>
      <c r="AGJ59" s="61"/>
      <c r="AGK59" s="61"/>
      <c r="AGL59" s="61"/>
      <c r="AGM59" s="61"/>
      <c r="AGN59" s="61"/>
      <c r="AGO59" s="61"/>
      <c r="AGP59" s="61"/>
      <c r="AGQ59" s="61"/>
      <c r="AGR59" s="61"/>
      <c r="AGS59" s="61"/>
      <c r="AGT59" s="61"/>
      <c r="AGU59" s="61"/>
      <c r="AGV59" s="61"/>
      <c r="AGW59" s="61"/>
      <c r="AGX59" s="61"/>
      <c r="AGY59" s="61"/>
      <c r="AGZ59" s="61"/>
      <c r="AHA59" s="61"/>
      <c r="AHB59" s="61"/>
      <c r="AHC59" s="61"/>
      <c r="AHD59" s="61"/>
      <c r="AHE59" s="61"/>
      <c r="AHF59" s="61"/>
      <c r="AHG59" s="61"/>
      <c r="AHH59" s="61"/>
      <c r="AHI59" s="61"/>
      <c r="AHJ59" s="61"/>
      <c r="AHK59" s="61"/>
      <c r="AHL59" s="61"/>
      <c r="AHM59" s="61"/>
      <c r="AHN59" s="61"/>
      <c r="AHO59" s="61"/>
      <c r="AHP59" s="61"/>
      <c r="AHQ59" s="61"/>
      <c r="AHR59" s="61"/>
      <c r="AHS59" s="61"/>
      <c r="AHT59" s="61"/>
      <c r="AHU59" s="61"/>
      <c r="AHV59" s="61"/>
      <c r="AHW59" s="61"/>
      <c r="AHX59" s="61"/>
      <c r="AHY59" s="61"/>
      <c r="AHZ59" s="61"/>
      <c r="AIA59" s="61"/>
      <c r="AIB59" s="61"/>
      <c r="AIC59" s="61"/>
      <c r="AID59" s="61"/>
      <c r="AIE59" s="61"/>
      <c r="AIF59" s="61"/>
      <c r="AIG59" s="61"/>
      <c r="AIH59" s="61"/>
      <c r="AII59" s="61"/>
      <c r="AIJ59" s="61"/>
      <c r="AIK59" s="61"/>
      <c r="AIL59" s="61"/>
      <c r="AIM59" s="61"/>
      <c r="AIN59" s="61"/>
      <c r="AIO59" s="61"/>
      <c r="AIP59" s="61"/>
      <c r="AIQ59" s="61"/>
      <c r="AIR59" s="61"/>
      <c r="AIS59" s="61"/>
      <c r="AIT59" s="61"/>
      <c r="AIU59" s="61"/>
      <c r="AIV59" s="61"/>
      <c r="AIW59" s="61"/>
      <c r="AIX59" s="61"/>
      <c r="AIY59" s="61"/>
      <c r="AIZ59" s="61"/>
      <c r="AJA59" s="61"/>
      <c r="AJB59" s="61"/>
      <c r="AJC59" s="61"/>
      <c r="AJD59" s="61"/>
      <c r="AJE59" s="61"/>
      <c r="AJF59" s="61"/>
      <c r="AJG59" s="61"/>
      <c r="AJH59" s="61"/>
      <c r="AJI59" s="61"/>
      <c r="AJJ59" s="61"/>
      <c r="AJK59" s="61"/>
      <c r="AJL59" s="61"/>
      <c r="AJM59" s="61"/>
      <c r="AJN59" s="61"/>
      <c r="AJO59" s="61"/>
      <c r="AJP59" s="61"/>
      <c r="AJQ59" s="61"/>
      <c r="AJR59" s="61"/>
      <c r="AJS59" s="61"/>
      <c r="AJT59" s="61"/>
      <c r="AJU59" s="61"/>
      <c r="AJV59" s="61"/>
      <c r="AJW59" s="61"/>
      <c r="AJX59" s="61"/>
      <c r="AJY59" s="61"/>
      <c r="AJZ59" s="61"/>
      <c r="AKA59" s="61"/>
      <c r="AKB59" s="61"/>
      <c r="AKC59" s="61"/>
      <c r="AKD59" s="61"/>
      <c r="AKE59" s="61"/>
      <c r="AKF59" s="61"/>
      <c r="AKG59" s="61"/>
      <c r="AKH59" s="61"/>
      <c r="AKI59" s="61"/>
      <c r="AKJ59" s="61"/>
      <c r="AKK59" s="61"/>
      <c r="AKL59" s="61"/>
      <c r="AKM59" s="61"/>
      <c r="AKN59" s="61"/>
      <c r="AKO59" s="61"/>
      <c r="AKP59" s="61"/>
      <c r="AKQ59" s="61"/>
      <c r="AKR59" s="61"/>
      <c r="AKS59" s="61"/>
      <c r="AKT59" s="61"/>
      <c r="AKU59" s="61"/>
      <c r="AKV59" s="61"/>
      <c r="AKW59" s="61"/>
      <c r="AKX59" s="61"/>
      <c r="AKY59" s="61"/>
      <c r="AKZ59" s="61"/>
      <c r="ALA59" s="61"/>
      <c r="ALB59" s="61"/>
      <c r="ALC59" s="61"/>
      <c r="ALD59" s="61"/>
      <c r="ALE59" s="61"/>
      <c r="ALF59" s="61"/>
      <c r="ALG59" s="61"/>
      <c r="ALH59" s="61"/>
      <c r="ALI59" s="61"/>
      <c r="ALJ59" s="61"/>
      <c r="ALK59" s="61"/>
      <c r="ALL59" s="61"/>
      <c r="ALM59" s="61"/>
      <c r="ALN59" s="61"/>
      <c r="ALO59" s="61"/>
      <c r="ALP59" s="61"/>
      <c r="ALQ59" s="61"/>
      <c r="ALR59" s="61"/>
      <c r="ALS59" s="61"/>
      <c r="ALT59" s="61"/>
      <c r="ALU59" s="61"/>
      <c r="ALV59" s="61"/>
      <c r="ALW59" s="61"/>
      <c r="ALX59" s="61"/>
      <c r="ALY59" s="61"/>
      <c r="ALZ59" s="61"/>
      <c r="AMA59" s="61"/>
      <c r="AMB59" s="61"/>
      <c r="AMC59" s="61"/>
      <c r="AMD59" s="61"/>
      <c r="AME59" s="61"/>
      <c r="AMF59" s="61"/>
      <c r="AMG59" s="61"/>
      <c r="AMH59" s="61"/>
      <c r="AMI59" s="61"/>
      <c r="AMJ59" s="61"/>
      <c r="AMK59" s="61"/>
      <c r="AML59" s="61"/>
      <c r="AMM59" s="61"/>
      <c r="AMN59" s="61"/>
      <c r="AMO59" s="61"/>
      <c r="AMP59" s="61"/>
      <c r="AMQ59" s="61"/>
      <c r="AMR59" s="61"/>
      <c r="AMS59" s="61"/>
      <c r="AMT59" s="61"/>
      <c r="AMU59" s="61"/>
      <c r="AMV59" s="61"/>
      <c r="AMW59" s="61"/>
      <c r="AMX59" s="61"/>
      <c r="AMY59" s="61"/>
      <c r="AMZ59" s="61"/>
      <c r="ANA59" s="61"/>
      <c r="ANB59" s="61"/>
      <c r="ANC59" s="61"/>
      <c r="AND59" s="61"/>
      <c r="ANE59" s="61"/>
      <c r="ANF59" s="61"/>
      <c r="ANG59" s="61"/>
      <c r="ANH59" s="61"/>
      <c r="ANI59" s="61"/>
      <c r="ANJ59" s="61"/>
      <c r="ANK59" s="61"/>
      <c r="ANL59" s="61"/>
      <c r="ANM59" s="61"/>
      <c r="ANN59" s="61"/>
      <c r="ANO59" s="61"/>
      <c r="ANP59" s="61"/>
      <c r="ANQ59" s="61"/>
      <c r="ANR59" s="61"/>
      <c r="ANS59" s="61"/>
      <c r="ANT59" s="61"/>
      <c r="ANU59" s="61"/>
      <c r="ANV59" s="61"/>
      <c r="ANW59" s="61"/>
      <c r="ANX59" s="61"/>
      <c r="ANY59" s="61"/>
      <c r="ANZ59" s="61"/>
      <c r="AOA59" s="61"/>
      <c r="AOB59" s="61"/>
      <c r="AOC59" s="61"/>
      <c r="AOD59" s="61"/>
      <c r="AOE59" s="61"/>
      <c r="AOF59" s="61"/>
      <c r="AOG59" s="61"/>
      <c r="AOH59" s="61"/>
      <c r="AOI59" s="61"/>
      <c r="AOJ59" s="61"/>
      <c r="AOK59" s="61"/>
      <c r="AOL59" s="61"/>
      <c r="AOM59" s="61"/>
      <c r="AON59" s="61"/>
      <c r="AOO59" s="61"/>
      <c r="AOP59" s="61"/>
      <c r="AOQ59" s="61"/>
      <c r="AOR59" s="61"/>
      <c r="AOS59" s="61"/>
      <c r="AOT59" s="61"/>
      <c r="AOU59" s="61"/>
      <c r="AOV59" s="61"/>
      <c r="AOW59" s="61"/>
      <c r="AOX59" s="61"/>
      <c r="AOY59" s="61"/>
      <c r="AOZ59" s="61"/>
      <c r="APA59" s="61"/>
      <c r="APB59" s="61"/>
      <c r="APC59" s="61"/>
      <c r="APD59" s="61"/>
      <c r="APE59" s="61"/>
      <c r="APF59" s="61"/>
      <c r="APG59" s="61"/>
      <c r="APH59" s="61"/>
      <c r="API59" s="61"/>
      <c r="APJ59" s="61"/>
      <c r="APK59" s="61"/>
      <c r="APL59" s="61"/>
      <c r="APM59" s="61"/>
      <c r="APN59" s="61"/>
      <c r="APO59" s="61"/>
      <c r="APP59" s="61"/>
      <c r="APQ59" s="61"/>
      <c r="APR59" s="61"/>
      <c r="APS59" s="61"/>
      <c r="APT59" s="61"/>
      <c r="APU59" s="61"/>
      <c r="APV59" s="61"/>
      <c r="APW59" s="61"/>
      <c r="APX59" s="61"/>
      <c r="APY59" s="61"/>
      <c r="APZ59" s="61"/>
      <c r="AQA59" s="61"/>
      <c r="AQB59" s="61"/>
      <c r="AQC59" s="61"/>
      <c r="AQD59" s="61"/>
      <c r="AQE59" s="61"/>
      <c r="AQF59" s="61"/>
      <c r="AQG59" s="61"/>
      <c r="AQH59" s="61"/>
      <c r="AQI59" s="61"/>
      <c r="AQJ59" s="61"/>
      <c r="AQK59" s="61"/>
      <c r="AQL59" s="61"/>
      <c r="AQM59" s="61"/>
      <c r="AQN59" s="61"/>
      <c r="AQO59" s="61"/>
      <c r="AQP59" s="61"/>
      <c r="AQQ59" s="61"/>
      <c r="AQR59" s="61"/>
      <c r="AQS59" s="61"/>
      <c r="AQT59" s="61"/>
      <c r="AQU59" s="61"/>
      <c r="AQV59" s="61"/>
      <c r="AQW59" s="61"/>
      <c r="AQX59" s="61"/>
      <c r="AQY59" s="61"/>
      <c r="AQZ59" s="61"/>
      <c r="ARA59" s="61"/>
      <c r="ARB59" s="61"/>
      <c r="ARC59" s="61"/>
      <c r="ARD59" s="61"/>
      <c r="ARE59" s="61"/>
      <c r="ARF59" s="61"/>
      <c r="ARG59" s="61"/>
      <c r="ARH59" s="61"/>
      <c r="ARI59" s="61"/>
      <c r="ARJ59" s="61"/>
      <c r="ARK59" s="61"/>
      <c r="ARL59" s="61"/>
      <c r="ARM59" s="61"/>
      <c r="ARN59" s="61"/>
      <c r="ARO59" s="61"/>
      <c r="ARP59" s="61"/>
      <c r="ARQ59" s="61"/>
      <c r="ARR59" s="61"/>
      <c r="ARS59" s="61"/>
      <c r="ART59" s="61"/>
      <c r="ARU59" s="61"/>
      <c r="ARV59" s="61"/>
      <c r="ARW59" s="61"/>
      <c r="ARX59" s="61"/>
      <c r="ARY59" s="61"/>
      <c r="ARZ59" s="61"/>
      <c r="ASA59" s="61"/>
      <c r="ASB59" s="61"/>
      <c r="ASC59" s="61"/>
      <c r="ASD59" s="61"/>
      <c r="ASE59" s="61"/>
      <c r="ASF59" s="61"/>
      <c r="ASG59" s="61"/>
      <c r="ASH59" s="61"/>
      <c r="ASI59" s="61"/>
      <c r="ASJ59" s="61"/>
      <c r="ASK59" s="61"/>
      <c r="ASL59" s="61"/>
      <c r="ASM59" s="61"/>
      <c r="ASN59" s="61"/>
      <c r="ASO59" s="61"/>
      <c r="ASP59" s="61"/>
      <c r="ASQ59" s="61"/>
      <c r="ASR59" s="61"/>
      <c r="ASS59" s="61"/>
      <c r="AST59" s="61"/>
      <c r="ASU59" s="61"/>
      <c r="ASV59" s="61"/>
      <c r="ASW59" s="61"/>
      <c r="ASX59" s="61"/>
      <c r="ASY59" s="61"/>
      <c r="ASZ59" s="61"/>
      <c r="ATA59" s="61"/>
      <c r="ATB59" s="61"/>
      <c r="ATC59" s="61"/>
      <c r="ATD59" s="61"/>
      <c r="ATE59" s="61"/>
      <c r="ATF59" s="61"/>
      <c r="ATG59" s="61"/>
      <c r="ATH59" s="61"/>
      <c r="ATI59" s="61"/>
      <c r="ATJ59" s="61"/>
      <c r="ATK59" s="61"/>
      <c r="ATL59" s="61"/>
      <c r="ATM59" s="61"/>
      <c r="ATN59" s="61"/>
      <c r="ATO59" s="61"/>
      <c r="ATP59" s="61"/>
      <c r="ATQ59" s="61"/>
      <c r="ATR59" s="61"/>
      <c r="ATS59" s="61"/>
      <c r="ATT59" s="61"/>
      <c r="ATU59" s="61"/>
      <c r="ATV59" s="61"/>
      <c r="ATW59" s="61"/>
      <c r="ATX59" s="61"/>
      <c r="ATY59" s="61"/>
      <c r="ATZ59" s="61"/>
      <c r="AUA59" s="61"/>
      <c r="AUB59" s="61"/>
      <c r="AUC59" s="61"/>
      <c r="AUD59" s="61"/>
      <c r="AUE59" s="61"/>
      <c r="AUF59" s="61"/>
      <c r="AUG59" s="61"/>
      <c r="AUH59" s="61"/>
      <c r="AUI59" s="61"/>
      <c r="AUJ59" s="61"/>
      <c r="AUK59" s="61"/>
      <c r="AUL59" s="61"/>
      <c r="AUM59" s="61"/>
      <c r="AUN59" s="61"/>
      <c r="AUO59" s="61"/>
      <c r="AUP59" s="61"/>
      <c r="AUQ59" s="61"/>
      <c r="AUR59" s="61"/>
      <c r="AUS59" s="61"/>
      <c r="AUT59" s="61"/>
      <c r="AUU59" s="61"/>
      <c r="AUV59" s="61"/>
      <c r="AUW59" s="61"/>
      <c r="AUX59" s="61"/>
      <c r="AUY59" s="61"/>
      <c r="AUZ59" s="61"/>
      <c r="AVA59" s="61"/>
      <c r="AVB59" s="61"/>
      <c r="AVC59" s="61"/>
      <c r="AVD59" s="61"/>
      <c r="AVE59" s="61"/>
      <c r="AVF59" s="61"/>
      <c r="AVG59" s="61"/>
      <c r="AVH59" s="61"/>
      <c r="AVI59" s="61"/>
      <c r="AVJ59" s="61"/>
      <c r="AVK59" s="61"/>
      <c r="AVL59" s="61"/>
      <c r="AVM59" s="61"/>
      <c r="AVN59" s="61"/>
      <c r="AVO59" s="61"/>
      <c r="AVP59" s="61"/>
      <c r="AVQ59" s="61"/>
      <c r="AVR59" s="61"/>
      <c r="AVS59" s="61"/>
      <c r="AVT59" s="61"/>
      <c r="AVU59" s="61"/>
      <c r="AVV59" s="61"/>
      <c r="AVW59" s="61"/>
      <c r="AVX59" s="61"/>
      <c r="AVY59" s="61"/>
      <c r="AVZ59" s="61"/>
      <c r="AWA59" s="61"/>
      <c r="AWB59" s="61"/>
      <c r="AWC59" s="61"/>
      <c r="AWD59" s="61"/>
      <c r="AWE59" s="61"/>
      <c r="AWF59" s="61"/>
      <c r="AWG59" s="61"/>
      <c r="AWH59" s="61"/>
      <c r="AWI59" s="61"/>
      <c r="AWJ59" s="61"/>
      <c r="AWK59" s="61"/>
      <c r="AWL59" s="61"/>
      <c r="AWM59" s="61"/>
      <c r="AWN59" s="61"/>
      <c r="AWO59" s="61"/>
      <c r="AWP59" s="61"/>
      <c r="AWQ59" s="61"/>
      <c r="AWR59" s="61"/>
      <c r="AWS59" s="61"/>
      <c r="AWT59" s="61"/>
      <c r="AWU59" s="61"/>
      <c r="AWV59" s="61"/>
      <c r="AWW59" s="61"/>
      <c r="AWX59" s="61"/>
      <c r="AWY59" s="61"/>
      <c r="AWZ59" s="61"/>
      <c r="AXA59" s="61"/>
      <c r="AXB59" s="61"/>
      <c r="AXC59" s="61"/>
      <c r="AXD59" s="61"/>
      <c r="AXE59" s="61"/>
      <c r="AXF59" s="61"/>
      <c r="AXG59" s="61"/>
      <c r="AXH59" s="61"/>
      <c r="AXI59" s="61"/>
      <c r="AXJ59" s="61"/>
      <c r="AXK59" s="61"/>
      <c r="AXL59" s="61"/>
      <c r="AXM59" s="61"/>
      <c r="AXN59" s="61"/>
      <c r="AXO59" s="61"/>
      <c r="AXP59" s="61"/>
      <c r="AXQ59" s="61"/>
      <c r="AXR59" s="61"/>
      <c r="AXS59" s="61"/>
      <c r="AXT59" s="61"/>
      <c r="AXU59" s="61"/>
      <c r="AXV59" s="61"/>
      <c r="AXW59" s="61"/>
      <c r="AXX59" s="61"/>
      <c r="AXY59" s="61"/>
      <c r="AXZ59" s="61"/>
      <c r="AYA59" s="61"/>
      <c r="AYB59" s="61"/>
      <c r="AYC59" s="61"/>
      <c r="AYD59" s="61"/>
      <c r="AYE59" s="61"/>
      <c r="AYF59" s="61"/>
      <c r="AYG59" s="61"/>
      <c r="AYH59" s="61"/>
      <c r="AYI59" s="61"/>
      <c r="AYJ59" s="61"/>
      <c r="AYK59" s="61"/>
      <c r="AYL59" s="61"/>
      <c r="AYM59" s="61"/>
      <c r="AYN59" s="61"/>
      <c r="AYO59" s="61"/>
      <c r="AYP59" s="61"/>
      <c r="AYQ59" s="61"/>
      <c r="AYR59" s="61"/>
      <c r="AYS59" s="61"/>
      <c r="AYT59" s="61"/>
      <c r="AYU59" s="61"/>
      <c r="AYV59" s="61"/>
      <c r="AYW59" s="61"/>
      <c r="AYX59" s="61"/>
      <c r="AYY59" s="61"/>
      <c r="AYZ59" s="61"/>
      <c r="AZA59" s="61"/>
      <c r="AZB59" s="61"/>
      <c r="AZC59" s="61"/>
      <c r="AZD59" s="61"/>
      <c r="AZE59" s="61"/>
      <c r="AZF59" s="61"/>
      <c r="AZG59" s="61"/>
      <c r="AZH59" s="61"/>
      <c r="AZI59" s="61"/>
      <c r="AZJ59" s="61"/>
      <c r="AZK59" s="61"/>
      <c r="AZL59" s="61"/>
      <c r="AZM59" s="61"/>
      <c r="AZN59" s="61"/>
      <c r="AZO59" s="61"/>
      <c r="AZP59" s="61"/>
      <c r="AZQ59" s="61"/>
      <c r="AZR59" s="61"/>
      <c r="AZS59" s="61"/>
      <c r="AZT59" s="61"/>
      <c r="AZU59" s="61"/>
      <c r="AZV59" s="61"/>
      <c r="AZW59" s="61"/>
      <c r="AZX59" s="61"/>
      <c r="AZY59" s="61"/>
      <c r="AZZ59" s="61"/>
      <c r="BAA59" s="61"/>
      <c r="BAB59" s="61"/>
      <c r="BAC59" s="61"/>
      <c r="BAD59" s="61"/>
      <c r="BAE59" s="61"/>
      <c r="BAF59" s="61"/>
      <c r="BAG59" s="61"/>
      <c r="BAH59" s="61"/>
      <c r="BAI59" s="61"/>
      <c r="BAJ59" s="61"/>
      <c r="BAK59" s="61"/>
      <c r="BAL59" s="61"/>
      <c r="BAM59" s="61"/>
      <c r="BAN59" s="61"/>
      <c r="BAO59" s="61"/>
      <c r="BAP59" s="61"/>
      <c r="BAQ59" s="61"/>
      <c r="BAR59" s="61"/>
      <c r="BAS59" s="61"/>
      <c r="BAT59" s="61"/>
      <c r="BAU59" s="61"/>
      <c r="BAV59" s="61"/>
      <c r="BAW59" s="61"/>
      <c r="BAX59" s="61"/>
      <c r="BAY59" s="61"/>
      <c r="BAZ59" s="61"/>
      <c r="BBA59" s="61"/>
      <c r="BBB59" s="61"/>
      <c r="BBC59" s="61"/>
      <c r="BBD59" s="61"/>
      <c r="BBE59" s="61"/>
      <c r="BBF59" s="61"/>
      <c r="BBG59" s="61"/>
      <c r="BBH59" s="61"/>
      <c r="BBI59" s="61"/>
      <c r="BBJ59" s="61"/>
      <c r="BBK59" s="61"/>
      <c r="BBL59" s="61"/>
      <c r="BBM59" s="61"/>
      <c r="BBN59" s="61"/>
      <c r="BBO59" s="61"/>
      <c r="BBP59" s="61"/>
      <c r="BBQ59" s="61"/>
      <c r="BBR59" s="61"/>
      <c r="BBS59" s="61"/>
      <c r="BBT59" s="61"/>
      <c r="BBU59" s="61"/>
      <c r="BBV59" s="61"/>
      <c r="BBW59" s="61"/>
      <c r="BBX59" s="61"/>
      <c r="BBY59" s="61"/>
      <c r="BBZ59" s="61"/>
      <c r="BCA59" s="61"/>
      <c r="BCB59" s="61"/>
      <c r="BCC59" s="61"/>
      <c r="BCD59" s="61"/>
      <c r="BCE59" s="61"/>
      <c r="BCF59" s="61"/>
      <c r="BCG59" s="61"/>
      <c r="BCH59" s="61"/>
      <c r="BCI59" s="61"/>
      <c r="BCJ59" s="61"/>
      <c r="BCK59" s="61"/>
      <c r="BCL59" s="61"/>
      <c r="BCM59" s="61"/>
      <c r="BCN59" s="61"/>
      <c r="BCO59" s="61"/>
      <c r="BCP59" s="61"/>
      <c r="BCQ59" s="61"/>
      <c r="BCR59" s="61"/>
      <c r="BCS59" s="61"/>
      <c r="BCT59" s="61"/>
      <c r="BCU59" s="61"/>
      <c r="BCV59" s="61"/>
      <c r="BCW59" s="61"/>
      <c r="BCX59" s="61"/>
      <c r="BCY59" s="61"/>
      <c r="BCZ59" s="61"/>
      <c r="BDA59" s="61"/>
      <c r="BDB59" s="61"/>
      <c r="BDC59" s="61"/>
      <c r="BDD59" s="61"/>
      <c r="BDE59" s="61"/>
      <c r="BDF59" s="61"/>
      <c r="BDG59" s="61"/>
      <c r="BDH59" s="61"/>
      <c r="BDI59" s="61"/>
      <c r="BDJ59" s="61"/>
      <c r="BDK59" s="61"/>
      <c r="BDL59" s="61"/>
      <c r="BDM59" s="61"/>
      <c r="BDN59" s="61"/>
      <c r="BDO59" s="61"/>
      <c r="BDP59" s="61"/>
      <c r="BDQ59" s="61"/>
      <c r="BDR59" s="61"/>
      <c r="BDS59" s="61"/>
      <c r="BDT59" s="61"/>
      <c r="BDU59" s="61"/>
      <c r="BDV59" s="61"/>
      <c r="BDW59" s="61"/>
      <c r="BDX59" s="61"/>
      <c r="BDY59" s="61"/>
      <c r="BDZ59" s="61"/>
      <c r="BEA59" s="61"/>
      <c r="BEB59" s="61"/>
      <c r="BEC59" s="61"/>
      <c r="BED59" s="61"/>
      <c r="BEE59" s="61"/>
      <c r="BEF59" s="61"/>
      <c r="BEG59" s="61"/>
      <c r="BEH59" s="61"/>
      <c r="BEI59" s="61"/>
      <c r="BEJ59" s="61"/>
      <c r="BEK59" s="61"/>
      <c r="BEL59" s="61"/>
      <c r="BEM59" s="61"/>
      <c r="BEN59" s="61"/>
      <c r="BEO59" s="61"/>
      <c r="BEP59" s="61"/>
      <c r="BEQ59" s="61"/>
      <c r="BER59" s="61"/>
      <c r="BES59" s="61"/>
      <c r="BET59" s="61"/>
      <c r="BEU59" s="61"/>
      <c r="BEV59" s="61"/>
      <c r="BEW59" s="61"/>
      <c r="BEX59" s="61"/>
      <c r="BEY59" s="61"/>
      <c r="BEZ59" s="61"/>
      <c r="BFA59" s="61"/>
      <c r="BFB59" s="61"/>
      <c r="BFC59" s="61"/>
      <c r="BFD59" s="61"/>
      <c r="BFE59" s="61"/>
      <c r="BFF59" s="61"/>
      <c r="BFG59" s="61"/>
      <c r="BFH59" s="61"/>
      <c r="BFI59" s="61"/>
      <c r="BFJ59" s="61"/>
      <c r="BFK59" s="61"/>
      <c r="BFL59" s="61"/>
      <c r="BFM59" s="61"/>
      <c r="BFN59" s="61"/>
      <c r="BFO59" s="61"/>
      <c r="BFP59" s="61"/>
      <c r="BFQ59" s="61"/>
      <c r="BFR59" s="61"/>
      <c r="BFS59" s="61"/>
      <c r="BFT59" s="61"/>
      <c r="BFU59" s="61"/>
      <c r="BFV59" s="61"/>
      <c r="BFW59" s="61"/>
      <c r="BFX59" s="61"/>
      <c r="BFY59" s="61"/>
      <c r="BFZ59" s="61"/>
      <c r="BGA59" s="61"/>
      <c r="BGB59" s="61"/>
      <c r="BGC59" s="61"/>
      <c r="BGD59" s="61"/>
      <c r="BGE59" s="61"/>
      <c r="BGF59" s="61"/>
      <c r="BGG59" s="61"/>
      <c r="BGH59" s="61"/>
      <c r="BGI59" s="61"/>
      <c r="BGJ59" s="61"/>
      <c r="BGK59" s="61"/>
      <c r="BGL59" s="61"/>
      <c r="BGM59" s="61"/>
      <c r="BGN59" s="61"/>
      <c r="BGO59" s="61"/>
      <c r="BGP59" s="61"/>
      <c r="BGQ59" s="61"/>
      <c r="BGR59" s="61"/>
      <c r="BGS59" s="61"/>
      <c r="BGT59" s="61"/>
      <c r="BGU59" s="61"/>
      <c r="BGV59" s="61"/>
      <c r="BGW59" s="61"/>
      <c r="BGX59" s="61"/>
      <c r="BGY59" s="61"/>
      <c r="BGZ59" s="61"/>
      <c r="BHA59" s="61"/>
      <c r="BHB59" s="61"/>
      <c r="BHC59" s="61"/>
      <c r="BHD59" s="61"/>
      <c r="BHE59" s="61"/>
      <c r="BHF59" s="61"/>
      <c r="BHG59" s="61"/>
      <c r="BHH59" s="61"/>
      <c r="BHI59" s="61"/>
      <c r="BHJ59" s="61"/>
      <c r="BHK59" s="61"/>
      <c r="BHL59" s="61"/>
      <c r="BHM59" s="61"/>
      <c r="BHN59" s="61"/>
      <c r="BHO59" s="61"/>
      <c r="BHP59" s="61"/>
      <c r="BHQ59" s="61"/>
      <c r="BHR59" s="61"/>
      <c r="BHS59" s="61"/>
      <c r="BHT59" s="61"/>
      <c r="BHU59" s="61"/>
      <c r="BHV59" s="61"/>
      <c r="BHW59" s="61"/>
      <c r="BHX59" s="61"/>
      <c r="BHY59" s="61"/>
      <c r="BHZ59" s="61"/>
      <c r="BIA59" s="61"/>
      <c r="BIB59" s="61"/>
      <c r="BIC59" s="61"/>
      <c r="BID59" s="61"/>
      <c r="BIE59" s="61"/>
      <c r="BIF59" s="61"/>
      <c r="BIG59" s="61"/>
      <c r="BIH59" s="61"/>
      <c r="BII59" s="61"/>
      <c r="BIJ59" s="61"/>
      <c r="BIK59" s="61"/>
      <c r="BIL59" s="61"/>
      <c r="BIM59" s="61"/>
      <c r="BIN59" s="61"/>
      <c r="BIO59" s="61"/>
      <c r="BIP59" s="61"/>
      <c r="BIQ59" s="61"/>
      <c r="BIR59" s="61"/>
      <c r="BIS59" s="61"/>
      <c r="BIT59" s="61"/>
      <c r="BIU59" s="61"/>
      <c r="BIV59" s="61"/>
      <c r="BIW59" s="61"/>
      <c r="BIX59" s="61"/>
      <c r="BIY59" s="61"/>
      <c r="BIZ59" s="61"/>
      <c r="BJA59" s="61"/>
      <c r="BJB59" s="61"/>
      <c r="BJC59" s="61"/>
      <c r="BJD59" s="61"/>
      <c r="BJE59" s="61"/>
      <c r="BJF59" s="61"/>
      <c r="BJG59" s="61"/>
      <c r="BJH59" s="61"/>
      <c r="BJI59" s="61"/>
      <c r="BJJ59" s="61"/>
      <c r="BJK59" s="61"/>
      <c r="BJL59" s="61"/>
      <c r="BJM59" s="61"/>
      <c r="BJN59" s="61"/>
      <c r="BJO59" s="61"/>
      <c r="BJP59" s="61"/>
      <c r="BJQ59" s="61"/>
      <c r="BJR59" s="61"/>
      <c r="BJS59" s="61"/>
      <c r="BJT59" s="61"/>
      <c r="BJU59" s="61"/>
      <c r="BJV59" s="61"/>
      <c r="BJW59" s="61"/>
      <c r="BJX59" s="61"/>
      <c r="BJY59" s="61"/>
      <c r="BJZ59" s="61"/>
      <c r="BKA59" s="61"/>
      <c r="BKB59" s="61"/>
      <c r="BKC59" s="61"/>
      <c r="BKD59" s="61"/>
      <c r="BKE59" s="61"/>
      <c r="BKF59" s="61"/>
      <c r="BKG59" s="61"/>
      <c r="BKH59" s="61"/>
      <c r="BKI59" s="61"/>
      <c r="BKJ59" s="61"/>
      <c r="BKK59" s="61"/>
      <c r="BKL59" s="61"/>
      <c r="BKM59" s="61"/>
      <c r="BKN59" s="61"/>
      <c r="BKO59" s="61"/>
      <c r="BKP59" s="61"/>
      <c r="BKQ59" s="61"/>
      <c r="BKR59" s="61"/>
      <c r="BKS59" s="61"/>
      <c r="BKT59" s="61"/>
      <c r="BKU59" s="61"/>
      <c r="BKV59" s="61"/>
      <c r="BKW59" s="61"/>
      <c r="BKX59" s="61"/>
      <c r="BKY59" s="61"/>
      <c r="BKZ59" s="61"/>
      <c r="BLA59" s="61"/>
      <c r="BLB59" s="61"/>
      <c r="BLC59" s="61"/>
      <c r="BLD59" s="61"/>
      <c r="BLE59" s="61"/>
      <c r="BLF59" s="61"/>
      <c r="BLG59" s="61"/>
      <c r="BLH59" s="61"/>
      <c r="BLI59" s="61"/>
      <c r="BLJ59" s="61"/>
      <c r="BLK59" s="61"/>
      <c r="BLL59" s="61"/>
      <c r="BLM59" s="61"/>
      <c r="BLN59" s="61"/>
      <c r="BLO59" s="61"/>
      <c r="BLP59" s="61"/>
      <c r="BLQ59" s="61"/>
      <c r="BLR59" s="61"/>
      <c r="BLS59" s="61"/>
      <c r="BLT59" s="61"/>
      <c r="BLU59" s="61"/>
      <c r="BLV59" s="61"/>
      <c r="BLW59" s="61"/>
      <c r="BLX59" s="61"/>
      <c r="BLY59" s="61"/>
      <c r="BLZ59" s="61"/>
      <c r="BMA59" s="61"/>
      <c r="BMB59" s="61"/>
      <c r="BMC59" s="61"/>
      <c r="BMD59" s="61"/>
      <c r="BME59" s="61"/>
      <c r="BMF59" s="61"/>
      <c r="BMG59" s="61"/>
      <c r="BMH59" s="61"/>
      <c r="BMI59" s="61"/>
      <c r="BMJ59" s="61"/>
      <c r="BMK59" s="61"/>
      <c r="BML59" s="61"/>
      <c r="BMM59" s="61"/>
      <c r="BMN59" s="61"/>
      <c r="BMO59" s="61"/>
      <c r="BMP59" s="61"/>
      <c r="BMQ59" s="61"/>
      <c r="BMR59" s="61"/>
      <c r="BMS59" s="61"/>
      <c r="BMT59" s="61"/>
      <c r="BMU59" s="61"/>
      <c r="BMV59" s="61"/>
      <c r="BMW59" s="61"/>
      <c r="BMX59" s="61"/>
      <c r="BMY59" s="61"/>
      <c r="BMZ59" s="61"/>
      <c r="BNA59" s="61"/>
      <c r="BNB59" s="61"/>
      <c r="BNC59" s="61"/>
      <c r="BND59" s="61"/>
      <c r="BNE59" s="61"/>
      <c r="BNF59" s="61"/>
      <c r="BNG59" s="61"/>
      <c r="BNH59" s="61"/>
      <c r="BNI59" s="61"/>
      <c r="BNJ59" s="61"/>
      <c r="BNK59" s="61"/>
      <c r="BNL59" s="61"/>
      <c r="BNM59" s="61"/>
      <c r="BNN59" s="61"/>
      <c r="BNO59" s="61"/>
      <c r="BNP59" s="61"/>
      <c r="BNQ59" s="61"/>
      <c r="BNR59" s="61"/>
      <c r="BNS59" s="61"/>
      <c r="BNT59" s="61"/>
      <c r="BNU59" s="61"/>
      <c r="BNV59" s="61"/>
      <c r="BNW59" s="61"/>
      <c r="BNX59" s="61"/>
      <c r="BNY59" s="61"/>
      <c r="BNZ59" s="61"/>
      <c r="BOA59" s="61"/>
      <c r="BOB59" s="61"/>
      <c r="BOC59" s="61"/>
      <c r="BOD59" s="61"/>
      <c r="BOE59" s="61"/>
      <c r="BOF59" s="61"/>
      <c r="BOG59" s="61"/>
      <c r="BOH59" s="61"/>
      <c r="BOI59" s="61"/>
      <c r="BOJ59" s="61"/>
      <c r="BOK59" s="61"/>
      <c r="BOL59" s="61"/>
      <c r="BOM59" s="61"/>
      <c r="BON59" s="61"/>
      <c r="BOO59" s="61"/>
      <c r="BOP59" s="61"/>
      <c r="BOQ59" s="61"/>
      <c r="BOR59" s="61"/>
      <c r="BOS59" s="61"/>
      <c r="BOT59" s="61"/>
      <c r="BOU59" s="61"/>
      <c r="BOV59" s="61"/>
      <c r="BOW59" s="61"/>
      <c r="BOX59" s="61"/>
      <c r="BOY59" s="61"/>
      <c r="BOZ59" s="61"/>
      <c r="BPA59" s="61"/>
      <c r="BPB59" s="61"/>
      <c r="BPC59" s="61"/>
      <c r="BPD59" s="61"/>
      <c r="BPE59" s="61"/>
      <c r="BPF59" s="61"/>
      <c r="BPG59" s="61"/>
      <c r="BPH59" s="61"/>
      <c r="BPI59" s="61"/>
      <c r="BPJ59" s="61"/>
      <c r="BPK59" s="61"/>
      <c r="BPL59" s="61"/>
      <c r="BPM59" s="61"/>
      <c r="BPN59" s="61"/>
      <c r="BPO59" s="61"/>
      <c r="BPP59" s="61"/>
      <c r="BPQ59" s="61"/>
      <c r="BPR59" s="61"/>
      <c r="BPS59" s="61"/>
      <c r="BPT59" s="61"/>
      <c r="BPU59" s="61"/>
      <c r="BPV59" s="61"/>
      <c r="BPW59" s="61"/>
      <c r="BPX59" s="61"/>
      <c r="BPY59" s="61"/>
      <c r="BPZ59" s="61"/>
      <c r="BQA59" s="61"/>
      <c r="BQB59" s="61"/>
      <c r="BQC59" s="61"/>
      <c r="BQD59" s="61"/>
      <c r="BQE59" s="61"/>
      <c r="BQF59" s="61"/>
      <c r="BQG59" s="61"/>
      <c r="BQH59" s="61"/>
      <c r="BQI59" s="61"/>
      <c r="BQJ59" s="61"/>
      <c r="BQK59" s="61"/>
      <c r="BQL59" s="61"/>
      <c r="BQM59" s="61"/>
      <c r="BQN59" s="61"/>
      <c r="BQO59" s="61"/>
      <c r="BQP59" s="61"/>
      <c r="BQQ59" s="61"/>
      <c r="BQR59" s="61"/>
      <c r="BQS59" s="61"/>
      <c r="BQT59" s="61"/>
      <c r="BQU59" s="61"/>
      <c r="BQV59" s="61"/>
      <c r="BQW59" s="61"/>
      <c r="BQX59" s="61"/>
      <c r="BQY59" s="61"/>
      <c r="BQZ59" s="61"/>
      <c r="BRA59" s="61"/>
      <c r="BRB59" s="61"/>
      <c r="BRC59" s="61"/>
      <c r="BRD59" s="61"/>
      <c r="BRE59" s="61"/>
      <c r="BRF59" s="61"/>
      <c r="BRG59" s="61"/>
      <c r="BRH59" s="61"/>
      <c r="BRI59" s="61"/>
      <c r="BRJ59" s="61"/>
      <c r="BRK59" s="61"/>
      <c r="BRL59" s="61"/>
      <c r="BRM59" s="61"/>
      <c r="BRN59" s="61"/>
      <c r="BRO59" s="61"/>
      <c r="BRP59" s="61"/>
      <c r="BRQ59" s="61"/>
      <c r="BRR59" s="61"/>
      <c r="BRS59" s="61"/>
      <c r="BRT59" s="61"/>
      <c r="BRU59" s="61"/>
      <c r="BRV59" s="61"/>
      <c r="BRW59" s="61"/>
      <c r="BRX59" s="61"/>
      <c r="BRY59" s="61"/>
      <c r="BRZ59" s="61"/>
      <c r="BSA59" s="61"/>
      <c r="BSB59" s="61"/>
      <c r="BSC59" s="61"/>
      <c r="BSD59" s="61"/>
      <c r="BSE59" s="61"/>
      <c r="BSF59" s="61"/>
      <c r="BSG59" s="61"/>
      <c r="BSH59" s="61"/>
      <c r="BSI59" s="61"/>
      <c r="BSJ59" s="61"/>
      <c r="BSK59" s="61"/>
      <c r="BSL59" s="61"/>
      <c r="BSM59" s="61"/>
      <c r="BSN59" s="61"/>
      <c r="BSO59" s="61"/>
      <c r="BSP59" s="61"/>
      <c r="BSQ59" s="61"/>
      <c r="BSR59" s="61"/>
      <c r="BSS59" s="61"/>
      <c r="BST59" s="61"/>
      <c r="BSU59" s="61"/>
      <c r="BSV59" s="61"/>
      <c r="BSW59" s="61"/>
      <c r="BSX59" s="61"/>
      <c r="BSY59" s="61"/>
      <c r="BSZ59" s="61"/>
      <c r="BTA59" s="61"/>
      <c r="BTB59" s="61"/>
      <c r="BTC59" s="61"/>
      <c r="BTD59" s="61"/>
      <c r="BTE59" s="61"/>
      <c r="BTF59" s="61"/>
      <c r="BTG59" s="61"/>
      <c r="BTH59" s="61"/>
      <c r="BTI59" s="61"/>
      <c r="BTJ59" s="61"/>
      <c r="BTK59" s="61"/>
      <c r="BTL59" s="61"/>
      <c r="BTM59" s="61"/>
      <c r="BTN59" s="61"/>
      <c r="BTO59" s="61"/>
      <c r="BTP59" s="61"/>
      <c r="BTQ59" s="61"/>
      <c r="BTR59" s="61"/>
      <c r="BTS59" s="61"/>
      <c r="BTT59" s="61"/>
      <c r="BTU59" s="61"/>
      <c r="BTV59" s="61"/>
      <c r="BTW59" s="61"/>
      <c r="BTX59" s="61"/>
      <c r="BTY59" s="61"/>
      <c r="BTZ59" s="61"/>
      <c r="BUA59" s="61"/>
      <c r="BUB59" s="61"/>
      <c r="BUC59" s="61"/>
      <c r="BUD59" s="61"/>
      <c r="BUE59" s="61"/>
      <c r="BUF59" s="61"/>
      <c r="BUG59" s="61"/>
      <c r="BUH59" s="61"/>
      <c r="BUI59" s="61"/>
      <c r="BUJ59" s="61"/>
      <c r="BUK59" s="61"/>
      <c r="BUL59" s="61"/>
      <c r="BUM59" s="61"/>
      <c r="BUN59" s="61"/>
      <c r="BUO59" s="61"/>
      <c r="BUP59" s="61"/>
      <c r="BUQ59" s="61"/>
      <c r="BUR59" s="61"/>
      <c r="BUS59" s="61"/>
      <c r="BUT59" s="61"/>
      <c r="BUU59" s="61"/>
      <c r="BUV59" s="61"/>
      <c r="BUW59" s="61"/>
      <c r="BUX59" s="61"/>
      <c r="BUY59" s="61"/>
      <c r="BUZ59" s="61"/>
      <c r="BVA59" s="61"/>
      <c r="BVB59" s="61"/>
      <c r="BVC59" s="61"/>
      <c r="BVD59" s="61"/>
      <c r="BVE59" s="61"/>
      <c r="BVF59" s="61"/>
      <c r="BVG59" s="61"/>
      <c r="BVH59" s="61"/>
      <c r="BVI59" s="61"/>
      <c r="BVJ59" s="61"/>
      <c r="BVK59" s="61"/>
      <c r="BVL59" s="61"/>
      <c r="BVM59" s="61"/>
      <c r="BVN59" s="61"/>
      <c r="BVO59" s="61"/>
      <c r="BVP59" s="61"/>
      <c r="BVQ59" s="61"/>
      <c r="BVR59" s="61"/>
      <c r="BVS59" s="61"/>
      <c r="BVT59" s="61"/>
      <c r="BVU59" s="61"/>
      <c r="BVV59" s="61"/>
      <c r="BVW59" s="61"/>
      <c r="BVX59" s="61"/>
      <c r="BVY59" s="61"/>
      <c r="BVZ59" s="61"/>
      <c r="BWA59" s="61"/>
      <c r="BWB59" s="61"/>
      <c r="BWC59" s="61"/>
      <c r="BWD59" s="61"/>
      <c r="BWE59" s="61"/>
      <c r="BWF59" s="61"/>
      <c r="BWG59" s="61"/>
      <c r="BWH59" s="61"/>
      <c r="BWI59" s="61"/>
      <c r="BWJ59" s="61"/>
      <c r="BWK59" s="61"/>
      <c r="BWL59" s="61"/>
      <c r="BWM59" s="61"/>
      <c r="BWN59" s="61"/>
      <c r="BWO59" s="61"/>
      <c r="BWP59" s="61"/>
      <c r="BWQ59" s="61"/>
      <c r="BWR59" s="61"/>
      <c r="BWS59" s="61"/>
      <c r="BWT59" s="61"/>
      <c r="BWU59" s="61"/>
      <c r="BWV59" s="61"/>
      <c r="BWW59" s="61"/>
      <c r="BWX59" s="61"/>
      <c r="BWY59" s="61"/>
      <c r="BWZ59" s="61"/>
      <c r="BXA59" s="61"/>
      <c r="BXB59" s="61"/>
      <c r="BXC59" s="61"/>
      <c r="BXD59" s="61"/>
      <c r="BXE59" s="61"/>
      <c r="BXF59" s="61"/>
      <c r="BXG59" s="61"/>
      <c r="BXH59" s="61"/>
      <c r="BXI59" s="61"/>
      <c r="BXJ59" s="61"/>
      <c r="BXK59" s="61"/>
      <c r="BXL59" s="61"/>
      <c r="BXM59" s="61"/>
      <c r="BXN59" s="61"/>
      <c r="BXO59" s="61"/>
      <c r="BXP59" s="61"/>
      <c r="BXQ59" s="61"/>
      <c r="BXR59" s="61"/>
      <c r="BXS59" s="61"/>
      <c r="BXT59" s="61"/>
      <c r="BXU59" s="61"/>
      <c r="BXV59" s="61"/>
      <c r="BXW59" s="61"/>
      <c r="BXX59" s="61"/>
      <c r="BXY59" s="61"/>
      <c r="BXZ59" s="61"/>
      <c r="BYA59" s="61"/>
      <c r="BYB59" s="61"/>
      <c r="BYC59" s="61"/>
      <c r="BYD59" s="61"/>
      <c r="BYE59" s="61"/>
      <c r="BYF59" s="61"/>
      <c r="BYG59" s="61"/>
      <c r="BYH59" s="61"/>
      <c r="BYI59" s="61"/>
      <c r="BYJ59" s="61"/>
      <c r="BYK59" s="61"/>
      <c r="BYL59" s="61"/>
      <c r="BYM59" s="61"/>
      <c r="BYN59" s="61"/>
      <c r="BYO59" s="61"/>
      <c r="BYP59" s="61"/>
      <c r="BYQ59" s="61"/>
      <c r="BYR59" s="61"/>
      <c r="BYS59" s="61"/>
      <c r="BYT59" s="61"/>
      <c r="BYU59" s="61"/>
      <c r="BYV59" s="61"/>
      <c r="BYW59" s="61"/>
      <c r="BYX59" s="61"/>
      <c r="BYY59" s="61"/>
      <c r="BYZ59" s="61"/>
      <c r="BZA59" s="61"/>
      <c r="BZB59" s="61"/>
      <c r="BZC59" s="61"/>
      <c r="BZD59" s="61"/>
      <c r="BZE59" s="61"/>
      <c r="BZF59" s="61"/>
      <c r="BZG59" s="61"/>
      <c r="BZH59" s="61"/>
      <c r="BZI59" s="61"/>
      <c r="BZJ59" s="61"/>
      <c r="BZK59" s="61"/>
      <c r="BZL59" s="61"/>
      <c r="BZM59" s="61"/>
      <c r="BZN59" s="61"/>
      <c r="BZO59" s="61"/>
      <c r="BZP59" s="61"/>
      <c r="BZQ59" s="61"/>
      <c r="BZR59" s="61"/>
      <c r="BZS59" s="61"/>
      <c r="BZT59" s="61"/>
      <c r="BZU59" s="61"/>
      <c r="BZV59" s="61"/>
      <c r="BZW59" s="61"/>
      <c r="BZX59" s="61"/>
      <c r="BZY59" s="61"/>
      <c r="BZZ59" s="61"/>
      <c r="CAA59" s="61"/>
      <c r="CAB59" s="61"/>
      <c r="CAC59" s="61"/>
      <c r="CAD59" s="61"/>
      <c r="CAE59" s="61"/>
      <c r="CAF59" s="61"/>
      <c r="CAG59" s="61"/>
      <c r="CAH59" s="61"/>
      <c r="CAI59" s="61"/>
      <c r="CAJ59" s="61"/>
      <c r="CAK59" s="61"/>
      <c r="CAL59" s="61"/>
      <c r="CAM59" s="61"/>
      <c r="CAN59" s="61"/>
      <c r="CAO59" s="61"/>
      <c r="CAP59" s="61"/>
      <c r="CAQ59" s="61"/>
      <c r="CAR59" s="61"/>
      <c r="CAS59" s="61"/>
      <c r="CAT59" s="61"/>
      <c r="CAU59" s="61"/>
      <c r="CAV59" s="61"/>
      <c r="CAW59" s="61"/>
      <c r="CAX59" s="61"/>
      <c r="CAY59" s="61"/>
      <c r="CAZ59" s="61"/>
      <c r="CBA59" s="61"/>
      <c r="CBB59" s="61"/>
      <c r="CBC59" s="61"/>
      <c r="CBD59" s="61"/>
      <c r="CBE59" s="61"/>
      <c r="CBF59" s="61"/>
      <c r="CBG59" s="61"/>
      <c r="CBH59" s="61"/>
      <c r="CBI59" s="61"/>
      <c r="CBJ59" s="61"/>
      <c r="CBK59" s="61"/>
      <c r="CBL59" s="61"/>
      <c r="CBM59" s="61"/>
      <c r="CBN59" s="61"/>
      <c r="CBO59" s="61"/>
      <c r="CBP59" s="61"/>
      <c r="CBQ59" s="61"/>
      <c r="CBR59" s="61"/>
      <c r="CBS59" s="61"/>
      <c r="CBT59" s="61"/>
      <c r="CBU59" s="61"/>
      <c r="CBV59" s="61"/>
      <c r="CBW59" s="61"/>
      <c r="CBX59" s="61"/>
      <c r="CBY59" s="61"/>
      <c r="CBZ59" s="61"/>
      <c r="CCA59" s="61"/>
      <c r="CCB59" s="61"/>
      <c r="CCC59" s="61"/>
      <c r="CCD59" s="61"/>
      <c r="CCE59" s="61"/>
      <c r="CCF59" s="61"/>
      <c r="CCG59" s="61"/>
      <c r="CCH59" s="61"/>
      <c r="CCI59" s="61"/>
      <c r="CCJ59" s="61"/>
      <c r="CCK59" s="61"/>
      <c r="CCL59" s="61"/>
      <c r="CCM59" s="61"/>
      <c r="CCN59" s="61"/>
      <c r="CCO59" s="61"/>
      <c r="CCP59" s="61"/>
      <c r="CCQ59" s="61"/>
      <c r="CCR59" s="61"/>
      <c r="CCS59" s="61"/>
      <c r="CCT59" s="61"/>
      <c r="CCU59" s="61"/>
      <c r="CCV59" s="61"/>
      <c r="CCW59" s="61"/>
      <c r="CCX59" s="61"/>
      <c r="CCY59" s="61"/>
      <c r="CCZ59" s="61"/>
      <c r="CDA59" s="61"/>
      <c r="CDB59" s="61"/>
      <c r="CDC59" s="61"/>
      <c r="CDD59" s="61"/>
      <c r="CDE59" s="61"/>
      <c r="CDF59" s="61"/>
      <c r="CDG59" s="61"/>
      <c r="CDH59" s="61"/>
      <c r="CDI59" s="61"/>
      <c r="CDJ59" s="61"/>
      <c r="CDK59" s="61"/>
      <c r="CDL59" s="61"/>
      <c r="CDM59" s="61"/>
      <c r="CDN59" s="61"/>
      <c r="CDO59" s="61"/>
      <c r="CDP59" s="61"/>
      <c r="CDQ59" s="61"/>
      <c r="CDR59" s="61"/>
      <c r="CDS59" s="61"/>
      <c r="CDT59" s="61"/>
      <c r="CDU59" s="61"/>
      <c r="CDV59" s="61"/>
      <c r="CDW59" s="61"/>
      <c r="CDX59" s="61"/>
      <c r="CDY59" s="61"/>
      <c r="CDZ59" s="61"/>
      <c r="CEA59" s="61"/>
      <c r="CEB59" s="61"/>
      <c r="CEC59" s="61"/>
      <c r="CED59" s="61"/>
      <c r="CEE59" s="61"/>
      <c r="CEF59" s="61"/>
      <c r="CEG59" s="61"/>
      <c r="CEH59" s="61"/>
      <c r="CEI59" s="61"/>
      <c r="CEJ59" s="61"/>
      <c r="CEK59" s="61"/>
      <c r="CEL59" s="61"/>
      <c r="CEM59" s="61"/>
      <c r="CEN59" s="61"/>
      <c r="CEO59" s="61"/>
      <c r="CEP59" s="61"/>
      <c r="CEQ59" s="61"/>
      <c r="CER59" s="61"/>
      <c r="CES59" s="61"/>
      <c r="CET59" s="61"/>
      <c r="CEU59" s="61"/>
      <c r="CEV59" s="61"/>
      <c r="CEW59" s="61"/>
      <c r="CEX59" s="61"/>
      <c r="CEY59" s="61"/>
      <c r="CEZ59" s="61"/>
      <c r="CFA59" s="61"/>
      <c r="CFB59" s="61"/>
      <c r="CFC59" s="61"/>
      <c r="CFD59" s="61"/>
      <c r="CFE59" s="61"/>
      <c r="CFF59" s="61"/>
      <c r="CFG59" s="61"/>
      <c r="CFH59" s="61"/>
      <c r="CFI59" s="61"/>
      <c r="CFJ59" s="61"/>
      <c r="CFK59" s="61"/>
      <c r="CFL59" s="61"/>
      <c r="CFM59" s="61"/>
      <c r="CFN59" s="61"/>
      <c r="CFO59" s="61"/>
      <c r="CFP59" s="61"/>
      <c r="CFQ59" s="61"/>
      <c r="CFR59" s="61"/>
      <c r="CFS59" s="61"/>
      <c r="CFT59" s="61"/>
      <c r="CFU59" s="61"/>
      <c r="CFV59" s="61"/>
      <c r="CFW59" s="61"/>
      <c r="CFX59" s="61"/>
      <c r="CFY59" s="61"/>
      <c r="CFZ59" s="61"/>
      <c r="CGA59" s="61"/>
      <c r="CGB59" s="61"/>
      <c r="CGC59" s="61"/>
      <c r="CGD59" s="61"/>
      <c r="CGE59" s="61"/>
      <c r="CGF59" s="61"/>
      <c r="CGG59" s="61"/>
      <c r="CGH59" s="61"/>
      <c r="CGI59" s="61"/>
      <c r="CGJ59" s="61"/>
      <c r="CGK59" s="61"/>
      <c r="CGL59" s="61"/>
      <c r="CGM59" s="61"/>
      <c r="CGN59" s="61"/>
      <c r="CGO59" s="61"/>
      <c r="CGP59" s="61"/>
      <c r="CGQ59" s="61"/>
      <c r="CGR59" s="61"/>
      <c r="CGS59" s="61"/>
      <c r="CGT59" s="61"/>
      <c r="CGU59" s="61"/>
      <c r="CGV59" s="61"/>
      <c r="CGW59" s="61"/>
      <c r="CGX59" s="61"/>
      <c r="CGY59" s="61"/>
      <c r="CGZ59" s="61"/>
      <c r="CHA59" s="61"/>
      <c r="CHB59" s="61"/>
      <c r="CHC59" s="61"/>
      <c r="CHD59" s="61"/>
      <c r="CHE59" s="61"/>
      <c r="CHF59" s="61"/>
      <c r="CHG59" s="61"/>
      <c r="CHH59" s="61"/>
      <c r="CHI59" s="61"/>
      <c r="CHJ59" s="61"/>
      <c r="CHK59" s="61"/>
      <c r="CHL59" s="61"/>
      <c r="CHM59" s="61"/>
      <c r="CHN59" s="61"/>
      <c r="CHO59" s="61"/>
      <c r="CHP59" s="61"/>
      <c r="CHQ59" s="61"/>
      <c r="CHR59" s="61"/>
      <c r="CHS59" s="61"/>
      <c r="CHT59" s="61"/>
      <c r="CHU59" s="61"/>
      <c r="CHV59" s="61"/>
      <c r="CHW59" s="61"/>
      <c r="CHX59" s="61"/>
      <c r="CHY59" s="61"/>
      <c r="CHZ59" s="61"/>
      <c r="CIA59" s="61"/>
      <c r="CIB59" s="61"/>
      <c r="CIC59" s="61"/>
      <c r="CID59" s="61"/>
      <c r="CIE59" s="61"/>
      <c r="CIF59" s="61"/>
      <c r="CIG59" s="61"/>
      <c r="CIH59" s="61"/>
      <c r="CII59" s="61"/>
      <c r="CIJ59" s="61"/>
      <c r="CIK59" s="61"/>
      <c r="CIL59" s="61"/>
      <c r="CIM59" s="61"/>
      <c r="CIN59" s="61"/>
      <c r="CIO59" s="61"/>
      <c r="CIP59" s="61"/>
      <c r="CIQ59" s="61"/>
      <c r="CIR59" s="61"/>
      <c r="CIS59" s="61"/>
      <c r="CIT59" s="61"/>
      <c r="CIU59" s="61"/>
      <c r="CIV59" s="61"/>
      <c r="CIW59" s="61"/>
      <c r="CIX59" s="61"/>
      <c r="CIY59" s="61"/>
      <c r="CIZ59" s="61"/>
      <c r="CJA59" s="61"/>
      <c r="CJB59" s="61"/>
      <c r="CJC59" s="61"/>
      <c r="CJD59" s="61"/>
      <c r="CJE59" s="61"/>
      <c r="CJF59" s="61"/>
      <c r="CJG59" s="61"/>
      <c r="CJH59" s="61"/>
      <c r="CJI59" s="61"/>
      <c r="CJJ59" s="61"/>
      <c r="CJK59" s="61"/>
      <c r="CJL59" s="61"/>
      <c r="CJM59" s="61"/>
      <c r="CJN59" s="61"/>
      <c r="CJO59" s="61"/>
      <c r="CJP59" s="61"/>
      <c r="CJQ59" s="61"/>
      <c r="CJR59" s="61"/>
      <c r="CJS59" s="61"/>
      <c r="CJT59" s="61"/>
      <c r="CJU59" s="61"/>
      <c r="CJV59" s="61"/>
      <c r="CJW59" s="61"/>
      <c r="CJX59" s="61"/>
      <c r="CJY59" s="61"/>
      <c r="CJZ59" s="61"/>
      <c r="CKA59" s="61"/>
      <c r="CKB59" s="61"/>
      <c r="CKC59" s="61"/>
      <c r="CKD59" s="61"/>
      <c r="CKE59" s="61"/>
      <c r="CKF59" s="61"/>
      <c r="CKG59" s="61"/>
      <c r="CKH59" s="61"/>
      <c r="CKI59" s="61"/>
      <c r="CKJ59" s="61"/>
      <c r="CKK59" s="61"/>
      <c r="CKL59" s="61"/>
      <c r="CKM59" s="61"/>
      <c r="CKN59" s="61"/>
      <c r="CKO59" s="61"/>
      <c r="CKP59" s="61"/>
      <c r="CKQ59" s="61"/>
      <c r="CKR59" s="61"/>
      <c r="CKS59" s="61"/>
      <c r="CKT59" s="61"/>
      <c r="CKU59" s="61"/>
      <c r="CKV59" s="61"/>
      <c r="CKW59" s="61"/>
      <c r="CKX59" s="61"/>
      <c r="CKY59" s="61"/>
      <c r="CKZ59" s="61"/>
      <c r="CLA59" s="61"/>
      <c r="CLB59" s="61"/>
      <c r="CLC59" s="61"/>
      <c r="CLD59" s="61"/>
      <c r="CLE59" s="61"/>
      <c r="CLF59" s="61"/>
      <c r="CLG59" s="61"/>
      <c r="CLH59" s="61"/>
      <c r="CLI59" s="61"/>
      <c r="CLJ59" s="61"/>
      <c r="CLK59" s="61"/>
      <c r="CLL59" s="61"/>
      <c r="CLM59" s="61"/>
      <c r="CLN59" s="61"/>
      <c r="CLO59" s="61"/>
      <c r="CLP59" s="61"/>
      <c r="CLQ59" s="61"/>
      <c r="CLR59" s="61"/>
      <c r="CLS59" s="61"/>
      <c r="CLT59" s="61"/>
      <c r="CLU59" s="61"/>
      <c r="CLV59" s="61"/>
      <c r="CLW59" s="61"/>
      <c r="CLX59" s="61"/>
      <c r="CLY59" s="61"/>
      <c r="CLZ59" s="61"/>
      <c r="CMA59" s="61"/>
      <c r="CMB59" s="61"/>
      <c r="CMC59" s="61"/>
      <c r="CMD59" s="61"/>
      <c r="CME59" s="61"/>
      <c r="CMF59" s="61"/>
      <c r="CMG59" s="61"/>
      <c r="CMH59" s="61"/>
      <c r="CMI59" s="61"/>
      <c r="CMJ59" s="61"/>
      <c r="CMK59" s="61"/>
      <c r="CML59" s="61"/>
      <c r="CMM59" s="61"/>
      <c r="CMN59" s="61"/>
      <c r="CMO59" s="61"/>
      <c r="CMP59" s="61"/>
      <c r="CMQ59" s="61"/>
      <c r="CMR59" s="61"/>
      <c r="CMS59" s="61"/>
      <c r="CMT59" s="61"/>
      <c r="CMU59" s="61"/>
      <c r="CMV59" s="61"/>
      <c r="CMW59" s="61"/>
      <c r="CMX59" s="61"/>
      <c r="CMY59" s="61"/>
      <c r="CMZ59" s="61"/>
      <c r="CNA59" s="61"/>
      <c r="CNB59" s="61"/>
      <c r="CNC59" s="61"/>
      <c r="CND59" s="61"/>
      <c r="CNE59" s="61"/>
      <c r="CNF59" s="61"/>
      <c r="CNG59" s="61"/>
      <c r="CNH59" s="61"/>
      <c r="CNI59" s="61"/>
      <c r="CNJ59" s="61"/>
      <c r="CNK59" s="61"/>
      <c r="CNL59" s="61"/>
      <c r="CNM59" s="61"/>
      <c r="CNN59" s="61"/>
      <c r="CNO59" s="61"/>
      <c r="CNP59" s="61"/>
      <c r="CNQ59" s="61"/>
      <c r="CNR59" s="61"/>
      <c r="CNS59" s="61"/>
      <c r="CNT59" s="61"/>
      <c r="CNU59" s="61"/>
      <c r="CNV59" s="61"/>
      <c r="CNW59" s="61"/>
      <c r="CNX59" s="61"/>
      <c r="CNY59" s="61"/>
      <c r="CNZ59" s="61"/>
      <c r="COA59" s="61"/>
      <c r="COB59" s="61"/>
      <c r="COC59" s="61"/>
      <c r="COD59" s="61"/>
      <c r="COE59" s="61"/>
      <c r="COF59" s="61"/>
      <c r="COG59" s="61"/>
      <c r="COH59" s="61"/>
      <c r="COI59" s="61"/>
      <c r="COJ59" s="61"/>
      <c r="COK59" s="61"/>
      <c r="COL59" s="61"/>
      <c r="COM59" s="61"/>
      <c r="CON59" s="61"/>
      <c r="COO59" s="61"/>
      <c r="COP59" s="61"/>
      <c r="COQ59" s="61"/>
      <c r="COR59" s="61"/>
      <c r="COS59" s="61"/>
      <c r="COT59" s="61"/>
      <c r="COU59" s="61"/>
      <c r="COV59" s="61"/>
      <c r="COW59" s="61"/>
      <c r="COX59" s="61"/>
      <c r="COY59" s="61"/>
      <c r="COZ59" s="61"/>
      <c r="CPA59" s="61"/>
      <c r="CPB59" s="61"/>
      <c r="CPC59" s="61"/>
      <c r="CPD59" s="61"/>
      <c r="CPE59" s="61"/>
      <c r="CPF59" s="61"/>
      <c r="CPG59" s="61"/>
      <c r="CPH59" s="61"/>
      <c r="CPI59" s="61"/>
      <c r="CPJ59" s="61"/>
      <c r="CPK59" s="61"/>
      <c r="CPL59" s="61"/>
      <c r="CPM59" s="61"/>
      <c r="CPN59" s="61"/>
      <c r="CPO59" s="61"/>
      <c r="CPP59" s="61"/>
      <c r="CPQ59" s="61"/>
      <c r="CPR59" s="61"/>
      <c r="CPS59" s="61"/>
      <c r="CPT59" s="61"/>
      <c r="CPU59" s="61"/>
      <c r="CPV59" s="61"/>
      <c r="CPW59" s="61"/>
      <c r="CPX59" s="61"/>
      <c r="CPY59" s="61"/>
      <c r="CPZ59" s="61"/>
      <c r="CQA59" s="61"/>
      <c r="CQB59" s="61"/>
      <c r="CQC59" s="61"/>
      <c r="CQD59" s="61"/>
      <c r="CQE59" s="61"/>
      <c r="CQF59" s="61"/>
      <c r="CQG59" s="61"/>
      <c r="CQH59" s="61"/>
      <c r="CQI59" s="61"/>
      <c r="CQJ59" s="61"/>
      <c r="CQK59" s="61"/>
      <c r="CQL59" s="61"/>
      <c r="CQM59" s="61"/>
      <c r="CQN59" s="61"/>
      <c r="CQO59" s="61"/>
      <c r="CQP59" s="61"/>
      <c r="CQQ59" s="61"/>
      <c r="CQR59" s="61"/>
      <c r="CQS59" s="61"/>
      <c r="CQT59" s="61"/>
      <c r="CQU59" s="61"/>
      <c r="CQV59" s="61"/>
      <c r="CQW59" s="61"/>
      <c r="CQX59" s="61"/>
      <c r="CQY59" s="61"/>
      <c r="CQZ59" s="61"/>
      <c r="CRA59" s="61"/>
      <c r="CRB59" s="61"/>
      <c r="CRC59" s="61"/>
      <c r="CRD59" s="61"/>
      <c r="CRE59" s="61"/>
      <c r="CRF59" s="61"/>
      <c r="CRG59" s="61"/>
      <c r="CRH59" s="61"/>
      <c r="CRI59" s="61"/>
      <c r="CRJ59" s="61"/>
      <c r="CRK59" s="61"/>
      <c r="CRL59" s="61"/>
      <c r="CRM59" s="61"/>
      <c r="CRN59" s="61"/>
      <c r="CRO59" s="61"/>
      <c r="CRP59" s="61"/>
      <c r="CRQ59" s="61"/>
      <c r="CRR59" s="61"/>
      <c r="CRS59" s="61"/>
      <c r="CRT59" s="61"/>
      <c r="CRU59" s="61"/>
      <c r="CRV59" s="61"/>
      <c r="CRW59" s="61"/>
      <c r="CRX59" s="61"/>
      <c r="CRY59" s="61"/>
      <c r="CRZ59" s="61"/>
      <c r="CSA59" s="61"/>
      <c r="CSB59" s="61"/>
      <c r="CSC59" s="61"/>
      <c r="CSD59" s="61"/>
      <c r="CSE59" s="61"/>
      <c r="CSF59" s="61"/>
      <c r="CSG59" s="61"/>
      <c r="CSH59" s="61"/>
      <c r="CSI59" s="61"/>
      <c r="CSJ59" s="61"/>
      <c r="CSK59" s="61"/>
      <c r="CSL59" s="61"/>
      <c r="CSM59" s="61"/>
      <c r="CSN59" s="61"/>
      <c r="CSO59" s="61"/>
      <c r="CSP59" s="61"/>
      <c r="CSQ59" s="61"/>
      <c r="CSR59" s="61"/>
      <c r="CSS59" s="61"/>
      <c r="CST59" s="61"/>
      <c r="CSU59" s="61"/>
      <c r="CSV59" s="61"/>
      <c r="CSW59" s="61"/>
      <c r="CSX59" s="61"/>
      <c r="CSY59" s="61"/>
      <c r="CSZ59" s="61"/>
      <c r="CTA59" s="61"/>
      <c r="CTB59" s="61"/>
      <c r="CTC59" s="61"/>
      <c r="CTD59" s="61"/>
      <c r="CTE59" s="61"/>
      <c r="CTF59" s="61"/>
      <c r="CTG59" s="61"/>
      <c r="CTH59" s="61"/>
      <c r="CTI59" s="61"/>
      <c r="CTJ59" s="61"/>
      <c r="CTK59" s="61"/>
      <c r="CTL59" s="61"/>
      <c r="CTM59" s="61"/>
      <c r="CTN59" s="61"/>
      <c r="CTO59" s="61"/>
      <c r="CTP59" s="61"/>
      <c r="CTQ59" s="61"/>
      <c r="CTR59" s="61"/>
      <c r="CTS59" s="61"/>
      <c r="CTT59" s="61"/>
      <c r="CTU59" s="61"/>
      <c r="CTV59" s="61"/>
      <c r="CTW59" s="61"/>
      <c r="CTX59" s="61"/>
      <c r="CTY59" s="61"/>
      <c r="CTZ59" s="61"/>
      <c r="CUA59" s="61"/>
      <c r="CUB59" s="61"/>
      <c r="CUC59" s="61"/>
      <c r="CUD59" s="61"/>
      <c r="CUE59" s="61"/>
      <c r="CUF59" s="61"/>
      <c r="CUG59" s="61"/>
      <c r="CUH59" s="61"/>
      <c r="CUI59" s="61"/>
      <c r="CUJ59" s="61"/>
      <c r="CUK59" s="61"/>
      <c r="CUL59" s="61"/>
      <c r="CUM59" s="61"/>
      <c r="CUN59" s="61"/>
      <c r="CUO59" s="61"/>
      <c r="CUP59" s="61"/>
      <c r="CUQ59" s="61"/>
      <c r="CUR59" s="61"/>
      <c r="CUS59" s="61"/>
      <c r="CUT59" s="61"/>
      <c r="CUU59" s="61"/>
      <c r="CUV59" s="61"/>
      <c r="CUW59" s="61"/>
      <c r="CUX59" s="61"/>
      <c r="CUY59" s="61"/>
      <c r="CUZ59" s="61"/>
      <c r="CVA59" s="61"/>
      <c r="CVB59" s="61"/>
      <c r="CVC59" s="61"/>
      <c r="CVD59" s="61"/>
      <c r="CVE59" s="61"/>
      <c r="CVF59" s="61"/>
      <c r="CVG59" s="61"/>
      <c r="CVH59" s="61"/>
      <c r="CVI59" s="61"/>
      <c r="CVJ59" s="61"/>
      <c r="CVK59" s="61"/>
      <c r="CVL59" s="61"/>
      <c r="CVM59" s="61"/>
      <c r="CVN59" s="61"/>
      <c r="CVO59" s="61"/>
      <c r="CVP59" s="61"/>
      <c r="CVQ59" s="61"/>
      <c r="CVR59" s="61"/>
      <c r="CVS59" s="61"/>
      <c r="CVT59" s="61"/>
      <c r="CVU59" s="61"/>
      <c r="CVV59" s="61"/>
      <c r="CVW59" s="61"/>
      <c r="CVX59" s="61"/>
      <c r="CVY59" s="61"/>
      <c r="CVZ59" s="61"/>
      <c r="CWA59" s="61"/>
      <c r="CWB59" s="61"/>
      <c r="CWC59" s="61"/>
      <c r="CWD59" s="61"/>
      <c r="CWE59" s="61"/>
      <c r="CWF59" s="61"/>
      <c r="CWG59" s="61"/>
      <c r="CWH59" s="61"/>
      <c r="CWI59" s="61"/>
      <c r="CWJ59" s="61"/>
      <c r="CWK59" s="61"/>
      <c r="CWL59" s="61"/>
      <c r="CWM59" s="61"/>
      <c r="CWN59" s="61"/>
      <c r="CWO59" s="61"/>
      <c r="CWP59" s="61"/>
      <c r="CWQ59" s="61"/>
      <c r="CWR59" s="61"/>
      <c r="CWS59" s="61"/>
      <c r="CWT59" s="61"/>
      <c r="CWU59" s="61"/>
      <c r="CWV59" s="61"/>
      <c r="CWW59" s="61"/>
      <c r="CWX59" s="61"/>
      <c r="CWY59" s="61"/>
      <c r="CWZ59" s="61"/>
      <c r="CXA59" s="61"/>
      <c r="CXB59" s="61"/>
      <c r="CXC59" s="61"/>
      <c r="CXD59" s="61"/>
      <c r="CXE59" s="61"/>
      <c r="CXF59" s="61"/>
      <c r="CXG59" s="61"/>
      <c r="CXH59" s="61"/>
      <c r="CXI59" s="61"/>
      <c r="CXJ59" s="61"/>
      <c r="CXK59" s="61"/>
      <c r="CXL59" s="61"/>
      <c r="CXM59" s="61"/>
      <c r="CXN59" s="61"/>
      <c r="CXO59" s="61"/>
      <c r="CXP59" s="61"/>
      <c r="CXQ59" s="61"/>
      <c r="CXR59" s="61"/>
      <c r="CXS59" s="61"/>
      <c r="CXT59" s="61"/>
      <c r="CXU59" s="61"/>
      <c r="CXV59" s="61"/>
      <c r="CXW59" s="61"/>
      <c r="CXX59" s="61"/>
      <c r="CXY59" s="61"/>
      <c r="CXZ59" s="61"/>
      <c r="CYA59" s="61"/>
      <c r="CYB59" s="61"/>
      <c r="CYC59" s="61"/>
      <c r="CYD59" s="61"/>
      <c r="CYE59" s="61"/>
      <c r="CYF59" s="61"/>
      <c r="CYG59" s="61"/>
      <c r="CYH59" s="61"/>
      <c r="CYI59" s="61"/>
      <c r="CYJ59" s="61"/>
      <c r="CYK59" s="61"/>
      <c r="CYL59" s="61"/>
      <c r="CYM59" s="61"/>
      <c r="CYN59" s="61"/>
      <c r="CYO59" s="61"/>
      <c r="CYP59" s="61"/>
      <c r="CYQ59" s="61"/>
      <c r="CYR59" s="61"/>
      <c r="CYS59" s="61"/>
      <c r="CYT59" s="61"/>
      <c r="CYU59" s="61"/>
      <c r="CYV59" s="61"/>
      <c r="CYW59" s="61"/>
      <c r="CYX59" s="61"/>
      <c r="CYY59" s="61"/>
      <c r="CYZ59" s="61"/>
      <c r="CZA59" s="61"/>
      <c r="CZB59" s="61"/>
      <c r="CZC59" s="61"/>
      <c r="CZD59" s="61"/>
      <c r="CZE59" s="61"/>
      <c r="CZF59" s="61"/>
      <c r="CZG59" s="61"/>
      <c r="CZH59" s="61"/>
      <c r="CZI59" s="61"/>
      <c r="CZJ59" s="61"/>
      <c r="CZK59" s="61"/>
      <c r="CZL59" s="61"/>
      <c r="CZM59" s="61"/>
      <c r="CZN59" s="61"/>
      <c r="CZO59" s="61"/>
      <c r="CZP59" s="61"/>
      <c r="CZQ59" s="61"/>
      <c r="CZR59" s="61"/>
      <c r="CZS59" s="61"/>
      <c r="CZT59" s="61"/>
      <c r="CZU59" s="61"/>
      <c r="CZV59" s="61"/>
      <c r="CZW59" s="61"/>
      <c r="CZX59" s="61"/>
      <c r="CZY59" s="61"/>
      <c r="CZZ59" s="61"/>
      <c r="DAA59" s="61"/>
      <c r="DAB59" s="61"/>
      <c r="DAC59" s="61"/>
      <c r="DAD59" s="61"/>
      <c r="DAE59" s="61"/>
      <c r="DAF59" s="61"/>
      <c r="DAG59" s="61"/>
      <c r="DAH59" s="61"/>
      <c r="DAI59" s="61"/>
      <c r="DAJ59" s="61"/>
      <c r="DAK59" s="61"/>
      <c r="DAL59" s="61"/>
      <c r="DAM59" s="61"/>
      <c r="DAN59" s="61"/>
      <c r="DAO59" s="61"/>
      <c r="DAP59" s="61"/>
      <c r="DAQ59" s="61"/>
      <c r="DAR59" s="61"/>
      <c r="DAS59" s="61"/>
      <c r="DAT59" s="61"/>
      <c r="DAU59" s="61"/>
      <c r="DAV59" s="61"/>
      <c r="DAW59" s="61"/>
      <c r="DAX59" s="61"/>
      <c r="DAY59" s="61"/>
      <c r="DAZ59" s="61"/>
      <c r="DBA59" s="61"/>
      <c r="DBB59" s="61"/>
      <c r="DBC59" s="61"/>
      <c r="DBD59" s="61"/>
      <c r="DBE59" s="61"/>
      <c r="DBF59" s="61"/>
      <c r="DBG59" s="61"/>
      <c r="DBH59" s="61"/>
      <c r="DBI59" s="61"/>
      <c r="DBJ59" s="61"/>
      <c r="DBK59" s="61"/>
      <c r="DBL59" s="61"/>
      <c r="DBM59" s="61"/>
      <c r="DBN59" s="61"/>
      <c r="DBO59" s="61"/>
      <c r="DBP59" s="61"/>
      <c r="DBQ59" s="61"/>
      <c r="DBR59" s="61"/>
      <c r="DBS59" s="61"/>
      <c r="DBT59" s="61"/>
      <c r="DBU59" s="61"/>
      <c r="DBV59" s="61"/>
      <c r="DBW59" s="61"/>
      <c r="DBX59" s="61"/>
      <c r="DBY59" s="61"/>
      <c r="DBZ59" s="61"/>
      <c r="DCA59" s="61"/>
      <c r="DCB59" s="61"/>
      <c r="DCC59" s="61"/>
      <c r="DCD59" s="61"/>
      <c r="DCE59" s="61"/>
      <c r="DCF59" s="61"/>
      <c r="DCG59" s="61"/>
      <c r="DCH59" s="61"/>
      <c r="DCI59" s="61"/>
      <c r="DCJ59" s="61"/>
      <c r="DCK59" s="61"/>
      <c r="DCL59" s="61"/>
      <c r="DCM59" s="61"/>
      <c r="DCN59" s="61"/>
      <c r="DCO59" s="61"/>
      <c r="DCP59" s="61"/>
      <c r="DCQ59" s="61"/>
      <c r="DCR59" s="61"/>
      <c r="DCS59" s="61"/>
      <c r="DCT59" s="61"/>
      <c r="DCU59" s="61"/>
      <c r="DCV59" s="61"/>
      <c r="DCW59" s="61"/>
      <c r="DCX59" s="61"/>
      <c r="DCY59" s="61"/>
      <c r="DCZ59" s="61"/>
      <c r="DDA59" s="61"/>
      <c r="DDB59" s="61"/>
      <c r="DDC59" s="61"/>
      <c r="DDD59" s="61"/>
      <c r="DDE59" s="61"/>
      <c r="DDF59" s="61"/>
      <c r="DDG59" s="61"/>
      <c r="DDH59" s="61"/>
      <c r="DDI59" s="61"/>
      <c r="DDJ59" s="61"/>
      <c r="DDK59" s="61"/>
      <c r="DDL59" s="61"/>
      <c r="DDM59" s="61"/>
      <c r="DDN59" s="61"/>
      <c r="DDO59" s="61"/>
      <c r="DDP59" s="61"/>
      <c r="DDQ59" s="61"/>
      <c r="DDR59" s="61"/>
      <c r="DDS59" s="61"/>
      <c r="DDT59" s="61"/>
      <c r="DDU59" s="61"/>
      <c r="DDV59" s="61"/>
      <c r="DDW59" s="61"/>
      <c r="DDX59" s="61"/>
      <c r="DDY59" s="61"/>
      <c r="DDZ59" s="61"/>
      <c r="DEA59" s="61"/>
      <c r="DEB59" s="61"/>
      <c r="DEC59" s="61"/>
      <c r="DED59" s="61"/>
      <c r="DEE59" s="61"/>
      <c r="DEF59" s="61"/>
      <c r="DEG59" s="61"/>
      <c r="DEH59" s="61"/>
      <c r="DEI59" s="61"/>
      <c r="DEJ59" s="61"/>
      <c r="DEK59" s="61"/>
      <c r="DEL59" s="61"/>
      <c r="DEM59" s="61"/>
      <c r="DEN59" s="61"/>
      <c r="DEO59" s="61"/>
      <c r="DEP59" s="61"/>
      <c r="DEQ59" s="61"/>
      <c r="DER59" s="61"/>
      <c r="DES59" s="61"/>
      <c r="DET59" s="61"/>
      <c r="DEU59" s="61"/>
      <c r="DEV59" s="61"/>
      <c r="DEW59" s="61"/>
      <c r="DEX59" s="61"/>
      <c r="DEY59" s="61"/>
      <c r="DEZ59" s="61"/>
      <c r="DFA59" s="61"/>
      <c r="DFB59" s="61"/>
      <c r="DFC59" s="61"/>
      <c r="DFD59" s="61"/>
      <c r="DFE59" s="61"/>
      <c r="DFF59" s="61"/>
      <c r="DFG59" s="61"/>
      <c r="DFH59" s="61"/>
      <c r="DFI59" s="61"/>
      <c r="DFJ59" s="61"/>
      <c r="DFK59" s="61"/>
      <c r="DFL59" s="61"/>
      <c r="DFM59" s="61"/>
      <c r="DFN59" s="61"/>
      <c r="DFO59" s="61"/>
      <c r="DFP59" s="61"/>
      <c r="DFQ59" s="61"/>
      <c r="DFR59" s="61"/>
      <c r="DFS59" s="61"/>
      <c r="DFT59" s="61"/>
      <c r="DFU59" s="61"/>
      <c r="DFV59" s="61"/>
      <c r="DFW59" s="61"/>
      <c r="DFX59" s="61"/>
      <c r="DFY59" s="61"/>
      <c r="DFZ59" s="61"/>
      <c r="DGA59" s="61"/>
      <c r="DGB59" s="61"/>
      <c r="DGC59" s="61"/>
      <c r="DGD59" s="61"/>
      <c r="DGE59" s="61"/>
      <c r="DGF59" s="61"/>
      <c r="DGG59" s="61"/>
      <c r="DGH59" s="61"/>
      <c r="DGI59" s="61"/>
      <c r="DGJ59" s="61"/>
      <c r="DGK59" s="61"/>
      <c r="DGL59" s="61"/>
      <c r="DGM59" s="61"/>
      <c r="DGN59" s="61"/>
      <c r="DGO59" s="61"/>
      <c r="DGP59" s="61"/>
      <c r="DGQ59" s="61"/>
      <c r="DGR59" s="61"/>
      <c r="DGS59" s="61"/>
      <c r="DGT59" s="61"/>
      <c r="DGU59" s="61"/>
      <c r="DGV59" s="61"/>
      <c r="DGW59" s="61"/>
      <c r="DGX59" s="61"/>
      <c r="DGY59" s="61"/>
      <c r="DGZ59" s="61"/>
      <c r="DHA59" s="61"/>
      <c r="DHB59" s="61"/>
      <c r="DHC59" s="61"/>
      <c r="DHD59" s="61"/>
      <c r="DHE59" s="61"/>
      <c r="DHF59" s="61"/>
      <c r="DHG59" s="61"/>
      <c r="DHH59" s="61"/>
      <c r="DHI59" s="61"/>
      <c r="DHJ59" s="61"/>
      <c r="DHK59" s="61"/>
      <c r="DHL59" s="61"/>
      <c r="DHM59" s="61"/>
      <c r="DHN59" s="61"/>
      <c r="DHO59" s="61"/>
      <c r="DHP59" s="61"/>
      <c r="DHQ59" s="61"/>
      <c r="DHR59" s="61"/>
      <c r="DHS59" s="61"/>
      <c r="DHT59" s="61"/>
      <c r="DHU59" s="61"/>
      <c r="DHV59" s="61"/>
      <c r="DHW59" s="61"/>
      <c r="DHX59" s="61"/>
      <c r="DHY59" s="61"/>
      <c r="DHZ59" s="61"/>
      <c r="DIA59" s="61"/>
      <c r="DIB59" s="61"/>
      <c r="DIC59" s="61"/>
      <c r="DID59" s="61"/>
      <c r="DIE59" s="61"/>
      <c r="DIF59" s="61"/>
      <c r="DIG59" s="61"/>
      <c r="DIH59" s="61"/>
      <c r="DII59" s="61"/>
      <c r="DIJ59" s="61"/>
      <c r="DIK59" s="61"/>
      <c r="DIL59" s="61"/>
      <c r="DIM59" s="61"/>
      <c r="DIN59" s="61"/>
      <c r="DIO59" s="61"/>
      <c r="DIP59" s="61"/>
      <c r="DIQ59" s="61"/>
      <c r="DIR59" s="61"/>
      <c r="DIS59" s="61"/>
      <c r="DIT59" s="61"/>
      <c r="DIU59" s="61"/>
      <c r="DIV59" s="61"/>
      <c r="DIW59" s="61"/>
      <c r="DIX59" s="61"/>
      <c r="DIY59" s="61"/>
      <c r="DIZ59" s="61"/>
      <c r="DJA59" s="61"/>
      <c r="DJB59" s="61"/>
      <c r="DJC59" s="61"/>
      <c r="DJD59" s="61"/>
      <c r="DJE59" s="61"/>
      <c r="DJF59" s="61"/>
      <c r="DJG59" s="61"/>
      <c r="DJH59" s="61"/>
      <c r="DJI59" s="61"/>
      <c r="DJJ59" s="61"/>
      <c r="DJK59" s="61"/>
      <c r="DJL59" s="61"/>
      <c r="DJM59" s="61"/>
      <c r="DJN59" s="61"/>
      <c r="DJO59" s="61"/>
      <c r="DJP59" s="61"/>
      <c r="DJQ59" s="61"/>
      <c r="DJR59" s="61"/>
      <c r="DJS59" s="61"/>
      <c r="DJT59" s="61"/>
      <c r="DJU59" s="61"/>
      <c r="DJV59" s="61"/>
      <c r="DJW59" s="61"/>
      <c r="DJX59" s="61"/>
      <c r="DJY59" s="61"/>
      <c r="DJZ59" s="61"/>
      <c r="DKA59" s="61"/>
      <c r="DKB59" s="61"/>
      <c r="DKC59" s="61"/>
      <c r="DKD59" s="61"/>
      <c r="DKE59" s="61"/>
      <c r="DKF59" s="61"/>
      <c r="DKG59" s="61"/>
      <c r="DKH59" s="61"/>
      <c r="DKI59" s="61"/>
      <c r="DKJ59" s="61"/>
      <c r="DKK59" s="61"/>
      <c r="DKL59" s="61"/>
      <c r="DKM59" s="61"/>
      <c r="DKN59" s="61"/>
      <c r="DKO59" s="61"/>
      <c r="DKP59" s="61"/>
      <c r="DKQ59" s="61"/>
      <c r="DKR59" s="61"/>
      <c r="DKS59" s="61"/>
      <c r="DKT59" s="61"/>
      <c r="DKU59" s="61"/>
      <c r="DKV59" s="61"/>
      <c r="DKW59" s="61"/>
      <c r="DKX59" s="61"/>
      <c r="DKY59" s="61"/>
      <c r="DKZ59" s="61"/>
      <c r="DLA59" s="61"/>
      <c r="DLB59" s="61"/>
      <c r="DLC59" s="61"/>
      <c r="DLD59" s="61"/>
      <c r="DLE59" s="61"/>
      <c r="DLF59" s="61"/>
      <c r="DLG59" s="61"/>
      <c r="DLH59" s="61"/>
      <c r="DLI59" s="61"/>
      <c r="DLJ59" s="61"/>
      <c r="DLK59" s="61"/>
      <c r="DLL59" s="61"/>
      <c r="DLM59" s="61"/>
      <c r="DLN59" s="61"/>
      <c r="DLO59" s="61"/>
      <c r="DLP59" s="61"/>
      <c r="DLQ59" s="61"/>
      <c r="DLR59" s="61"/>
      <c r="DLS59" s="61"/>
      <c r="DLT59" s="61"/>
      <c r="DLU59" s="61"/>
      <c r="DLV59" s="61"/>
      <c r="DLW59" s="61"/>
      <c r="DLX59" s="61"/>
      <c r="DLY59" s="61"/>
      <c r="DLZ59" s="61"/>
      <c r="DMA59" s="61"/>
      <c r="DMB59" s="61"/>
      <c r="DMC59" s="61"/>
      <c r="DMD59" s="61"/>
      <c r="DME59" s="61"/>
      <c r="DMF59" s="61"/>
      <c r="DMG59" s="61"/>
      <c r="DMH59" s="61"/>
      <c r="DMI59" s="61"/>
      <c r="DMJ59" s="61"/>
      <c r="DMK59" s="61"/>
      <c r="DML59" s="61"/>
      <c r="DMM59" s="61"/>
      <c r="DMN59" s="61"/>
      <c r="DMO59" s="61"/>
      <c r="DMP59" s="61"/>
      <c r="DMQ59" s="61"/>
      <c r="DMR59" s="61"/>
      <c r="DMS59" s="61"/>
      <c r="DMT59" s="61"/>
      <c r="DMU59" s="61"/>
      <c r="DMV59" s="61"/>
      <c r="DMW59" s="61"/>
      <c r="DMX59" s="61"/>
      <c r="DMY59" s="61"/>
      <c r="DMZ59" s="61"/>
      <c r="DNA59" s="61"/>
      <c r="DNB59" s="61"/>
      <c r="DNC59" s="61"/>
      <c r="DND59" s="61"/>
      <c r="DNE59" s="61"/>
      <c r="DNF59" s="61"/>
      <c r="DNG59" s="61"/>
      <c r="DNH59" s="61"/>
      <c r="DNI59" s="61"/>
      <c r="DNJ59" s="61"/>
      <c r="DNK59" s="61"/>
      <c r="DNL59" s="61"/>
      <c r="DNM59" s="61"/>
      <c r="DNN59" s="61"/>
      <c r="DNO59" s="61"/>
      <c r="DNP59" s="61"/>
      <c r="DNQ59" s="61"/>
      <c r="DNR59" s="61"/>
      <c r="DNS59" s="61"/>
      <c r="DNT59" s="61"/>
      <c r="DNU59" s="61"/>
      <c r="DNV59" s="61"/>
      <c r="DNW59" s="61"/>
      <c r="DNX59" s="61"/>
      <c r="DNY59" s="61"/>
      <c r="DNZ59" s="61"/>
      <c r="DOA59" s="61"/>
      <c r="DOB59" s="61"/>
      <c r="DOC59" s="61"/>
      <c r="DOD59" s="61"/>
      <c r="DOE59" s="61"/>
      <c r="DOF59" s="61"/>
      <c r="DOG59" s="61"/>
      <c r="DOH59" s="61"/>
      <c r="DOI59" s="61"/>
      <c r="DOJ59" s="61"/>
      <c r="DOK59" s="61"/>
      <c r="DOL59" s="61"/>
      <c r="DOM59" s="61"/>
      <c r="DON59" s="61"/>
      <c r="DOO59" s="61"/>
      <c r="DOP59" s="61"/>
      <c r="DOQ59" s="61"/>
      <c r="DOR59" s="61"/>
      <c r="DOS59" s="61"/>
      <c r="DOT59" s="61"/>
      <c r="DOU59" s="61"/>
      <c r="DOV59" s="61"/>
      <c r="DOW59" s="61"/>
      <c r="DOX59" s="61"/>
      <c r="DOY59" s="61"/>
      <c r="DOZ59" s="61"/>
      <c r="DPA59" s="61"/>
      <c r="DPB59" s="61"/>
      <c r="DPC59" s="61"/>
      <c r="DPD59" s="61"/>
      <c r="DPE59" s="61"/>
      <c r="DPF59" s="61"/>
      <c r="DPG59" s="61"/>
      <c r="DPH59" s="61"/>
      <c r="DPI59" s="61"/>
      <c r="DPJ59" s="61"/>
      <c r="DPK59" s="61"/>
      <c r="DPL59" s="61"/>
      <c r="DPM59" s="61"/>
      <c r="DPN59" s="61"/>
      <c r="DPO59" s="61"/>
      <c r="DPP59" s="61"/>
      <c r="DPQ59" s="61"/>
      <c r="DPR59" s="61"/>
      <c r="DPS59" s="61"/>
      <c r="DPT59" s="61"/>
      <c r="DPU59" s="61"/>
      <c r="DPV59" s="61"/>
      <c r="DPW59" s="61"/>
      <c r="DPX59" s="61"/>
      <c r="DPY59" s="61"/>
      <c r="DPZ59" s="61"/>
      <c r="DQA59" s="61"/>
      <c r="DQB59" s="61"/>
      <c r="DQC59" s="61"/>
      <c r="DQD59" s="61"/>
      <c r="DQE59" s="61"/>
      <c r="DQF59" s="61"/>
      <c r="DQG59" s="61"/>
      <c r="DQH59" s="61"/>
      <c r="DQI59" s="61"/>
      <c r="DQJ59" s="61"/>
      <c r="DQK59" s="61"/>
      <c r="DQL59" s="61"/>
      <c r="DQM59" s="61"/>
      <c r="DQN59" s="61"/>
      <c r="DQO59" s="61"/>
      <c r="DQP59" s="61"/>
      <c r="DQQ59" s="61"/>
      <c r="DQR59" s="61"/>
      <c r="DQS59" s="61"/>
      <c r="DQT59" s="61"/>
      <c r="DQU59" s="61"/>
      <c r="DQV59" s="61"/>
      <c r="DQW59" s="61"/>
      <c r="DQX59" s="61"/>
      <c r="DQY59" s="61"/>
      <c r="DQZ59" s="61"/>
      <c r="DRA59" s="61"/>
      <c r="DRB59" s="61"/>
      <c r="DRC59" s="61"/>
      <c r="DRD59" s="61"/>
      <c r="DRE59" s="61"/>
      <c r="DRF59" s="61"/>
      <c r="DRG59" s="61"/>
      <c r="DRH59" s="61"/>
      <c r="DRI59" s="61"/>
      <c r="DRJ59" s="61"/>
      <c r="DRK59" s="61"/>
      <c r="DRL59" s="61"/>
      <c r="DRM59" s="61"/>
      <c r="DRN59" s="61"/>
      <c r="DRO59" s="61"/>
      <c r="DRP59" s="61"/>
      <c r="DRQ59" s="61"/>
      <c r="DRR59" s="61"/>
      <c r="DRS59" s="61"/>
      <c r="DRT59" s="61"/>
      <c r="DRU59" s="61"/>
      <c r="DRV59" s="61"/>
      <c r="DRW59" s="61"/>
      <c r="DRX59" s="61"/>
      <c r="DRY59" s="61"/>
      <c r="DRZ59" s="61"/>
      <c r="DSA59" s="61"/>
      <c r="DSB59" s="61"/>
      <c r="DSC59" s="61"/>
      <c r="DSD59" s="61"/>
      <c r="DSE59" s="61"/>
      <c r="DSF59" s="61"/>
      <c r="DSG59" s="61"/>
      <c r="DSH59" s="61"/>
      <c r="DSI59" s="61"/>
      <c r="DSJ59" s="61"/>
      <c r="DSK59" s="61"/>
      <c r="DSL59" s="61"/>
      <c r="DSM59" s="61"/>
      <c r="DSN59" s="61"/>
      <c r="DSO59" s="61"/>
      <c r="DSP59" s="61"/>
      <c r="DSQ59" s="61"/>
      <c r="DSR59" s="61"/>
      <c r="DSS59" s="61"/>
      <c r="DST59" s="61"/>
      <c r="DSU59" s="61"/>
      <c r="DSV59" s="61"/>
      <c r="DSW59" s="61"/>
      <c r="DSX59" s="61"/>
      <c r="DSY59" s="61"/>
      <c r="DSZ59" s="61"/>
      <c r="DTA59" s="61"/>
      <c r="DTB59" s="61"/>
      <c r="DTC59" s="61"/>
      <c r="DTD59" s="61"/>
      <c r="DTE59" s="61"/>
      <c r="DTF59" s="61"/>
      <c r="DTG59" s="61"/>
      <c r="DTH59" s="61"/>
      <c r="DTI59" s="61"/>
      <c r="DTJ59" s="61"/>
      <c r="DTK59" s="61"/>
      <c r="DTL59" s="61"/>
      <c r="DTM59" s="61"/>
      <c r="DTN59" s="61"/>
      <c r="DTO59" s="61"/>
      <c r="DTP59" s="61"/>
      <c r="DTQ59" s="61"/>
      <c r="DTR59" s="61"/>
      <c r="DTS59" s="61"/>
      <c r="DTT59" s="61"/>
      <c r="DTU59" s="61"/>
      <c r="DTV59" s="61"/>
      <c r="DTW59" s="61"/>
      <c r="DTX59" s="61"/>
      <c r="DTY59" s="61"/>
      <c r="DTZ59" s="61"/>
      <c r="DUA59" s="61"/>
      <c r="DUB59" s="61"/>
      <c r="DUC59" s="61"/>
      <c r="DUD59" s="61"/>
      <c r="DUE59" s="61"/>
      <c r="DUF59" s="61"/>
      <c r="DUG59" s="61"/>
      <c r="DUH59" s="61"/>
      <c r="DUI59" s="61"/>
      <c r="DUJ59" s="61"/>
      <c r="DUK59" s="61"/>
      <c r="DUL59" s="61"/>
      <c r="DUM59" s="61"/>
      <c r="DUN59" s="61"/>
      <c r="DUO59" s="61"/>
      <c r="DUP59" s="61"/>
      <c r="DUQ59" s="61"/>
      <c r="DUR59" s="61"/>
      <c r="DUS59" s="61"/>
      <c r="DUT59" s="61"/>
      <c r="DUU59" s="61"/>
      <c r="DUV59" s="61"/>
      <c r="DUW59" s="61"/>
      <c r="DUX59" s="61"/>
      <c r="DUY59" s="61"/>
      <c r="DUZ59" s="61"/>
      <c r="DVA59" s="61"/>
      <c r="DVB59" s="61"/>
      <c r="DVC59" s="61"/>
      <c r="DVD59" s="61"/>
      <c r="DVE59" s="61"/>
      <c r="DVF59" s="61"/>
      <c r="DVG59" s="61"/>
      <c r="DVH59" s="61"/>
      <c r="DVI59" s="61"/>
      <c r="DVJ59" s="61"/>
      <c r="DVK59" s="61"/>
      <c r="DVL59" s="61"/>
      <c r="DVM59" s="61"/>
      <c r="DVN59" s="61"/>
      <c r="DVO59" s="61"/>
      <c r="DVP59" s="61"/>
      <c r="DVQ59" s="61"/>
      <c r="DVR59" s="61"/>
      <c r="DVS59" s="61"/>
      <c r="DVT59" s="61"/>
      <c r="DVU59" s="61"/>
      <c r="DVV59" s="61"/>
      <c r="DVW59" s="61"/>
      <c r="DVX59" s="61"/>
      <c r="DVY59" s="61"/>
      <c r="DVZ59" s="61"/>
      <c r="DWA59" s="61"/>
      <c r="DWB59" s="61"/>
      <c r="DWC59" s="61"/>
      <c r="DWD59" s="61"/>
      <c r="DWE59" s="61"/>
      <c r="DWF59" s="61"/>
      <c r="DWG59" s="61"/>
      <c r="DWH59" s="61"/>
      <c r="DWI59" s="61"/>
      <c r="DWJ59" s="61"/>
      <c r="DWK59" s="61"/>
      <c r="DWL59" s="61"/>
      <c r="DWM59" s="61"/>
      <c r="DWN59" s="61"/>
      <c r="DWO59" s="61"/>
      <c r="DWP59" s="61"/>
      <c r="DWQ59" s="61"/>
      <c r="DWR59" s="61"/>
      <c r="DWS59" s="61"/>
      <c r="DWT59" s="61"/>
      <c r="DWU59" s="61"/>
      <c r="DWV59" s="61"/>
      <c r="DWW59" s="61"/>
      <c r="DWX59" s="61"/>
      <c r="DWY59" s="61"/>
      <c r="DWZ59" s="61"/>
      <c r="DXA59" s="61"/>
      <c r="DXB59" s="61"/>
      <c r="DXC59" s="61"/>
      <c r="DXD59" s="61"/>
      <c r="DXE59" s="61"/>
      <c r="DXF59" s="61"/>
      <c r="DXG59" s="61"/>
      <c r="DXH59" s="61"/>
      <c r="DXI59" s="61"/>
      <c r="DXJ59" s="61"/>
      <c r="DXK59" s="61"/>
      <c r="DXL59" s="61"/>
      <c r="DXM59" s="61"/>
      <c r="DXN59" s="61"/>
      <c r="DXO59" s="61"/>
      <c r="DXP59" s="61"/>
      <c r="DXQ59" s="61"/>
      <c r="DXR59" s="61"/>
      <c r="DXS59" s="61"/>
      <c r="DXT59" s="61"/>
      <c r="DXU59" s="61"/>
      <c r="DXV59" s="61"/>
      <c r="DXW59" s="61"/>
      <c r="DXX59" s="61"/>
      <c r="DXY59" s="61"/>
      <c r="DXZ59" s="61"/>
      <c r="DYA59" s="61"/>
      <c r="DYB59" s="61"/>
      <c r="DYC59" s="61"/>
      <c r="DYD59" s="61"/>
      <c r="DYE59" s="61"/>
      <c r="DYF59" s="61"/>
      <c r="DYG59" s="61"/>
      <c r="DYH59" s="61"/>
      <c r="DYI59" s="61"/>
      <c r="DYJ59" s="61"/>
      <c r="DYK59" s="61"/>
      <c r="DYL59" s="61"/>
      <c r="DYM59" s="61"/>
      <c r="DYN59" s="61"/>
      <c r="DYO59" s="61"/>
      <c r="DYP59" s="61"/>
      <c r="DYQ59" s="61"/>
      <c r="DYR59" s="61"/>
      <c r="DYS59" s="61"/>
      <c r="DYT59" s="61"/>
      <c r="DYU59" s="61"/>
      <c r="DYV59" s="61"/>
      <c r="DYW59" s="61"/>
      <c r="DYX59" s="61"/>
      <c r="DYY59" s="61"/>
      <c r="DYZ59" s="61"/>
      <c r="DZA59" s="61"/>
      <c r="DZB59" s="61"/>
      <c r="DZC59" s="61"/>
      <c r="DZD59" s="61"/>
      <c r="DZE59" s="61"/>
      <c r="DZF59" s="61"/>
      <c r="DZG59" s="61"/>
      <c r="DZH59" s="61"/>
      <c r="DZI59" s="61"/>
      <c r="DZJ59" s="61"/>
      <c r="DZK59" s="61"/>
      <c r="DZL59" s="61"/>
      <c r="DZM59" s="61"/>
      <c r="DZN59" s="61"/>
      <c r="DZO59" s="61"/>
      <c r="DZP59" s="61"/>
      <c r="DZQ59" s="61"/>
      <c r="DZR59" s="61"/>
      <c r="DZS59" s="61"/>
      <c r="DZT59" s="61"/>
      <c r="DZU59" s="61"/>
      <c r="DZV59" s="61"/>
      <c r="DZW59" s="61"/>
      <c r="DZX59" s="61"/>
      <c r="DZY59" s="61"/>
      <c r="DZZ59" s="61"/>
      <c r="EAA59" s="61"/>
      <c r="EAB59" s="61"/>
      <c r="EAC59" s="61"/>
      <c r="EAD59" s="61"/>
      <c r="EAE59" s="61"/>
      <c r="EAF59" s="61"/>
      <c r="EAG59" s="61"/>
      <c r="EAH59" s="61"/>
      <c r="EAI59" s="61"/>
      <c r="EAJ59" s="61"/>
      <c r="EAK59" s="61"/>
      <c r="EAL59" s="61"/>
      <c r="EAM59" s="61"/>
      <c r="EAN59" s="61"/>
      <c r="EAO59" s="61"/>
      <c r="EAP59" s="61"/>
      <c r="EAQ59" s="61"/>
      <c r="EAR59" s="61"/>
      <c r="EAS59" s="61"/>
      <c r="EAT59" s="61"/>
      <c r="EAU59" s="61"/>
      <c r="EAV59" s="61"/>
      <c r="EAW59" s="61"/>
      <c r="EAX59" s="61"/>
      <c r="EAY59" s="61"/>
      <c r="EAZ59" s="61"/>
      <c r="EBA59" s="61"/>
      <c r="EBB59" s="61"/>
      <c r="EBC59" s="61"/>
      <c r="EBD59" s="61"/>
      <c r="EBE59" s="61"/>
      <c r="EBF59" s="61"/>
      <c r="EBG59" s="61"/>
      <c r="EBH59" s="61"/>
      <c r="EBI59" s="61"/>
      <c r="EBJ59" s="61"/>
      <c r="EBK59" s="61"/>
      <c r="EBL59" s="61"/>
      <c r="EBM59" s="61"/>
      <c r="EBN59" s="61"/>
      <c r="EBO59" s="61"/>
      <c r="EBP59" s="61"/>
      <c r="EBQ59" s="61"/>
      <c r="EBR59" s="61"/>
      <c r="EBS59" s="61"/>
      <c r="EBT59" s="61"/>
      <c r="EBU59" s="61"/>
      <c r="EBV59" s="61"/>
      <c r="EBW59" s="61"/>
      <c r="EBX59" s="61"/>
      <c r="EBY59" s="61"/>
      <c r="EBZ59" s="61"/>
      <c r="ECA59" s="61"/>
      <c r="ECB59" s="61"/>
      <c r="ECC59" s="61"/>
      <c r="ECD59" s="61"/>
      <c r="ECE59" s="61"/>
      <c r="ECF59" s="61"/>
      <c r="ECG59" s="61"/>
      <c r="ECH59" s="61"/>
      <c r="ECI59" s="61"/>
      <c r="ECJ59" s="61"/>
      <c r="ECK59" s="61"/>
      <c r="ECL59" s="61"/>
      <c r="ECM59" s="61"/>
      <c r="ECN59" s="61"/>
      <c r="ECO59" s="61"/>
      <c r="ECP59" s="61"/>
      <c r="ECQ59" s="61"/>
      <c r="ECR59" s="61"/>
      <c r="ECS59" s="61"/>
      <c r="ECT59" s="61"/>
      <c r="ECU59" s="61"/>
      <c r="ECV59" s="61"/>
      <c r="ECW59" s="61"/>
      <c r="ECX59" s="61"/>
      <c r="ECY59" s="61"/>
      <c r="ECZ59" s="61"/>
      <c r="EDA59" s="61"/>
      <c r="EDB59" s="61"/>
      <c r="EDC59" s="61"/>
      <c r="EDD59" s="61"/>
      <c r="EDE59" s="61"/>
      <c r="EDF59" s="61"/>
      <c r="EDG59" s="61"/>
      <c r="EDH59" s="61"/>
      <c r="EDI59" s="61"/>
      <c r="EDJ59" s="61"/>
      <c r="EDK59" s="61"/>
      <c r="EDL59" s="61"/>
      <c r="EDM59" s="61"/>
      <c r="EDN59" s="61"/>
      <c r="EDO59" s="61"/>
      <c r="EDP59" s="61"/>
      <c r="EDQ59" s="61"/>
      <c r="EDR59" s="61"/>
      <c r="EDS59" s="61"/>
      <c r="EDT59" s="61"/>
      <c r="EDU59" s="61"/>
      <c r="EDV59" s="61"/>
      <c r="EDW59" s="61"/>
      <c r="EDX59" s="61"/>
      <c r="EDY59" s="61"/>
      <c r="EDZ59" s="61"/>
      <c r="EEA59" s="61"/>
      <c r="EEB59" s="61"/>
      <c r="EEC59" s="61"/>
      <c r="EED59" s="61"/>
      <c r="EEE59" s="61"/>
      <c r="EEF59" s="61"/>
      <c r="EEG59" s="61"/>
      <c r="EEH59" s="61"/>
      <c r="EEI59" s="61"/>
      <c r="EEJ59" s="61"/>
      <c r="EEK59" s="61"/>
      <c r="EEL59" s="61"/>
      <c r="EEM59" s="61"/>
      <c r="EEN59" s="61"/>
      <c r="EEO59" s="61"/>
      <c r="EEP59" s="61"/>
      <c r="EEQ59" s="61"/>
      <c r="EER59" s="61"/>
      <c r="EES59" s="61"/>
      <c r="EET59" s="61"/>
      <c r="EEU59" s="61"/>
      <c r="EEV59" s="61"/>
      <c r="EEW59" s="61"/>
      <c r="EEX59" s="61"/>
      <c r="EEY59" s="61"/>
      <c r="EEZ59" s="61"/>
      <c r="EFA59" s="61"/>
      <c r="EFB59" s="61"/>
      <c r="EFC59" s="61"/>
      <c r="EFD59" s="61"/>
      <c r="EFE59" s="61"/>
      <c r="EFF59" s="61"/>
      <c r="EFG59" s="61"/>
      <c r="EFH59" s="61"/>
      <c r="EFI59" s="61"/>
      <c r="EFJ59" s="61"/>
      <c r="EFK59" s="61"/>
      <c r="EFL59" s="61"/>
      <c r="EFM59" s="61"/>
      <c r="EFN59" s="61"/>
      <c r="EFO59" s="61"/>
      <c r="EFP59" s="61"/>
      <c r="EFQ59" s="61"/>
      <c r="EFR59" s="61"/>
      <c r="EFS59" s="61"/>
      <c r="EFT59" s="61"/>
      <c r="EFU59" s="61"/>
      <c r="EFV59" s="61"/>
      <c r="EFW59" s="61"/>
      <c r="EFX59" s="61"/>
      <c r="EFY59" s="61"/>
      <c r="EFZ59" s="61"/>
      <c r="EGA59" s="61"/>
      <c r="EGB59" s="61"/>
      <c r="EGC59" s="61"/>
      <c r="EGD59" s="61"/>
      <c r="EGE59" s="61"/>
      <c r="EGF59" s="61"/>
      <c r="EGG59" s="61"/>
      <c r="EGH59" s="61"/>
      <c r="EGI59" s="61"/>
      <c r="EGJ59" s="61"/>
      <c r="EGK59" s="61"/>
      <c r="EGL59" s="61"/>
      <c r="EGM59" s="61"/>
      <c r="EGN59" s="61"/>
      <c r="EGO59" s="61"/>
      <c r="EGP59" s="61"/>
      <c r="EGQ59" s="61"/>
      <c r="EGR59" s="61"/>
      <c r="EGS59" s="61"/>
      <c r="EGT59" s="61"/>
      <c r="EGU59" s="61"/>
      <c r="EGV59" s="61"/>
      <c r="EGW59" s="61"/>
      <c r="EGX59" s="61"/>
      <c r="EGY59" s="61"/>
      <c r="EGZ59" s="61"/>
      <c r="EHA59" s="61"/>
      <c r="EHB59" s="61"/>
      <c r="EHC59" s="61"/>
      <c r="EHD59" s="61"/>
      <c r="EHE59" s="61"/>
      <c r="EHF59" s="61"/>
      <c r="EHG59" s="61"/>
      <c r="EHH59" s="61"/>
      <c r="EHI59" s="61"/>
      <c r="EHJ59" s="61"/>
      <c r="EHK59" s="61"/>
      <c r="EHL59" s="61"/>
      <c r="EHM59" s="61"/>
      <c r="EHN59" s="61"/>
      <c r="EHO59" s="61"/>
      <c r="EHP59" s="61"/>
      <c r="EHQ59" s="61"/>
      <c r="EHR59" s="61"/>
      <c r="EHS59" s="61"/>
      <c r="EHT59" s="61"/>
      <c r="EHU59" s="61"/>
      <c r="EHV59" s="61"/>
      <c r="EHW59" s="61"/>
      <c r="EHX59" s="61"/>
      <c r="EHY59" s="61"/>
      <c r="EHZ59" s="61"/>
      <c r="EIA59" s="61"/>
      <c r="EIB59" s="61"/>
      <c r="EIC59" s="61"/>
      <c r="EID59" s="61"/>
      <c r="EIE59" s="61"/>
      <c r="EIF59" s="61"/>
      <c r="EIG59" s="61"/>
      <c r="EIH59" s="61"/>
      <c r="EII59" s="61"/>
      <c r="EIJ59" s="61"/>
      <c r="EIK59" s="61"/>
      <c r="EIL59" s="61"/>
      <c r="EIM59" s="61"/>
      <c r="EIN59" s="61"/>
      <c r="EIO59" s="61"/>
      <c r="EIP59" s="61"/>
      <c r="EIQ59" s="61"/>
      <c r="EIR59" s="61"/>
      <c r="EIS59" s="61"/>
      <c r="EIT59" s="61"/>
      <c r="EIU59" s="61"/>
      <c r="EIV59" s="61"/>
      <c r="EIW59" s="61"/>
      <c r="EIX59" s="61"/>
      <c r="EIY59" s="61"/>
      <c r="EIZ59" s="61"/>
      <c r="EJA59" s="61"/>
      <c r="EJB59" s="61"/>
      <c r="EJC59" s="61"/>
      <c r="EJD59" s="61"/>
      <c r="EJE59" s="61"/>
      <c r="EJF59" s="61"/>
      <c r="EJG59" s="61"/>
      <c r="EJH59" s="61"/>
      <c r="EJI59" s="61"/>
      <c r="EJJ59" s="61"/>
      <c r="EJK59" s="61"/>
      <c r="EJL59" s="61"/>
      <c r="EJM59" s="61"/>
      <c r="EJN59" s="61"/>
      <c r="EJO59" s="61"/>
      <c r="EJP59" s="61"/>
      <c r="EJQ59" s="61"/>
      <c r="EJR59" s="61"/>
      <c r="EJS59" s="61"/>
      <c r="EJT59" s="61"/>
      <c r="EJU59" s="61"/>
      <c r="EJV59" s="61"/>
      <c r="EJW59" s="61"/>
      <c r="EJX59" s="61"/>
      <c r="EJY59" s="61"/>
      <c r="EJZ59" s="61"/>
      <c r="EKA59" s="61"/>
      <c r="EKB59" s="61"/>
      <c r="EKC59" s="61"/>
      <c r="EKD59" s="61"/>
      <c r="EKE59" s="61"/>
      <c r="EKF59" s="61"/>
      <c r="EKG59" s="61"/>
      <c r="EKH59" s="61"/>
      <c r="EKI59" s="61"/>
      <c r="EKJ59" s="61"/>
      <c r="EKK59" s="61"/>
      <c r="EKL59" s="61"/>
      <c r="EKM59" s="61"/>
      <c r="EKN59" s="61"/>
      <c r="EKO59" s="61"/>
      <c r="EKP59" s="61"/>
      <c r="EKQ59" s="61"/>
      <c r="EKR59" s="61"/>
      <c r="EKS59" s="61"/>
      <c r="EKT59" s="61"/>
      <c r="EKU59" s="61"/>
      <c r="EKV59" s="61"/>
      <c r="EKW59" s="61"/>
      <c r="EKX59" s="61"/>
      <c r="EKY59" s="61"/>
      <c r="EKZ59" s="61"/>
      <c r="ELA59" s="61"/>
      <c r="ELB59" s="61"/>
      <c r="ELC59" s="61"/>
      <c r="ELD59" s="61"/>
      <c r="ELE59" s="61"/>
      <c r="ELF59" s="61"/>
      <c r="ELG59" s="61"/>
      <c r="ELH59" s="61"/>
      <c r="ELI59" s="61"/>
      <c r="ELJ59" s="61"/>
      <c r="ELK59" s="61"/>
      <c r="ELL59" s="61"/>
      <c r="ELM59" s="61"/>
      <c r="ELN59" s="61"/>
      <c r="ELO59" s="61"/>
      <c r="ELP59" s="61"/>
      <c r="ELQ59" s="61"/>
      <c r="ELR59" s="61"/>
      <c r="ELS59" s="61"/>
      <c r="ELT59" s="61"/>
      <c r="ELU59" s="61"/>
      <c r="ELV59" s="61"/>
      <c r="ELW59" s="61"/>
      <c r="ELX59" s="61"/>
      <c r="ELY59" s="61"/>
      <c r="ELZ59" s="61"/>
      <c r="EMA59" s="61"/>
      <c r="EMB59" s="61"/>
      <c r="EMC59" s="61"/>
      <c r="EMD59" s="61"/>
      <c r="EME59" s="61"/>
      <c r="EMF59" s="61"/>
      <c r="EMG59" s="61"/>
      <c r="EMH59" s="61"/>
      <c r="EMI59" s="61"/>
      <c r="EMJ59" s="61"/>
      <c r="EMK59" s="61"/>
      <c r="EML59" s="61"/>
      <c r="EMM59" s="61"/>
      <c r="EMN59" s="61"/>
      <c r="EMO59" s="61"/>
      <c r="EMP59" s="61"/>
      <c r="EMQ59" s="61"/>
      <c r="EMR59" s="61"/>
      <c r="EMS59" s="61"/>
      <c r="EMT59" s="61"/>
      <c r="EMU59" s="61"/>
      <c r="EMV59" s="61"/>
      <c r="EMW59" s="61"/>
      <c r="EMX59" s="61"/>
      <c r="EMY59" s="61"/>
      <c r="EMZ59" s="61"/>
      <c r="ENA59" s="61"/>
      <c r="ENB59" s="61"/>
      <c r="ENC59" s="61"/>
      <c r="END59" s="61"/>
      <c r="ENE59" s="61"/>
      <c r="ENF59" s="61"/>
      <c r="ENG59" s="61"/>
      <c r="ENH59" s="61"/>
      <c r="ENI59" s="61"/>
      <c r="ENJ59" s="61"/>
      <c r="ENK59" s="61"/>
      <c r="ENL59" s="61"/>
      <c r="ENM59" s="61"/>
      <c r="ENN59" s="61"/>
      <c r="ENO59" s="61"/>
      <c r="ENP59" s="61"/>
      <c r="ENQ59" s="61"/>
      <c r="ENR59" s="61"/>
      <c r="ENS59" s="61"/>
      <c r="ENT59" s="61"/>
      <c r="ENU59" s="61"/>
      <c r="ENV59" s="61"/>
      <c r="ENW59" s="61"/>
      <c r="ENX59" s="61"/>
      <c r="ENY59" s="61"/>
      <c r="ENZ59" s="61"/>
      <c r="EOA59" s="61"/>
      <c r="EOB59" s="61"/>
      <c r="EOC59" s="61"/>
      <c r="EOD59" s="61"/>
      <c r="EOE59" s="61"/>
      <c r="EOF59" s="61"/>
      <c r="EOG59" s="61"/>
      <c r="EOH59" s="61"/>
      <c r="EOI59" s="61"/>
      <c r="EOJ59" s="61"/>
      <c r="EOK59" s="61"/>
      <c r="EOL59" s="61"/>
      <c r="EOM59" s="61"/>
      <c r="EON59" s="61"/>
      <c r="EOO59" s="61"/>
      <c r="EOP59" s="61"/>
      <c r="EOQ59" s="61"/>
      <c r="EOR59" s="61"/>
      <c r="EOS59" s="61"/>
      <c r="EOT59" s="61"/>
      <c r="EOU59" s="61"/>
      <c r="EOV59" s="61"/>
      <c r="EOW59" s="61"/>
      <c r="EOX59" s="61"/>
      <c r="EOY59" s="61"/>
      <c r="EOZ59" s="61"/>
      <c r="EPA59" s="61"/>
      <c r="EPB59" s="61"/>
      <c r="EPC59" s="61"/>
      <c r="EPD59" s="61"/>
      <c r="EPE59" s="61"/>
      <c r="EPF59" s="61"/>
      <c r="EPG59" s="61"/>
      <c r="EPH59" s="61"/>
      <c r="EPI59" s="61"/>
      <c r="EPJ59" s="61"/>
      <c r="EPK59" s="61"/>
      <c r="EPL59" s="61"/>
      <c r="EPM59" s="61"/>
      <c r="EPN59" s="61"/>
      <c r="EPO59" s="61"/>
      <c r="EPP59" s="61"/>
      <c r="EPQ59" s="61"/>
      <c r="EPR59" s="61"/>
      <c r="EPS59" s="61"/>
      <c r="EPT59" s="61"/>
      <c r="EPU59" s="61"/>
      <c r="EPV59" s="61"/>
      <c r="EPW59" s="61"/>
      <c r="EPX59" s="61"/>
      <c r="EPY59" s="61"/>
      <c r="EPZ59" s="61"/>
      <c r="EQA59" s="61"/>
      <c r="EQB59" s="61"/>
      <c r="EQC59" s="61"/>
      <c r="EQD59" s="61"/>
      <c r="EQE59" s="61"/>
      <c r="EQF59" s="61"/>
      <c r="EQG59" s="61"/>
      <c r="EQH59" s="61"/>
      <c r="EQI59" s="61"/>
      <c r="EQJ59" s="61"/>
      <c r="EQK59" s="61"/>
      <c r="EQL59" s="61"/>
      <c r="EQM59" s="61"/>
      <c r="EQN59" s="61"/>
      <c r="EQO59" s="61"/>
      <c r="EQP59" s="61"/>
      <c r="EQQ59" s="61"/>
      <c r="EQR59" s="61"/>
      <c r="EQS59" s="61"/>
      <c r="EQT59" s="61"/>
      <c r="EQU59" s="61"/>
      <c r="EQV59" s="61"/>
      <c r="EQW59" s="61"/>
      <c r="EQX59" s="61"/>
      <c r="EQY59" s="61"/>
      <c r="EQZ59" s="61"/>
      <c r="ERA59" s="61"/>
      <c r="ERB59" s="61"/>
      <c r="ERC59" s="61"/>
      <c r="ERD59" s="61"/>
      <c r="ERE59" s="61"/>
      <c r="ERF59" s="61"/>
      <c r="ERG59" s="61"/>
      <c r="ERH59" s="61"/>
      <c r="ERI59" s="61"/>
      <c r="ERJ59" s="61"/>
      <c r="ERK59" s="61"/>
      <c r="ERL59" s="61"/>
      <c r="ERM59" s="61"/>
      <c r="ERN59" s="61"/>
      <c r="ERO59" s="61"/>
      <c r="ERP59" s="61"/>
      <c r="ERQ59" s="61"/>
      <c r="ERR59" s="61"/>
      <c r="ERS59" s="61"/>
      <c r="ERT59" s="61"/>
      <c r="ERU59" s="61"/>
      <c r="ERV59" s="61"/>
      <c r="ERW59" s="61"/>
      <c r="ERX59" s="61"/>
      <c r="ERY59" s="61"/>
      <c r="ERZ59" s="61"/>
      <c r="ESA59" s="61"/>
      <c r="ESB59" s="61"/>
      <c r="ESC59" s="61"/>
      <c r="ESD59" s="61"/>
      <c r="ESE59" s="61"/>
      <c r="ESF59" s="61"/>
      <c r="ESG59" s="61"/>
      <c r="ESH59" s="61"/>
      <c r="ESI59" s="61"/>
      <c r="ESJ59" s="61"/>
      <c r="ESK59" s="61"/>
      <c r="ESL59" s="61"/>
      <c r="ESM59" s="61"/>
      <c r="ESN59" s="61"/>
      <c r="ESO59" s="61"/>
      <c r="ESP59" s="61"/>
      <c r="ESQ59" s="61"/>
      <c r="ESR59" s="61"/>
      <c r="ESS59" s="61"/>
      <c r="EST59" s="61"/>
      <c r="ESU59" s="61"/>
      <c r="ESV59" s="61"/>
      <c r="ESW59" s="61"/>
      <c r="ESX59" s="61"/>
      <c r="ESY59" s="61"/>
      <c r="ESZ59" s="61"/>
      <c r="ETA59" s="61"/>
      <c r="ETB59" s="61"/>
      <c r="ETC59" s="61"/>
      <c r="ETD59" s="61"/>
      <c r="ETE59" s="61"/>
      <c r="ETF59" s="61"/>
      <c r="ETG59" s="61"/>
      <c r="ETH59" s="61"/>
      <c r="ETI59" s="61"/>
      <c r="ETJ59" s="61"/>
      <c r="ETK59" s="61"/>
      <c r="ETL59" s="61"/>
      <c r="ETM59" s="61"/>
      <c r="ETN59" s="61"/>
      <c r="ETO59" s="61"/>
      <c r="ETP59" s="61"/>
      <c r="ETQ59" s="61"/>
      <c r="ETR59" s="61"/>
      <c r="ETS59" s="61"/>
      <c r="ETT59" s="61"/>
      <c r="ETU59" s="61"/>
      <c r="ETV59" s="61"/>
      <c r="ETW59" s="61"/>
      <c r="ETX59" s="61"/>
      <c r="ETY59" s="61"/>
      <c r="ETZ59" s="61"/>
      <c r="EUA59" s="61"/>
      <c r="EUB59" s="61"/>
      <c r="EUC59" s="61"/>
      <c r="EUD59" s="61"/>
      <c r="EUE59" s="61"/>
      <c r="EUF59" s="61"/>
      <c r="EUG59" s="61"/>
      <c r="EUH59" s="61"/>
      <c r="EUI59" s="61"/>
      <c r="EUJ59" s="61"/>
      <c r="EUK59" s="61"/>
      <c r="EUL59" s="61"/>
      <c r="EUM59" s="61"/>
      <c r="EUN59" s="61"/>
      <c r="EUO59" s="61"/>
      <c r="EUP59" s="61"/>
      <c r="EUQ59" s="61"/>
      <c r="EUR59" s="61"/>
      <c r="EUS59" s="61"/>
      <c r="EUT59" s="61"/>
      <c r="EUU59" s="61"/>
      <c r="EUV59" s="61"/>
      <c r="EUW59" s="61"/>
      <c r="EUX59" s="61"/>
      <c r="EUY59" s="61"/>
      <c r="EUZ59" s="61"/>
      <c r="EVA59" s="61"/>
      <c r="EVB59" s="61"/>
      <c r="EVC59" s="61"/>
      <c r="EVD59" s="61"/>
      <c r="EVE59" s="61"/>
      <c r="EVF59" s="61"/>
      <c r="EVG59" s="61"/>
      <c r="EVH59" s="61"/>
      <c r="EVI59" s="61"/>
      <c r="EVJ59" s="61"/>
      <c r="EVK59" s="61"/>
      <c r="EVL59" s="61"/>
      <c r="EVM59" s="61"/>
      <c r="EVN59" s="61"/>
      <c r="EVO59" s="61"/>
      <c r="EVP59" s="61"/>
      <c r="EVQ59" s="61"/>
      <c r="EVR59" s="61"/>
      <c r="EVS59" s="61"/>
      <c r="EVT59" s="61"/>
      <c r="EVU59" s="61"/>
      <c r="EVV59" s="61"/>
      <c r="EVW59" s="61"/>
      <c r="EVX59" s="61"/>
      <c r="EVY59" s="61"/>
      <c r="EVZ59" s="61"/>
      <c r="EWA59" s="61"/>
      <c r="EWB59" s="61"/>
      <c r="EWC59" s="61"/>
      <c r="EWD59" s="61"/>
      <c r="EWE59" s="61"/>
      <c r="EWF59" s="61"/>
      <c r="EWG59" s="61"/>
      <c r="EWH59" s="61"/>
      <c r="EWI59" s="61"/>
      <c r="EWJ59" s="61"/>
      <c r="EWK59" s="61"/>
      <c r="EWL59" s="61"/>
      <c r="EWM59" s="61"/>
      <c r="EWN59" s="61"/>
      <c r="EWO59" s="61"/>
      <c r="EWP59" s="61"/>
      <c r="EWQ59" s="61"/>
      <c r="EWR59" s="61"/>
      <c r="EWS59" s="61"/>
      <c r="EWT59" s="61"/>
      <c r="EWU59" s="61"/>
      <c r="EWV59" s="61"/>
      <c r="EWW59" s="61"/>
      <c r="EWX59" s="61"/>
      <c r="EWY59" s="61"/>
      <c r="EWZ59" s="61"/>
      <c r="EXA59" s="61"/>
      <c r="EXB59" s="61"/>
      <c r="EXC59" s="61"/>
      <c r="EXD59" s="61"/>
      <c r="EXE59" s="61"/>
      <c r="EXF59" s="61"/>
      <c r="EXG59" s="61"/>
      <c r="EXH59" s="61"/>
      <c r="EXI59" s="61"/>
      <c r="EXJ59" s="61"/>
      <c r="EXK59" s="61"/>
      <c r="EXL59" s="61"/>
      <c r="EXM59" s="61"/>
      <c r="EXN59" s="61"/>
      <c r="EXO59" s="61"/>
      <c r="EXP59" s="61"/>
      <c r="EXQ59" s="61"/>
      <c r="EXR59" s="61"/>
      <c r="EXS59" s="61"/>
      <c r="EXT59" s="61"/>
      <c r="EXU59" s="61"/>
      <c r="EXV59" s="61"/>
      <c r="EXW59" s="61"/>
      <c r="EXX59" s="61"/>
      <c r="EXY59" s="61"/>
      <c r="EXZ59" s="61"/>
      <c r="EYA59" s="61"/>
      <c r="EYB59" s="61"/>
      <c r="EYC59" s="61"/>
      <c r="EYD59" s="61"/>
      <c r="EYE59" s="61"/>
      <c r="EYF59" s="61"/>
      <c r="EYG59" s="61"/>
      <c r="EYH59" s="61"/>
      <c r="EYI59" s="61"/>
      <c r="EYJ59" s="61"/>
      <c r="EYK59" s="61"/>
      <c r="EYL59" s="61"/>
      <c r="EYM59" s="61"/>
      <c r="EYN59" s="61"/>
      <c r="EYO59" s="61"/>
      <c r="EYP59" s="61"/>
      <c r="EYQ59" s="61"/>
      <c r="EYR59" s="61"/>
      <c r="EYS59" s="61"/>
      <c r="EYT59" s="61"/>
      <c r="EYU59" s="61"/>
      <c r="EYV59" s="61"/>
      <c r="EYW59" s="61"/>
      <c r="EYX59" s="61"/>
      <c r="EYY59" s="61"/>
      <c r="EYZ59" s="61"/>
      <c r="EZA59" s="61"/>
      <c r="EZB59" s="61"/>
      <c r="EZC59" s="61"/>
      <c r="EZD59" s="61"/>
      <c r="EZE59" s="61"/>
      <c r="EZF59" s="61"/>
      <c r="EZG59" s="61"/>
      <c r="EZH59" s="61"/>
      <c r="EZI59" s="61"/>
      <c r="EZJ59" s="61"/>
      <c r="EZK59" s="61"/>
      <c r="EZL59" s="61"/>
      <c r="EZM59" s="61"/>
      <c r="EZN59" s="61"/>
      <c r="EZO59" s="61"/>
      <c r="EZP59" s="61"/>
      <c r="EZQ59" s="61"/>
      <c r="EZR59" s="61"/>
      <c r="EZS59" s="61"/>
      <c r="EZT59" s="61"/>
      <c r="EZU59" s="61"/>
      <c r="EZV59" s="61"/>
      <c r="EZW59" s="61"/>
      <c r="EZX59" s="61"/>
      <c r="EZY59" s="61"/>
      <c r="EZZ59" s="61"/>
      <c r="FAA59" s="61"/>
      <c r="FAB59" s="61"/>
      <c r="FAC59" s="61"/>
      <c r="FAD59" s="61"/>
      <c r="FAE59" s="61"/>
      <c r="FAF59" s="61"/>
      <c r="FAG59" s="61"/>
      <c r="FAH59" s="61"/>
      <c r="FAI59" s="61"/>
      <c r="FAJ59" s="61"/>
      <c r="FAK59" s="61"/>
      <c r="FAL59" s="61"/>
      <c r="FAM59" s="61"/>
      <c r="FAN59" s="61"/>
      <c r="FAO59" s="61"/>
      <c r="FAP59" s="61"/>
      <c r="FAQ59" s="61"/>
      <c r="FAR59" s="61"/>
      <c r="FAS59" s="61"/>
      <c r="FAT59" s="61"/>
      <c r="FAU59" s="61"/>
      <c r="FAV59" s="61"/>
      <c r="FAW59" s="61"/>
      <c r="FAX59" s="61"/>
      <c r="FAY59" s="61"/>
      <c r="FAZ59" s="61"/>
      <c r="FBA59" s="61"/>
      <c r="FBB59" s="61"/>
      <c r="FBC59" s="61"/>
      <c r="FBD59" s="61"/>
      <c r="FBE59" s="61"/>
      <c r="FBF59" s="61"/>
      <c r="FBG59" s="61"/>
      <c r="FBH59" s="61"/>
      <c r="FBI59" s="61"/>
      <c r="FBJ59" s="61"/>
      <c r="FBK59" s="61"/>
      <c r="FBL59" s="61"/>
      <c r="FBM59" s="61"/>
      <c r="FBN59" s="61"/>
      <c r="FBO59" s="61"/>
      <c r="FBP59" s="61"/>
      <c r="FBQ59" s="61"/>
      <c r="FBR59" s="61"/>
      <c r="FBS59" s="61"/>
      <c r="FBT59" s="61"/>
      <c r="FBU59" s="61"/>
      <c r="FBV59" s="61"/>
      <c r="FBW59" s="61"/>
      <c r="FBX59" s="61"/>
      <c r="FBY59" s="61"/>
      <c r="FBZ59" s="61"/>
      <c r="FCA59" s="61"/>
      <c r="FCB59" s="61"/>
      <c r="FCC59" s="61"/>
      <c r="FCD59" s="61"/>
      <c r="FCE59" s="61"/>
      <c r="FCF59" s="61"/>
      <c r="FCG59" s="61"/>
      <c r="FCH59" s="61"/>
      <c r="FCI59" s="61"/>
      <c r="FCJ59" s="61"/>
      <c r="FCK59" s="61"/>
      <c r="FCL59" s="61"/>
      <c r="FCM59" s="61"/>
      <c r="FCN59" s="61"/>
      <c r="FCO59" s="61"/>
      <c r="FCP59" s="61"/>
      <c r="FCQ59" s="61"/>
      <c r="FCR59" s="61"/>
      <c r="FCS59" s="61"/>
      <c r="FCT59" s="61"/>
      <c r="FCU59" s="61"/>
      <c r="FCV59" s="61"/>
      <c r="FCW59" s="61"/>
      <c r="FCX59" s="61"/>
      <c r="FCY59" s="61"/>
      <c r="FCZ59" s="61"/>
      <c r="FDA59" s="61"/>
      <c r="FDB59" s="61"/>
      <c r="FDC59" s="61"/>
      <c r="FDD59" s="61"/>
      <c r="FDE59" s="61"/>
      <c r="FDF59" s="61"/>
      <c r="FDG59" s="61"/>
      <c r="FDH59" s="61"/>
      <c r="FDI59" s="61"/>
      <c r="FDJ59" s="61"/>
      <c r="FDK59" s="61"/>
      <c r="FDL59" s="61"/>
      <c r="FDM59" s="61"/>
      <c r="FDN59" s="61"/>
      <c r="FDO59" s="61"/>
      <c r="FDP59" s="61"/>
      <c r="FDQ59" s="61"/>
      <c r="FDR59" s="61"/>
      <c r="FDS59" s="61"/>
      <c r="FDT59" s="61"/>
      <c r="FDU59" s="61"/>
      <c r="FDV59" s="61"/>
      <c r="FDW59" s="61"/>
      <c r="FDX59" s="61"/>
      <c r="FDY59" s="61"/>
      <c r="FDZ59" s="61"/>
      <c r="FEA59" s="61"/>
      <c r="FEB59" s="61"/>
      <c r="FEC59" s="61"/>
      <c r="FED59" s="61"/>
      <c r="FEE59" s="61"/>
      <c r="FEF59" s="61"/>
      <c r="FEG59" s="61"/>
      <c r="FEH59" s="61"/>
      <c r="FEI59" s="61"/>
      <c r="FEJ59" s="61"/>
      <c r="FEK59" s="61"/>
      <c r="FEL59" s="61"/>
      <c r="FEM59" s="61"/>
      <c r="FEN59" s="61"/>
      <c r="FEO59" s="61"/>
      <c r="FEP59" s="61"/>
      <c r="FEQ59" s="61"/>
      <c r="FER59" s="61"/>
      <c r="FES59" s="61"/>
      <c r="FET59" s="61"/>
      <c r="FEU59" s="61"/>
      <c r="FEV59" s="61"/>
      <c r="FEW59" s="61"/>
      <c r="FEX59" s="61"/>
      <c r="FEY59" s="61"/>
      <c r="FEZ59" s="61"/>
      <c r="FFA59" s="61"/>
      <c r="FFB59" s="61"/>
      <c r="FFC59" s="61"/>
      <c r="FFD59" s="61"/>
      <c r="FFE59" s="61"/>
      <c r="FFF59" s="61"/>
      <c r="FFG59" s="61"/>
      <c r="FFH59" s="61"/>
      <c r="FFI59" s="61"/>
      <c r="FFJ59" s="61"/>
      <c r="FFK59" s="61"/>
      <c r="FFL59" s="61"/>
      <c r="FFM59" s="61"/>
      <c r="FFN59" s="61"/>
      <c r="FFO59" s="61"/>
      <c r="FFP59" s="61"/>
      <c r="FFQ59" s="61"/>
      <c r="FFR59" s="61"/>
      <c r="FFS59" s="61"/>
      <c r="FFT59" s="61"/>
      <c r="FFU59" s="61"/>
      <c r="FFV59" s="61"/>
      <c r="FFW59" s="61"/>
      <c r="FFX59" s="61"/>
      <c r="FFY59" s="61"/>
      <c r="FFZ59" s="61"/>
      <c r="FGA59" s="61"/>
      <c r="FGB59" s="61"/>
      <c r="FGC59" s="61"/>
      <c r="FGD59" s="61"/>
      <c r="FGE59" s="61"/>
      <c r="FGF59" s="61"/>
      <c r="FGG59" s="61"/>
      <c r="FGH59" s="61"/>
      <c r="FGI59" s="61"/>
      <c r="FGJ59" s="61"/>
      <c r="FGK59" s="61"/>
      <c r="FGL59" s="61"/>
      <c r="FGM59" s="61"/>
      <c r="FGN59" s="61"/>
      <c r="FGO59" s="61"/>
      <c r="FGP59" s="61"/>
      <c r="FGQ59" s="61"/>
      <c r="FGR59" s="61"/>
      <c r="FGS59" s="61"/>
      <c r="FGT59" s="61"/>
      <c r="FGU59" s="61"/>
      <c r="FGV59" s="61"/>
      <c r="FGW59" s="61"/>
      <c r="FGX59" s="61"/>
      <c r="FGY59" s="61"/>
      <c r="FGZ59" s="61"/>
      <c r="FHA59" s="61"/>
      <c r="FHB59" s="61"/>
      <c r="FHC59" s="61"/>
      <c r="FHD59" s="61"/>
      <c r="FHE59" s="61"/>
      <c r="FHF59" s="61"/>
      <c r="FHG59" s="61"/>
      <c r="FHH59" s="61"/>
      <c r="FHI59" s="61"/>
      <c r="FHJ59" s="61"/>
      <c r="FHK59" s="61"/>
      <c r="FHL59" s="61"/>
      <c r="FHM59" s="61"/>
      <c r="FHN59" s="61"/>
      <c r="FHO59" s="61"/>
      <c r="FHP59" s="61"/>
      <c r="FHQ59" s="61"/>
      <c r="FHR59" s="61"/>
      <c r="FHS59" s="61"/>
      <c r="FHT59" s="61"/>
      <c r="FHU59" s="61"/>
      <c r="FHV59" s="61"/>
      <c r="FHW59" s="61"/>
      <c r="FHX59" s="61"/>
      <c r="FHY59" s="61"/>
      <c r="FHZ59" s="61"/>
      <c r="FIA59" s="61"/>
      <c r="FIB59" s="61"/>
      <c r="FIC59" s="61"/>
      <c r="FID59" s="61"/>
      <c r="FIE59" s="61"/>
      <c r="FIF59" s="61"/>
      <c r="FIG59" s="61"/>
      <c r="FIH59" s="61"/>
      <c r="FII59" s="61"/>
      <c r="FIJ59" s="61"/>
      <c r="FIK59" s="61"/>
      <c r="FIL59" s="61"/>
      <c r="FIM59" s="61"/>
      <c r="FIN59" s="61"/>
      <c r="FIO59" s="61"/>
      <c r="FIP59" s="61"/>
      <c r="FIQ59" s="61"/>
      <c r="FIR59" s="61"/>
      <c r="FIS59" s="61"/>
      <c r="FIT59" s="61"/>
      <c r="FIU59" s="61"/>
      <c r="FIV59" s="61"/>
      <c r="FIW59" s="61"/>
      <c r="FIX59" s="61"/>
      <c r="FIY59" s="61"/>
      <c r="FIZ59" s="61"/>
      <c r="FJA59" s="61"/>
      <c r="FJB59" s="61"/>
      <c r="FJC59" s="61"/>
      <c r="FJD59" s="61"/>
      <c r="FJE59" s="61"/>
      <c r="FJF59" s="61"/>
      <c r="FJG59" s="61"/>
      <c r="FJH59" s="61"/>
      <c r="FJI59" s="61"/>
      <c r="FJJ59" s="61"/>
      <c r="FJK59" s="61"/>
      <c r="FJL59" s="61"/>
      <c r="FJM59" s="61"/>
      <c r="FJN59" s="61"/>
      <c r="FJO59" s="61"/>
      <c r="FJP59" s="61"/>
      <c r="FJQ59" s="61"/>
      <c r="FJR59" s="61"/>
      <c r="FJS59" s="61"/>
      <c r="FJT59" s="61"/>
      <c r="FJU59" s="61"/>
      <c r="FJV59" s="61"/>
      <c r="FJW59" s="61"/>
      <c r="FJX59" s="61"/>
      <c r="FJY59" s="61"/>
      <c r="FJZ59" s="61"/>
      <c r="FKA59" s="61"/>
      <c r="FKB59" s="61"/>
      <c r="FKC59" s="61"/>
      <c r="FKD59" s="61"/>
      <c r="FKE59" s="61"/>
      <c r="FKF59" s="61"/>
      <c r="FKG59" s="61"/>
      <c r="FKH59" s="61"/>
      <c r="FKI59" s="61"/>
      <c r="FKJ59" s="61"/>
      <c r="FKK59" s="61"/>
      <c r="FKL59" s="61"/>
      <c r="FKM59" s="61"/>
      <c r="FKN59" s="61"/>
      <c r="FKO59" s="61"/>
      <c r="FKP59" s="61"/>
      <c r="FKQ59" s="61"/>
      <c r="FKR59" s="61"/>
      <c r="FKS59" s="61"/>
      <c r="FKT59" s="61"/>
      <c r="FKU59" s="61"/>
      <c r="FKV59" s="61"/>
      <c r="FKW59" s="61"/>
      <c r="FKX59" s="61"/>
      <c r="FKY59" s="61"/>
      <c r="FKZ59" s="61"/>
      <c r="FLA59" s="61"/>
      <c r="FLB59" s="61"/>
      <c r="FLC59" s="61"/>
      <c r="FLD59" s="61"/>
      <c r="FLE59" s="61"/>
      <c r="FLF59" s="61"/>
      <c r="FLG59" s="61"/>
      <c r="FLH59" s="61"/>
      <c r="FLI59" s="61"/>
      <c r="FLJ59" s="61"/>
      <c r="FLK59" s="61"/>
      <c r="FLL59" s="61"/>
      <c r="FLM59" s="61"/>
      <c r="FLN59" s="61"/>
      <c r="FLO59" s="61"/>
      <c r="FLP59" s="61"/>
      <c r="FLQ59" s="61"/>
      <c r="FLR59" s="61"/>
      <c r="FLS59" s="61"/>
      <c r="FLT59" s="61"/>
      <c r="FLU59" s="61"/>
      <c r="FLV59" s="61"/>
      <c r="FLW59" s="61"/>
      <c r="FLX59" s="61"/>
      <c r="FLY59" s="61"/>
      <c r="FLZ59" s="61"/>
      <c r="FMA59" s="61"/>
      <c r="FMB59" s="61"/>
      <c r="FMC59" s="61"/>
      <c r="FMD59" s="61"/>
      <c r="FME59" s="61"/>
      <c r="FMF59" s="61"/>
      <c r="FMG59" s="61"/>
      <c r="FMH59" s="61"/>
      <c r="FMI59" s="61"/>
      <c r="FMJ59" s="61"/>
      <c r="FMK59" s="61"/>
      <c r="FML59" s="61"/>
      <c r="FMM59" s="61"/>
      <c r="FMN59" s="61"/>
      <c r="FMO59" s="61"/>
      <c r="FMP59" s="61"/>
      <c r="FMQ59" s="61"/>
      <c r="FMR59" s="61"/>
      <c r="FMS59" s="61"/>
      <c r="FMT59" s="61"/>
      <c r="FMU59" s="61"/>
      <c r="FMV59" s="61"/>
      <c r="FMW59" s="61"/>
      <c r="FMX59" s="61"/>
      <c r="FMY59" s="61"/>
      <c r="FMZ59" s="61"/>
      <c r="FNA59" s="61"/>
      <c r="FNB59" s="61"/>
      <c r="FNC59" s="61"/>
      <c r="FND59" s="61"/>
      <c r="FNE59" s="61"/>
      <c r="FNF59" s="61"/>
      <c r="FNG59" s="61"/>
      <c r="FNH59" s="61"/>
      <c r="FNI59" s="61"/>
      <c r="FNJ59" s="61"/>
      <c r="FNK59" s="61"/>
      <c r="FNL59" s="61"/>
      <c r="FNM59" s="61"/>
      <c r="FNN59" s="61"/>
      <c r="FNO59" s="61"/>
      <c r="FNP59" s="61"/>
      <c r="FNQ59" s="61"/>
      <c r="FNR59" s="61"/>
      <c r="FNS59" s="61"/>
      <c r="FNT59" s="61"/>
      <c r="FNU59" s="61"/>
      <c r="FNV59" s="61"/>
      <c r="FNW59" s="61"/>
      <c r="FNX59" s="61"/>
      <c r="FNY59" s="61"/>
      <c r="FNZ59" s="61"/>
      <c r="FOA59" s="61"/>
      <c r="FOB59" s="61"/>
      <c r="FOC59" s="61"/>
      <c r="FOD59" s="61"/>
      <c r="FOE59" s="61"/>
      <c r="FOF59" s="61"/>
      <c r="FOG59" s="61"/>
      <c r="FOH59" s="61"/>
      <c r="FOI59" s="61"/>
      <c r="FOJ59" s="61"/>
      <c r="FOK59" s="61"/>
      <c r="FOL59" s="61"/>
      <c r="FOM59" s="61"/>
      <c r="FON59" s="61"/>
      <c r="FOO59" s="61"/>
      <c r="FOP59" s="61"/>
      <c r="FOQ59" s="61"/>
      <c r="FOR59" s="61"/>
      <c r="FOS59" s="61"/>
      <c r="FOT59" s="61"/>
      <c r="FOU59" s="61"/>
      <c r="FOV59" s="61"/>
      <c r="FOW59" s="61"/>
      <c r="FOX59" s="61"/>
      <c r="FOY59" s="61"/>
      <c r="FOZ59" s="61"/>
      <c r="FPA59" s="61"/>
      <c r="FPB59" s="61"/>
      <c r="FPC59" s="61"/>
      <c r="FPD59" s="61"/>
      <c r="FPE59" s="61"/>
      <c r="FPF59" s="61"/>
      <c r="FPG59" s="61"/>
      <c r="FPH59" s="61"/>
      <c r="FPI59" s="61"/>
      <c r="FPJ59" s="61"/>
      <c r="FPK59" s="61"/>
      <c r="FPL59" s="61"/>
      <c r="FPM59" s="61"/>
      <c r="FPN59" s="61"/>
      <c r="FPO59" s="61"/>
      <c r="FPP59" s="61"/>
      <c r="FPQ59" s="61"/>
      <c r="FPR59" s="61"/>
      <c r="FPS59" s="61"/>
      <c r="FPT59" s="61"/>
      <c r="FPU59" s="61"/>
      <c r="FPV59" s="61"/>
      <c r="FPW59" s="61"/>
      <c r="FPX59" s="61"/>
      <c r="FPY59" s="61"/>
      <c r="FPZ59" s="61"/>
      <c r="FQA59" s="61"/>
      <c r="FQB59" s="61"/>
      <c r="FQC59" s="61"/>
      <c r="FQD59" s="61"/>
      <c r="FQE59" s="61"/>
      <c r="FQF59" s="61"/>
      <c r="FQG59" s="61"/>
      <c r="FQH59" s="61"/>
      <c r="FQI59" s="61"/>
      <c r="FQJ59" s="61"/>
      <c r="FQK59" s="61"/>
      <c r="FQL59" s="61"/>
      <c r="FQM59" s="61"/>
      <c r="FQN59" s="61"/>
      <c r="FQO59" s="61"/>
      <c r="FQP59" s="61"/>
      <c r="FQQ59" s="61"/>
      <c r="FQR59" s="61"/>
      <c r="FQS59" s="61"/>
      <c r="FQT59" s="61"/>
      <c r="FQU59" s="61"/>
      <c r="FQV59" s="61"/>
      <c r="FQW59" s="61"/>
      <c r="FQX59" s="61"/>
      <c r="FQY59" s="61"/>
      <c r="FQZ59" s="61"/>
      <c r="FRA59" s="61"/>
      <c r="FRB59" s="61"/>
      <c r="FRC59" s="61"/>
      <c r="FRD59" s="61"/>
      <c r="FRE59" s="61"/>
      <c r="FRF59" s="61"/>
      <c r="FRG59" s="61"/>
      <c r="FRH59" s="61"/>
      <c r="FRI59" s="61"/>
      <c r="FRJ59" s="61"/>
      <c r="FRK59" s="61"/>
      <c r="FRL59" s="61"/>
      <c r="FRM59" s="61"/>
      <c r="FRN59" s="61"/>
      <c r="FRO59" s="61"/>
      <c r="FRP59" s="61"/>
      <c r="FRQ59" s="61"/>
      <c r="FRR59" s="61"/>
      <c r="FRS59" s="61"/>
      <c r="FRT59" s="61"/>
      <c r="FRU59" s="61"/>
      <c r="FRV59" s="61"/>
      <c r="FRW59" s="61"/>
      <c r="FRX59" s="61"/>
      <c r="FRY59" s="61"/>
      <c r="FRZ59" s="61"/>
      <c r="FSA59" s="61"/>
      <c r="FSB59" s="61"/>
      <c r="FSC59" s="61"/>
      <c r="FSD59" s="61"/>
      <c r="FSE59" s="61"/>
      <c r="FSF59" s="61"/>
      <c r="FSG59" s="61"/>
      <c r="FSH59" s="61"/>
      <c r="FSI59" s="61"/>
      <c r="FSJ59" s="61"/>
      <c r="FSK59" s="61"/>
      <c r="FSL59" s="61"/>
      <c r="FSM59" s="61"/>
      <c r="FSN59" s="61"/>
      <c r="FSO59" s="61"/>
      <c r="FSP59" s="61"/>
      <c r="FSQ59" s="61"/>
      <c r="FSR59" s="61"/>
      <c r="FSS59" s="61"/>
      <c r="FST59" s="61"/>
      <c r="FSU59" s="61"/>
      <c r="FSV59" s="61"/>
      <c r="FSW59" s="61"/>
      <c r="FSX59" s="61"/>
      <c r="FSY59" s="61"/>
      <c r="FSZ59" s="61"/>
      <c r="FTA59" s="61"/>
      <c r="FTB59" s="61"/>
      <c r="FTC59" s="61"/>
      <c r="FTD59" s="61"/>
      <c r="FTE59" s="61"/>
      <c r="FTF59" s="61"/>
      <c r="FTG59" s="61"/>
      <c r="FTH59" s="61"/>
      <c r="FTI59" s="61"/>
      <c r="FTJ59" s="61"/>
      <c r="FTK59" s="61"/>
      <c r="FTL59" s="61"/>
      <c r="FTM59" s="61"/>
      <c r="FTN59" s="61"/>
      <c r="FTO59" s="61"/>
      <c r="FTP59" s="61"/>
      <c r="FTQ59" s="61"/>
      <c r="FTR59" s="61"/>
      <c r="FTS59" s="61"/>
      <c r="FTT59" s="61"/>
      <c r="FTU59" s="61"/>
      <c r="FTV59" s="61"/>
      <c r="FTW59" s="61"/>
      <c r="FTX59" s="61"/>
      <c r="FTY59" s="61"/>
      <c r="FTZ59" s="61"/>
      <c r="FUA59" s="61"/>
      <c r="FUB59" s="61"/>
      <c r="FUC59" s="61"/>
      <c r="FUD59" s="61"/>
      <c r="FUE59" s="61"/>
      <c r="FUF59" s="61"/>
      <c r="FUG59" s="61"/>
      <c r="FUH59" s="61"/>
      <c r="FUI59" s="61"/>
      <c r="FUJ59" s="61"/>
      <c r="FUK59" s="61"/>
      <c r="FUL59" s="61"/>
      <c r="FUM59" s="61"/>
      <c r="FUN59" s="61"/>
      <c r="FUO59" s="61"/>
      <c r="FUP59" s="61"/>
      <c r="FUQ59" s="61"/>
      <c r="FUR59" s="61"/>
      <c r="FUS59" s="61"/>
      <c r="FUT59" s="61"/>
      <c r="FUU59" s="61"/>
      <c r="FUV59" s="61"/>
      <c r="FUW59" s="61"/>
      <c r="FUX59" s="61"/>
      <c r="FUY59" s="61"/>
      <c r="FUZ59" s="61"/>
      <c r="FVA59" s="61"/>
      <c r="FVB59" s="61"/>
      <c r="FVC59" s="61"/>
      <c r="FVD59" s="61"/>
      <c r="FVE59" s="61"/>
      <c r="FVF59" s="61"/>
      <c r="FVG59" s="61"/>
      <c r="FVH59" s="61"/>
      <c r="FVI59" s="61"/>
      <c r="FVJ59" s="61"/>
      <c r="FVK59" s="61"/>
      <c r="FVL59" s="61"/>
      <c r="FVM59" s="61"/>
      <c r="FVN59" s="61"/>
      <c r="FVO59" s="61"/>
      <c r="FVP59" s="61"/>
      <c r="FVQ59" s="61"/>
      <c r="FVR59" s="61"/>
      <c r="FVS59" s="61"/>
      <c r="FVT59" s="61"/>
      <c r="FVU59" s="61"/>
      <c r="FVV59" s="61"/>
      <c r="FVW59" s="61"/>
      <c r="FVX59" s="61"/>
      <c r="FVY59" s="61"/>
      <c r="FVZ59" s="61"/>
      <c r="FWA59" s="61"/>
      <c r="FWB59" s="61"/>
      <c r="FWC59" s="61"/>
      <c r="FWD59" s="61"/>
      <c r="FWE59" s="61"/>
      <c r="FWF59" s="61"/>
      <c r="FWG59" s="61"/>
      <c r="FWH59" s="61"/>
      <c r="FWI59" s="61"/>
      <c r="FWJ59" s="61"/>
      <c r="FWK59" s="61"/>
      <c r="FWL59" s="61"/>
      <c r="FWM59" s="61"/>
      <c r="FWN59" s="61"/>
      <c r="FWO59" s="61"/>
      <c r="FWP59" s="61"/>
      <c r="FWQ59" s="61"/>
      <c r="FWR59" s="61"/>
      <c r="FWS59" s="61"/>
      <c r="FWT59" s="61"/>
      <c r="FWU59" s="61"/>
      <c r="FWV59" s="61"/>
      <c r="FWW59" s="61"/>
      <c r="FWX59" s="61"/>
      <c r="FWY59" s="61"/>
      <c r="FWZ59" s="61"/>
      <c r="FXA59" s="61"/>
      <c r="FXB59" s="61"/>
      <c r="FXC59" s="61"/>
      <c r="FXD59" s="61"/>
      <c r="FXE59" s="61"/>
      <c r="FXF59" s="61"/>
      <c r="FXG59" s="61"/>
      <c r="FXH59" s="61"/>
      <c r="FXI59" s="61"/>
      <c r="FXJ59" s="61"/>
      <c r="FXK59" s="61"/>
      <c r="FXL59" s="61"/>
      <c r="FXM59" s="61"/>
      <c r="FXN59" s="61"/>
      <c r="FXO59" s="61"/>
      <c r="FXP59" s="61"/>
      <c r="FXQ59" s="61"/>
      <c r="FXR59" s="61"/>
      <c r="FXS59" s="61"/>
      <c r="FXT59" s="61"/>
      <c r="FXU59" s="61"/>
      <c r="FXV59" s="61"/>
      <c r="FXW59" s="61"/>
      <c r="FXX59" s="61"/>
      <c r="FXY59" s="61"/>
      <c r="FXZ59" s="61"/>
      <c r="FYA59" s="61"/>
      <c r="FYB59" s="61"/>
      <c r="FYC59" s="61"/>
      <c r="FYD59" s="61"/>
      <c r="FYE59" s="61"/>
      <c r="FYF59" s="61"/>
      <c r="FYG59" s="61"/>
      <c r="FYH59" s="61"/>
      <c r="FYI59" s="61"/>
      <c r="FYJ59" s="61"/>
      <c r="FYK59" s="61"/>
      <c r="FYL59" s="61"/>
      <c r="FYM59" s="61"/>
      <c r="FYN59" s="61"/>
      <c r="FYO59" s="61"/>
      <c r="FYP59" s="61"/>
      <c r="FYQ59" s="61"/>
      <c r="FYR59" s="61"/>
      <c r="FYS59" s="61"/>
      <c r="FYT59" s="61"/>
      <c r="FYU59" s="61"/>
      <c r="FYV59" s="61"/>
      <c r="FYW59" s="61"/>
      <c r="FYX59" s="61"/>
      <c r="FYY59" s="61"/>
      <c r="FYZ59" s="61"/>
      <c r="FZA59" s="61"/>
      <c r="FZB59" s="61"/>
      <c r="FZC59" s="61"/>
      <c r="FZD59" s="61"/>
      <c r="FZE59" s="61"/>
      <c r="FZF59" s="61"/>
      <c r="FZG59" s="61"/>
      <c r="FZH59" s="61"/>
      <c r="FZI59" s="61"/>
      <c r="FZJ59" s="61"/>
      <c r="FZK59" s="61"/>
      <c r="FZL59" s="61"/>
      <c r="FZM59" s="61"/>
      <c r="FZN59" s="61"/>
      <c r="FZO59" s="61"/>
      <c r="FZP59" s="61"/>
      <c r="FZQ59" s="61"/>
      <c r="FZR59" s="61"/>
      <c r="FZS59" s="61"/>
      <c r="FZT59" s="61"/>
      <c r="FZU59" s="61"/>
      <c r="FZV59" s="61"/>
      <c r="FZW59" s="61"/>
      <c r="FZX59" s="61"/>
      <c r="FZY59" s="61"/>
      <c r="FZZ59" s="61"/>
      <c r="GAA59" s="61"/>
      <c r="GAB59" s="61"/>
      <c r="GAC59" s="61"/>
      <c r="GAD59" s="61"/>
      <c r="GAE59" s="61"/>
      <c r="GAF59" s="61"/>
      <c r="GAG59" s="61"/>
      <c r="GAH59" s="61"/>
      <c r="GAI59" s="61"/>
      <c r="GAJ59" s="61"/>
      <c r="GAK59" s="61"/>
      <c r="GAL59" s="61"/>
      <c r="GAM59" s="61"/>
      <c r="GAN59" s="61"/>
      <c r="GAO59" s="61"/>
      <c r="GAP59" s="61"/>
      <c r="GAQ59" s="61"/>
      <c r="GAR59" s="61"/>
      <c r="GAS59" s="61"/>
      <c r="GAT59" s="61"/>
      <c r="GAU59" s="61"/>
      <c r="GAV59" s="61"/>
      <c r="GAW59" s="61"/>
      <c r="GAX59" s="61"/>
      <c r="GAY59" s="61"/>
      <c r="GAZ59" s="61"/>
      <c r="GBA59" s="61"/>
      <c r="GBB59" s="61"/>
      <c r="GBC59" s="61"/>
      <c r="GBD59" s="61"/>
      <c r="GBE59" s="61"/>
      <c r="GBF59" s="61"/>
      <c r="GBG59" s="61"/>
      <c r="GBH59" s="61"/>
      <c r="GBI59" s="61"/>
      <c r="GBJ59" s="61"/>
      <c r="GBK59" s="61"/>
      <c r="GBL59" s="61"/>
      <c r="GBM59" s="61"/>
      <c r="GBN59" s="61"/>
      <c r="GBO59" s="61"/>
      <c r="GBP59" s="61"/>
      <c r="GBQ59" s="61"/>
      <c r="GBR59" s="61"/>
      <c r="GBS59" s="61"/>
      <c r="GBT59" s="61"/>
      <c r="GBU59" s="61"/>
      <c r="GBV59" s="61"/>
      <c r="GBW59" s="61"/>
      <c r="GBX59" s="61"/>
      <c r="GBY59" s="61"/>
      <c r="GBZ59" s="61"/>
      <c r="GCA59" s="61"/>
      <c r="GCB59" s="61"/>
      <c r="GCC59" s="61"/>
      <c r="GCD59" s="61"/>
      <c r="GCE59" s="61"/>
      <c r="GCF59" s="61"/>
      <c r="GCG59" s="61"/>
      <c r="GCH59" s="61"/>
      <c r="GCI59" s="61"/>
      <c r="GCJ59" s="61"/>
      <c r="GCK59" s="61"/>
      <c r="GCL59" s="61"/>
      <c r="GCM59" s="61"/>
      <c r="GCN59" s="61"/>
      <c r="GCO59" s="61"/>
      <c r="GCP59" s="61"/>
      <c r="GCQ59" s="61"/>
      <c r="GCR59" s="61"/>
      <c r="GCS59" s="61"/>
      <c r="GCT59" s="61"/>
      <c r="GCU59" s="61"/>
      <c r="GCV59" s="61"/>
      <c r="GCW59" s="61"/>
      <c r="GCX59" s="61"/>
      <c r="GCY59" s="61"/>
      <c r="GCZ59" s="61"/>
      <c r="GDA59" s="61"/>
      <c r="GDB59" s="61"/>
      <c r="GDC59" s="61"/>
      <c r="GDD59" s="61"/>
      <c r="GDE59" s="61"/>
      <c r="GDF59" s="61"/>
      <c r="GDG59" s="61"/>
      <c r="GDH59" s="61"/>
      <c r="GDI59" s="61"/>
      <c r="GDJ59" s="61"/>
      <c r="GDK59" s="61"/>
      <c r="GDL59" s="61"/>
      <c r="GDM59" s="61"/>
      <c r="GDN59" s="61"/>
      <c r="GDO59" s="61"/>
      <c r="GDP59" s="61"/>
      <c r="GDQ59" s="61"/>
      <c r="GDR59" s="61"/>
      <c r="GDS59" s="61"/>
      <c r="GDT59" s="61"/>
      <c r="GDU59" s="61"/>
      <c r="GDV59" s="61"/>
      <c r="GDW59" s="61"/>
      <c r="GDX59" s="61"/>
      <c r="GDY59" s="61"/>
      <c r="GDZ59" s="61"/>
      <c r="GEA59" s="61"/>
      <c r="GEB59" s="61"/>
      <c r="GEC59" s="61"/>
      <c r="GED59" s="61"/>
      <c r="GEE59" s="61"/>
      <c r="GEF59" s="61"/>
      <c r="GEG59" s="61"/>
      <c r="GEH59" s="61"/>
      <c r="GEI59" s="61"/>
      <c r="GEJ59" s="61"/>
      <c r="GEK59" s="61"/>
      <c r="GEL59" s="61"/>
      <c r="GEM59" s="61"/>
      <c r="GEN59" s="61"/>
      <c r="GEO59" s="61"/>
      <c r="GEP59" s="61"/>
      <c r="GEQ59" s="61"/>
      <c r="GER59" s="61"/>
      <c r="GES59" s="61"/>
      <c r="GET59" s="61"/>
      <c r="GEU59" s="61"/>
      <c r="GEV59" s="61"/>
      <c r="GEW59" s="61"/>
      <c r="GEX59" s="61"/>
      <c r="GEY59" s="61"/>
      <c r="GEZ59" s="61"/>
      <c r="GFA59" s="61"/>
      <c r="GFB59" s="61"/>
      <c r="GFC59" s="61"/>
      <c r="GFD59" s="61"/>
      <c r="GFE59" s="61"/>
      <c r="GFF59" s="61"/>
      <c r="GFG59" s="61"/>
      <c r="GFH59" s="61"/>
      <c r="GFI59" s="61"/>
      <c r="GFJ59" s="61"/>
      <c r="GFK59" s="61"/>
      <c r="GFL59" s="61"/>
      <c r="GFM59" s="61"/>
      <c r="GFN59" s="61"/>
      <c r="GFO59" s="61"/>
      <c r="GFP59" s="61"/>
      <c r="GFQ59" s="61"/>
      <c r="GFR59" s="61"/>
      <c r="GFS59" s="61"/>
      <c r="GFT59" s="61"/>
      <c r="GFU59" s="61"/>
      <c r="GFV59" s="61"/>
      <c r="GFW59" s="61"/>
      <c r="GFX59" s="61"/>
      <c r="GFY59" s="61"/>
      <c r="GFZ59" s="61"/>
      <c r="GGA59" s="61"/>
      <c r="GGB59" s="61"/>
      <c r="GGC59" s="61"/>
      <c r="GGD59" s="61"/>
      <c r="GGE59" s="61"/>
      <c r="GGF59" s="61"/>
      <c r="GGG59" s="61"/>
      <c r="GGH59" s="61"/>
      <c r="GGI59" s="61"/>
      <c r="GGJ59" s="61"/>
      <c r="GGK59" s="61"/>
      <c r="GGL59" s="61"/>
      <c r="GGM59" s="61"/>
      <c r="GGN59" s="61"/>
      <c r="GGO59" s="61"/>
      <c r="GGP59" s="61"/>
      <c r="GGQ59" s="61"/>
      <c r="GGR59" s="61"/>
      <c r="GGS59" s="61"/>
      <c r="GGT59" s="61"/>
      <c r="GGU59" s="61"/>
      <c r="GGV59" s="61"/>
      <c r="GGW59" s="61"/>
      <c r="GGX59" s="61"/>
      <c r="GGY59" s="61"/>
      <c r="GGZ59" s="61"/>
      <c r="GHA59" s="61"/>
      <c r="GHB59" s="61"/>
      <c r="GHC59" s="61"/>
      <c r="GHD59" s="61"/>
      <c r="GHE59" s="61"/>
      <c r="GHF59" s="61"/>
      <c r="GHG59" s="61"/>
      <c r="GHH59" s="61"/>
      <c r="GHI59" s="61"/>
      <c r="GHJ59" s="61"/>
      <c r="GHK59" s="61"/>
      <c r="GHL59" s="61"/>
      <c r="GHM59" s="61"/>
      <c r="GHN59" s="61"/>
      <c r="GHO59" s="61"/>
      <c r="GHP59" s="61"/>
      <c r="GHQ59" s="61"/>
      <c r="GHR59" s="61"/>
      <c r="GHS59" s="61"/>
      <c r="GHT59" s="61"/>
      <c r="GHU59" s="61"/>
      <c r="GHV59" s="61"/>
      <c r="GHW59" s="61"/>
      <c r="GHX59" s="61"/>
      <c r="GHY59" s="61"/>
      <c r="GHZ59" s="61"/>
      <c r="GIA59" s="61"/>
      <c r="GIB59" s="61"/>
      <c r="GIC59" s="61"/>
      <c r="GID59" s="61"/>
      <c r="GIE59" s="61"/>
      <c r="GIF59" s="61"/>
      <c r="GIG59" s="61"/>
      <c r="GIH59" s="61"/>
      <c r="GII59" s="61"/>
      <c r="GIJ59" s="61"/>
      <c r="GIK59" s="61"/>
      <c r="GIL59" s="61"/>
      <c r="GIM59" s="61"/>
      <c r="GIN59" s="61"/>
      <c r="GIO59" s="61"/>
      <c r="GIP59" s="61"/>
      <c r="GIQ59" s="61"/>
      <c r="GIR59" s="61"/>
      <c r="GIS59" s="61"/>
      <c r="GIT59" s="61"/>
      <c r="GIU59" s="61"/>
      <c r="GIV59" s="61"/>
      <c r="GIW59" s="61"/>
      <c r="GIX59" s="61"/>
      <c r="GIY59" s="61"/>
      <c r="GIZ59" s="61"/>
      <c r="GJA59" s="61"/>
      <c r="GJB59" s="61"/>
      <c r="GJC59" s="61"/>
      <c r="GJD59" s="61"/>
      <c r="GJE59" s="61"/>
      <c r="GJF59" s="61"/>
      <c r="GJG59" s="61"/>
      <c r="GJH59" s="61"/>
      <c r="GJI59" s="61"/>
      <c r="GJJ59" s="61"/>
      <c r="GJK59" s="61"/>
      <c r="GJL59" s="61"/>
      <c r="GJM59" s="61"/>
      <c r="GJN59" s="61"/>
      <c r="GJO59" s="61"/>
      <c r="GJP59" s="61"/>
      <c r="GJQ59" s="61"/>
      <c r="GJR59" s="61"/>
      <c r="GJS59" s="61"/>
      <c r="GJT59" s="61"/>
      <c r="GJU59" s="61"/>
      <c r="GJV59" s="61"/>
      <c r="GJW59" s="61"/>
      <c r="GJX59" s="61"/>
      <c r="GJY59" s="61"/>
      <c r="GJZ59" s="61"/>
      <c r="GKA59" s="61"/>
      <c r="GKB59" s="61"/>
      <c r="GKC59" s="61"/>
      <c r="GKD59" s="61"/>
      <c r="GKE59" s="61"/>
      <c r="GKF59" s="61"/>
      <c r="GKG59" s="61"/>
      <c r="GKH59" s="61"/>
      <c r="GKI59" s="61"/>
      <c r="GKJ59" s="61"/>
      <c r="GKK59" s="61"/>
      <c r="GKL59" s="61"/>
      <c r="GKM59" s="61"/>
      <c r="GKN59" s="61"/>
      <c r="GKO59" s="61"/>
      <c r="GKP59" s="61"/>
      <c r="GKQ59" s="61"/>
      <c r="GKR59" s="61"/>
      <c r="GKS59" s="61"/>
      <c r="GKT59" s="61"/>
      <c r="GKU59" s="61"/>
      <c r="GKV59" s="61"/>
      <c r="GKW59" s="61"/>
      <c r="GKX59" s="61"/>
      <c r="GKY59" s="61"/>
      <c r="GKZ59" s="61"/>
      <c r="GLA59" s="61"/>
      <c r="GLB59" s="61"/>
      <c r="GLC59" s="61"/>
      <c r="GLD59" s="61"/>
      <c r="GLE59" s="61"/>
      <c r="GLF59" s="61"/>
      <c r="GLG59" s="61"/>
      <c r="GLH59" s="61"/>
      <c r="GLI59" s="61"/>
      <c r="GLJ59" s="61"/>
      <c r="GLK59" s="61"/>
      <c r="GLL59" s="61"/>
      <c r="GLM59" s="61"/>
      <c r="GLN59" s="61"/>
      <c r="GLO59" s="61"/>
      <c r="GLP59" s="61"/>
      <c r="GLQ59" s="61"/>
      <c r="GLR59" s="61"/>
      <c r="GLS59" s="61"/>
      <c r="GLT59" s="61"/>
      <c r="GLU59" s="61"/>
      <c r="GLV59" s="61"/>
      <c r="GLW59" s="61"/>
      <c r="GLX59" s="61"/>
      <c r="GLY59" s="61"/>
      <c r="GLZ59" s="61"/>
      <c r="GMA59" s="61"/>
      <c r="GMB59" s="61"/>
      <c r="GMC59" s="61"/>
      <c r="GMD59" s="61"/>
      <c r="GME59" s="61"/>
      <c r="GMF59" s="61"/>
      <c r="GMG59" s="61"/>
      <c r="GMH59" s="61"/>
      <c r="GMI59" s="61"/>
      <c r="GMJ59" s="61"/>
      <c r="GMK59" s="61"/>
      <c r="GML59" s="61"/>
      <c r="GMM59" s="61"/>
      <c r="GMN59" s="61"/>
      <c r="GMO59" s="61"/>
      <c r="GMP59" s="61"/>
      <c r="GMQ59" s="61"/>
      <c r="GMR59" s="61"/>
      <c r="GMS59" s="61"/>
      <c r="GMT59" s="61"/>
      <c r="GMU59" s="61"/>
      <c r="GMV59" s="61"/>
      <c r="GMW59" s="61"/>
      <c r="GMX59" s="61"/>
      <c r="GMY59" s="61"/>
      <c r="GMZ59" s="61"/>
      <c r="GNA59" s="61"/>
      <c r="GNB59" s="61"/>
      <c r="GNC59" s="61"/>
      <c r="GND59" s="61"/>
      <c r="GNE59" s="61"/>
      <c r="GNF59" s="61"/>
      <c r="GNG59" s="61"/>
      <c r="GNH59" s="61"/>
      <c r="GNI59" s="61"/>
      <c r="GNJ59" s="61"/>
      <c r="GNK59" s="61"/>
      <c r="GNL59" s="61"/>
      <c r="GNM59" s="61"/>
      <c r="GNN59" s="61"/>
      <c r="GNO59" s="61"/>
      <c r="GNP59" s="61"/>
      <c r="GNQ59" s="61"/>
      <c r="GNR59" s="61"/>
      <c r="GNS59" s="61"/>
      <c r="GNT59" s="61"/>
      <c r="GNU59" s="61"/>
      <c r="GNV59" s="61"/>
      <c r="GNW59" s="61"/>
      <c r="GNX59" s="61"/>
      <c r="GNY59" s="61"/>
      <c r="GNZ59" s="61"/>
      <c r="GOA59" s="61"/>
      <c r="GOB59" s="61"/>
      <c r="GOC59" s="61"/>
      <c r="GOD59" s="61"/>
      <c r="GOE59" s="61"/>
      <c r="GOF59" s="61"/>
      <c r="GOG59" s="61"/>
      <c r="GOH59" s="61"/>
      <c r="GOI59" s="61"/>
      <c r="GOJ59" s="61"/>
      <c r="GOK59" s="61"/>
      <c r="GOL59" s="61"/>
      <c r="GOM59" s="61"/>
      <c r="GON59" s="61"/>
      <c r="GOO59" s="61"/>
      <c r="GOP59" s="61"/>
      <c r="GOQ59" s="61"/>
      <c r="GOR59" s="61"/>
      <c r="GOS59" s="61"/>
      <c r="GOT59" s="61"/>
      <c r="GOU59" s="61"/>
      <c r="GOV59" s="61"/>
      <c r="GOW59" s="61"/>
      <c r="GOX59" s="61"/>
      <c r="GOY59" s="61"/>
      <c r="GOZ59" s="61"/>
      <c r="GPA59" s="61"/>
      <c r="GPB59" s="61"/>
      <c r="GPC59" s="61"/>
      <c r="GPD59" s="61"/>
      <c r="GPE59" s="61"/>
      <c r="GPF59" s="61"/>
      <c r="GPG59" s="61"/>
      <c r="GPH59" s="61"/>
      <c r="GPI59" s="61"/>
      <c r="GPJ59" s="61"/>
      <c r="GPK59" s="61"/>
      <c r="GPL59" s="61"/>
      <c r="GPM59" s="61"/>
      <c r="GPN59" s="61"/>
      <c r="GPO59" s="61"/>
      <c r="GPP59" s="61"/>
      <c r="GPQ59" s="61"/>
      <c r="GPR59" s="61"/>
      <c r="GPS59" s="61"/>
      <c r="GPT59" s="61"/>
      <c r="GPU59" s="61"/>
      <c r="GPV59" s="61"/>
      <c r="GPW59" s="61"/>
      <c r="GPX59" s="61"/>
      <c r="GPY59" s="61"/>
      <c r="GPZ59" s="61"/>
      <c r="GQA59" s="61"/>
      <c r="GQB59" s="61"/>
      <c r="GQC59" s="61"/>
      <c r="GQD59" s="61"/>
      <c r="GQE59" s="61"/>
      <c r="GQF59" s="61"/>
      <c r="GQG59" s="61"/>
      <c r="GQH59" s="61"/>
      <c r="GQI59" s="61"/>
      <c r="GQJ59" s="61"/>
      <c r="GQK59" s="61"/>
      <c r="GQL59" s="61"/>
      <c r="GQM59" s="61"/>
      <c r="GQN59" s="61"/>
      <c r="GQO59" s="61"/>
      <c r="GQP59" s="61"/>
      <c r="GQQ59" s="61"/>
      <c r="GQR59" s="61"/>
      <c r="GQS59" s="61"/>
      <c r="GQT59" s="61"/>
      <c r="GQU59" s="61"/>
      <c r="GQV59" s="61"/>
      <c r="GQW59" s="61"/>
      <c r="GQX59" s="61"/>
      <c r="GQY59" s="61"/>
      <c r="GQZ59" s="61"/>
      <c r="GRA59" s="61"/>
      <c r="GRB59" s="61"/>
      <c r="GRC59" s="61"/>
      <c r="GRD59" s="61"/>
      <c r="GRE59" s="61"/>
      <c r="GRF59" s="61"/>
      <c r="GRG59" s="61"/>
      <c r="GRH59" s="61"/>
      <c r="GRI59" s="61"/>
      <c r="GRJ59" s="61"/>
      <c r="GRK59" s="61"/>
      <c r="GRL59" s="61"/>
      <c r="GRM59" s="61"/>
      <c r="GRN59" s="61"/>
      <c r="GRO59" s="61"/>
      <c r="GRP59" s="61"/>
      <c r="GRQ59" s="61"/>
      <c r="GRR59" s="61"/>
      <c r="GRS59" s="61"/>
      <c r="GRT59" s="61"/>
      <c r="GRU59" s="61"/>
      <c r="GRV59" s="61"/>
      <c r="GRW59" s="61"/>
      <c r="GRX59" s="61"/>
      <c r="GRY59" s="61"/>
      <c r="GRZ59" s="61"/>
      <c r="GSA59" s="61"/>
      <c r="GSB59" s="61"/>
      <c r="GSC59" s="61"/>
      <c r="GSD59" s="61"/>
      <c r="GSE59" s="61"/>
      <c r="GSF59" s="61"/>
      <c r="GSG59" s="61"/>
      <c r="GSH59" s="61"/>
      <c r="GSI59" s="61"/>
      <c r="GSJ59" s="61"/>
      <c r="GSK59" s="61"/>
      <c r="GSL59" s="61"/>
      <c r="GSM59" s="61"/>
      <c r="GSN59" s="61"/>
      <c r="GSO59" s="61"/>
      <c r="GSP59" s="61"/>
      <c r="GSQ59" s="61"/>
      <c r="GSR59" s="61"/>
      <c r="GSS59" s="61"/>
      <c r="GST59" s="61"/>
      <c r="GSU59" s="61"/>
      <c r="GSV59" s="61"/>
      <c r="GSW59" s="61"/>
      <c r="GSX59" s="61"/>
      <c r="GSY59" s="61"/>
      <c r="GSZ59" s="61"/>
      <c r="GTA59" s="61"/>
      <c r="GTB59" s="61"/>
      <c r="GTC59" s="61"/>
      <c r="GTD59" s="61"/>
      <c r="GTE59" s="61"/>
      <c r="GTF59" s="61"/>
      <c r="GTG59" s="61"/>
      <c r="GTH59" s="61"/>
      <c r="GTI59" s="61"/>
      <c r="GTJ59" s="61"/>
      <c r="GTK59" s="61"/>
      <c r="GTL59" s="61"/>
      <c r="GTM59" s="61"/>
      <c r="GTN59" s="61"/>
      <c r="GTO59" s="61"/>
      <c r="GTP59" s="61"/>
      <c r="GTQ59" s="61"/>
      <c r="GTR59" s="61"/>
      <c r="GTS59" s="61"/>
      <c r="GTT59" s="61"/>
      <c r="GTU59" s="61"/>
      <c r="GTV59" s="61"/>
      <c r="GTW59" s="61"/>
      <c r="GTX59" s="61"/>
      <c r="GTY59" s="61"/>
      <c r="GTZ59" s="61"/>
      <c r="GUA59" s="61"/>
      <c r="GUB59" s="61"/>
      <c r="GUC59" s="61"/>
      <c r="GUD59" s="61"/>
      <c r="GUE59" s="61"/>
      <c r="GUF59" s="61"/>
      <c r="GUG59" s="61"/>
      <c r="GUH59" s="61"/>
      <c r="GUI59" s="61"/>
      <c r="GUJ59" s="61"/>
      <c r="GUK59" s="61"/>
      <c r="GUL59" s="61"/>
      <c r="GUM59" s="61"/>
      <c r="GUN59" s="61"/>
      <c r="GUO59" s="61"/>
      <c r="GUP59" s="61"/>
      <c r="GUQ59" s="61"/>
      <c r="GUR59" s="61"/>
      <c r="GUS59" s="61"/>
      <c r="GUT59" s="61"/>
      <c r="GUU59" s="61"/>
      <c r="GUV59" s="61"/>
      <c r="GUW59" s="61"/>
      <c r="GUX59" s="61"/>
      <c r="GUY59" s="61"/>
      <c r="GUZ59" s="61"/>
      <c r="GVA59" s="61"/>
      <c r="GVB59" s="61"/>
      <c r="GVC59" s="61"/>
      <c r="GVD59" s="61"/>
      <c r="GVE59" s="61"/>
      <c r="GVF59" s="61"/>
      <c r="GVG59" s="61"/>
      <c r="GVH59" s="61"/>
      <c r="GVI59" s="61"/>
      <c r="GVJ59" s="61"/>
      <c r="GVK59" s="61"/>
      <c r="GVL59" s="61"/>
      <c r="GVM59" s="61"/>
      <c r="GVN59" s="61"/>
      <c r="GVO59" s="61"/>
      <c r="GVP59" s="61"/>
      <c r="GVQ59" s="61"/>
      <c r="GVR59" s="61"/>
      <c r="GVS59" s="61"/>
      <c r="GVT59" s="61"/>
      <c r="GVU59" s="61"/>
      <c r="GVV59" s="61"/>
      <c r="GVW59" s="61"/>
      <c r="GVX59" s="61"/>
      <c r="GVY59" s="61"/>
      <c r="GVZ59" s="61"/>
      <c r="GWA59" s="61"/>
      <c r="GWB59" s="61"/>
      <c r="GWC59" s="61"/>
      <c r="GWD59" s="61"/>
      <c r="GWE59" s="61"/>
      <c r="GWF59" s="61"/>
      <c r="GWG59" s="61"/>
      <c r="GWH59" s="61"/>
      <c r="GWI59" s="61"/>
      <c r="GWJ59" s="61"/>
      <c r="GWK59" s="61"/>
      <c r="GWL59" s="61"/>
      <c r="GWM59" s="61"/>
      <c r="GWN59" s="61"/>
      <c r="GWO59" s="61"/>
      <c r="GWP59" s="61"/>
      <c r="GWQ59" s="61"/>
      <c r="GWR59" s="61"/>
      <c r="GWS59" s="61"/>
      <c r="GWT59" s="61"/>
      <c r="GWU59" s="61"/>
      <c r="GWV59" s="61"/>
      <c r="GWW59" s="61"/>
      <c r="GWX59" s="61"/>
      <c r="GWY59" s="61"/>
      <c r="GWZ59" s="61"/>
      <c r="GXA59" s="61"/>
      <c r="GXB59" s="61"/>
      <c r="GXC59" s="61"/>
      <c r="GXD59" s="61"/>
      <c r="GXE59" s="61"/>
      <c r="GXF59" s="61"/>
      <c r="GXG59" s="61"/>
      <c r="GXH59" s="61"/>
      <c r="GXI59" s="61"/>
      <c r="GXJ59" s="61"/>
      <c r="GXK59" s="61"/>
      <c r="GXL59" s="61"/>
      <c r="GXM59" s="61"/>
      <c r="GXN59" s="61"/>
      <c r="GXO59" s="61"/>
      <c r="GXP59" s="61"/>
      <c r="GXQ59" s="61"/>
      <c r="GXR59" s="61"/>
      <c r="GXS59" s="61"/>
      <c r="GXT59" s="61"/>
      <c r="GXU59" s="61"/>
      <c r="GXV59" s="61"/>
      <c r="GXW59" s="61"/>
      <c r="GXX59" s="61"/>
      <c r="GXY59" s="61"/>
      <c r="GXZ59" s="61"/>
      <c r="GYA59" s="61"/>
      <c r="GYB59" s="61"/>
      <c r="GYC59" s="61"/>
      <c r="GYD59" s="61"/>
      <c r="GYE59" s="61"/>
      <c r="GYF59" s="61"/>
      <c r="GYG59" s="61"/>
      <c r="GYH59" s="61"/>
      <c r="GYI59" s="61"/>
      <c r="GYJ59" s="61"/>
      <c r="GYK59" s="61"/>
      <c r="GYL59" s="61"/>
      <c r="GYM59" s="61"/>
      <c r="GYN59" s="61"/>
      <c r="GYO59" s="61"/>
      <c r="GYP59" s="61"/>
      <c r="GYQ59" s="61"/>
      <c r="GYR59" s="61"/>
      <c r="GYS59" s="61"/>
      <c r="GYT59" s="61"/>
      <c r="GYU59" s="61"/>
      <c r="GYV59" s="61"/>
      <c r="GYW59" s="61"/>
      <c r="GYX59" s="61"/>
      <c r="GYY59" s="61"/>
      <c r="GYZ59" s="61"/>
      <c r="GZA59" s="61"/>
      <c r="GZB59" s="61"/>
      <c r="GZC59" s="61"/>
      <c r="GZD59" s="61"/>
      <c r="GZE59" s="61"/>
      <c r="GZF59" s="61"/>
      <c r="GZG59" s="61"/>
      <c r="GZH59" s="61"/>
      <c r="GZI59" s="61"/>
      <c r="GZJ59" s="61"/>
      <c r="GZK59" s="61"/>
      <c r="GZL59" s="61"/>
      <c r="GZM59" s="61"/>
      <c r="GZN59" s="61"/>
      <c r="GZO59" s="61"/>
      <c r="GZP59" s="61"/>
      <c r="GZQ59" s="61"/>
      <c r="GZR59" s="61"/>
      <c r="GZS59" s="61"/>
      <c r="GZT59" s="61"/>
      <c r="GZU59" s="61"/>
      <c r="GZV59" s="61"/>
      <c r="GZW59" s="61"/>
      <c r="GZX59" s="61"/>
      <c r="GZY59" s="61"/>
      <c r="GZZ59" s="61"/>
      <c r="HAA59" s="61"/>
      <c r="HAB59" s="61"/>
      <c r="HAC59" s="61"/>
      <c r="HAD59" s="61"/>
      <c r="HAE59" s="61"/>
      <c r="HAF59" s="61"/>
      <c r="HAG59" s="61"/>
      <c r="HAH59" s="61"/>
      <c r="HAI59" s="61"/>
      <c r="HAJ59" s="61"/>
      <c r="HAK59" s="61"/>
      <c r="HAL59" s="61"/>
      <c r="HAM59" s="61"/>
      <c r="HAN59" s="61"/>
      <c r="HAO59" s="61"/>
      <c r="HAP59" s="61"/>
      <c r="HAQ59" s="61"/>
      <c r="HAR59" s="61"/>
      <c r="HAS59" s="61"/>
      <c r="HAT59" s="61"/>
      <c r="HAU59" s="61"/>
      <c r="HAV59" s="61"/>
      <c r="HAW59" s="61"/>
      <c r="HAX59" s="61"/>
      <c r="HAY59" s="61"/>
      <c r="HAZ59" s="61"/>
      <c r="HBA59" s="61"/>
      <c r="HBB59" s="61"/>
      <c r="HBC59" s="61"/>
      <c r="HBD59" s="61"/>
      <c r="HBE59" s="61"/>
      <c r="HBF59" s="61"/>
      <c r="HBG59" s="61"/>
      <c r="HBH59" s="61"/>
      <c r="HBI59" s="61"/>
      <c r="HBJ59" s="61"/>
      <c r="HBK59" s="61"/>
      <c r="HBL59" s="61"/>
      <c r="HBM59" s="61"/>
      <c r="HBN59" s="61"/>
      <c r="HBO59" s="61"/>
      <c r="HBP59" s="61"/>
      <c r="HBQ59" s="61"/>
      <c r="HBR59" s="61"/>
      <c r="HBS59" s="61"/>
      <c r="HBT59" s="61"/>
      <c r="HBU59" s="61"/>
      <c r="HBV59" s="61"/>
      <c r="HBW59" s="61"/>
      <c r="HBX59" s="61"/>
      <c r="HBY59" s="61"/>
      <c r="HBZ59" s="61"/>
      <c r="HCA59" s="61"/>
      <c r="HCB59" s="61"/>
      <c r="HCC59" s="61"/>
      <c r="HCD59" s="61"/>
      <c r="HCE59" s="61"/>
      <c r="HCF59" s="61"/>
      <c r="HCG59" s="61"/>
      <c r="HCH59" s="61"/>
      <c r="HCI59" s="61"/>
      <c r="HCJ59" s="61"/>
      <c r="HCK59" s="61"/>
      <c r="HCL59" s="61"/>
      <c r="HCM59" s="61"/>
      <c r="HCN59" s="61"/>
      <c r="HCO59" s="61"/>
      <c r="HCP59" s="61"/>
      <c r="HCQ59" s="61"/>
      <c r="HCR59" s="61"/>
      <c r="HCS59" s="61"/>
      <c r="HCT59" s="61"/>
      <c r="HCU59" s="61"/>
      <c r="HCV59" s="61"/>
      <c r="HCW59" s="61"/>
      <c r="HCX59" s="61"/>
      <c r="HCY59" s="61"/>
      <c r="HCZ59" s="61"/>
      <c r="HDA59" s="61"/>
      <c r="HDB59" s="61"/>
      <c r="HDC59" s="61"/>
      <c r="HDD59" s="61"/>
      <c r="HDE59" s="61"/>
      <c r="HDF59" s="61"/>
      <c r="HDG59" s="61"/>
      <c r="HDH59" s="61"/>
      <c r="HDI59" s="61"/>
      <c r="HDJ59" s="61"/>
      <c r="HDK59" s="61"/>
      <c r="HDL59" s="61"/>
      <c r="HDM59" s="61"/>
      <c r="HDN59" s="61"/>
      <c r="HDO59" s="61"/>
      <c r="HDP59" s="61"/>
      <c r="HDQ59" s="61"/>
      <c r="HDR59" s="61"/>
      <c r="HDS59" s="61"/>
      <c r="HDT59" s="61"/>
      <c r="HDU59" s="61"/>
      <c r="HDV59" s="61"/>
      <c r="HDW59" s="61"/>
      <c r="HDX59" s="61"/>
      <c r="HDY59" s="61"/>
      <c r="HDZ59" s="61"/>
      <c r="HEA59" s="61"/>
      <c r="HEB59" s="61"/>
      <c r="HEC59" s="61"/>
      <c r="HED59" s="61"/>
      <c r="HEE59" s="61"/>
      <c r="HEF59" s="61"/>
      <c r="HEG59" s="61"/>
      <c r="HEH59" s="61"/>
      <c r="HEI59" s="61"/>
      <c r="HEJ59" s="61"/>
      <c r="HEK59" s="61"/>
      <c r="HEL59" s="61"/>
      <c r="HEM59" s="61"/>
      <c r="HEN59" s="61"/>
      <c r="HEO59" s="61"/>
      <c r="HEP59" s="61"/>
      <c r="HEQ59" s="61"/>
      <c r="HER59" s="61"/>
      <c r="HES59" s="61"/>
      <c r="HET59" s="61"/>
      <c r="HEU59" s="61"/>
      <c r="HEV59" s="61"/>
      <c r="HEW59" s="61"/>
      <c r="HEX59" s="61"/>
      <c r="HEY59" s="61"/>
      <c r="HEZ59" s="61"/>
      <c r="HFA59" s="61"/>
      <c r="HFB59" s="61"/>
      <c r="HFC59" s="61"/>
      <c r="HFD59" s="61"/>
      <c r="HFE59" s="61"/>
      <c r="HFF59" s="61"/>
      <c r="HFG59" s="61"/>
      <c r="HFH59" s="61"/>
      <c r="HFI59" s="61"/>
      <c r="HFJ59" s="61"/>
      <c r="HFK59" s="61"/>
      <c r="HFL59" s="61"/>
      <c r="HFM59" s="61"/>
      <c r="HFN59" s="61"/>
      <c r="HFO59" s="61"/>
      <c r="HFP59" s="61"/>
      <c r="HFQ59" s="61"/>
      <c r="HFR59" s="61"/>
      <c r="HFS59" s="61"/>
      <c r="HFT59" s="61"/>
      <c r="HFU59" s="61"/>
      <c r="HFV59" s="61"/>
      <c r="HFW59" s="61"/>
      <c r="HFX59" s="61"/>
      <c r="HFY59" s="61"/>
      <c r="HFZ59" s="61"/>
      <c r="HGA59" s="61"/>
      <c r="HGB59" s="61"/>
      <c r="HGC59" s="61"/>
      <c r="HGD59" s="61"/>
      <c r="HGE59" s="61"/>
      <c r="HGF59" s="61"/>
      <c r="HGG59" s="61"/>
      <c r="HGH59" s="61"/>
      <c r="HGI59" s="61"/>
      <c r="HGJ59" s="61"/>
      <c r="HGK59" s="61"/>
      <c r="HGL59" s="61"/>
      <c r="HGM59" s="61"/>
      <c r="HGN59" s="61"/>
      <c r="HGO59" s="61"/>
      <c r="HGP59" s="61"/>
      <c r="HGQ59" s="61"/>
      <c r="HGR59" s="61"/>
      <c r="HGS59" s="61"/>
      <c r="HGT59" s="61"/>
      <c r="HGU59" s="61"/>
      <c r="HGV59" s="61"/>
      <c r="HGW59" s="61"/>
      <c r="HGX59" s="61"/>
      <c r="HGY59" s="61"/>
      <c r="HGZ59" s="61"/>
      <c r="HHA59" s="61"/>
      <c r="HHB59" s="61"/>
      <c r="HHC59" s="61"/>
      <c r="HHD59" s="61"/>
      <c r="HHE59" s="61"/>
      <c r="HHF59" s="61"/>
      <c r="HHG59" s="61"/>
      <c r="HHH59" s="61"/>
      <c r="HHI59" s="61"/>
      <c r="HHJ59" s="61"/>
      <c r="HHK59" s="61"/>
      <c r="HHL59" s="61"/>
      <c r="HHM59" s="61"/>
      <c r="HHN59" s="61"/>
      <c r="HHO59" s="61"/>
      <c r="HHP59" s="61"/>
      <c r="HHQ59" s="61"/>
      <c r="HHR59" s="61"/>
      <c r="HHS59" s="61"/>
      <c r="HHT59" s="61"/>
      <c r="HHU59" s="61"/>
      <c r="HHV59" s="61"/>
      <c r="HHW59" s="61"/>
      <c r="HHX59" s="61"/>
      <c r="HHY59" s="61"/>
      <c r="HHZ59" s="61"/>
      <c r="HIA59" s="61"/>
      <c r="HIB59" s="61"/>
      <c r="HIC59" s="61"/>
      <c r="HID59" s="61"/>
      <c r="HIE59" s="61"/>
      <c r="HIF59" s="61"/>
      <c r="HIG59" s="61"/>
      <c r="HIH59" s="61"/>
      <c r="HII59" s="61"/>
      <c r="HIJ59" s="61"/>
      <c r="HIK59" s="61"/>
      <c r="HIL59" s="61"/>
      <c r="HIM59" s="61"/>
      <c r="HIN59" s="61"/>
      <c r="HIO59" s="61"/>
      <c r="HIP59" s="61"/>
      <c r="HIQ59" s="61"/>
      <c r="HIR59" s="61"/>
      <c r="HIS59" s="61"/>
      <c r="HIT59" s="61"/>
      <c r="HIU59" s="61"/>
      <c r="HIV59" s="61"/>
      <c r="HIW59" s="61"/>
      <c r="HIX59" s="61"/>
      <c r="HIY59" s="61"/>
      <c r="HIZ59" s="61"/>
      <c r="HJA59" s="61"/>
      <c r="HJB59" s="61"/>
      <c r="HJC59" s="61"/>
      <c r="HJD59" s="61"/>
      <c r="HJE59" s="61"/>
      <c r="HJF59" s="61"/>
      <c r="HJG59" s="61"/>
      <c r="HJH59" s="61"/>
      <c r="HJI59" s="61"/>
      <c r="HJJ59" s="61"/>
      <c r="HJK59" s="61"/>
      <c r="HJL59" s="61"/>
      <c r="HJM59" s="61"/>
      <c r="HJN59" s="61"/>
      <c r="HJO59" s="61"/>
      <c r="HJP59" s="61"/>
      <c r="HJQ59" s="61"/>
      <c r="HJR59" s="61"/>
      <c r="HJS59" s="61"/>
      <c r="HJT59" s="61"/>
      <c r="HJU59" s="61"/>
      <c r="HJV59" s="61"/>
      <c r="HJW59" s="61"/>
      <c r="HJX59" s="61"/>
      <c r="HJY59" s="61"/>
      <c r="HJZ59" s="61"/>
      <c r="HKA59" s="61"/>
      <c r="HKB59" s="61"/>
      <c r="HKC59" s="61"/>
      <c r="HKD59" s="61"/>
      <c r="HKE59" s="61"/>
      <c r="HKF59" s="61"/>
      <c r="HKG59" s="61"/>
      <c r="HKH59" s="61"/>
      <c r="HKI59" s="61"/>
      <c r="HKJ59" s="61"/>
      <c r="HKK59" s="61"/>
      <c r="HKL59" s="61"/>
      <c r="HKM59" s="61"/>
      <c r="HKN59" s="61"/>
      <c r="HKO59" s="61"/>
      <c r="HKP59" s="61"/>
      <c r="HKQ59" s="61"/>
      <c r="HKR59" s="61"/>
      <c r="HKS59" s="61"/>
      <c r="HKT59" s="61"/>
      <c r="HKU59" s="61"/>
      <c r="HKV59" s="61"/>
      <c r="HKW59" s="61"/>
      <c r="HKX59" s="61"/>
      <c r="HKY59" s="61"/>
      <c r="HKZ59" s="61"/>
      <c r="HLA59" s="61"/>
      <c r="HLB59" s="61"/>
      <c r="HLC59" s="61"/>
      <c r="HLD59" s="61"/>
      <c r="HLE59" s="61"/>
      <c r="HLF59" s="61"/>
      <c r="HLG59" s="61"/>
      <c r="HLH59" s="61"/>
      <c r="HLI59" s="61"/>
      <c r="HLJ59" s="61"/>
      <c r="HLK59" s="61"/>
      <c r="HLL59" s="61"/>
      <c r="HLM59" s="61"/>
      <c r="HLN59" s="61"/>
      <c r="HLO59" s="61"/>
      <c r="HLP59" s="61"/>
      <c r="HLQ59" s="61"/>
      <c r="HLR59" s="61"/>
      <c r="HLS59" s="61"/>
      <c r="HLT59" s="61"/>
      <c r="HLU59" s="61"/>
      <c r="HLV59" s="61"/>
      <c r="HLW59" s="61"/>
      <c r="HLX59" s="61"/>
      <c r="HLY59" s="61"/>
      <c r="HLZ59" s="61"/>
      <c r="HMA59" s="61"/>
      <c r="HMB59" s="61"/>
      <c r="HMC59" s="61"/>
      <c r="HMD59" s="61"/>
      <c r="HME59" s="61"/>
      <c r="HMF59" s="61"/>
      <c r="HMG59" s="61"/>
      <c r="HMH59" s="61"/>
      <c r="HMI59" s="61"/>
      <c r="HMJ59" s="61"/>
      <c r="HMK59" s="61"/>
      <c r="HML59" s="61"/>
      <c r="HMM59" s="61"/>
      <c r="HMN59" s="61"/>
      <c r="HMO59" s="61"/>
      <c r="HMP59" s="61"/>
      <c r="HMQ59" s="61"/>
      <c r="HMR59" s="61"/>
      <c r="HMS59" s="61"/>
      <c r="HMT59" s="61"/>
      <c r="HMU59" s="61"/>
      <c r="HMV59" s="61"/>
      <c r="HMW59" s="61"/>
      <c r="HMX59" s="61"/>
      <c r="HMY59" s="61"/>
      <c r="HMZ59" s="61"/>
      <c r="HNA59" s="61"/>
      <c r="HNB59" s="61"/>
      <c r="HNC59" s="61"/>
      <c r="HND59" s="61"/>
      <c r="HNE59" s="61"/>
      <c r="HNF59" s="61"/>
      <c r="HNG59" s="61"/>
      <c r="HNH59" s="61"/>
      <c r="HNI59" s="61"/>
      <c r="HNJ59" s="61"/>
      <c r="HNK59" s="61"/>
      <c r="HNL59" s="61"/>
      <c r="HNM59" s="61"/>
      <c r="HNN59" s="61"/>
      <c r="HNO59" s="61"/>
      <c r="HNP59" s="61"/>
      <c r="HNQ59" s="61"/>
      <c r="HNR59" s="61"/>
      <c r="HNS59" s="61"/>
      <c r="HNT59" s="61"/>
      <c r="HNU59" s="61"/>
      <c r="HNV59" s="61"/>
      <c r="HNW59" s="61"/>
      <c r="HNX59" s="61"/>
      <c r="HNY59" s="61"/>
      <c r="HNZ59" s="61"/>
      <c r="HOA59" s="61"/>
      <c r="HOB59" s="61"/>
      <c r="HOC59" s="61"/>
      <c r="HOD59" s="61"/>
      <c r="HOE59" s="61"/>
      <c r="HOF59" s="61"/>
      <c r="HOG59" s="61"/>
      <c r="HOH59" s="61"/>
      <c r="HOI59" s="61"/>
      <c r="HOJ59" s="61"/>
      <c r="HOK59" s="61"/>
      <c r="HOL59" s="61"/>
      <c r="HOM59" s="61"/>
      <c r="HON59" s="61"/>
      <c r="HOO59" s="61"/>
      <c r="HOP59" s="61"/>
      <c r="HOQ59" s="61"/>
      <c r="HOR59" s="61"/>
      <c r="HOS59" s="61"/>
      <c r="HOT59" s="61"/>
      <c r="HOU59" s="61"/>
      <c r="HOV59" s="61"/>
      <c r="HOW59" s="61"/>
      <c r="HOX59" s="61"/>
      <c r="HOY59" s="61"/>
      <c r="HOZ59" s="61"/>
      <c r="HPA59" s="61"/>
      <c r="HPB59" s="61"/>
      <c r="HPC59" s="61"/>
      <c r="HPD59" s="61"/>
      <c r="HPE59" s="61"/>
      <c r="HPF59" s="61"/>
      <c r="HPG59" s="61"/>
      <c r="HPH59" s="61"/>
      <c r="HPI59" s="61"/>
      <c r="HPJ59" s="61"/>
      <c r="HPK59" s="61"/>
      <c r="HPL59" s="61"/>
      <c r="HPM59" s="61"/>
      <c r="HPN59" s="61"/>
      <c r="HPO59" s="61"/>
      <c r="HPP59" s="61"/>
      <c r="HPQ59" s="61"/>
      <c r="HPR59" s="61"/>
      <c r="HPS59" s="61"/>
      <c r="HPT59" s="61"/>
      <c r="HPU59" s="61"/>
      <c r="HPV59" s="61"/>
      <c r="HPW59" s="61"/>
      <c r="HPX59" s="61"/>
      <c r="HPY59" s="61"/>
      <c r="HPZ59" s="61"/>
      <c r="HQA59" s="61"/>
      <c r="HQB59" s="61"/>
      <c r="HQC59" s="61"/>
      <c r="HQD59" s="61"/>
      <c r="HQE59" s="61"/>
      <c r="HQF59" s="61"/>
      <c r="HQG59" s="61"/>
      <c r="HQH59" s="61"/>
      <c r="HQI59" s="61"/>
      <c r="HQJ59" s="61"/>
      <c r="HQK59" s="61"/>
      <c r="HQL59" s="61"/>
      <c r="HQM59" s="61"/>
      <c r="HQN59" s="61"/>
      <c r="HQO59" s="61"/>
      <c r="HQP59" s="61"/>
      <c r="HQQ59" s="61"/>
      <c r="HQR59" s="61"/>
      <c r="HQS59" s="61"/>
      <c r="HQT59" s="61"/>
      <c r="HQU59" s="61"/>
      <c r="HQV59" s="61"/>
      <c r="HQW59" s="61"/>
      <c r="HQX59" s="61"/>
      <c r="HQY59" s="61"/>
      <c r="HQZ59" s="61"/>
      <c r="HRA59" s="61"/>
      <c r="HRB59" s="61"/>
      <c r="HRC59" s="61"/>
      <c r="HRD59" s="61"/>
      <c r="HRE59" s="61"/>
      <c r="HRF59" s="61"/>
      <c r="HRG59" s="61"/>
      <c r="HRH59" s="61"/>
      <c r="HRI59" s="61"/>
      <c r="HRJ59" s="61"/>
      <c r="HRK59" s="61"/>
      <c r="HRL59" s="61"/>
      <c r="HRM59" s="61"/>
      <c r="HRN59" s="61"/>
      <c r="HRO59" s="61"/>
      <c r="HRP59" s="61"/>
      <c r="HRQ59" s="61"/>
      <c r="HRR59" s="61"/>
      <c r="HRS59" s="61"/>
      <c r="HRT59" s="61"/>
      <c r="HRU59" s="61"/>
      <c r="HRV59" s="61"/>
      <c r="HRW59" s="61"/>
      <c r="HRX59" s="61"/>
      <c r="HRY59" s="61"/>
      <c r="HRZ59" s="61"/>
      <c r="HSA59" s="61"/>
      <c r="HSB59" s="61"/>
      <c r="HSC59" s="61"/>
      <c r="HSD59" s="61"/>
      <c r="HSE59" s="61"/>
      <c r="HSF59" s="61"/>
      <c r="HSG59" s="61"/>
      <c r="HSH59" s="61"/>
      <c r="HSI59" s="61"/>
      <c r="HSJ59" s="61"/>
      <c r="HSK59" s="61"/>
      <c r="HSL59" s="61"/>
      <c r="HSM59" s="61"/>
      <c r="HSN59" s="61"/>
      <c r="HSO59" s="61"/>
      <c r="HSP59" s="61"/>
      <c r="HSQ59" s="61"/>
      <c r="HSR59" s="61"/>
      <c r="HSS59" s="61"/>
      <c r="HST59" s="61"/>
      <c r="HSU59" s="61"/>
      <c r="HSV59" s="61"/>
      <c r="HSW59" s="61"/>
      <c r="HSX59" s="61"/>
      <c r="HSY59" s="61"/>
      <c r="HSZ59" s="61"/>
      <c r="HTA59" s="61"/>
      <c r="HTB59" s="61"/>
      <c r="HTC59" s="61"/>
      <c r="HTD59" s="61"/>
      <c r="HTE59" s="61"/>
      <c r="HTF59" s="61"/>
      <c r="HTG59" s="61"/>
      <c r="HTH59" s="61"/>
      <c r="HTI59" s="61"/>
      <c r="HTJ59" s="61"/>
      <c r="HTK59" s="61"/>
      <c r="HTL59" s="61"/>
      <c r="HTM59" s="61"/>
      <c r="HTN59" s="61"/>
      <c r="HTO59" s="61"/>
      <c r="HTP59" s="61"/>
      <c r="HTQ59" s="61"/>
      <c r="HTR59" s="61"/>
      <c r="HTS59" s="61"/>
      <c r="HTT59" s="61"/>
      <c r="HTU59" s="61"/>
      <c r="HTV59" s="61"/>
      <c r="HTW59" s="61"/>
      <c r="HTX59" s="61"/>
      <c r="HTY59" s="61"/>
      <c r="HTZ59" s="61"/>
      <c r="HUA59" s="61"/>
      <c r="HUB59" s="61"/>
      <c r="HUC59" s="61"/>
      <c r="HUD59" s="61"/>
      <c r="HUE59" s="61"/>
      <c r="HUF59" s="61"/>
      <c r="HUG59" s="61"/>
      <c r="HUH59" s="61"/>
      <c r="HUI59" s="61"/>
      <c r="HUJ59" s="61"/>
      <c r="HUK59" s="61"/>
      <c r="HUL59" s="61"/>
      <c r="HUM59" s="61"/>
      <c r="HUN59" s="61"/>
      <c r="HUO59" s="61"/>
      <c r="HUP59" s="61"/>
      <c r="HUQ59" s="61"/>
      <c r="HUR59" s="61"/>
      <c r="HUS59" s="61"/>
      <c r="HUT59" s="61"/>
      <c r="HUU59" s="61"/>
      <c r="HUV59" s="61"/>
      <c r="HUW59" s="61"/>
      <c r="HUX59" s="61"/>
      <c r="HUY59" s="61"/>
      <c r="HUZ59" s="61"/>
      <c r="HVA59" s="61"/>
      <c r="HVB59" s="61"/>
      <c r="HVC59" s="61"/>
      <c r="HVD59" s="61"/>
      <c r="HVE59" s="61"/>
      <c r="HVF59" s="61"/>
      <c r="HVG59" s="61"/>
      <c r="HVH59" s="61"/>
      <c r="HVI59" s="61"/>
      <c r="HVJ59" s="61"/>
      <c r="HVK59" s="61"/>
      <c r="HVL59" s="61"/>
      <c r="HVM59" s="61"/>
      <c r="HVN59" s="61"/>
      <c r="HVO59" s="61"/>
      <c r="HVP59" s="61"/>
      <c r="HVQ59" s="61"/>
      <c r="HVR59" s="61"/>
      <c r="HVS59" s="61"/>
      <c r="HVT59" s="61"/>
      <c r="HVU59" s="61"/>
      <c r="HVV59" s="61"/>
      <c r="HVW59" s="61"/>
      <c r="HVX59" s="61"/>
      <c r="HVY59" s="61"/>
      <c r="HVZ59" s="61"/>
      <c r="HWA59" s="61"/>
      <c r="HWB59" s="61"/>
      <c r="HWC59" s="61"/>
      <c r="HWD59" s="61"/>
      <c r="HWE59" s="61"/>
      <c r="HWF59" s="61"/>
      <c r="HWG59" s="61"/>
      <c r="HWH59" s="61"/>
      <c r="HWI59" s="61"/>
      <c r="HWJ59" s="61"/>
      <c r="HWK59" s="61"/>
      <c r="HWL59" s="61"/>
      <c r="HWM59" s="61"/>
      <c r="HWN59" s="61"/>
      <c r="HWO59" s="61"/>
      <c r="HWP59" s="61"/>
      <c r="HWQ59" s="61"/>
      <c r="HWR59" s="61"/>
      <c r="HWS59" s="61"/>
      <c r="HWT59" s="61"/>
      <c r="HWU59" s="61"/>
      <c r="HWV59" s="61"/>
      <c r="HWW59" s="61"/>
      <c r="HWX59" s="61"/>
      <c r="HWY59" s="61"/>
      <c r="HWZ59" s="61"/>
      <c r="HXA59" s="61"/>
      <c r="HXB59" s="61"/>
      <c r="HXC59" s="61"/>
      <c r="HXD59" s="61"/>
      <c r="HXE59" s="61"/>
      <c r="HXF59" s="61"/>
      <c r="HXG59" s="61"/>
      <c r="HXH59" s="61"/>
      <c r="HXI59" s="61"/>
      <c r="HXJ59" s="61"/>
      <c r="HXK59" s="61"/>
      <c r="HXL59" s="61"/>
      <c r="HXM59" s="61"/>
      <c r="HXN59" s="61"/>
      <c r="HXO59" s="61"/>
      <c r="HXP59" s="61"/>
      <c r="HXQ59" s="61"/>
      <c r="HXR59" s="61"/>
      <c r="HXS59" s="61"/>
      <c r="HXT59" s="61"/>
      <c r="HXU59" s="61"/>
      <c r="HXV59" s="61"/>
      <c r="HXW59" s="61"/>
      <c r="HXX59" s="61"/>
      <c r="HXY59" s="61"/>
      <c r="HXZ59" s="61"/>
      <c r="HYA59" s="61"/>
      <c r="HYB59" s="61"/>
      <c r="HYC59" s="61"/>
      <c r="HYD59" s="61"/>
      <c r="HYE59" s="61"/>
      <c r="HYF59" s="61"/>
      <c r="HYG59" s="61"/>
      <c r="HYH59" s="61"/>
      <c r="HYI59" s="61"/>
      <c r="HYJ59" s="61"/>
      <c r="HYK59" s="61"/>
      <c r="HYL59" s="61"/>
      <c r="HYM59" s="61"/>
      <c r="HYN59" s="61"/>
      <c r="HYO59" s="61"/>
      <c r="HYP59" s="61"/>
      <c r="HYQ59" s="61"/>
      <c r="HYR59" s="61"/>
      <c r="HYS59" s="61"/>
      <c r="HYT59" s="61"/>
      <c r="HYU59" s="61"/>
      <c r="HYV59" s="61"/>
      <c r="HYW59" s="61"/>
      <c r="HYX59" s="61"/>
      <c r="HYY59" s="61"/>
      <c r="HYZ59" s="61"/>
      <c r="HZA59" s="61"/>
      <c r="HZB59" s="61"/>
      <c r="HZC59" s="61"/>
      <c r="HZD59" s="61"/>
      <c r="HZE59" s="61"/>
      <c r="HZF59" s="61"/>
      <c r="HZG59" s="61"/>
      <c r="HZH59" s="61"/>
      <c r="HZI59" s="61"/>
      <c r="HZJ59" s="61"/>
      <c r="HZK59" s="61"/>
      <c r="HZL59" s="61"/>
      <c r="HZM59" s="61"/>
      <c r="HZN59" s="61"/>
      <c r="HZO59" s="61"/>
      <c r="HZP59" s="61"/>
      <c r="HZQ59" s="61"/>
      <c r="HZR59" s="61"/>
      <c r="HZS59" s="61"/>
      <c r="HZT59" s="61"/>
      <c r="HZU59" s="61"/>
      <c r="HZV59" s="61"/>
      <c r="HZW59" s="61"/>
      <c r="HZX59" s="61"/>
      <c r="HZY59" s="61"/>
      <c r="HZZ59" s="61"/>
      <c r="IAA59" s="61"/>
      <c r="IAB59" s="61"/>
      <c r="IAC59" s="61"/>
      <c r="IAD59" s="61"/>
      <c r="IAE59" s="61"/>
      <c r="IAF59" s="61"/>
      <c r="IAG59" s="61"/>
      <c r="IAH59" s="61"/>
      <c r="IAI59" s="61"/>
      <c r="IAJ59" s="61"/>
      <c r="IAK59" s="61"/>
      <c r="IAL59" s="61"/>
      <c r="IAM59" s="61"/>
      <c r="IAN59" s="61"/>
      <c r="IAO59" s="61"/>
      <c r="IAP59" s="61"/>
      <c r="IAQ59" s="61"/>
      <c r="IAR59" s="61"/>
      <c r="IAS59" s="61"/>
      <c r="IAT59" s="61"/>
      <c r="IAU59" s="61"/>
      <c r="IAV59" s="61"/>
      <c r="IAW59" s="61"/>
      <c r="IAX59" s="61"/>
      <c r="IAY59" s="61"/>
      <c r="IAZ59" s="61"/>
      <c r="IBA59" s="61"/>
      <c r="IBB59" s="61"/>
      <c r="IBC59" s="61"/>
      <c r="IBD59" s="61"/>
      <c r="IBE59" s="61"/>
      <c r="IBF59" s="61"/>
      <c r="IBG59" s="61"/>
      <c r="IBH59" s="61"/>
      <c r="IBI59" s="61"/>
      <c r="IBJ59" s="61"/>
      <c r="IBK59" s="61"/>
      <c r="IBL59" s="61"/>
      <c r="IBM59" s="61"/>
      <c r="IBN59" s="61"/>
      <c r="IBO59" s="61"/>
      <c r="IBP59" s="61"/>
      <c r="IBQ59" s="61"/>
      <c r="IBR59" s="61"/>
      <c r="IBS59" s="61"/>
      <c r="IBT59" s="61"/>
      <c r="IBU59" s="61"/>
      <c r="IBV59" s="61"/>
      <c r="IBW59" s="61"/>
      <c r="IBX59" s="61"/>
      <c r="IBY59" s="61"/>
      <c r="IBZ59" s="61"/>
      <c r="ICA59" s="61"/>
      <c r="ICB59" s="61"/>
      <c r="ICC59" s="61"/>
      <c r="ICD59" s="61"/>
      <c r="ICE59" s="61"/>
      <c r="ICF59" s="61"/>
      <c r="ICG59" s="61"/>
      <c r="ICH59" s="61"/>
      <c r="ICI59" s="61"/>
      <c r="ICJ59" s="61"/>
      <c r="ICK59" s="61"/>
      <c r="ICL59" s="61"/>
      <c r="ICM59" s="61"/>
      <c r="ICN59" s="61"/>
      <c r="ICO59" s="61"/>
      <c r="ICP59" s="61"/>
      <c r="ICQ59" s="61"/>
      <c r="ICR59" s="61"/>
      <c r="ICS59" s="61"/>
      <c r="ICT59" s="61"/>
      <c r="ICU59" s="61"/>
      <c r="ICV59" s="61"/>
      <c r="ICW59" s="61"/>
      <c r="ICX59" s="61"/>
      <c r="ICY59" s="61"/>
      <c r="ICZ59" s="61"/>
      <c r="IDA59" s="61"/>
      <c r="IDB59" s="61"/>
      <c r="IDC59" s="61"/>
      <c r="IDD59" s="61"/>
      <c r="IDE59" s="61"/>
      <c r="IDF59" s="61"/>
      <c r="IDG59" s="61"/>
      <c r="IDH59" s="61"/>
      <c r="IDI59" s="61"/>
      <c r="IDJ59" s="61"/>
      <c r="IDK59" s="61"/>
      <c r="IDL59" s="61"/>
      <c r="IDM59" s="61"/>
      <c r="IDN59" s="61"/>
      <c r="IDO59" s="61"/>
      <c r="IDP59" s="61"/>
      <c r="IDQ59" s="61"/>
      <c r="IDR59" s="61"/>
      <c r="IDS59" s="61"/>
      <c r="IDT59" s="61"/>
      <c r="IDU59" s="61"/>
      <c r="IDV59" s="61"/>
      <c r="IDW59" s="61"/>
      <c r="IDX59" s="61"/>
      <c r="IDY59" s="61"/>
      <c r="IDZ59" s="61"/>
      <c r="IEA59" s="61"/>
      <c r="IEB59" s="61"/>
      <c r="IEC59" s="61"/>
      <c r="IED59" s="61"/>
      <c r="IEE59" s="61"/>
      <c r="IEF59" s="61"/>
      <c r="IEG59" s="61"/>
      <c r="IEH59" s="61"/>
      <c r="IEI59" s="61"/>
      <c r="IEJ59" s="61"/>
      <c r="IEK59" s="61"/>
      <c r="IEL59" s="61"/>
      <c r="IEM59" s="61"/>
      <c r="IEN59" s="61"/>
      <c r="IEO59" s="61"/>
      <c r="IEP59" s="61"/>
      <c r="IEQ59" s="61"/>
      <c r="IER59" s="61"/>
      <c r="IES59" s="61"/>
      <c r="IET59" s="61"/>
      <c r="IEU59" s="61"/>
      <c r="IEV59" s="61"/>
      <c r="IEW59" s="61"/>
      <c r="IEX59" s="61"/>
      <c r="IEY59" s="61"/>
      <c r="IEZ59" s="61"/>
      <c r="IFA59" s="61"/>
      <c r="IFB59" s="61"/>
      <c r="IFC59" s="61"/>
      <c r="IFD59" s="61"/>
      <c r="IFE59" s="61"/>
      <c r="IFF59" s="61"/>
      <c r="IFG59" s="61"/>
      <c r="IFH59" s="61"/>
      <c r="IFI59" s="61"/>
      <c r="IFJ59" s="61"/>
      <c r="IFK59" s="61"/>
      <c r="IFL59" s="61"/>
      <c r="IFM59" s="61"/>
      <c r="IFN59" s="61"/>
      <c r="IFO59" s="61"/>
      <c r="IFP59" s="61"/>
      <c r="IFQ59" s="61"/>
      <c r="IFR59" s="61"/>
      <c r="IFS59" s="61"/>
      <c r="IFT59" s="61"/>
      <c r="IFU59" s="61"/>
      <c r="IFV59" s="61"/>
      <c r="IFW59" s="61"/>
      <c r="IFX59" s="61"/>
      <c r="IFY59" s="61"/>
      <c r="IFZ59" s="61"/>
      <c r="IGA59" s="61"/>
      <c r="IGB59" s="61"/>
      <c r="IGC59" s="61"/>
      <c r="IGD59" s="61"/>
      <c r="IGE59" s="61"/>
      <c r="IGF59" s="61"/>
      <c r="IGG59" s="61"/>
      <c r="IGH59" s="61"/>
      <c r="IGI59" s="61"/>
      <c r="IGJ59" s="61"/>
      <c r="IGK59" s="61"/>
      <c r="IGL59" s="61"/>
      <c r="IGM59" s="61"/>
      <c r="IGN59" s="61"/>
      <c r="IGO59" s="61"/>
      <c r="IGP59" s="61"/>
      <c r="IGQ59" s="61"/>
      <c r="IGR59" s="61"/>
      <c r="IGS59" s="61"/>
      <c r="IGT59" s="61"/>
      <c r="IGU59" s="61"/>
      <c r="IGV59" s="61"/>
      <c r="IGW59" s="61"/>
      <c r="IGX59" s="61"/>
      <c r="IGY59" s="61"/>
      <c r="IGZ59" s="61"/>
      <c r="IHA59" s="61"/>
      <c r="IHB59" s="61"/>
      <c r="IHC59" s="61"/>
      <c r="IHD59" s="61"/>
      <c r="IHE59" s="61"/>
      <c r="IHF59" s="61"/>
      <c r="IHG59" s="61"/>
      <c r="IHH59" s="61"/>
      <c r="IHI59" s="61"/>
      <c r="IHJ59" s="61"/>
      <c r="IHK59" s="61"/>
      <c r="IHL59" s="61"/>
      <c r="IHM59" s="61"/>
      <c r="IHN59" s="61"/>
      <c r="IHO59" s="61"/>
      <c r="IHP59" s="61"/>
      <c r="IHQ59" s="61"/>
      <c r="IHR59" s="61"/>
      <c r="IHS59" s="61"/>
      <c r="IHT59" s="61"/>
      <c r="IHU59" s="61"/>
      <c r="IHV59" s="61"/>
      <c r="IHW59" s="61"/>
      <c r="IHX59" s="61"/>
      <c r="IHY59" s="61"/>
      <c r="IHZ59" s="61"/>
      <c r="IIA59" s="61"/>
      <c r="IIB59" s="61"/>
      <c r="IIC59" s="61"/>
      <c r="IID59" s="61"/>
      <c r="IIE59" s="61"/>
      <c r="IIF59" s="61"/>
      <c r="IIG59" s="61"/>
      <c r="IIH59" s="61"/>
      <c r="III59" s="61"/>
      <c r="IIJ59" s="61"/>
      <c r="IIK59" s="61"/>
      <c r="IIL59" s="61"/>
      <c r="IIM59" s="61"/>
      <c r="IIN59" s="61"/>
      <c r="IIO59" s="61"/>
      <c r="IIP59" s="61"/>
      <c r="IIQ59" s="61"/>
      <c r="IIR59" s="61"/>
      <c r="IIS59" s="61"/>
      <c r="IIT59" s="61"/>
      <c r="IIU59" s="61"/>
      <c r="IIV59" s="61"/>
      <c r="IIW59" s="61"/>
      <c r="IIX59" s="61"/>
      <c r="IIY59" s="61"/>
      <c r="IIZ59" s="61"/>
      <c r="IJA59" s="61"/>
      <c r="IJB59" s="61"/>
      <c r="IJC59" s="61"/>
      <c r="IJD59" s="61"/>
      <c r="IJE59" s="61"/>
      <c r="IJF59" s="61"/>
      <c r="IJG59" s="61"/>
      <c r="IJH59" s="61"/>
      <c r="IJI59" s="61"/>
      <c r="IJJ59" s="61"/>
      <c r="IJK59" s="61"/>
      <c r="IJL59" s="61"/>
      <c r="IJM59" s="61"/>
      <c r="IJN59" s="61"/>
      <c r="IJO59" s="61"/>
      <c r="IJP59" s="61"/>
      <c r="IJQ59" s="61"/>
      <c r="IJR59" s="61"/>
      <c r="IJS59" s="61"/>
      <c r="IJT59" s="61"/>
      <c r="IJU59" s="61"/>
      <c r="IJV59" s="61"/>
      <c r="IJW59" s="61"/>
      <c r="IJX59" s="61"/>
      <c r="IJY59" s="61"/>
      <c r="IJZ59" s="61"/>
      <c r="IKA59" s="61"/>
      <c r="IKB59" s="61"/>
      <c r="IKC59" s="61"/>
      <c r="IKD59" s="61"/>
      <c r="IKE59" s="61"/>
      <c r="IKF59" s="61"/>
      <c r="IKG59" s="61"/>
      <c r="IKH59" s="61"/>
      <c r="IKI59" s="61"/>
      <c r="IKJ59" s="61"/>
      <c r="IKK59" s="61"/>
      <c r="IKL59" s="61"/>
      <c r="IKM59" s="61"/>
      <c r="IKN59" s="61"/>
      <c r="IKO59" s="61"/>
      <c r="IKP59" s="61"/>
      <c r="IKQ59" s="61"/>
      <c r="IKR59" s="61"/>
      <c r="IKS59" s="61"/>
      <c r="IKT59" s="61"/>
      <c r="IKU59" s="61"/>
      <c r="IKV59" s="61"/>
      <c r="IKW59" s="61"/>
      <c r="IKX59" s="61"/>
      <c r="IKY59" s="61"/>
      <c r="IKZ59" s="61"/>
      <c r="ILA59" s="61"/>
      <c r="ILB59" s="61"/>
      <c r="ILC59" s="61"/>
      <c r="ILD59" s="61"/>
      <c r="ILE59" s="61"/>
      <c r="ILF59" s="61"/>
      <c r="ILG59" s="61"/>
      <c r="ILH59" s="61"/>
      <c r="ILI59" s="61"/>
      <c r="ILJ59" s="61"/>
      <c r="ILK59" s="61"/>
      <c r="ILL59" s="61"/>
      <c r="ILM59" s="61"/>
      <c r="ILN59" s="61"/>
      <c r="ILO59" s="61"/>
      <c r="ILP59" s="61"/>
      <c r="ILQ59" s="61"/>
      <c r="ILR59" s="61"/>
      <c r="ILS59" s="61"/>
      <c r="ILT59" s="61"/>
      <c r="ILU59" s="61"/>
      <c r="ILV59" s="61"/>
      <c r="ILW59" s="61"/>
      <c r="ILX59" s="61"/>
      <c r="ILY59" s="61"/>
      <c r="ILZ59" s="61"/>
      <c r="IMA59" s="61"/>
      <c r="IMB59" s="61"/>
      <c r="IMC59" s="61"/>
      <c r="IMD59" s="61"/>
      <c r="IME59" s="61"/>
      <c r="IMF59" s="61"/>
      <c r="IMG59" s="61"/>
      <c r="IMH59" s="61"/>
      <c r="IMI59" s="61"/>
      <c r="IMJ59" s="61"/>
      <c r="IMK59" s="61"/>
      <c r="IML59" s="61"/>
      <c r="IMM59" s="61"/>
      <c r="IMN59" s="61"/>
      <c r="IMO59" s="61"/>
      <c r="IMP59" s="61"/>
      <c r="IMQ59" s="61"/>
      <c r="IMR59" s="61"/>
      <c r="IMS59" s="61"/>
      <c r="IMT59" s="61"/>
      <c r="IMU59" s="61"/>
      <c r="IMV59" s="61"/>
      <c r="IMW59" s="61"/>
      <c r="IMX59" s="61"/>
      <c r="IMY59" s="61"/>
      <c r="IMZ59" s="61"/>
      <c r="INA59" s="61"/>
      <c r="INB59" s="61"/>
      <c r="INC59" s="61"/>
      <c r="IND59" s="61"/>
      <c r="INE59" s="61"/>
      <c r="INF59" s="61"/>
      <c r="ING59" s="61"/>
      <c r="INH59" s="61"/>
      <c r="INI59" s="61"/>
      <c r="INJ59" s="61"/>
      <c r="INK59" s="61"/>
      <c r="INL59" s="61"/>
      <c r="INM59" s="61"/>
      <c r="INN59" s="61"/>
      <c r="INO59" s="61"/>
      <c r="INP59" s="61"/>
      <c r="INQ59" s="61"/>
      <c r="INR59" s="61"/>
      <c r="INS59" s="61"/>
      <c r="INT59" s="61"/>
      <c r="INU59" s="61"/>
      <c r="INV59" s="61"/>
      <c r="INW59" s="61"/>
      <c r="INX59" s="61"/>
      <c r="INY59" s="61"/>
      <c r="INZ59" s="61"/>
      <c r="IOA59" s="61"/>
      <c r="IOB59" s="61"/>
      <c r="IOC59" s="61"/>
      <c r="IOD59" s="61"/>
      <c r="IOE59" s="61"/>
      <c r="IOF59" s="61"/>
      <c r="IOG59" s="61"/>
      <c r="IOH59" s="61"/>
      <c r="IOI59" s="61"/>
      <c r="IOJ59" s="61"/>
      <c r="IOK59" s="61"/>
      <c r="IOL59" s="61"/>
      <c r="IOM59" s="61"/>
      <c r="ION59" s="61"/>
      <c r="IOO59" s="61"/>
      <c r="IOP59" s="61"/>
      <c r="IOQ59" s="61"/>
      <c r="IOR59" s="61"/>
      <c r="IOS59" s="61"/>
      <c r="IOT59" s="61"/>
      <c r="IOU59" s="61"/>
      <c r="IOV59" s="61"/>
      <c r="IOW59" s="61"/>
      <c r="IOX59" s="61"/>
      <c r="IOY59" s="61"/>
      <c r="IOZ59" s="61"/>
      <c r="IPA59" s="61"/>
      <c r="IPB59" s="61"/>
      <c r="IPC59" s="61"/>
      <c r="IPD59" s="61"/>
      <c r="IPE59" s="61"/>
      <c r="IPF59" s="61"/>
      <c r="IPG59" s="61"/>
      <c r="IPH59" s="61"/>
      <c r="IPI59" s="61"/>
      <c r="IPJ59" s="61"/>
      <c r="IPK59" s="61"/>
      <c r="IPL59" s="61"/>
      <c r="IPM59" s="61"/>
      <c r="IPN59" s="61"/>
      <c r="IPO59" s="61"/>
      <c r="IPP59" s="61"/>
      <c r="IPQ59" s="61"/>
      <c r="IPR59" s="61"/>
      <c r="IPS59" s="61"/>
      <c r="IPT59" s="61"/>
      <c r="IPU59" s="61"/>
      <c r="IPV59" s="61"/>
      <c r="IPW59" s="61"/>
      <c r="IPX59" s="61"/>
      <c r="IPY59" s="61"/>
      <c r="IPZ59" s="61"/>
      <c r="IQA59" s="61"/>
      <c r="IQB59" s="61"/>
      <c r="IQC59" s="61"/>
      <c r="IQD59" s="61"/>
      <c r="IQE59" s="61"/>
      <c r="IQF59" s="61"/>
      <c r="IQG59" s="61"/>
      <c r="IQH59" s="61"/>
      <c r="IQI59" s="61"/>
      <c r="IQJ59" s="61"/>
      <c r="IQK59" s="61"/>
      <c r="IQL59" s="61"/>
      <c r="IQM59" s="61"/>
      <c r="IQN59" s="61"/>
      <c r="IQO59" s="61"/>
      <c r="IQP59" s="61"/>
      <c r="IQQ59" s="61"/>
      <c r="IQR59" s="61"/>
      <c r="IQS59" s="61"/>
      <c r="IQT59" s="61"/>
      <c r="IQU59" s="61"/>
      <c r="IQV59" s="61"/>
      <c r="IQW59" s="61"/>
      <c r="IQX59" s="61"/>
      <c r="IQY59" s="61"/>
      <c r="IQZ59" s="61"/>
      <c r="IRA59" s="61"/>
      <c r="IRB59" s="61"/>
      <c r="IRC59" s="61"/>
      <c r="IRD59" s="61"/>
      <c r="IRE59" s="61"/>
      <c r="IRF59" s="61"/>
      <c r="IRG59" s="61"/>
      <c r="IRH59" s="61"/>
      <c r="IRI59" s="61"/>
      <c r="IRJ59" s="61"/>
      <c r="IRK59" s="61"/>
      <c r="IRL59" s="61"/>
      <c r="IRM59" s="61"/>
      <c r="IRN59" s="61"/>
      <c r="IRO59" s="61"/>
      <c r="IRP59" s="61"/>
      <c r="IRQ59" s="61"/>
      <c r="IRR59" s="61"/>
      <c r="IRS59" s="61"/>
      <c r="IRT59" s="61"/>
      <c r="IRU59" s="61"/>
      <c r="IRV59" s="61"/>
      <c r="IRW59" s="61"/>
      <c r="IRX59" s="61"/>
      <c r="IRY59" s="61"/>
      <c r="IRZ59" s="61"/>
      <c r="ISA59" s="61"/>
      <c r="ISB59" s="61"/>
      <c r="ISC59" s="61"/>
      <c r="ISD59" s="61"/>
      <c r="ISE59" s="61"/>
      <c r="ISF59" s="61"/>
      <c r="ISG59" s="61"/>
      <c r="ISH59" s="61"/>
      <c r="ISI59" s="61"/>
      <c r="ISJ59" s="61"/>
      <c r="ISK59" s="61"/>
      <c r="ISL59" s="61"/>
      <c r="ISM59" s="61"/>
      <c r="ISN59" s="61"/>
      <c r="ISO59" s="61"/>
      <c r="ISP59" s="61"/>
      <c r="ISQ59" s="61"/>
      <c r="ISR59" s="61"/>
      <c r="ISS59" s="61"/>
      <c r="IST59" s="61"/>
      <c r="ISU59" s="61"/>
      <c r="ISV59" s="61"/>
      <c r="ISW59" s="61"/>
      <c r="ISX59" s="61"/>
      <c r="ISY59" s="61"/>
      <c r="ISZ59" s="61"/>
      <c r="ITA59" s="61"/>
      <c r="ITB59" s="61"/>
      <c r="ITC59" s="61"/>
      <c r="ITD59" s="61"/>
      <c r="ITE59" s="61"/>
      <c r="ITF59" s="61"/>
      <c r="ITG59" s="61"/>
      <c r="ITH59" s="61"/>
      <c r="ITI59" s="61"/>
      <c r="ITJ59" s="61"/>
      <c r="ITK59" s="61"/>
      <c r="ITL59" s="61"/>
      <c r="ITM59" s="61"/>
      <c r="ITN59" s="61"/>
      <c r="ITO59" s="61"/>
      <c r="ITP59" s="61"/>
      <c r="ITQ59" s="61"/>
      <c r="ITR59" s="61"/>
      <c r="ITS59" s="61"/>
      <c r="ITT59" s="61"/>
      <c r="ITU59" s="61"/>
      <c r="ITV59" s="61"/>
      <c r="ITW59" s="61"/>
      <c r="ITX59" s="61"/>
      <c r="ITY59" s="61"/>
      <c r="ITZ59" s="61"/>
      <c r="IUA59" s="61"/>
      <c r="IUB59" s="61"/>
      <c r="IUC59" s="61"/>
      <c r="IUD59" s="61"/>
      <c r="IUE59" s="61"/>
      <c r="IUF59" s="61"/>
      <c r="IUG59" s="61"/>
      <c r="IUH59" s="61"/>
      <c r="IUI59" s="61"/>
      <c r="IUJ59" s="61"/>
      <c r="IUK59" s="61"/>
      <c r="IUL59" s="61"/>
      <c r="IUM59" s="61"/>
      <c r="IUN59" s="61"/>
      <c r="IUO59" s="61"/>
      <c r="IUP59" s="61"/>
      <c r="IUQ59" s="61"/>
      <c r="IUR59" s="61"/>
      <c r="IUS59" s="61"/>
      <c r="IUT59" s="61"/>
      <c r="IUU59" s="61"/>
      <c r="IUV59" s="61"/>
      <c r="IUW59" s="61"/>
      <c r="IUX59" s="61"/>
      <c r="IUY59" s="61"/>
      <c r="IUZ59" s="61"/>
      <c r="IVA59" s="61"/>
      <c r="IVB59" s="61"/>
      <c r="IVC59" s="61"/>
      <c r="IVD59" s="61"/>
      <c r="IVE59" s="61"/>
      <c r="IVF59" s="61"/>
      <c r="IVG59" s="61"/>
      <c r="IVH59" s="61"/>
      <c r="IVI59" s="61"/>
      <c r="IVJ59" s="61"/>
      <c r="IVK59" s="61"/>
      <c r="IVL59" s="61"/>
      <c r="IVM59" s="61"/>
      <c r="IVN59" s="61"/>
      <c r="IVO59" s="61"/>
      <c r="IVP59" s="61"/>
      <c r="IVQ59" s="61"/>
      <c r="IVR59" s="61"/>
      <c r="IVS59" s="61"/>
      <c r="IVT59" s="61"/>
      <c r="IVU59" s="61"/>
      <c r="IVV59" s="61"/>
      <c r="IVW59" s="61"/>
      <c r="IVX59" s="61"/>
      <c r="IVY59" s="61"/>
      <c r="IVZ59" s="61"/>
      <c r="IWA59" s="61"/>
      <c r="IWB59" s="61"/>
      <c r="IWC59" s="61"/>
      <c r="IWD59" s="61"/>
      <c r="IWE59" s="61"/>
      <c r="IWF59" s="61"/>
      <c r="IWG59" s="61"/>
      <c r="IWH59" s="61"/>
      <c r="IWI59" s="61"/>
      <c r="IWJ59" s="61"/>
      <c r="IWK59" s="61"/>
      <c r="IWL59" s="61"/>
      <c r="IWM59" s="61"/>
      <c r="IWN59" s="61"/>
      <c r="IWO59" s="61"/>
      <c r="IWP59" s="61"/>
      <c r="IWQ59" s="61"/>
      <c r="IWR59" s="61"/>
      <c r="IWS59" s="61"/>
      <c r="IWT59" s="61"/>
      <c r="IWU59" s="61"/>
      <c r="IWV59" s="61"/>
      <c r="IWW59" s="61"/>
      <c r="IWX59" s="61"/>
      <c r="IWY59" s="61"/>
      <c r="IWZ59" s="61"/>
      <c r="IXA59" s="61"/>
      <c r="IXB59" s="61"/>
      <c r="IXC59" s="61"/>
      <c r="IXD59" s="61"/>
      <c r="IXE59" s="61"/>
      <c r="IXF59" s="61"/>
      <c r="IXG59" s="61"/>
      <c r="IXH59" s="61"/>
      <c r="IXI59" s="61"/>
      <c r="IXJ59" s="61"/>
      <c r="IXK59" s="61"/>
      <c r="IXL59" s="61"/>
      <c r="IXM59" s="61"/>
      <c r="IXN59" s="61"/>
      <c r="IXO59" s="61"/>
      <c r="IXP59" s="61"/>
      <c r="IXQ59" s="61"/>
      <c r="IXR59" s="61"/>
      <c r="IXS59" s="61"/>
      <c r="IXT59" s="61"/>
      <c r="IXU59" s="61"/>
      <c r="IXV59" s="61"/>
      <c r="IXW59" s="61"/>
      <c r="IXX59" s="61"/>
      <c r="IXY59" s="61"/>
      <c r="IXZ59" s="61"/>
      <c r="IYA59" s="61"/>
      <c r="IYB59" s="61"/>
      <c r="IYC59" s="61"/>
      <c r="IYD59" s="61"/>
      <c r="IYE59" s="61"/>
      <c r="IYF59" s="61"/>
      <c r="IYG59" s="61"/>
      <c r="IYH59" s="61"/>
      <c r="IYI59" s="61"/>
      <c r="IYJ59" s="61"/>
      <c r="IYK59" s="61"/>
      <c r="IYL59" s="61"/>
      <c r="IYM59" s="61"/>
      <c r="IYN59" s="61"/>
      <c r="IYO59" s="61"/>
      <c r="IYP59" s="61"/>
      <c r="IYQ59" s="61"/>
      <c r="IYR59" s="61"/>
      <c r="IYS59" s="61"/>
      <c r="IYT59" s="61"/>
      <c r="IYU59" s="61"/>
      <c r="IYV59" s="61"/>
      <c r="IYW59" s="61"/>
      <c r="IYX59" s="61"/>
      <c r="IYY59" s="61"/>
      <c r="IYZ59" s="61"/>
      <c r="IZA59" s="61"/>
      <c r="IZB59" s="61"/>
      <c r="IZC59" s="61"/>
      <c r="IZD59" s="61"/>
      <c r="IZE59" s="61"/>
      <c r="IZF59" s="61"/>
      <c r="IZG59" s="61"/>
      <c r="IZH59" s="61"/>
      <c r="IZI59" s="61"/>
      <c r="IZJ59" s="61"/>
      <c r="IZK59" s="61"/>
      <c r="IZL59" s="61"/>
      <c r="IZM59" s="61"/>
      <c r="IZN59" s="61"/>
      <c r="IZO59" s="61"/>
      <c r="IZP59" s="61"/>
      <c r="IZQ59" s="61"/>
      <c r="IZR59" s="61"/>
      <c r="IZS59" s="61"/>
      <c r="IZT59" s="61"/>
      <c r="IZU59" s="61"/>
      <c r="IZV59" s="61"/>
      <c r="IZW59" s="61"/>
      <c r="IZX59" s="61"/>
      <c r="IZY59" s="61"/>
      <c r="IZZ59" s="61"/>
      <c r="JAA59" s="61"/>
      <c r="JAB59" s="61"/>
      <c r="JAC59" s="61"/>
      <c r="JAD59" s="61"/>
      <c r="JAE59" s="61"/>
      <c r="JAF59" s="61"/>
      <c r="JAG59" s="61"/>
      <c r="JAH59" s="61"/>
      <c r="JAI59" s="61"/>
      <c r="JAJ59" s="61"/>
      <c r="JAK59" s="61"/>
      <c r="JAL59" s="61"/>
      <c r="JAM59" s="61"/>
      <c r="JAN59" s="61"/>
      <c r="JAO59" s="61"/>
      <c r="JAP59" s="61"/>
      <c r="JAQ59" s="61"/>
      <c r="JAR59" s="61"/>
      <c r="JAS59" s="61"/>
      <c r="JAT59" s="61"/>
      <c r="JAU59" s="61"/>
      <c r="JAV59" s="61"/>
      <c r="JAW59" s="61"/>
      <c r="JAX59" s="61"/>
      <c r="JAY59" s="61"/>
      <c r="JAZ59" s="61"/>
      <c r="JBA59" s="61"/>
      <c r="JBB59" s="61"/>
      <c r="JBC59" s="61"/>
      <c r="JBD59" s="61"/>
      <c r="JBE59" s="61"/>
      <c r="JBF59" s="61"/>
      <c r="JBG59" s="61"/>
      <c r="JBH59" s="61"/>
      <c r="JBI59" s="61"/>
      <c r="JBJ59" s="61"/>
      <c r="JBK59" s="61"/>
      <c r="JBL59" s="61"/>
      <c r="JBM59" s="61"/>
      <c r="JBN59" s="61"/>
      <c r="JBO59" s="61"/>
      <c r="JBP59" s="61"/>
      <c r="JBQ59" s="61"/>
      <c r="JBR59" s="61"/>
      <c r="JBS59" s="61"/>
      <c r="JBT59" s="61"/>
      <c r="JBU59" s="61"/>
      <c r="JBV59" s="61"/>
      <c r="JBW59" s="61"/>
      <c r="JBX59" s="61"/>
      <c r="JBY59" s="61"/>
      <c r="JBZ59" s="61"/>
      <c r="JCA59" s="61"/>
      <c r="JCB59" s="61"/>
      <c r="JCC59" s="61"/>
      <c r="JCD59" s="61"/>
      <c r="JCE59" s="61"/>
      <c r="JCF59" s="61"/>
      <c r="JCG59" s="61"/>
      <c r="JCH59" s="61"/>
      <c r="JCI59" s="61"/>
      <c r="JCJ59" s="61"/>
      <c r="JCK59" s="61"/>
      <c r="JCL59" s="61"/>
      <c r="JCM59" s="61"/>
      <c r="JCN59" s="61"/>
      <c r="JCO59" s="61"/>
      <c r="JCP59" s="61"/>
      <c r="JCQ59" s="61"/>
      <c r="JCR59" s="61"/>
      <c r="JCS59" s="61"/>
      <c r="JCT59" s="61"/>
      <c r="JCU59" s="61"/>
      <c r="JCV59" s="61"/>
      <c r="JCW59" s="61"/>
      <c r="JCX59" s="61"/>
      <c r="JCY59" s="61"/>
      <c r="JCZ59" s="61"/>
      <c r="JDA59" s="61"/>
      <c r="JDB59" s="61"/>
      <c r="JDC59" s="61"/>
      <c r="JDD59" s="61"/>
      <c r="JDE59" s="61"/>
      <c r="JDF59" s="61"/>
      <c r="JDG59" s="61"/>
      <c r="JDH59" s="61"/>
      <c r="JDI59" s="61"/>
      <c r="JDJ59" s="61"/>
      <c r="JDK59" s="61"/>
      <c r="JDL59" s="61"/>
      <c r="JDM59" s="61"/>
      <c r="JDN59" s="61"/>
      <c r="JDO59" s="61"/>
      <c r="JDP59" s="61"/>
      <c r="JDQ59" s="61"/>
      <c r="JDR59" s="61"/>
      <c r="JDS59" s="61"/>
      <c r="JDT59" s="61"/>
      <c r="JDU59" s="61"/>
      <c r="JDV59" s="61"/>
      <c r="JDW59" s="61"/>
      <c r="JDX59" s="61"/>
      <c r="JDY59" s="61"/>
      <c r="JDZ59" s="61"/>
      <c r="JEA59" s="61"/>
      <c r="JEB59" s="61"/>
      <c r="JEC59" s="61"/>
      <c r="JED59" s="61"/>
      <c r="JEE59" s="61"/>
      <c r="JEF59" s="61"/>
      <c r="JEG59" s="61"/>
      <c r="JEH59" s="61"/>
      <c r="JEI59" s="61"/>
      <c r="JEJ59" s="61"/>
      <c r="JEK59" s="61"/>
      <c r="JEL59" s="61"/>
      <c r="JEM59" s="61"/>
      <c r="JEN59" s="61"/>
      <c r="JEO59" s="61"/>
      <c r="JEP59" s="61"/>
      <c r="JEQ59" s="61"/>
      <c r="JER59" s="61"/>
      <c r="JES59" s="61"/>
      <c r="JET59" s="61"/>
      <c r="JEU59" s="61"/>
      <c r="JEV59" s="61"/>
      <c r="JEW59" s="61"/>
      <c r="JEX59" s="61"/>
      <c r="JEY59" s="61"/>
      <c r="JEZ59" s="61"/>
      <c r="JFA59" s="61"/>
      <c r="JFB59" s="61"/>
      <c r="JFC59" s="61"/>
      <c r="JFD59" s="61"/>
      <c r="JFE59" s="61"/>
      <c r="JFF59" s="61"/>
      <c r="JFG59" s="61"/>
      <c r="JFH59" s="61"/>
      <c r="JFI59" s="61"/>
      <c r="JFJ59" s="61"/>
      <c r="JFK59" s="61"/>
      <c r="JFL59" s="61"/>
      <c r="JFM59" s="61"/>
      <c r="JFN59" s="61"/>
      <c r="JFO59" s="61"/>
      <c r="JFP59" s="61"/>
      <c r="JFQ59" s="61"/>
      <c r="JFR59" s="61"/>
      <c r="JFS59" s="61"/>
      <c r="JFT59" s="61"/>
      <c r="JFU59" s="61"/>
      <c r="JFV59" s="61"/>
      <c r="JFW59" s="61"/>
      <c r="JFX59" s="61"/>
      <c r="JFY59" s="61"/>
      <c r="JFZ59" s="61"/>
      <c r="JGA59" s="61"/>
      <c r="JGB59" s="61"/>
      <c r="JGC59" s="61"/>
      <c r="JGD59" s="61"/>
      <c r="JGE59" s="61"/>
      <c r="JGF59" s="61"/>
      <c r="JGG59" s="61"/>
      <c r="JGH59" s="61"/>
      <c r="JGI59" s="61"/>
      <c r="JGJ59" s="61"/>
      <c r="JGK59" s="61"/>
      <c r="JGL59" s="61"/>
      <c r="JGM59" s="61"/>
      <c r="JGN59" s="61"/>
      <c r="JGO59" s="61"/>
      <c r="JGP59" s="61"/>
      <c r="JGQ59" s="61"/>
      <c r="JGR59" s="61"/>
      <c r="JGS59" s="61"/>
      <c r="JGT59" s="61"/>
      <c r="JGU59" s="61"/>
      <c r="JGV59" s="61"/>
      <c r="JGW59" s="61"/>
      <c r="JGX59" s="61"/>
      <c r="JGY59" s="61"/>
      <c r="JGZ59" s="61"/>
      <c r="JHA59" s="61"/>
      <c r="JHB59" s="61"/>
      <c r="JHC59" s="61"/>
      <c r="JHD59" s="61"/>
      <c r="JHE59" s="61"/>
      <c r="JHF59" s="61"/>
      <c r="JHG59" s="61"/>
      <c r="JHH59" s="61"/>
      <c r="JHI59" s="61"/>
      <c r="JHJ59" s="61"/>
      <c r="JHK59" s="61"/>
      <c r="JHL59" s="61"/>
      <c r="JHM59" s="61"/>
      <c r="JHN59" s="61"/>
      <c r="JHO59" s="61"/>
      <c r="JHP59" s="61"/>
      <c r="JHQ59" s="61"/>
      <c r="JHR59" s="61"/>
      <c r="JHS59" s="61"/>
      <c r="JHT59" s="61"/>
      <c r="JHU59" s="61"/>
      <c r="JHV59" s="61"/>
      <c r="JHW59" s="61"/>
      <c r="JHX59" s="61"/>
      <c r="JHY59" s="61"/>
      <c r="JHZ59" s="61"/>
      <c r="JIA59" s="61"/>
      <c r="JIB59" s="61"/>
      <c r="JIC59" s="61"/>
      <c r="JID59" s="61"/>
      <c r="JIE59" s="61"/>
      <c r="JIF59" s="61"/>
      <c r="JIG59" s="61"/>
      <c r="JIH59" s="61"/>
      <c r="JII59" s="61"/>
      <c r="JIJ59" s="61"/>
      <c r="JIK59" s="61"/>
      <c r="JIL59" s="61"/>
      <c r="JIM59" s="61"/>
      <c r="JIN59" s="61"/>
      <c r="JIO59" s="61"/>
      <c r="JIP59" s="61"/>
      <c r="JIQ59" s="61"/>
      <c r="JIR59" s="61"/>
      <c r="JIS59" s="61"/>
      <c r="JIT59" s="61"/>
      <c r="JIU59" s="61"/>
      <c r="JIV59" s="61"/>
      <c r="JIW59" s="61"/>
      <c r="JIX59" s="61"/>
      <c r="JIY59" s="61"/>
      <c r="JIZ59" s="61"/>
      <c r="JJA59" s="61"/>
      <c r="JJB59" s="61"/>
      <c r="JJC59" s="61"/>
      <c r="JJD59" s="61"/>
      <c r="JJE59" s="61"/>
      <c r="JJF59" s="61"/>
      <c r="JJG59" s="61"/>
      <c r="JJH59" s="61"/>
      <c r="JJI59" s="61"/>
      <c r="JJJ59" s="61"/>
      <c r="JJK59" s="61"/>
      <c r="JJL59" s="61"/>
      <c r="JJM59" s="61"/>
      <c r="JJN59" s="61"/>
      <c r="JJO59" s="61"/>
      <c r="JJP59" s="61"/>
      <c r="JJQ59" s="61"/>
      <c r="JJR59" s="61"/>
      <c r="JJS59" s="61"/>
      <c r="JJT59" s="61"/>
      <c r="JJU59" s="61"/>
      <c r="JJV59" s="61"/>
      <c r="JJW59" s="61"/>
      <c r="JJX59" s="61"/>
      <c r="JJY59" s="61"/>
      <c r="JJZ59" s="61"/>
      <c r="JKA59" s="61"/>
      <c r="JKB59" s="61"/>
      <c r="JKC59" s="61"/>
      <c r="JKD59" s="61"/>
      <c r="JKE59" s="61"/>
      <c r="JKF59" s="61"/>
      <c r="JKG59" s="61"/>
      <c r="JKH59" s="61"/>
      <c r="JKI59" s="61"/>
      <c r="JKJ59" s="61"/>
      <c r="JKK59" s="61"/>
      <c r="JKL59" s="61"/>
      <c r="JKM59" s="61"/>
      <c r="JKN59" s="61"/>
      <c r="JKO59" s="61"/>
      <c r="JKP59" s="61"/>
      <c r="JKQ59" s="61"/>
      <c r="JKR59" s="61"/>
      <c r="JKS59" s="61"/>
      <c r="JKT59" s="61"/>
      <c r="JKU59" s="61"/>
      <c r="JKV59" s="61"/>
      <c r="JKW59" s="61"/>
      <c r="JKX59" s="61"/>
      <c r="JKY59" s="61"/>
      <c r="JKZ59" s="61"/>
      <c r="JLA59" s="61"/>
      <c r="JLB59" s="61"/>
      <c r="JLC59" s="61"/>
      <c r="JLD59" s="61"/>
      <c r="JLE59" s="61"/>
      <c r="JLF59" s="61"/>
      <c r="JLG59" s="61"/>
      <c r="JLH59" s="61"/>
      <c r="JLI59" s="61"/>
      <c r="JLJ59" s="61"/>
      <c r="JLK59" s="61"/>
      <c r="JLL59" s="61"/>
      <c r="JLM59" s="61"/>
      <c r="JLN59" s="61"/>
      <c r="JLO59" s="61"/>
      <c r="JLP59" s="61"/>
      <c r="JLQ59" s="61"/>
      <c r="JLR59" s="61"/>
      <c r="JLS59" s="61"/>
      <c r="JLT59" s="61"/>
      <c r="JLU59" s="61"/>
      <c r="JLV59" s="61"/>
      <c r="JLW59" s="61"/>
      <c r="JLX59" s="61"/>
      <c r="JLY59" s="61"/>
      <c r="JLZ59" s="61"/>
      <c r="JMA59" s="61"/>
      <c r="JMB59" s="61"/>
      <c r="JMC59" s="61"/>
      <c r="JMD59" s="61"/>
      <c r="JME59" s="61"/>
      <c r="JMF59" s="61"/>
      <c r="JMG59" s="61"/>
      <c r="JMH59" s="61"/>
      <c r="JMI59" s="61"/>
      <c r="JMJ59" s="61"/>
      <c r="JMK59" s="61"/>
      <c r="JML59" s="61"/>
      <c r="JMM59" s="61"/>
      <c r="JMN59" s="61"/>
      <c r="JMO59" s="61"/>
      <c r="JMP59" s="61"/>
      <c r="JMQ59" s="61"/>
      <c r="JMR59" s="61"/>
      <c r="JMS59" s="61"/>
      <c r="JMT59" s="61"/>
      <c r="JMU59" s="61"/>
      <c r="JMV59" s="61"/>
      <c r="JMW59" s="61"/>
      <c r="JMX59" s="61"/>
      <c r="JMY59" s="61"/>
      <c r="JMZ59" s="61"/>
      <c r="JNA59" s="61"/>
      <c r="JNB59" s="61"/>
      <c r="JNC59" s="61"/>
      <c r="JND59" s="61"/>
      <c r="JNE59" s="61"/>
      <c r="JNF59" s="61"/>
      <c r="JNG59" s="61"/>
      <c r="JNH59" s="61"/>
      <c r="JNI59" s="61"/>
      <c r="JNJ59" s="61"/>
      <c r="JNK59" s="61"/>
      <c r="JNL59" s="61"/>
      <c r="JNM59" s="61"/>
      <c r="JNN59" s="61"/>
      <c r="JNO59" s="61"/>
      <c r="JNP59" s="61"/>
      <c r="JNQ59" s="61"/>
      <c r="JNR59" s="61"/>
      <c r="JNS59" s="61"/>
      <c r="JNT59" s="61"/>
      <c r="JNU59" s="61"/>
      <c r="JNV59" s="61"/>
      <c r="JNW59" s="61"/>
      <c r="JNX59" s="61"/>
      <c r="JNY59" s="61"/>
      <c r="JNZ59" s="61"/>
      <c r="JOA59" s="61"/>
      <c r="JOB59" s="61"/>
      <c r="JOC59" s="61"/>
      <c r="JOD59" s="61"/>
      <c r="JOE59" s="61"/>
      <c r="JOF59" s="61"/>
      <c r="JOG59" s="61"/>
      <c r="JOH59" s="61"/>
      <c r="JOI59" s="61"/>
      <c r="JOJ59" s="61"/>
      <c r="JOK59" s="61"/>
      <c r="JOL59" s="61"/>
      <c r="JOM59" s="61"/>
      <c r="JON59" s="61"/>
      <c r="JOO59" s="61"/>
      <c r="JOP59" s="61"/>
      <c r="JOQ59" s="61"/>
      <c r="JOR59" s="61"/>
      <c r="JOS59" s="61"/>
      <c r="JOT59" s="61"/>
      <c r="JOU59" s="61"/>
      <c r="JOV59" s="61"/>
      <c r="JOW59" s="61"/>
      <c r="JOX59" s="61"/>
      <c r="JOY59" s="61"/>
      <c r="JOZ59" s="61"/>
      <c r="JPA59" s="61"/>
      <c r="JPB59" s="61"/>
      <c r="JPC59" s="61"/>
      <c r="JPD59" s="61"/>
      <c r="JPE59" s="61"/>
      <c r="JPF59" s="61"/>
      <c r="JPG59" s="61"/>
      <c r="JPH59" s="61"/>
      <c r="JPI59" s="61"/>
      <c r="JPJ59" s="61"/>
      <c r="JPK59" s="61"/>
      <c r="JPL59" s="61"/>
      <c r="JPM59" s="61"/>
      <c r="JPN59" s="61"/>
      <c r="JPO59" s="61"/>
      <c r="JPP59" s="61"/>
      <c r="JPQ59" s="61"/>
      <c r="JPR59" s="61"/>
      <c r="JPS59" s="61"/>
      <c r="JPT59" s="61"/>
      <c r="JPU59" s="61"/>
      <c r="JPV59" s="61"/>
      <c r="JPW59" s="61"/>
      <c r="JPX59" s="61"/>
      <c r="JPY59" s="61"/>
      <c r="JPZ59" s="61"/>
      <c r="JQA59" s="61"/>
      <c r="JQB59" s="61"/>
      <c r="JQC59" s="61"/>
      <c r="JQD59" s="61"/>
      <c r="JQE59" s="61"/>
      <c r="JQF59" s="61"/>
      <c r="JQG59" s="61"/>
      <c r="JQH59" s="61"/>
      <c r="JQI59" s="61"/>
      <c r="JQJ59" s="61"/>
      <c r="JQK59" s="61"/>
      <c r="JQL59" s="61"/>
      <c r="JQM59" s="61"/>
      <c r="JQN59" s="61"/>
      <c r="JQO59" s="61"/>
      <c r="JQP59" s="61"/>
      <c r="JQQ59" s="61"/>
      <c r="JQR59" s="61"/>
      <c r="JQS59" s="61"/>
      <c r="JQT59" s="61"/>
      <c r="JQU59" s="61"/>
      <c r="JQV59" s="61"/>
      <c r="JQW59" s="61"/>
      <c r="JQX59" s="61"/>
      <c r="JQY59" s="61"/>
      <c r="JQZ59" s="61"/>
      <c r="JRA59" s="61"/>
      <c r="JRB59" s="61"/>
      <c r="JRC59" s="61"/>
      <c r="JRD59" s="61"/>
      <c r="JRE59" s="61"/>
      <c r="JRF59" s="61"/>
      <c r="JRG59" s="61"/>
      <c r="JRH59" s="61"/>
      <c r="JRI59" s="61"/>
      <c r="JRJ59" s="61"/>
      <c r="JRK59" s="61"/>
      <c r="JRL59" s="61"/>
      <c r="JRM59" s="61"/>
      <c r="JRN59" s="61"/>
      <c r="JRO59" s="61"/>
      <c r="JRP59" s="61"/>
      <c r="JRQ59" s="61"/>
      <c r="JRR59" s="61"/>
      <c r="JRS59" s="61"/>
      <c r="JRT59" s="61"/>
      <c r="JRU59" s="61"/>
      <c r="JRV59" s="61"/>
      <c r="JRW59" s="61"/>
      <c r="JRX59" s="61"/>
      <c r="JRY59" s="61"/>
      <c r="JRZ59" s="61"/>
      <c r="JSA59" s="61"/>
      <c r="JSB59" s="61"/>
      <c r="JSC59" s="61"/>
      <c r="JSD59" s="61"/>
      <c r="JSE59" s="61"/>
      <c r="JSF59" s="61"/>
      <c r="JSG59" s="61"/>
      <c r="JSH59" s="61"/>
      <c r="JSI59" s="61"/>
      <c r="JSJ59" s="61"/>
      <c r="JSK59" s="61"/>
      <c r="JSL59" s="61"/>
      <c r="JSM59" s="61"/>
      <c r="JSN59" s="61"/>
      <c r="JSO59" s="61"/>
      <c r="JSP59" s="61"/>
      <c r="JSQ59" s="61"/>
      <c r="JSR59" s="61"/>
      <c r="JSS59" s="61"/>
      <c r="JST59" s="61"/>
      <c r="JSU59" s="61"/>
      <c r="JSV59" s="61"/>
      <c r="JSW59" s="61"/>
      <c r="JSX59" s="61"/>
      <c r="JSY59" s="61"/>
      <c r="JSZ59" s="61"/>
      <c r="JTA59" s="61"/>
      <c r="JTB59" s="61"/>
      <c r="JTC59" s="61"/>
      <c r="JTD59" s="61"/>
      <c r="JTE59" s="61"/>
      <c r="JTF59" s="61"/>
      <c r="JTG59" s="61"/>
      <c r="JTH59" s="61"/>
      <c r="JTI59" s="61"/>
      <c r="JTJ59" s="61"/>
      <c r="JTK59" s="61"/>
      <c r="JTL59" s="61"/>
      <c r="JTM59" s="61"/>
      <c r="JTN59" s="61"/>
      <c r="JTO59" s="61"/>
      <c r="JTP59" s="61"/>
      <c r="JTQ59" s="61"/>
      <c r="JTR59" s="61"/>
      <c r="JTS59" s="61"/>
      <c r="JTT59" s="61"/>
      <c r="JTU59" s="61"/>
      <c r="JTV59" s="61"/>
      <c r="JTW59" s="61"/>
      <c r="JTX59" s="61"/>
      <c r="JTY59" s="61"/>
      <c r="JTZ59" s="61"/>
      <c r="JUA59" s="61"/>
      <c r="JUB59" s="61"/>
      <c r="JUC59" s="61"/>
      <c r="JUD59" s="61"/>
      <c r="JUE59" s="61"/>
      <c r="JUF59" s="61"/>
      <c r="JUG59" s="61"/>
      <c r="JUH59" s="61"/>
      <c r="JUI59" s="61"/>
      <c r="JUJ59" s="61"/>
      <c r="JUK59" s="61"/>
      <c r="JUL59" s="61"/>
      <c r="JUM59" s="61"/>
      <c r="JUN59" s="61"/>
      <c r="JUO59" s="61"/>
      <c r="JUP59" s="61"/>
      <c r="JUQ59" s="61"/>
      <c r="JUR59" s="61"/>
      <c r="JUS59" s="61"/>
      <c r="JUT59" s="61"/>
      <c r="JUU59" s="61"/>
      <c r="JUV59" s="61"/>
      <c r="JUW59" s="61"/>
      <c r="JUX59" s="61"/>
      <c r="JUY59" s="61"/>
      <c r="JUZ59" s="61"/>
      <c r="JVA59" s="61"/>
      <c r="JVB59" s="61"/>
      <c r="JVC59" s="61"/>
      <c r="JVD59" s="61"/>
      <c r="JVE59" s="61"/>
      <c r="JVF59" s="61"/>
      <c r="JVG59" s="61"/>
      <c r="JVH59" s="61"/>
      <c r="JVI59" s="61"/>
      <c r="JVJ59" s="61"/>
      <c r="JVK59" s="61"/>
      <c r="JVL59" s="61"/>
      <c r="JVM59" s="61"/>
      <c r="JVN59" s="61"/>
      <c r="JVO59" s="61"/>
      <c r="JVP59" s="61"/>
      <c r="JVQ59" s="61"/>
      <c r="JVR59" s="61"/>
      <c r="JVS59" s="61"/>
      <c r="JVT59" s="61"/>
      <c r="JVU59" s="61"/>
      <c r="JVV59" s="61"/>
      <c r="JVW59" s="61"/>
      <c r="JVX59" s="61"/>
      <c r="JVY59" s="61"/>
      <c r="JVZ59" s="61"/>
      <c r="JWA59" s="61"/>
      <c r="JWB59" s="61"/>
      <c r="JWC59" s="61"/>
      <c r="JWD59" s="61"/>
      <c r="JWE59" s="61"/>
      <c r="JWF59" s="61"/>
      <c r="JWG59" s="61"/>
      <c r="JWH59" s="61"/>
      <c r="JWI59" s="61"/>
      <c r="JWJ59" s="61"/>
      <c r="JWK59" s="61"/>
      <c r="JWL59" s="61"/>
      <c r="JWM59" s="61"/>
      <c r="JWN59" s="61"/>
      <c r="JWO59" s="61"/>
      <c r="JWP59" s="61"/>
      <c r="JWQ59" s="61"/>
      <c r="JWR59" s="61"/>
      <c r="JWS59" s="61"/>
      <c r="JWT59" s="61"/>
      <c r="JWU59" s="61"/>
      <c r="JWV59" s="61"/>
      <c r="JWW59" s="61"/>
      <c r="JWX59" s="61"/>
      <c r="JWY59" s="61"/>
      <c r="JWZ59" s="61"/>
      <c r="JXA59" s="61"/>
      <c r="JXB59" s="61"/>
      <c r="JXC59" s="61"/>
      <c r="JXD59" s="61"/>
      <c r="JXE59" s="61"/>
      <c r="JXF59" s="61"/>
      <c r="JXG59" s="61"/>
      <c r="JXH59" s="61"/>
      <c r="JXI59" s="61"/>
      <c r="JXJ59" s="61"/>
      <c r="JXK59" s="61"/>
      <c r="JXL59" s="61"/>
      <c r="JXM59" s="61"/>
      <c r="JXN59" s="61"/>
      <c r="JXO59" s="61"/>
      <c r="JXP59" s="61"/>
      <c r="JXQ59" s="61"/>
      <c r="JXR59" s="61"/>
      <c r="JXS59" s="61"/>
      <c r="JXT59" s="61"/>
      <c r="JXU59" s="61"/>
      <c r="JXV59" s="61"/>
      <c r="JXW59" s="61"/>
      <c r="JXX59" s="61"/>
      <c r="JXY59" s="61"/>
      <c r="JXZ59" s="61"/>
      <c r="JYA59" s="61"/>
      <c r="JYB59" s="61"/>
      <c r="JYC59" s="61"/>
      <c r="JYD59" s="61"/>
      <c r="JYE59" s="61"/>
      <c r="JYF59" s="61"/>
      <c r="JYG59" s="61"/>
      <c r="JYH59" s="61"/>
      <c r="JYI59" s="61"/>
      <c r="JYJ59" s="61"/>
      <c r="JYK59" s="61"/>
      <c r="JYL59" s="61"/>
      <c r="JYM59" s="61"/>
      <c r="JYN59" s="61"/>
      <c r="JYO59" s="61"/>
      <c r="JYP59" s="61"/>
      <c r="JYQ59" s="61"/>
      <c r="JYR59" s="61"/>
      <c r="JYS59" s="61"/>
      <c r="JYT59" s="61"/>
      <c r="JYU59" s="61"/>
      <c r="JYV59" s="61"/>
      <c r="JYW59" s="61"/>
      <c r="JYX59" s="61"/>
      <c r="JYY59" s="61"/>
      <c r="JYZ59" s="61"/>
      <c r="JZA59" s="61"/>
      <c r="JZB59" s="61"/>
      <c r="JZC59" s="61"/>
      <c r="JZD59" s="61"/>
      <c r="JZE59" s="61"/>
      <c r="JZF59" s="61"/>
      <c r="JZG59" s="61"/>
      <c r="JZH59" s="61"/>
      <c r="JZI59" s="61"/>
      <c r="JZJ59" s="61"/>
      <c r="JZK59" s="61"/>
      <c r="JZL59" s="61"/>
      <c r="JZM59" s="61"/>
      <c r="JZN59" s="61"/>
      <c r="JZO59" s="61"/>
      <c r="JZP59" s="61"/>
      <c r="JZQ59" s="61"/>
      <c r="JZR59" s="61"/>
      <c r="JZS59" s="61"/>
      <c r="JZT59" s="61"/>
      <c r="JZU59" s="61"/>
      <c r="JZV59" s="61"/>
      <c r="JZW59" s="61"/>
      <c r="JZX59" s="61"/>
      <c r="JZY59" s="61"/>
      <c r="JZZ59" s="61"/>
      <c r="KAA59" s="61"/>
      <c r="KAB59" s="61"/>
      <c r="KAC59" s="61"/>
      <c r="KAD59" s="61"/>
      <c r="KAE59" s="61"/>
      <c r="KAF59" s="61"/>
      <c r="KAG59" s="61"/>
      <c r="KAH59" s="61"/>
      <c r="KAI59" s="61"/>
      <c r="KAJ59" s="61"/>
      <c r="KAK59" s="61"/>
      <c r="KAL59" s="61"/>
      <c r="KAM59" s="61"/>
      <c r="KAN59" s="61"/>
      <c r="KAO59" s="61"/>
      <c r="KAP59" s="61"/>
      <c r="KAQ59" s="61"/>
      <c r="KAR59" s="61"/>
      <c r="KAS59" s="61"/>
      <c r="KAT59" s="61"/>
      <c r="KAU59" s="61"/>
      <c r="KAV59" s="61"/>
      <c r="KAW59" s="61"/>
      <c r="KAX59" s="61"/>
      <c r="KAY59" s="61"/>
      <c r="KAZ59" s="61"/>
      <c r="KBA59" s="61"/>
      <c r="KBB59" s="61"/>
      <c r="KBC59" s="61"/>
      <c r="KBD59" s="61"/>
      <c r="KBE59" s="61"/>
      <c r="KBF59" s="61"/>
      <c r="KBG59" s="61"/>
      <c r="KBH59" s="61"/>
      <c r="KBI59" s="61"/>
      <c r="KBJ59" s="61"/>
      <c r="KBK59" s="61"/>
      <c r="KBL59" s="61"/>
      <c r="KBM59" s="61"/>
      <c r="KBN59" s="61"/>
      <c r="KBO59" s="61"/>
      <c r="KBP59" s="61"/>
      <c r="KBQ59" s="61"/>
      <c r="KBR59" s="61"/>
      <c r="KBS59" s="61"/>
      <c r="KBT59" s="61"/>
      <c r="KBU59" s="61"/>
      <c r="KBV59" s="61"/>
      <c r="KBW59" s="61"/>
      <c r="KBX59" s="61"/>
      <c r="KBY59" s="61"/>
      <c r="KBZ59" s="61"/>
      <c r="KCA59" s="61"/>
      <c r="KCB59" s="61"/>
      <c r="KCC59" s="61"/>
      <c r="KCD59" s="61"/>
      <c r="KCE59" s="61"/>
      <c r="KCF59" s="61"/>
      <c r="KCG59" s="61"/>
      <c r="KCH59" s="61"/>
      <c r="KCI59" s="61"/>
      <c r="KCJ59" s="61"/>
      <c r="KCK59" s="61"/>
      <c r="KCL59" s="61"/>
      <c r="KCM59" s="61"/>
      <c r="KCN59" s="61"/>
      <c r="KCO59" s="61"/>
      <c r="KCP59" s="61"/>
      <c r="KCQ59" s="61"/>
      <c r="KCR59" s="61"/>
      <c r="KCS59" s="61"/>
      <c r="KCT59" s="61"/>
      <c r="KCU59" s="61"/>
      <c r="KCV59" s="61"/>
      <c r="KCW59" s="61"/>
      <c r="KCX59" s="61"/>
      <c r="KCY59" s="61"/>
      <c r="KCZ59" s="61"/>
      <c r="KDA59" s="61"/>
      <c r="KDB59" s="61"/>
      <c r="KDC59" s="61"/>
      <c r="KDD59" s="61"/>
      <c r="KDE59" s="61"/>
      <c r="KDF59" s="61"/>
      <c r="KDG59" s="61"/>
      <c r="KDH59" s="61"/>
      <c r="KDI59" s="61"/>
      <c r="KDJ59" s="61"/>
      <c r="KDK59" s="61"/>
      <c r="KDL59" s="61"/>
      <c r="KDM59" s="61"/>
      <c r="KDN59" s="61"/>
      <c r="KDO59" s="61"/>
      <c r="KDP59" s="61"/>
      <c r="KDQ59" s="61"/>
      <c r="KDR59" s="61"/>
      <c r="KDS59" s="61"/>
      <c r="KDT59" s="61"/>
      <c r="KDU59" s="61"/>
      <c r="KDV59" s="61"/>
      <c r="KDW59" s="61"/>
      <c r="KDX59" s="61"/>
      <c r="KDY59" s="61"/>
      <c r="KDZ59" s="61"/>
      <c r="KEA59" s="61"/>
      <c r="KEB59" s="61"/>
      <c r="KEC59" s="61"/>
      <c r="KED59" s="61"/>
      <c r="KEE59" s="61"/>
      <c r="KEF59" s="61"/>
      <c r="KEG59" s="61"/>
      <c r="KEH59" s="61"/>
      <c r="KEI59" s="61"/>
      <c r="KEJ59" s="61"/>
      <c r="KEK59" s="61"/>
      <c r="KEL59" s="61"/>
      <c r="KEM59" s="61"/>
      <c r="KEN59" s="61"/>
      <c r="KEO59" s="61"/>
      <c r="KEP59" s="61"/>
      <c r="KEQ59" s="61"/>
      <c r="KER59" s="61"/>
      <c r="KES59" s="61"/>
      <c r="KET59" s="61"/>
      <c r="KEU59" s="61"/>
      <c r="KEV59" s="61"/>
      <c r="KEW59" s="61"/>
      <c r="KEX59" s="61"/>
      <c r="KEY59" s="61"/>
      <c r="KEZ59" s="61"/>
      <c r="KFA59" s="61"/>
      <c r="KFB59" s="61"/>
      <c r="KFC59" s="61"/>
      <c r="KFD59" s="61"/>
      <c r="KFE59" s="61"/>
      <c r="KFF59" s="61"/>
      <c r="KFG59" s="61"/>
      <c r="KFH59" s="61"/>
      <c r="KFI59" s="61"/>
      <c r="KFJ59" s="61"/>
      <c r="KFK59" s="61"/>
      <c r="KFL59" s="61"/>
      <c r="KFM59" s="61"/>
      <c r="KFN59" s="61"/>
      <c r="KFO59" s="61"/>
      <c r="KFP59" s="61"/>
      <c r="KFQ59" s="61"/>
      <c r="KFR59" s="61"/>
      <c r="KFS59" s="61"/>
      <c r="KFT59" s="61"/>
      <c r="KFU59" s="61"/>
      <c r="KFV59" s="61"/>
      <c r="KFW59" s="61"/>
      <c r="KFX59" s="61"/>
      <c r="KFY59" s="61"/>
      <c r="KFZ59" s="61"/>
      <c r="KGA59" s="61"/>
      <c r="KGB59" s="61"/>
      <c r="KGC59" s="61"/>
      <c r="KGD59" s="61"/>
      <c r="KGE59" s="61"/>
      <c r="KGF59" s="61"/>
      <c r="KGG59" s="61"/>
      <c r="KGH59" s="61"/>
      <c r="KGI59" s="61"/>
      <c r="KGJ59" s="61"/>
      <c r="KGK59" s="61"/>
      <c r="KGL59" s="61"/>
      <c r="KGM59" s="61"/>
      <c r="KGN59" s="61"/>
      <c r="KGO59" s="61"/>
      <c r="KGP59" s="61"/>
      <c r="KGQ59" s="61"/>
      <c r="KGR59" s="61"/>
      <c r="KGS59" s="61"/>
      <c r="KGT59" s="61"/>
      <c r="KGU59" s="61"/>
      <c r="KGV59" s="61"/>
      <c r="KGW59" s="61"/>
      <c r="KGX59" s="61"/>
      <c r="KGY59" s="61"/>
      <c r="KGZ59" s="61"/>
      <c r="KHA59" s="61"/>
      <c r="KHB59" s="61"/>
      <c r="KHC59" s="61"/>
      <c r="KHD59" s="61"/>
      <c r="KHE59" s="61"/>
      <c r="KHF59" s="61"/>
      <c r="KHG59" s="61"/>
      <c r="KHH59" s="61"/>
      <c r="KHI59" s="61"/>
      <c r="KHJ59" s="61"/>
      <c r="KHK59" s="61"/>
      <c r="KHL59" s="61"/>
      <c r="KHM59" s="61"/>
      <c r="KHN59" s="61"/>
      <c r="KHO59" s="61"/>
      <c r="KHP59" s="61"/>
      <c r="KHQ59" s="61"/>
      <c r="KHR59" s="61"/>
      <c r="KHS59" s="61"/>
      <c r="KHT59" s="61"/>
      <c r="KHU59" s="61"/>
      <c r="KHV59" s="61"/>
      <c r="KHW59" s="61"/>
      <c r="KHX59" s="61"/>
      <c r="KHY59" s="61"/>
      <c r="KHZ59" s="61"/>
      <c r="KIA59" s="61"/>
      <c r="KIB59" s="61"/>
      <c r="KIC59" s="61"/>
      <c r="KID59" s="61"/>
      <c r="KIE59" s="61"/>
      <c r="KIF59" s="61"/>
      <c r="KIG59" s="61"/>
      <c r="KIH59" s="61"/>
      <c r="KII59" s="61"/>
      <c r="KIJ59" s="61"/>
      <c r="KIK59" s="61"/>
      <c r="KIL59" s="61"/>
      <c r="KIM59" s="61"/>
      <c r="KIN59" s="61"/>
      <c r="KIO59" s="61"/>
      <c r="KIP59" s="61"/>
      <c r="KIQ59" s="61"/>
      <c r="KIR59" s="61"/>
      <c r="KIS59" s="61"/>
      <c r="KIT59" s="61"/>
      <c r="KIU59" s="61"/>
      <c r="KIV59" s="61"/>
      <c r="KIW59" s="61"/>
      <c r="KIX59" s="61"/>
      <c r="KIY59" s="61"/>
      <c r="KIZ59" s="61"/>
      <c r="KJA59" s="61"/>
      <c r="KJB59" s="61"/>
      <c r="KJC59" s="61"/>
      <c r="KJD59" s="61"/>
      <c r="KJE59" s="61"/>
      <c r="KJF59" s="61"/>
      <c r="KJG59" s="61"/>
      <c r="KJH59" s="61"/>
      <c r="KJI59" s="61"/>
      <c r="KJJ59" s="61"/>
      <c r="KJK59" s="61"/>
      <c r="KJL59" s="61"/>
      <c r="KJM59" s="61"/>
      <c r="KJN59" s="61"/>
      <c r="KJO59" s="61"/>
      <c r="KJP59" s="61"/>
      <c r="KJQ59" s="61"/>
      <c r="KJR59" s="61"/>
      <c r="KJS59" s="61"/>
      <c r="KJT59" s="61"/>
      <c r="KJU59" s="61"/>
      <c r="KJV59" s="61"/>
      <c r="KJW59" s="61"/>
      <c r="KJX59" s="61"/>
      <c r="KJY59" s="61"/>
      <c r="KJZ59" s="61"/>
      <c r="KKA59" s="61"/>
      <c r="KKB59" s="61"/>
      <c r="KKC59" s="61"/>
      <c r="KKD59" s="61"/>
      <c r="KKE59" s="61"/>
      <c r="KKF59" s="61"/>
      <c r="KKG59" s="61"/>
      <c r="KKH59" s="61"/>
      <c r="KKI59" s="61"/>
      <c r="KKJ59" s="61"/>
      <c r="KKK59" s="61"/>
      <c r="KKL59" s="61"/>
      <c r="KKM59" s="61"/>
      <c r="KKN59" s="61"/>
      <c r="KKO59" s="61"/>
      <c r="KKP59" s="61"/>
      <c r="KKQ59" s="61"/>
      <c r="KKR59" s="61"/>
      <c r="KKS59" s="61"/>
      <c r="KKT59" s="61"/>
      <c r="KKU59" s="61"/>
      <c r="KKV59" s="61"/>
      <c r="KKW59" s="61"/>
      <c r="KKX59" s="61"/>
      <c r="KKY59" s="61"/>
      <c r="KKZ59" s="61"/>
      <c r="KLA59" s="61"/>
      <c r="KLB59" s="61"/>
      <c r="KLC59" s="61"/>
      <c r="KLD59" s="61"/>
      <c r="KLE59" s="61"/>
      <c r="KLF59" s="61"/>
      <c r="KLG59" s="61"/>
      <c r="KLH59" s="61"/>
      <c r="KLI59" s="61"/>
      <c r="KLJ59" s="61"/>
      <c r="KLK59" s="61"/>
      <c r="KLL59" s="61"/>
      <c r="KLM59" s="61"/>
      <c r="KLN59" s="61"/>
      <c r="KLO59" s="61"/>
      <c r="KLP59" s="61"/>
      <c r="KLQ59" s="61"/>
      <c r="KLR59" s="61"/>
      <c r="KLS59" s="61"/>
      <c r="KLT59" s="61"/>
      <c r="KLU59" s="61"/>
      <c r="KLV59" s="61"/>
      <c r="KLW59" s="61"/>
      <c r="KLX59" s="61"/>
      <c r="KLY59" s="61"/>
      <c r="KLZ59" s="61"/>
      <c r="KMA59" s="61"/>
      <c r="KMB59" s="61"/>
      <c r="KMC59" s="61"/>
      <c r="KMD59" s="61"/>
      <c r="KME59" s="61"/>
      <c r="KMF59" s="61"/>
      <c r="KMG59" s="61"/>
      <c r="KMH59" s="61"/>
      <c r="KMI59" s="61"/>
      <c r="KMJ59" s="61"/>
      <c r="KMK59" s="61"/>
      <c r="KML59" s="61"/>
      <c r="KMM59" s="61"/>
      <c r="KMN59" s="61"/>
      <c r="KMO59" s="61"/>
      <c r="KMP59" s="61"/>
      <c r="KMQ59" s="61"/>
      <c r="KMR59" s="61"/>
      <c r="KMS59" s="61"/>
      <c r="KMT59" s="61"/>
      <c r="KMU59" s="61"/>
      <c r="KMV59" s="61"/>
      <c r="KMW59" s="61"/>
      <c r="KMX59" s="61"/>
      <c r="KMY59" s="61"/>
      <c r="KMZ59" s="61"/>
      <c r="KNA59" s="61"/>
      <c r="KNB59" s="61"/>
      <c r="KNC59" s="61"/>
      <c r="KND59" s="61"/>
      <c r="KNE59" s="61"/>
      <c r="KNF59" s="61"/>
      <c r="KNG59" s="61"/>
      <c r="KNH59" s="61"/>
      <c r="KNI59" s="61"/>
      <c r="KNJ59" s="61"/>
      <c r="KNK59" s="61"/>
      <c r="KNL59" s="61"/>
      <c r="KNM59" s="61"/>
      <c r="KNN59" s="61"/>
      <c r="KNO59" s="61"/>
      <c r="KNP59" s="61"/>
      <c r="KNQ59" s="61"/>
      <c r="KNR59" s="61"/>
      <c r="KNS59" s="61"/>
      <c r="KNT59" s="61"/>
      <c r="KNU59" s="61"/>
      <c r="KNV59" s="61"/>
      <c r="KNW59" s="61"/>
      <c r="KNX59" s="61"/>
      <c r="KNY59" s="61"/>
      <c r="KNZ59" s="61"/>
      <c r="KOA59" s="61"/>
      <c r="KOB59" s="61"/>
      <c r="KOC59" s="61"/>
      <c r="KOD59" s="61"/>
      <c r="KOE59" s="61"/>
      <c r="KOF59" s="61"/>
      <c r="KOG59" s="61"/>
      <c r="KOH59" s="61"/>
      <c r="KOI59" s="61"/>
      <c r="KOJ59" s="61"/>
      <c r="KOK59" s="61"/>
      <c r="KOL59" s="61"/>
      <c r="KOM59" s="61"/>
      <c r="KON59" s="61"/>
      <c r="KOO59" s="61"/>
      <c r="KOP59" s="61"/>
      <c r="KOQ59" s="61"/>
      <c r="KOR59" s="61"/>
      <c r="KOS59" s="61"/>
      <c r="KOT59" s="61"/>
      <c r="KOU59" s="61"/>
      <c r="KOV59" s="61"/>
      <c r="KOW59" s="61"/>
      <c r="KOX59" s="61"/>
      <c r="KOY59" s="61"/>
      <c r="KOZ59" s="61"/>
      <c r="KPA59" s="61"/>
      <c r="KPB59" s="61"/>
      <c r="KPC59" s="61"/>
      <c r="KPD59" s="61"/>
      <c r="KPE59" s="61"/>
      <c r="KPF59" s="61"/>
      <c r="KPG59" s="61"/>
      <c r="KPH59" s="61"/>
      <c r="KPI59" s="61"/>
      <c r="KPJ59" s="61"/>
      <c r="KPK59" s="61"/>
      <c r="KPL59" s="61"/>
      <c r="KPM59" s="61"/>
      <c r="KPN59" s="61"/>
      <c r="KPO59" s="61"/>
      <c r="KPP59" s="61"/>
      <c r="KPQ59" s="61"/>
      <c r="KPR59" s="61"/>
      <c r="KPS59" s="61"/>
      <c r="KPT59" s="61"/>
      <c r="KPU59" s="61"/>
      <c r="KPV59" s="61"/>
      <c r="KPW59" s="61"/>
      <c r="KPX59" s="61"/>
      <c r="KPY59" s="61"/>
      <c r="KPZ59" s="61"/>
      <c r="KQA59" s="61"/>
      <c r="KQB59" s="61"/>
      <c r="KQC59" s="61"/>
      <c r="KQD59" s="61"/>
      <c r="KQE59" s="61"/>
      <c r="KQF59" s="61"/>
      <c r="KQG59" s="61"/>
      <c r="KQH59" s="61"/>
      <c r="KQI59" s="61"/>
      <c r="KQJ59" s="61"/>
      <c r="KQK59" s="61"/>
      <c r="KQL59" s="61"/>
      <c r="KQM59" s="61"/>
      <c r="KQN59" s="61"/>
      <c r="KQO59" s="61"/>
      <c r="KQP59" s="61"/>
      <c r="KQQ59" s="61"/>
      <c r="KQR59" s="61"/>
      <c r="KQS59" s="61"/>
      <c r="KQT59" s="61"/>
      <c r="KQU59" s="61"/>
      <c r="KQV59" s="61"/>
      <c r="KQW59" s="61"/>
      <c r="KQX59" s="61"/>
      <c r="KQY59" s="61"/>
      <c r="KQZ59" s="61"/>
      <c r="KRA59" s="61"/>
      <c r="KRB59" s="61"/>
      <c r="KRC59" s="61"/>
      <c r="KRD59" s="61"/>
      <c r="KRE59" s="61"/>
      <c r="KRF59" s="61"/>
      <c r="KRG59" s="61"/>
      <c r="KRH59" s="61"/>
      <c r="KRI59" s="61"/>
      <c r="KRJ59" s="61"/>
      <c r="KRK59" s="61"/>
      <c r="KRL59" s="61"/>
      <c r="KRM59" s="61"/>
      <c r="KRN59" s="61"/>
      <c r="KRO59" s="61"/>
      <c r="KRP59" s="61"/>
      <c r="KRQ59" s="61"/>
      <c r="KRR59" s="61"/>
      <c r="KRS59" s="61"/>
      <c r="KRT59" s="61"/>
      <c r="KRU59" s="61"/>
      <c r="KRV59" s="61"/>
      <c r="KRW59" s="61"/>
      <c r="KRX59" s="61"/>
      <c r="KRY59" s="61"/>
      <c r="KRZ59" s="61"/>
      <c r="KSA59" s="61"/>
      <c r="KSB59" s="61"/>
      <c r="KSC59" s="61"/>
      <c r="KSD59" s="61"/>
      <c r="KSE59" s="61"/>
      <c r="KSF59" s="61"/>
      <c r="KSG59" s="61"/>
      <c r="KSH59" s="61"/>
      <c r="KSI59" s="61"/>
      <c r="KSJ59" s="61"/>
      <c r="KSK59" s="61"/>
      <c r="KSL59" s="61"/>
      <c r="KSM59" s="61"/>
      <c r="KSN59" s="61"/>
      <c r="KSO59" s="61"/>
      <c r="KSP59" s="61"/>
      <c r="KSQ59" s="61"/>
      <c r="KSR59" s="61"/>
      <c r="KSS59" s="61"/>
      <c r="KST59" s="61"/>
      <c r="KSU59" s="61"/>
      <c r="KSV59" s="61"/>
      <c r="KSW59" s="61"/>
      <c r="KSX59" s="61"/>
      <c r="KSY59" s="61"/>
      <c r="KSZ59" s="61"/>
      <c r="KTA59" s="61"/>
      <c r="KTB59" s="61"/>
      <c r="KTC59" s="61"/>
      <c r="KTD59" s="61"/>
      <c r="KTE59" s="61"/>
      <c r="KTF59" s="61"/>
      <c r="KTG59" s="61"/>
      <c r="KTH59" s="61"/>
      <c r="KTI59" s="61"/>
      <c r="KTJ59" s="61"/>
      <c r="KTK59" s="61"/>
      <c r="KTL59" s="61"/>
      <c r="KTM59" s="61"/>
      <c r="KTN59" s="61"/>
      <c r="KTO59" s="61"/>
      <c r="KTP59" s="61"/>
      <c r="KTQ59" s="61"/>
      <c r="KTR59" s="61"/>
      <c r="KTS59" s="61"/>
      <c r="KTT59" s="61"/>
      <c r="KTU59" s="61"/>
      <c r="KTV59" s="61"/>
      <c r="KTW59" s="61"/>
      <c r="KTX59" s="61"/>
      <c r="KTY59" s="61"/>
      <c r="KTZ59" s="61"/>
      <c r="KUA59" s="61"/>
      <c r="KUB59" s="61"/>
      <c r="KUC59" s="61"/>
      <c r="KUD59" s="61"/>
      <c r="KUE59" s="61"/>
      <c r="KUF59" s="61"/>
      <c r="KUG59" s="61"/>
      <c r="KUH59" s="61"/>
      <c r="KUI59" s="61"/>
      <c r="KUJ59" s="61"/>
      <c r="KUK59" s="61"/>
      <c r="KUL59" s="61"/>
      <c r="KUM59" s="61"/>
      <c r="KUN59" s="61"/>
      <c r="KUO59" s="61"/>
      <c r="KUP59" s="61"/>
      <c r="KUQ59" s="61"/>
      <c r="KUR59" s="61"/>
      <c r="KUS59" s="61"/>
      <c r="KUT59" s="61"/>
      <c r="KUU59" s="61"/>
      <c r="KUV59" s="61"/>
      <c r="KUW59" s="61"/>
      <c r="KUX59" s="61"/>
      <c r="KUY59" s="61"/>
      <c r="KUZ59" s="61"/>
      <c r="KVA59" s="61"/>
      <c r="KVB59" s="61"/>
      <c r="KVC59" s="61"/>
      <c r="KVD59" s="61"/>
      <c r="KVE59" s="61"/>
      <c r="KVF59" s="61"/>
      <c r="KVG59" s="61"/>
      <c r="KVH59" s="61"/>
      <c r="KVI59" s="61"/>
      <c r="KVJ59" s="61"/>
      <c r="KVK59" s="61"/>
      <c r="KVL59" s="61"/>
      <c r="KVM59" s="61"/>
      <c r="KVN59" s="61"/>
      <c r="KVO59" s="61"/>
      <c r="KVP59" s="61"/>
      <c r="KVQ59" s="61"/>
      <c r="KVR59" s="61"/>
      <c r="KVS59" s="61"/>
      <c r="KVT59" s="61"/>
      <c r="KVU59" s="61"/>
      <c r="KVV59" s="61"/>
      <c r="KVW59" s="61"/>
      <c r="KVX59" s="61"/>
      <c r="KVY59" s="61"/>
      <c r="KVZ59" s="61"/>
      <c r="KWA59" s="61"/>
      <c r="KWB59" s="61"/>
      <c r="KWC59" s="61"/>
      <c r="KWD59" s="61"/>
      <c r="KWE59" s="61"/>
      <c r="KWF59" s="61"/>
      <c r="KWG59" s="61"/>
      <c r="KWH59" s="61"/>
      <c r="KWI59" s="61"/>
      <c r="KWJ59" s="61"/>
      <c r="KWK59" s="61"/>
      <c r="KWL59" s="61"/>
      <c r="KWM59" s="61"/>
      <c r="KWN59" s="61"/>
      <c r="KWO59" s="61"/>
      <c r="KWP59" s="61"/>
      <c r="KWQ59" s="61"/>
      <c r="KWR59" s="61"/>
      <c r="KWS59" s="61"/>
      <c r="KWT59" s="61"/>
      <c r="KWU59" s="61"/>
      <c r="KWV59" s="61"/>
      <c r="KWW59" s="61"/>
      <c r="KWX59" s="61"/>
      <c r="KWY59" s="61"/>
      <c r="KWZ59" s="61"/>
      <c r="KXA59" s="61"/>
      <c r="KXB59" s="61"/>
      <c r="KXC59" s="61"/>
      <c r="KXD59" s="61"/>
      <c r="KXE59" s="61"/>
      <c r="KXF59" s="61"/>
      <c r="KXG59" s="61"/>
      <c r="KXH59" s="61"/>
      <c r="KXI59" s="61"/>
      <c r="KXJ59" s="61"/>
      <c r="KXK59" s="61"/>
      <c r="KXL59" s="61"/>
      <c r="KXM59" s="61"/>
      <c r="KXN59" s="61"/>
      <c r="KXO59" s="61"/>
      <c r="KXP59" s="61"/>
      <c r="KXQ59" s="61"/>
      <c r="KXR59" s="61"/>
      <c r="KXS59" s="61"/>
      <c r="KXT59" s="61"/>
      <c r="KXU59" s="61"/>
      <c r="KXV59" s="61"/>
      <c r="KXW59" s="61"/>
      <c r="KXX59" s="61"/>
      <c r="KXY59" s="61"/>
      <c r="KXZ59" s="61"/>
      <c r="KYA59" s="61"/>
      <c r="KYB59" s="61"/>
      <c r="KYC59" s="61"/>
      <c r="KYD59" s="61"/>
      <c r="KYE59" s="61"/>
      <c r="KYF59" s="61"/>
      <c r="KYG59" s="61"/>
      <c r="KYH59" s="61"/>
      <c r="KYI59" s="61"/>
      <c r="KYJ59" s="61"/>
      <c r="KYK59" s="61"/>
      <c r="KYL59" s="61"/>
      <c r="KYM59" s="61"/>
      <c r="KYN59" s="61"/>
      <c r="KYO59" s="61"/>
      <c r="KYP59" s="61"/>
      <c r="KYQ59" s="61"/>
      <c r="KYR59" s="61"/>
      <c r="KYS59" s="61"/>
      <c r="KYT59" s="61"/>
      <c r="KYU59" s="61"/>
      <c r="KYV59" s="61"/>
      <c r="KYW59" s="61"/>
      <c r="KYX59" s="61"/>
      <c r="KYY59" s="61"/>
      <c r="KYZ59" s="61"/>
      <c r="KZA59" s="61"/>
      <c r="KZB59" s="61"/>
      <c r="KZC59" s="61"/>
      <c r="KZD59" s="61"/>
      <c r="KZE59" s="61"/>
      <c r="KZF59" s="61"/>
      <c r="KZG59" s="61"/>
      <c r="KZH59" s="61"/>
      <c r="KZI59" s="61"/>
      <c r="KZJ59" s="61"/>
      <c r="KZK59" s="61"/>
      <c r="KZL59" s="61"/>
      <c r="KZM59" s="61"/>
      <c r="KZN59" s="61"/>
      <c r="KZO59" s="61"/>
      <c r="KZP59" s="61"/>
      <c r="KZQ59" s="61"/>
      <c r="KZR59" s="61"/>
      <c r="KZS59" s="61"/>
      <c r="KZT59" s="61"/>
      <c r="KZU59" s="61"/>
      <c r="KZV59" s="61"/>
      <c r="KZW59" s="61"/>
      <c r="KZX59" s="61"/>
      <c r="KZY59" s="61"/>
      <c r="KZZ59" s="61"/>
      <c r="LAA59" s="61"/>
      <c r="LAB59" s="61"/>
      <c r="LAC59" s="61"/>
      <c r="LAD59" s="61"/>
      <c r="LAE59" s="61"/>
      <c r="LAF59" s="61"/>
      <c r="LAG59" s="61"/>
      <c r="LAH59" s="61"/>
      <c r="LAI59" s="61"/>
      <c r="LAJ59" s="61"/>
      <c r="LAK59" s="61"/>
      <c r="LAL59" s="61"/>
      <c r="LAM59" s="61"/>
      <c r="LAN59" s="61"/>
      <c r="LAO59" s="61"/>
      <c r="LAP59" s="61"/>
      <c r="LAQ59" s="61"/>
      <c r="LAR59" s="61"/>
      <c r="LAS59" s="61"/>
      <c r="LAT59" s="61"/>
      <c r="LAU59" s="61"/>
      <c r="LAV59" s="61"/>
      <c r="LAW59" s="61"/>
      <c r="LAX59" s="61"/>
      <c r="LAY59" s="61"/>
      <c r="LAZ59" s="61"/>
      <c r="LBA59" s="61"/>
      <c r="LBB59" s="61"/>
      <c r="LBC59" s="61"/>
      <c r="LBD59" s="61"/>
      <c r="LBE59" s="61"/>
      <c r="LBF59" s="61"/>
      <c r="LBG59" s="61"/>
      <c r="LBH59" s="61"/>
      <c r="LBI59" s="61"/>
      <c r="LBJ59" s="61"/>
      <c r="LBK59" s="61"/>
      <c r="LBL59" s="61"/>
      <c r="LBM59" s="61"/>
      <c r="LBN59" s="61"/>
      <c r="LBO59" s="61"/>
      <c r="LBP59" s="61"/>
      <c r="LBQ59" s="61"/>
      <c r="LBR59" s="61"/>
      <c r="LBS59" s="61"/>
      <c r="LBT59" s="61"/>
      <c r="LBU59" s="61"/>
      <c r="LBV59" s="61"/>
      <c r="LBW59" s="61"/>
      <c r="LBX59" s="61"/>
      <c r="LBY59" s="61"/>
      <c r="LBZ59" s="61"/>
      <c r="LCA59" s="61"/>
      <c r="LCB59" s="61"/>
      <c r="LCC59" s="61"/>
      <c r="LCD59" s="61"/>
      <c r="LCE59" s="61"/>
      <c r="LCF59" s="61"/>
      <c r="LCG59" s="61"/>
      <c r="LCH59" s="61"/>
      <c r="LCI59" s="61"/>
      <c r="LCJ59" s="61"/>
      <c r="LCK59" s="61"/>
      <c r="LCL59" s="61"/>
      <c r="LCM59" s="61"/>
      <c r="LCN59" s="61"/>
      <c r="LCO59" s="61"/>
      <c r="LCP59" s="61"/>
      <c r="LCQ59" s="61"/>
      <c r="LCR59" s="61"/>
      <c r="LCS59" s="61"/>
      <c r="LCT59" s="61"/>
      <c r="LCU59" s="61"/>
      <c r="LCV59" s="61"/>
      <c r="LCW59" s="61"/>
      <c r="LCX59" s="61"/>
      <c r="LCY59" s="61"/>
      <c r="LCZ59" s="61"/>
      <c r="LDA59" s="61"/>
      <c r="LDB59" s="61"/>
      <c r="LDC59" s="61"/>
      <c r="LDD59" s="61"/>
      <c r="LDE59" s="61"/>
      <c r="LDF59" s="61"/>
      <c r="LDG59" s="61"/>
      <c r="LDH59" s="61"/>
      <c r="LDI59" s="61"/>
      <c r="LDJ59" s="61"/>
      <c r="LDK59" s="61"/>
      <c r="LDL59" s="61"/>
      <c r="LDM59" s="61"/>
      <c r="LDN59" s="61"/>
      <c r="LDO59" s="61"/>
      <c r="LDP59" s="61"/>
      <c r="LDQ59" s="61"/>
      <c r="LDR59" s="61"/>
      <c r="LDS59" s="61"/>
      <c r="LDT59" s="61"/>
      <c r="LDU59" s="61"/>
      <c r="LDV59" s="61"/>
      <c r="LDW59" s="61"/>
      <c r="LDX59" s="61"/>
      <c r="LDY59" s="61"/>
      <c r="LDZ59" s="61"/>
      <c r="LEA59" s="61"/>
      <c r="LEB59" s="61"/>
      <c r="LEC59" s="61"/>
      <c r="LED59" s="61"/>
      <c r="LEE59" s="61"/>
      <c r="LEF59" s="61"/>
      <c r="LEG59" s="61"/>
      <c r="LEH59" s="61"/>
      <c r="LEI59" s="61"/>
      <c r="LEJ59" s="61"/>
      <c r="LEK59" s="61"/>
      <c r="LEL59" s="61"/>
      <c r="LEM59" s="61"/>
      <c r="LEN59" s="61"/>
      <c r="LEO59" s="61"/>
      <c r="LEP59" s="61"/>
      <c r="LEQ59" s="61"/>
      <c r="LER59" s="61"/>
      <c r="LES59" s="61"/>
      <c r="LET59" s="61"/>
      <c r="LEU59" s="61"/>
      <c r="LEV59" s="61"/>
      <c r="LEW59" s="61"/>
      <c r="LEX59" s="61"/>
      <c r="LEY59" s="61"/>
      <c r="LEZ59" s="61"/>
      <c r="LFA59" s="61"/>
      <c r="LFB59" s="61"/>
      <c r="LFC59" s="61"/>
      <c r="LFD59" s="61"/>
      <c r="LFE59" s="61"/>
      <c r="LFF59" s="61"/>
      <c r="LFG59" s="61"/>
      <c r="LFH59" s="61"/>
      <c r="LFI59" s="61"/>
      <c r="LFJ59" s="61"/>
      <c r="LFK59" s="61"/>
      <c r="LFL59" s="61"/>
      <c r="LFM59" s="61"/>
      <c r="LFN59" s="61"/>
      <c r="LFO59" s="61"/>
      <c r="LFP59" s="61"/>
      <c r="LFQ59" s="61"/>
      <c r="LFR59" s="61"/>
      <c r="LFS59" s="61"/>
      <c r="LFT59" s="61"/>
      <c r="LFU59" s="61"/>
      <c r="LFV59" s="61"/>
      <c r="LFW59" s="61"/>
      <c r="LFX59" s="61"/>
      <c r="LFY59" s="61"/>
      <c r="LFZ59" s="61"/>
      <c r="LGA59" s="61"/>
      <c r="LGB59" s="61"/>
      <c r="LGC59" s="61"/>
      <c r="LGD59" s="61"/>
      <c r="LGE59" s="61"/>
      <c r="LGF59" s="61"/>
      <c r="LGG59" s="61"/>
      <c r="LGH59" s="61"/>
      <c r="LGI59" s="61"/>
      <c r="LGJ59" s="61"/>
      <c r="LGK59" s="61"/>
      <c r="LGL59" s="61"/>
      <c r="LGM59" s="61"/>
      <c r="LGN59" s="61"/>
      <c r="LGO59" s="61"/>
      <c r="LGP59" s="61"/>
      <c r="LGQ59" s="61"/>
      <c r="LGR59" s="61"/>
      <c r="LGS59" s="61"/>
      <c r="LGT59" s="61"/>
      <c r="LGU59" s="61"/>
      <c r="LGV59" s="61"/>
      <c r="LGW59" s="61"/>
      <c r="LGX59" s="61"/>
      <c r="LGY59" s="61"/>
      <c r="LGZ59" s="61"/>
      <c r="LHA59" s="61"/>
      <c r="LHB59" s="61"/>
      <c r="LHC59" s="61"/>
      <c r="LHD59" s="61"/>
      <c r="LHE59" s="61"/>
      <c r="LHF59" s="61"/>
      <c r="LHG59" s="61"/>
      <c r="LHH59" s="61"/>
      <c r="LHI59" s="61"/>
      <c r="LHJ59" s="61"/>
      <c r="LHK59" s="61"/>
      <c r="LHL59" s="61"/>
      <c r="LHM59" s="61"/>
      <c r="LHN59" s="61"/>
      <c r="LHO59" s="61"/>
      <c r="LHP59" s="61"/>
      <c r="LHQ59" s="61"/>
      <c r="LHR59" s="61"/>
      <c r="LHS59" s="61"/>
      <c r="LHT59" s="61"/>
      <c r="LHU59" s="61"/>
      <c r="LHV59" s="61"/>
      <c r="LHW59" s="61"/>
      <c r="LHX59" s="61"/>
      <c r="LHY59" s="61"/>
      <c r="LHZ59" s="61"/>
      <c r="LIA59" s="61"/>
      <c r="LIB59" s="61"/>
      <c r="LIC59" s="61"/>
      <c r="LID59" s="61"/>
      <c r="LIE59" s="61"/>
      <c r="LIF59" s="61"/>
      <c r="LIG59" s="61"/>
      <c r="LIH59" s="61"/>
      <c r="LII59" s="61"/>
      <c r="LIJ59" s="61"/>
      <c r="LIK59" s="61"/>
      <c r="LIL59" s="61"/>
      <c r="LIM59" s="61"/>
      <c r="LIN59" s="61"/>
      <c r="LIO59" s="61"/>
      <c r="LIP59" s="61"/>
      <c r="LIQ59" s="61"/>
      <c r="LIR59" s="61"/>
      <c r="LIS59" s="61"/>
      <c r="LIT59" s="61"/>
      <c r="LIU59" s="61"/>
      <c r="LIV59" s="61"/>
      <c r="LIW59" s="61"/>
      <c r="LIX59" s="61"/>
      <c r="LIY59" s="61"/>
      <c r="LIZ59" s="61"/>
      <c r="LJA59" s="61"/>
      <c r="LJB59" s="61"/>
      <c r="LJC59" s="61"/>
      <c r="LJD59" s="61"/>
      <c r="LJE59" s="61"/>
      <c r="LJF59" s="61"/>
      <c r="LJG59" s="61"/>
      <c r="LJH59" s="61"/>
      <c r="LJI59" s="61"/>
      <c r="LJJ59" s="61"/>
      <c r="LJK59" s="61"/>
      <c r="LJL59" s="61"/>
      <c r="LJM59" s="61"/>
      <c r="LJN59" s="61"/>
      <c r="LJO59" s="61"/>
      <c r="LJP59" s="61"/>
      <c r="LJQ59" s="61"/>
      <c r="LJR59" s="61"/>
      <c r="LJS59" s="61"/>
      <c r="LJT59" s="61"/>
      <c r="LJU59" s="61"/>
      <c r="LJV59" s="61"/>
      <c r="LJW59" s="61"/>
      <c r="LJX59" s="61"/>
      <c r="LJY59" s="61"/>
      <c r="LJZ59" s="61"/>
      <c r="LKA59" s="61"/>
      <c r="LKB59" s="61"/>
      <c r="LKC59" s="61"/>
      <c r="LKD59" s="61"/>
      <c r="LKE59" s="61"/>
      <c r="LKF59" s="61"/>
      <c r="LKG59" s="61"/>
      <c r="LKH59" s="61"/>
      <c r="LKI59" s="61"/>
      <c r="LKJ59" s="61"/>
      <c r="LKK59" s="61"/>
      <c r="LKL59" s="61"/>
      <c r="LKM59" s="61"/>
      <c r="LKN59" s="61"/>
      <c r="LKO59" s="61"/>
      <c r="LKP59" s="61"/>
      <c r="LKQ59" s="61"/>
      <c r="LKR59" s="61"/>
      <c r="LKS59" s="61"/>
      <c r="LKT59" s="61"/>
      <c r="LKU59" s="61"/>
      <c r="LKV59" s="61"/>
      <c r="LKW59" s="61"/>
      <c r="LKX59" s="61"/>
      <c r="LKY59" s="61"/>
      <c r="LKZ59" s="61"/>
      <c r="LLA59" s="61"/>
      <c r="LLB59" s="61"/>
      <c r="LLC59" s="61"/>
      <c r="LLD59" s="61"/>
      <c r="LLE59" s="61"/>
      <c r="LLF59" s="61"/>
      <c r="LLG59" s="61"/>
      <c r="LLH59" s="61"/>
      <c r="LLI59" s="61"/>
      <c r="LLJ59" s="61"/>
      <c r="LLK59" s="61"/>
      <c r="LLL59" s="61"/>
      <c r="LLM59" s="61"/>
      <c r="LLN59" s="61"/>
      <c r="LLO59" s="61"/>
      <c r="LLP59" s="61"/>
      <c r="LLQ59" s="61"/>
      <c r="LLR59" s="61"/>
      <c r="LLS59" s="61"/>
      <c r="LLT59" s="61"/>
      <c r="LLU59" s="61"/>
      <c r="LLV59" s="61"/>
      <c r="LLW59" s="61"/>
      <c r="LLX59" s="61"/>
      <c r="LLY59" s="61"/>
      <c r="LLZ59" s="61"/>
      <c r="LMA59" s="61"/>
      <c r="LMB59" s="61"/>
      <c r="LMC59" s="61"/>
      <c r="LMD59" s="61"/>
      <c r="LME59" s="61"/>
      <c r="LMF59" s="61"/>
      <c r="LMG59" s="61"/>
      <c r="LMH59" s="61"/>
      <c r="LMI59" s="61"/>
      <c r="LMJ59" s="61"/>
      <c r="LMK59" s="61"/>
      <c r="LML59" s="61"/>
      <c r="LMM59" s="61"/>
      <c r="LMN59" s="61"/>
      <c r="LMO59" s="61"/>
      <c r="LMP59" s="61"/>
      <c r="LMQ59" s="61"/>
      <c r="LMR59" s="61"/>
      <c r="LMS59" s="61"/>
      <c r="LMT59" s="61"/>
      <c r="LMU59" s="61"/>
      <c r="LMV59" s="61"/>
      <c r="LMW59" s="61"/>
      <c r="LMX59" s="61"/>
      <c r="LMY59" s="61"/>
      <c r="LMZ59" s="61"/>
      <c r="LNA59" s="61"/>
      <c r="LNB59" s="61"/>
      <c r="LNC59" s="61"/>
      <c r="LND59" s="61"/>
      <c r="LNE59" s="61"/>
      <c r="LNF59" s="61"/>
      <c r="LNG59" s="61"/>
      <c r="LNH59" s="61"/>
      <c r="LNI59" s="61"/>
      <c r="LNJ59" s="61"/>
      <c r="LNK59" s="61"/>
      <c r="LNL59" s="61"/>
      <c r="LNM59" s="61"/>
      <c r="LNN59" s="61"/>
      <c r="LNO59" s="61"/>
      <c r="LNP59" s="61"/>
      <c r="LNQ59" s="61"/>
      <c r="LNR59" s="61"/>
      <c r="LNS59" s="61"/>
      <c r="LNT59" s="61"/>
      <c r="LNU59" s="61"/>
      <c r="LNV59" s="61"/>
      <c r="LNW59" s="61"/>
      <c r="LNX59" s="61"/>
      <c r="LNY59" s="61"/>
      <c r="LNZ59" s="61"/>
      <c r="LOA59" s="61"/>
      <c r="LOB59" s="61"/>
      <c r="LOC59" s="61"/>
      <c r="LOD59" s="61"/>
      <c r="LOE59" s="61"/>
      <c r="LOF59" s="61"/>
      <c r="LOG59" s="61"/>
      <c r="LOH59" s="61"/>
      <c r="LOI59" s="61"/>
      <c r="LOJ59" s="61"/>
      <c r="LOK59" s="61"/>
      <c r="LOL59" s="61"/>
      <c r="LOM59" s="61"/>
      <c r="LON59" s="61"/>
      <c r="LOO59" s="61"/>
      <c r="LOP59" s="61"/>
      <c r="LOQ59" s="61"/>
      <c r="LOR59" s="61"/>
      <c r="LOS59" s="61"/>
      <c r="LOT59" s="61"/>
      <c r="LOU59" s="61"/>
      <c r="LOV59" s="61"/>
      <c r="LOW59" s="61"/>
      <c r="LOX59" s="61"/>
      <c r="LOY59" s="61"/>
      <c r="LOZ59" s="61"/>
      <c r="LPA59" s="61"/>
      <c r="LPB59" s="61"/>
      <c r="LPC59" s="61"/>
      <c r="LPD59" s="61"/>
      <c r="LPE59" s="61"/>
      <c r="LPF59" s="61"/>
      <c r="LPG59" s="61"/>
      <c r="LPH59" s="61"/>
      <c r="LPI59" s="61"/>
      <c r="LPJ59" s="61"/>
      <c r="LPK59" s="61"/>
      <c r="LPL59" s="61"/>
      <c r="LPM59" s="61"/>
      <c r="LPN59" s="61"/>
      <c r="LPO59" s="61"/>
      <c r="LPP59" s="61"/>
      <c r="LPQ59" s="61"/>
      <c r="LPR59" s="61"/>
      <c r="LPS59" s="61"/>
      <c r="LPT59" s="61"/>
      <c r="LPU59" s="61"/>
      <c r="LPV59" s="61"/>
      <c r="LPW59" s="61"/>
      <c r="LPX59" s="61"/>
      <c r="LPY59" s="61"/>
      <c r="LPZ59" s="61"/>
      <c r="LQA59" s="61"/>
      <c r="LQB59" s="61"/>
      <c r="LQC59" s="61"/>
      <c r="LQD59" s="61"/>
      <c r="LQE59" s="61"/>
      <c r="LQF59" s="61"/>
      <c r="LQG59" s="61"/>
      <c r="LQH59" s="61"/>
      <c r="LQI59" s="61"/>
      <c r="LQJ59" s="61"/>
      <c r="LQK59" s="61"/>
      <c r="LQL59" s="61"/>
      <c r="LQM59" s="61"/>
      <c r="LQN59" s="61"/>
      <c r="LQO59" s="61"/>
      <c r="LQP59" s="61"/>
      <c r="LQQ59" s="61"/>
      <c r="LQR59" s="61"/>
      <c r="LQS59" s="61"/>
      <c r="LQT59" s="61"/>
      <c r="LQU59" s="61"/>
      <c r="LQV59" s="61"/>
      <c r="LQW59" s="61"/>
      <c r="LQX59" s="61"/>
      <c r="LQY59" s="61"/>
      <c r="LQZ59" s="61"/>
      <c r="LRA59" s="61"/>
      <c r="LRB59" s="61"/>
      <c r="LRC59" s="61"/>
      <c r="LRD59" s="61"/>
      <c r="LRE59" s="61"/>
      <c r="LRF59" s="61"/>
      <c r="LRG59" s="61"/>
      <c r="LRH59" s="61"/>
      <c r="LRI59" s="61"/>
      <c r="LRJ59" s="61"/>
      <c r="LRK59" s="61"/>
      <c r="LRL59" s="61"/>
      <c r="LRM59" s="61"/>
      <c r="LRN59" s="61"/>
      <c r="LRO59" s="61"/>
      <c r="LRP59" s="61"/>
      <c r="LRQ59" s="61"/>
      <c r="LRR59" s="61"/>
      <c r="LRS59" s="61"/>
      <c r="LRT59" s="61"/>
      <c r="LRU59" s="61"/>
      <c r="LRV59" s="61"/>
      <c r="LRW59" s="61"/>
      <c r="LRX59" s="61"/>
      <c r="LRY59" s="61"/>
      <c r="LRZ59" s="61"/>
      <c r="LSA59" s="61"/>
      <c r="LSB59" s="61"/>
      <c r="LSC59" s="61"/>
      <c r="LSD59" s="61"/>
      <c r="LSE59" s="61"/>
      <c r="LSF59" s="61"/>
      <c r="LSG59" s="61"/>
      <c r="LSH59" s="61"/>
      <c r="LSI59" s="61"/>
      <c r="LSJ59" s="61"/>
      <c r="LSK59" s="61"/>
      <c r="LSL59" s="61"/>
      <c r="LSM59" s="61"/>
      <c r="LSN59" s="61"/>
      <c r="LSO59" s="61"/>
      <c r="LSP59" s="61"/>
      <c r="LSQ59" s="61"/>
      <c r="LSR59" s="61"/>
      <c r="LSS59" s="61"/>
      <c r="LST59" s="61"/>
      <c r="LSU59" s="61"/>
      <c r="LSV59" s="61"/>
      <c r="LSW59" s="61"/>
      <c r="LSX59" s="61"/>
      <c r="LSY59" s="61"/>
      <c r="LSZ59" s="61"/>
      <c r="LTA59" s="61"/>
      <c r="LTB59" s="61"/>
      <c r="LTC59" s="61"/>
      <c r="LTD59" s="61"/>
      <c r="LTE59" s="61"/>
      <c r="LTF59" s="61"/>
      <c r="LTG59" s="61"/>
      <c r="LTH59" s="61"/>
      <c r="LTI59" s="61"/>
      <c r="LTJ59" s="61"/>
      <c r="LTK59" s="61"/>
      <c r="LTL59" s="61"/>
      <c r="LTM59" s="61"/>
      <c r="LTN59" s="61"/>
      <c r="LTO59" s="61"/>
      <c r="LTP59" s="61"/>
      <c r="LTQ59" s="61"/>
      <c r="LTR59" s="61"/>
      <c r="LTS59" s="61"/>
      <c r="LTT59" s="61"/>
      <c r="LTU59" s="61"/>
      <c r="LTV59" s="61"/>
      <c r="LTW59" s="61"/>
      <c r="LTX59" s="61"/>
      <c r="LTY59" s="61"/>
      <c r="LTZ59" s="61"/>
      <c r="LUA59" s="61"/>
      <c r="LUB59" s="61"/>
      <c r="LUC59" s="61"/>
      <c r="LUD59" s="61"/>
      <c r="LUE59" s="61"/>
      <c r="LUF59" s="61"/>
      <c r="LUG59" s="61"/>
      <c r="LUH59" s="61"/>
      <c r="LUI59" s="61"/>
      <c r="LUJ59" s="61"/>
      <c r="LUK59" s="61"/>
      <c r="LUL59" s="61"/>
      <c r="LUM59" s="61"/>
      <c r="LUN59" s="61"/>
      <c r="LUO59" s="61"/>
      <c r="LUP59" s="61"/>
      <c r="LUQ59" s="61"/>
      <c r="LUR59" s="61"/>
      <c r="LUS59" s="61"/>
      <c r="LUT59" s="61"/>
      <c r="LUU59" s="61"/>
      <c r="LUV59" s="61"/>
      <c r="LUW59" s="61"/>
      <c r="LUX59" s="61"/>
      <c r="LUY59" s="61"/>
      <c r="LUZ59" s="61"/>
      <c r="LVA59" s="61"/>
      <c r="LVB59" s="61"/>
      <c r="LVC59" s="61"/>
      <c r="LVD59" s="61"/>
      <c r="LVE59" s="61"/>
      <c r="LVF59" s="61"/>
      <c r="LVG59" s="61"/>
      <c r="LVH59" s="61"/>
      <c r="LVI59" s="61"/>
      <c r="LVJ59" s="61"/>
      <c r="LVK59" s="61"/>
      <c r="LVL59" s="61"/>
      <c r="LVM59" s="61"/>
      <c r="LVN59" s="61"/>
      <c r="LVO59" s="61"/>
      <c r="LVP59" s="61"/>
      <c r="LVQ59" s="61"/>
      <c r="LVR59" s="61"/>
      <c r="LVS59" s="61"/>
      <c r="LVT59" s="61"/>
      <c r="LVU59" s="61"/>
      <c r="LVV59" s="61"/>
      <c r="LVW59" s="61"/>
      <c r="LVX59" s="61"/>
      <c r="LVY59" s="61"/>
      <c r="LVZ59" s="61"/>
      <c r="LWA59" s="61"/>
      <c r="LWB59" s="61"/>
      <c r="LWC59" s="61"/>
      <c r="LWD59" s="61"/>
      <c r="LWE59" s="61"/>
      <c r="LWF59" s="61"/>
      <c r="LWG59" s="61"/>
      <c r="LWH59" s="61"/>
      <c r="LWI59" s="61"/>
      <c r="LWJ59" s="61"/>
      <c r="LWK59" s="61"/>
      <c r="LWL59" s="61"/>
      <c r="LWM59" s="61"/>
      <c r="LWN59" s="61"/>
      <c r="LWO59" s="61"/>
      <c r="LWP59" s="61"/>
      <c r="LWQ59" s="61"/>
      <c r="LWR59" s="61"/>
      <c r="LWS59" s="61"/>
      <c r="LWT59" s="61"/>
      <c r="LWU59" s="61"/>
      <c r="LWV59" s="61"/>
      <c r="LWW59" s="61"/>
      <c r="LWX59" s="61"/>
      <c r="LWY59" s="61"/>
      <c r="LWZ59" s="61"/>
      <c r="LXA59" s="61"/>
      <c r="LXB59" s="61"/>
      <c r="LXC59" s="61"/>
      <c r="LXD59" s="61"/>
      <c r="LXE59" s="61"/>
      <c r="LXF59" s="61"/>
      <c r="LXG59" s="61"/>
      <c r="LXH59" s="61"/>
      <c r="LXI59" s="61"/>
      <c r="LXJ59" s="61"/>
      <c r="LXK59" s="61"/>
      <c r="LXL59" s="61"/>
      <c r="LXM59" s="61"/>
      <c r="LXN59" s="61"/>
      <c r="LXO59" s="61"/>
      <c r="LXP59" s="61"/>
      <c r="LXQ59" s="61"/>
      <c r="LXR59" s="61"/>
      <c r="LXS59" s="61"/>
      <c r="LXT59" s="61"/>
      <c r="LXU59" s="61"/>
      <c r="LXV59" s="61"/>
      <c r="LXW59" s="61"/>
      <c r="LXX59" s="61"/>
      <c r="LXY59" s="61"/>
      <c r="LXZ59" s="61"/>
      <c r="LYA59" s="61"/>
      <c r="LYB59" s="61"/>
      <c r="LYC59" s="61"/>
      <c r="LYD59" s="61"/>
      <c r="LYE59" s="61"/>
      <c r="LYF59" s="61"/>
      <c r="LYG59" s="61"/>
      <c r="LYH59" s="61"/>
      <c r="LYI59" s="61"/>
      <c r="LYJ59" s="61"/>
      <c r="LYK59" s="61"/>
      <c r="LYL59" s="61"/>
      <c r="LYM59" s="61"/>
      <c r="LYN59" s="61"/>
      <c r="LYO59" s="61"/>
      <c r="LYP59" s="61"/>
      <c r="LYQ59" s="61"/>
      <c r="LYR59" s="61"/>
      <c r="LYS59" s="61"/>
      <c r="LYT59" s="61"/>
      <c r="LYU59" s="61"/>
      <c r="LYV59" s="61"/>
      <c r="LYW59" s="61"/>
      <c r="LYX59" s="61"/>
      <c r="LYY59" s="61"/>
      <c r="LYZ59" s="61"/>
      <c r="LZA59" s="61"/>
      <c r="LZB59" s="61"/>
      <c r="LZC59" s="61"/>
      <c r="LZD59" s="61"/>
      <c r="LZE59" s="61"/>
      <c r="LZF59" s="61"/>
      <c r="LZG59" s="61"/>
      <c r="LZH59" s="61"/>
      <c r="LZI59" s="61"/>
      <c r="LZJ59" s="61"/>
      <c r="LZK59" s="61"/>
      <c r="LZL59" s="61"/>
      <c r="LZM59" s="61"/>
      <c r="LZN59" s="61"/>
      <c r="LZO59" s="61"/>
      <c r="LZP59" s="61"/>
      <c r="LZQ59" s="61"/>
      <c r="LZR59" s="61"/>
      <c r="LZS59" s="61"/>
      <c r="LZT59" s="61"/>
      <c r="LZU59" s="61"/>
      <c r="LZV59" s="61"/>
      <c r="LZW59" s="61"/>
      <c r="LZX59" s="61"/>
      <c r="LZY59" s="61"/>
      <c r="LZZ59" s="61"/>
      <c r="MAA59" s="61"/>
      <c r="MAB59" s="61"/>
      <c r="MAC59" s="61"/>
      <c r="MAD59" s="61"/>
      <c r="MAE59" s="61"/>
      <c r="MAF59" s="61"/>
      <c r="MAG59" s="61"/>
      <c r="MAH59" s="61"/>
      <c r="MAI59" s="61"/>
      <c r="MAJ59" s="61"/>
      <c r="MAK59" s="61"/>
      <c r="MAL59" s="61"/>
      <c r="MAM59" s="61"/>
      <c r="MAN59" s="61"/>
      <c r="MAO59" s="61"/>
      <c r="MAP59" s="61"/>
      <c r="MAQ59" s="61"/>
      <c r="MAR59" s="61"/>
      <c r="MAS59" s="61"/>
      <c r="MAT59" s="61"/>
      <c r="MAU59" s="61"/>
      <c r="MAV59" s="61"/>
      <c r="MAW59" s="61"/>
      <c r="MAX59" s="61"/>
      <c r="MAY59" s="61"/>
      <c r="MAZ59" s="61"/>
      <c r="MBA59" s="61"/>
      <c r="MBB59" s="61"/>
      <c r="MBC59" s="61"/>
      <c r="MBD59" s="61"/>
      <c r="MBE59" s="61"/>
      <c r="MBF59" s="61"/>
      <c r="MBG59" s="61"/>
      <c r="MBH59" s="61"/>
      <c r="MBI59" s="61"/>
      <c r="MBJ59" s="61"/>
      <c r="MBK59" s="61"/>
      <c r="MBL59" s="61"/>
      <c r="MBM59" s="61"/>
      <c r="MBN59" s="61"/>
      <c r="MBO59" s="61"/>
      <c r="MBP59" s="61"/>
      <c r="MBQ59" s="61"/>
      <c r="MBR59" s="61"/>
      <c r="MBS59" s="61"/>
      <c r="MBT59" s="61"/>
      <c r="MBU59" s="61"/>
      <c r="MBV59" s="61"/>
      <c r="MBW59" s="61"/>
      <c r="MBX59" s="61"/>
      <c r="MBY59" s="61"/>
      <c r="MBZ59" s="61"/>
      <c r="MCA59" s="61"/>
      <c r="MCB59" s="61"/>
      <c r="MCC59" s="61"/>
      <c r="MCD59" s="61"/>
      <c r="MCE59" s="61"/>
      <c r="MCF59" s="61"/>
      <c r="MCG59" s="61"/>
      <c r="MCH59" s="61"/>
      <c r="MCI59" s="61"/>
      <c r="MCJ59" s="61"/>
      <c r="MCK59" s="61"/>
      <c r="MCL59" s="61"/>
      <c r="MCM59" s="61"/>
      <c r="MCN59" s="61"/>
      <c r="MCO59" s="61"/>
      <c r="MCP59" s="61"/>
      <c r="MCQ59" s="61"/>
      <c r="MCR59" s="61"/>
      <c r="MCS59" s="61"/>
      <c r="MCT59" s="61"/>
      <c r="MCU59" s="61"/>
      <c r="MCV59" s="61"/>
      <c r="MCW59" s="61"/>
      <c r="MCX59" s="61"/>
      <c r="MCY59" s="61"/>
      <c r="MCZ59" s="61"/>
      <c r="MDA59" s="61"/>
      <c r="MDB59" s="61"/>
      <c r="MDC59" s="61"/>
      <c r="MDD59" s="61"/>
      <c r="MDE59" s="61"/>
      <c r="MDF59" s="61"/>
      <c r="MDG59" s="61"/>
      <c r="MDH59" s="61"/>
      <c r="MDI59" s="61"/>
      <c r="MDJ59" s="61"/>
      <c r="MDK59" s="61"/>
      <c r="MDL59" s="61"/>
      <c r="MDM59" s="61"/>
      <c r="MDN59" s="61"/>
      <c r="MDO59" s="61"/>
      <c r="MDP59" s="61"/>
      <c r="MDQ59" s="61"/>
      <c r="MDR59" s="61"/>
      <c r="MDS59" s="61"/>
      <c r="MDT59" s="61"/>
      <c r="MDU59" s="61"/>
      <c r="MDV59" s="61"/>
      <c r="MDW59" s="61"/>
      <c r="MDX59" s="61"/>
      <c r="MDY59" s="61"/>
      <c r="MDZ59" s="61"/>
      <c r="MEA59" s="61"/>
      <c r="MEB59" s="61"/>
      <c r="MEC59" s="61"/>
      <c r="MED59" s="61"/>
      <c r="MEE59" s="61"/>
      <c r="MEF59" s="61"/>
      <c r="MEG59" s="61"/>
      <c r="MEH59" s="61"/>
      <c r="MEI59" s="61"/>
      <c r="MEJ59" s="61"/>
      <c r="MEK59" s="61"/>
      <c r="MEL59" s="61"/>
      <c r="MEM59" s="61"/>
      <c r="MEN59" s="61"/>
      <c r="MEO59" s="61"/>
      <c r="MEP59" s="61"/>
      <c r="MEQ59" s="61"/>
      <c r="MER59" s="61"/>
      <c r="MES59" s="61"/>
      <c r="MET59" s="61"/>
      <c r="MEU59" s="61"/>
      <c r="MEV59" s="61"/>
      <c r="MEW59" s="61"/>
      <c r="MEX59" s="61"/>
      <c r="MEY59" s="61"/>
      <c r="MEZ59" s="61"/>
      <c r="MFA59" s="61"/>
      <c r="MFB59" s="61"/>
      <c r="MFC59" s="61"/>
      <c r="MFD59" s="61"/>
      <c r="MFE59" s="61"/>
      <c r="MFF59" s="61"/>
      <c r="MFG59" s="61"/>
      <c r="MFH59" s="61"/>
      <c r="MFI59" s="61"/>
      <c r="MFJ59" s="61"/>
      <c r="MFK59" s="61"/>
      <c r="MFL59" s="61"/>
      <c r="MFM59" s="61"/>
      <c r="MFN59" s="61"/>
      <c r="MFO59" s="61"/>
      <c r="MFP59" s="61"/>
      <c r="MFQ59" s="61"/>
      <c r="MFR59" s="61"/>
      <c r="MFS59" s="61"/>
      <c r="MFT59" s="61"/>
      <c r="MFU59" s="61"/>
      <c r="MFV59" s="61"/>
      <c r="MFW59" s="61"/>
      <c r="MFX59" s="61"/>
      <c r="MFY59" s="61"/>
      <c r="MFZ59" s="61"/>
      <c r="MGA59" s="61"/>
      <c r="MGB59" s="61"/>
      <c r="MGC59" s="61"/>
      <c r="MGD59" s="61"/>
      <c r="MGE59" s="61"/>
      <c r="MGF59" s="61"/>
      <c r="MGG59" s="61"/>
      <c r="MGH59" s="61"/>
      <c r="MGI59" s="61"/>
      <c r="MGJ59" s="61"/>
      <c r="MGK59" s="61"/>
      <c r="MGL59" s="61"/>
      <c r="MGM59" s="61"/>
      <c r="MGN59" s="61"/>
      <c r="MGO59" s="61"/>
      <c r="MGP59" s="61"/>
      <c r="MGQ59" s="61"/>
      <c r="MGR59" s="61"/>
      <c r="MGS59" s="61"/>
      <c r="MGT59" s="61"/>
      <c r="MGU59" s="61"/>
      <c r="MGV59" s="61"/>
      <c r="MGW59" s="61"/>
      <c r="MGX59" s="61"/>
      <c r="MGY59" s="61"/>
      <c r="MGZ59" s="61"/>
      <c r="MHA59" s="61"/>
      <c r="MHB59" s="61"/>
      <c r="MHC59" s="61"/>
      <c r="MHD59" s="61"/>
      <c r="MHE59" s="61"/>
      <c r="MHF59" s="61"/>
      <c r="MHG59" s="61"/>
      <c r="MHH59" s="61"/>
      <c r="MHI59" s="61"/>
      <c r="MHJ59" s="61"/>
      <c r="MHK59" s="61"/>
      <c r="MHL59" s="61"/>
      <c r="MHM59" s="61"/>
      <c r="MHN59" s="61"/>
      <c r="MHO59" s="61"/>
      <c r="MHP59" s="61"/>
      <c r="MHQ59" s="61"/>
      <c r="MHR59" s="61"/>
      <c r="MHS59" s="61"/>
      <c r="MHT59" s="61"/>
      <c r="MHU59" s="61"/>
      <c r="MHV59" s="61"/>
      <c r="MHW59" s="61"/>
      <c r="MHX59" s="61"/>
      <c r="MHY59" s="61"/>
      <c r="MHZ59" s="61"/>
      <c r="MIA59" s="61"/>
      <c r="MIB59" s="61"/>
      <c r="MIC59" s="61"/>
      <c r="MID59" s="61"/>
      <c r="MIE59" s="61"/>
      <c r="MIF59" s="61"/>
      <c r="MIG59" s="61"/>
      <c r="MIH59" s="61"/>
      <c r="MII59" s="61"/>
      <c r="MIJ59" s="61"/>
      <c r="MIK59" s="61"/>
      <c r="MIL59" s="61"/>
      <c r="MIM59" s="61"/>
      <c r="MIN59" s="61"/>
      <c r="MIO59" s="61"/>
      <c r="MIP59" s="61"/>
      <c r="MIQ59" s="61"/>
      <c r="MIR59" s="61"/>
      <c r="MIS59" s="61"/>
      <c r="MIT59" s="61"/>
      <c r="MIU59" s="61"/>
      <c r="MIV59" s="61"/>
      <c r="MIW59" s="61"/>
      <c r="MIX59" s="61"/>
      <c r="MIY59" s="61"/>
      <c r="MIZ59" s="61"/>
      <c r="MJA59" s="61"/>
      <c r="MJB59" s="61"/>
      <c r="MJC59" s="61"/>
      <c r="MJD59" s="61"/>
      <c r="MJE59" s="61"/>
      <c r="MJF59" s="61"/>
      <c r="MJG59" s="61"/>
      <c r="MJH59" s="61"/>
      <c r="MJI59" s="61"/>
      <c r="MJJ59" s="61"/>
      <c r="MJK59" s="61"/>
      <c r="MJL59" s="61"/>
      <c r="MJM59" s="61"/>
      <c r="MJN59" s="61"/>
      <c r="MJO59" s="61"/>
      <c r="MJP59" s="61"/>
      <c r="MJQ59" s="61"/>
      <c r="MJR59" s="61"/>
      <c r="MJS59" s="61"/>
      <c r="MJT59" s="61"/>
      <c r="MJU59" s="61"/>
      <c r="MJV59" s="61"/>
      <c r="MJW59" s="61"/>
      <c r="MJX59" s="61"/>
      <c r="MJY59" s="61"/>
      <c r="MJZ59" s="61"/>
      <c r="MKA59" s="61"/>
      <c r="MKB59" s="61"/>
      <c r="MKC59" s="61"/>
      <c r="MKD59" s="61"/>
      <c r="MKE59" s="61"/>
      <c r="MKF59" s="61"/>
      <c r="MKG59" s="61"/>
      <c r="MKH59" s="61"/>
      <c r="MKI59" s="61"/>
      <c r="MKJ59" s="61"/>
      <c r="MKK59" s="61"/>
      <c r="MKL59" s="61"/>
      <c r="MKM59" s="61"/>
      <c r="MKN59" s="61"/>
      <c r="MKO59" s="61"/>
      <c r="MKP59" s="61"/>
      <c r="MKQ59" s="61"/>
      <c r="MKR59" s="61"/>
      <c r="MKS59" s="61"/>
      <c r="MKT59" s="61"/>
      <c r="MKU59" s="61"/>
      <c r="MKV59" s="61"/>
      <c r="MKW59" s="61"/>
      <c r="MKX59" s="61"/>
      <c r="MKY59" s="61"/>
      <c r="MKZ59" s="61"/>
      <c r="MLA59" s="61"/>
      <c r="MLB59" s="61"/>
      <c r="MLC59" s="61"/>
      <c r="MLD59" s="61"/>
      <c r="MLE59" s="61"/>
      <c r="MLF59" s="61"/>
      <c r="MLG59" s="61"/>
      <c r="MLH59" s="61"/>
      <c r="MLI59" s="61"/>
      <c r="MLJ59" s="61"/>
      <c r="MLK59" s="61"/>
      <c r="MLL59" s="61"/>
      <c r="MLM59" s="61"/>
      <c r="MLN59" s="61"/>
      <c r="MLO59" s="61"/>
      <c r="MLP59" s="61"/>
      <c r="MLQ59" s="61"/>
      <c r="MLR59" s="61"/>
      <c r="MLS59" s="61"/>
      <c r="MLT59" s="61"/>
      <c r="MLU59" s="61"/>
      <c r="MLV59" s="61"/>
      <c r="MLW59" s="61"/>
      <c r="MLX59" s="61"/>
      <c r="MLY59" s="61"/>
      <c r="MLZ59" s="61"/>
      <c r="MMA59" s="61"/>
      <c r="MMB59" s="61"/>
      <c r="MMC59" s="61"/>
      <c r="MMD59" s="61"/>
      <c r="MME59" s="61"/>
      <c r="MMF59" s="61"/>
      <c r="MMG59" s="61"/>
      <c r="MMH59" s="61"/>
      <c r="MMI59" s="61"/>
      <c r="MMJ59" s="61"/>
      <c r="MMK59" s="61"/>
      <c r="MML59" s="61"/>
      <c r="MMM59" s="61"/>
      <c r="MMN59" s="61"/>
      <c r="MMO59" s="61"/>
      <c r="MMP59" s="61"/>
      <c r="MMQ59" s="61"/>
      <c r="MMR59" s="61"/>
      <c r="MMS59" s="61"/>
      <c r="MMT59" s="61"/>
      <c r="MMU59" s="61"/>
      <c r="MMV59" s="61"/>
      <c r="MMW59" s="61"/>
      <c r="MMX59" s="61"/>
      <c r="MMY59" s="61"/>
      <c r="MMZ59" s="61"/>
      <c r="MNA59" s="61"/>
      <c r="MNB59" s="61"/>
      <c r="MNC59" s="61"/>
      <c r="MND59" s="61"/>
      <c r="MNE59" s="61"/>
      <c r="MNF59" s="61"/>
      <c r="MNG59" s="61"/>
      <c r="MNH59" s="61"/>
      <c r="MNI59" s="61"/>
      <c r="MNJ59" s="61"/>
      <c r="MNK59" s="61"/>
      <c r="MNL59" s="61"/>
      <c r="MNM59" s="61"/>
      <c r="MNN59" s="61"/>
      <c r="MNO59" s="61"/>
      <c r="MNP59" s="61"/>
      <c r="MNQ59" s="61"/>
      <c r="MNR59" s="61"/>
      <c r="MNS59" s="61"/>
      <c r="MNT59" s="61"/>
      <c r="MNU59" s="61"/>
      <c r="MNV59" s="61"/>
      <c r="MNW59" s="61"/>
      <c r="MNX59" s="61"/>
      <c r="MNY59" s="61"/>
      <c r="MNZ59" s="61"/>
      <c r="MOA59" s="61"/>
      <c r="MOB59" s="61"/>
      <c r="MOC59" s="61"/>
      <c r="MOD59" s="61"/>
      <c r="MOE59" s="61"/>
      <c r="MOF59" s="61"/>
      <c r="MOG59" s="61"/>
      <c r="MOH59" s="61"/>
      <c r="MOI59" s="61"/>
      <c r="MOJ59" s="61"/>
      <c r="MOK59" s="61"/>
      <c r="MOL59" s="61"/>
      <c r="MOM59" s="61"/>
      <c r="MON59" s="61"/>
      <c r="MOO59" s="61"/>
      <c r="MOP59" s="61"/>
      <c r="MOQ59" s="61"/>
      <c r="MOR59" s="61"/>
      <c r="MOS59" s="61"/>
      <c r="MOT59" s="61"/>
      <c r="MOU59" s="61"/>
      <c r="MOV59" s="61"/>
      <c r="MOW59" s="61"/>
      <c r="MOX59" s="61"/>
      <c r="MOY59" s="61"/>
      <c r="MOZ59" s="61"/>
      <c r="MPA59" s="61"/>
      <c r="MPB59" s="61"/>
      <c r="MPC59" s="61"/>
      <c r="MPD59" s="61"/>
      <c r="MPE59" s="61"/>
      <c r="MPF59" s="61"/>
      <c r="MPG59" s="61"/>
      <c r="MPH59" s="61"/>
      <c r="MPI59" s="61"/>
      <c r="MPJ59" s="61"/>
      <c r="MPK59" s="61"/>
      <c r="MPL59" s="61"/>
      <c r="MPM59" s="61"/>
      <c r="MPN59" s="61"/>
      <c r="MPO59" s="61"/>
      <c r="MPP59" s="61"/>
      <c r="MPQ59" s="61"/>
      <c r="MPR59" s="61"/>
      <c r="MPS59" s="61"/>
      <c r="MPT59" s="61"/>
      <c r="MPU59" s="61"/>
      <c r="MPV59" s="61"/>
      <c r="MPW59" s="61"/>
      <c r="MPX59" s="61"/>
      <c r="MPY59" s="61"/>
      <c r="MPZ59" s="61"/>
      <c r="MQA59" s="61"/>
      <c r="MQB59" s="61"/>
      <c r="MQC59" s="61"/>
      <c r="MQD59" s="61"/>
      <c r="MQE59" s="61"/>
      <c r="MQF59" s="61"/>
      <c r="MQG59" s="61"/>
      <c r="MQH59" s="61"/>
      <c r="MQI59" s="61"/>
      <c r="MQJ59" s="61"/>
      <c r="MQK59" s="61"/>
      <c r="MQL59" s="61"/>
      <c r="MQM59" s="61"/>
      <c r="MQN59" s="61"/>
      <c r="MQO59" s="61"/>
      <c r="MQP59" s="61"/>
      <c r="MQQ59" s="61"/>
      <c r="MQR59" s="61"/>
      <c r="MQS59" s="61"/>
      <c r="MQT59" s="61"/>
      <c r="MQU59" s="61"/>
      <c r="MQV59" s="61"/>
      <c r="MQW59" s="61"/>
      <c r="MQX59" s="61"/>
      <c r="MQY59" s="61"/>
      <c r="MQZ59" s="61"/>
      <c r="MRA59" s="61"/>
      <c r="MRB59" s="61"/>
      <c r="MRC59" s="61"/>
      <c r="MRD59" s="61"/>
      <c r="MRE59" s="61"/>
      <c r="MRF59" s="61"/>
      <c r="MRG59" s="61"/>
      <c r="MRH59" s="61"/>
      <c r="MRI59" s="61"/>
      <c r="MRJ59" s="61"/>
      <c r="MRK59" s="61"/>
      <c r="MRL59" s="61"/>
      <c r="MRM59" s="61"/>
      <c r="MRN59" s="61"/>
      <c r="MRO59" s="61"/>
      <c r="MRP59" s="61"/>
      <c r="MRQ59" s="61"/>
      <c r="MRR59" s="61"/>
      <c r="MRS59" s="61"/>
      <c r="MRT59" s="61"/>
      <c r="MRU59" s="61"/>
      <c r="MRV59" s="61"/>
      <c r="MRW59" s="61"/>
      <c r="MRX59" s="61"/>
      <c r="MRY59" s="61"/>
      <c r="MRZ59" s="61"/>
      <c r="MSA59" s="61"/>
      <c r="MSB59" s="61"/>
      <c r="MSC59" s="61"/>
      <c r="MSD59" s="61"/>
      <c r="MSE59" s="61"/>
      <c r="MSF59" s="61"/>
      <c r="MSG59" s="61"/>
      <c r="MSH59" s="61"/>
      <c r="MSI59" s="61"/>
      <c r="MSJ59" s="61"/>
      <c r="MSK59" s="61"/>
      <c r="MSL59" s="61"/>
      <c r="MSM59" s="61"/>
      <c r="MSN59" s="61"/>
      <c r="MSO59" s="61"/>
      <c r="MSP59" s="61"/>
      <c r="MSQ59" s="61"/>
      <c r="MSR59" s="61"/>
      <c r="MSS59" s="61"/>
      <c r="MST59" s="61"/>
      <c r="MSU59" s="61"/>
      <c r="MSV59" s="61"/>
      <c r="MSW59" s="61"/>
      <c r="MSX59" s="61"/>
      <c r="MSY59" s="61"/>
      <c r="MSZ59" s="61"/>
      <c r="MTA59" s="61"/>
      <c r="MTB59" s="61"/>
      <c r="MTC59" s="61"/>
      <c r="MTD59" s="61"/>
      <c r="MTE59" s="61"/>
      <c r="MTF59" s="61"/>
      <c r="MTG59" s="61"/>
      <c r="MTH59" s="61"/>
      <c r="MTI59" s="61"/>
      <c r="MTJ59" s="61"/>
      <c r="MTK59" s="61"/>
      <c r="MTL59" s="61"/>
      <c r="MTM59" s="61"/>
      <c r="MTN59" s="61"/>
      <c r="MTO59" s="61"/>
      <c r="MTP59" s="61"/>
      <c r="MTQ59" s="61"/>
      <c r="MTR59" s="61"/>
      <c r="MTS59" s="61"/>
      <c r="MTT59" s="61"/>
      <c r="MTU59" s="61"/>
      <c r="MTV59" s="61"/>
      <c r="MTW59" s="61"/>
      <c r="MTX59" s="61"/>
      <c r="MTY59" s="61"/>
      <c r="MTZ59" s="61"/>
      <c r="MUA59" s="61"/>
      <c r="MUB59" s="61"/>
      <c r="MUC59" s="61"/>
      <c r="MUD59" s="61"/>
      <c r="MUE59" s="61"/>
      <c r="MUF59" s="61"/>
      <c r="MUG59" s="61"/>
      <c r="MUH59" s="61"/>
      <c r="MUI59" s="61"/>
      <c r="MUJ59" s="61"/>
      <c r="MUK59" s="61"/>
      <c r="MUL59" s="61"/>
      <c r="MUM59" s="61"/>
      <c r="MUN59" s="61"/>
      <c r="MUO59" s="61"/>
      <c r="MUP59" s="61"/>
      <c r="MUQ59" s="61"/>
      <c r="MUR59" s="61"/>
      <c r="MUS59" s="61"/>
      <c r="MUT59" s="61"/>
      <c r="MUU59" s="61"/>
      <c r="MUV59" s="61"/>
      <c r="MUW59" s="61"/>
      <c r="MUX59" s="61"/>
      <c r="MUY59" s="61"/>
      <c r="MUZ59" s="61"/>
      <c r="MVA59" s="61"/>
      <c r="MVB59" s="61"/>
      <c r="MVC59" s="61"/>
      <c r="MVD59" s="61"/>
      <c r="MVE59" s="61"/>
      <c r="MVF59" s="61"/>
      <c r="MVG59" s="61"/>
      <c r="MVH59" s="61"/>
      <c r="MVI59" s="61"/>
      <c r="MVJ59" s="61"/>
      <c r="MVK59" s="61"/>
      <c r="MVL59" s="61"/>
      <c r="MVM59" s="61"/>
      <c r="MVN59" s="61"/>
      <c r="MVO59" s="61"/>
      <c r="MVP59" s="61"/>
      <c r="MVQ59" s="61"/>
      <c r="MVR59" s="61"/>
      <c r="MVS59" s="61"/>
      <c r="MVT59" s="61"/>
      <c r="MVU59" s="61"/>
      <c r="MVV59" s="61"/>
      <c r="MVW59" s="61"/>
      <c r="MVX59" s="61"/>
      <c r="MVY59" s="61"/>
      <c r="MVZ59" s="61"/>
      <c r="MWA59" s="61"/>
      <c r="MWB59" s="61"/>
      <c r="MWC59" s="61"/>
      <c r="MWD59" s="61"/>
      <c r="MWE59" s="61"/>
      <c r="MWF59" s="61"/>
      <c r="MWG59" s="61"/>
      <c r="MWH59" s="61"/>
      <c r="MWI59" s="61"/>
      <c r="MWJ59" s="61"/>
      <c r="MWK59" s="61"/>
      <c r="MWL59" s="61"/>
      <c r="MWM59" s="61"/>
      <c r="MWN59" s="61"/>
      <c r="MWO59" s="61"/>
      <c r="MWP59" s="61"/>
      <c r="MWQ59" s="61"/>
      <c r="MWR59" s="61"/>
      <c r="MWS59" s="61"/>
      <c r="MWT59" s="61"/>
      <c r="MWU59" s="61"/>
      <c r="MWV59" s="61"/>
      <c r="MWW59" s="61"/>
      <c r="MWX59" s="61"/>
      <c r="MWY59" s="61"/>
      <c r="MWZ59" s="61"/>
      <c r="MXA59" s="61"/>
      <c r="MXB59" s="61"/>
      <c r="MXC59" s="61"/>
      <c r="MXD59" s="61"/>
      <c r="MXE59" s="61"/>
      <c r="MXF59" s="61"/>
      <c r="MXG59" s="61"/>
      <c r="MXH59" s="61"/>
      <c r="MXI59" s="61"/>
      <c r="MXJ59" s="61"/>
      <c r="MXK59" s="61"/>
      <c r="MXL59" s="61"/>
      <c r="MXM59" s="61"/>
      <c r="MXN59" s="61"/>
      <c r="MXO59" s="61"/>
      <c r="MXP59" s="61"/>
      <c r="MXQ59" s="61"/>
      <c r="MXR59" s="61"/>
      <c r="MXS59" s="61"/>
      <c r="MXT59" s="61"/>
      <c r="MXU59" s="61"/>
      <c r="MXV59" s="61"/>
      <c r="MXW59" s="61"/>
      <c r="MXX59" s="61"/>
      <c r="MXY59" s="61"/>
      <c r="MXZ59" s="61"/>
      <c r="MYA59" s="61"/>
      <c r="MYB59" s="61"/>
      <c r="MYC59" s="61"/>
      <c r="MYD59" s="61"/>
      <c r="MYE59" s="61"/>
      <c r="MYF59" s="61"/>
      <c r="MYG59" s="61"/>
      <c r="MYH59" s="61"/>
      <c r="MYI59" s="61"/>
      <c r="MYJ59" s="61"/>
      <c r="MYK59" s="61"/>
      <c r="MYL59" s="61"/>
      <c r="MYM59" s="61"/>
      <c r="MYN59" s="61"/>
      <c r="MYO59" s="61"/>
      <c r="MYP59" s="61"/>
      <c r="MYQ59" s="61"/>
      <c r="MYR59" s="61"/>
      <c r="MYS59" s="61"/>
      <c r="MYT59" s="61"/>
      <c r="MYU59" s="61"/>
      <c r="MYV59" s="61"/>
      <c r="MYW59" s="61"/>
      <c r="MYX59" s="61"/>
      <c r="MYY59" s="61"/>
      <c r="MYZ59" s="61"/>
      <c r="MZA59" s="61"/>
      <c r="MZB59" s="61"/>
      <c r="MZC59" s="61"/>
      <c r="MZD59" s="61"/>
      <c r="MZE59" s="61"/>
      <c r="MZF59" s="61"/>
      <c r="MZG59" s="61"/>
      <c r="MZH59" s="61"/>
      <c r="MZI59" s="61"/>
      <c r="MZJ59" s="61"/>
      <c r="MZK59" s="61"/>
      <c r="MZL59" s="61"/>
      <c r="MZM59" s="61"/>
      <c r="MZN59" s="61"/>
      <c r="MZO59" s="61"/>
      <c r="MZP59" s="61"/>
      <c r="MZQ59" s="61"/>
      <c r="MZR59" s="61"/>
      <c r="MZS59" s="61"/>
      <c r="MZT59" s="61"/>
      <c r="MZU59" s="61"/>
      <c r="MZV59" s="61"/>
      <c r="MZW59" s="61"/>
      <c r="MZX59" s="61"/>
      <c r="MZY59" s="61"/>
      <c r="MZZ59" s="61"/>
      <c r="NAA59" s="61"/>
      <c r="NAB59" s="61"/>
      <c r="NAC59" s="61"/>
      <c r="NAD59" s="61"/>
      <c r="NAE59" s="61"/>
      <c r="NAF59" s="61"/>
      <c r="NAG59" s="61"/>
      <c r="NAH59" s="61"/>
      <c r="NAI59" s="61"/>
      <c r="NAJ59" s="61"/>
      <c r="NAK59" s="61"/>
      <c r="NAL59" s="61"/>
      <c r="NAM59" s="61"/>
      <c r="NAN59" s="61"/>
      <c r="NAO59" s="61"/>
      <c r="NAP59" s="61"/>
      <c r="NAQ59" s="61"/>
      <c r="NAR59" s="61"/>
      <c r="NAS59" s="61"/>
      <c r="NAT59" s="61"/>
      <c r="NAU59" s="61"/>
      <c r="NAV59" s="61"/>
      <c r="NAW59" s="61"/>
      <c r="NAX59" s="61"/>
      <c r="NAY59" s="61"/>
      <c r="NAZ59" s="61"/>
      <c r="NBA59" s="61"/>
      <c r="NBB59" s="61"/>
      <c r="NBC59" s="61"/>
      <c r="NBD59" s="61"/>
      <c r="NBE59" s="61"/>
      <c r="NBF59" s="61"/>
      <c r="NBG59" s="61"/>
      <c r="NBH59" s="61"/>
      <c r="NBI59" s="61"/>
      <c r="NBJ59" s="61"/>
      <c r="NBK59" s="61"/>
      <c r="NBL59" s="61"/>
      <c r="NBM59" s="61"/>
      <c r="NBN59" s="61"/>
      <c r="NBO59" s="61"/>
      <c r="NBP59" s="61"/>
      <c r="NBQ59" s="61"/>
      <c r="NBR59" s="61"/>
      <c r="NBS59" s="61"/>
      <c r="NBT59" s="61"/>
      <c r="NBU59" s="61"/>
      <c r="NBV59" s="61"/>
      <c r="NBW59" s="61"/>
      <c r="NBX59" s="61"/>
      <c r="NBY59" s="61"/>
      <c r="NBZ59" s="61"/>
      <c r="NCA59" s="61"/>
      <c r="NCB59" s="61"/>
      <c r="NCC59" s="61"/>
      <c r="NCD59" s="61"/>
      <c r="NCE59" s="61"/>
      <c r="NCF59" s="61"/>
      <c r="NCG59" s="61"/>
      <c r="NCH59" s="61"/>
      <c r="NCI59" s="61"/>
      <c r="NCJ59" s="61"/>
      <c r="NCK59" s="61"/>
      <c r="NCL59" s="61"/>
      <c r="NCM59" s="61"/>
      <c r="NCN59" s="61"/>
      <c r="NCO59" s="61"/>
      <c r="NCP59" s="61"/>
      <c r="NCQ59" s="61"/>
      <c r="NCR59" s="61"/>
      <c r="NCS59" s="61"/>
      <c r="NCT59" s="61"/>
      <c r="NCU59" s="61"/>
      <c r="NCV59" s="61"/>
      <c r="NCW59" s="61"/>
      <c r="NCX59" s="61"/>
      <c r="NCY59" s="61"/>
      <c r="NCZ59" s="61"/>
      <c r="NDA59" s="61"/>
      <c r="NDB59" s="61"/>
      <c r="NDC59" s="61"/>
      <c r="NDD59" s="61"/>
      <c r="NDE59" s="61"/>
      <c r="NDF59" s="61"/>
      <c r="NDG59" s="61"/>
      <c r="NDH59" s="61"/>
      <c r="NDI59" s="61"/>
      <c r="NDJ59" s="61"/>
      <c r="NDK59" s="61"/>
      <c r="NDL59" s="61"/>
      <c r="NDM59" s="61"/>
      <c r="NDN59" s="61"/>
      <c r="NDO59" s="61"/>
      <c r="NDP59" s="61"/>
      <c r="NDQ59" s="61"/>
      <c r="NDR59" s="61"/>
      <c r="NDS59" s="61"/>
      <c r="NDT59" s="61"/>
      <c r="NDU59" s="61"/>
      <c r="NDV59" s="61"/>
      <c r="NDW59" s="61"/>
      <c r="NDX59" s="61"/>
      <c r="NDY59" s="61"/>
      <c r="NDZ59" s="61"/>
      <c r="NEA59" s="61"/>
      <c r="NEB59" s="61"/>
      <c r="NEC59" s="61"/>
      <c r="NED59" s="61"/>
      <c r="NEE59" s="61"/>
      <c r="NEF59" s="61"/>
      <c r="NEG59" s="61"/>
      <c r="NEH59" s="61"/>
      <c r="NEI59" s="61"/>
      <c r="NEJ59" s="61"/>
      <c r="NEK59" s="61"/>
      <c r="NEL59" s="61"/>
      <c r="NEM59" s="61"/>
      <c r="NEN59" s="61"/>
      <c r="NEO59" s="61"/>
      <c r="NEP59" s="61"/>
      <c r="NEQ59" s="61"/>
      <c r="NER59" s="61"/>
      <c r="NES59" s="61"/>
      <c r="NET59" s="61"/>
      <c r="NEU59" s="61"/>
      <c r="NEV59" s="61"/>
      <c r="NEW59" s="61"/>
      <c r="NEX59" s="61"/>
      <c r="NEY59" s="61"/>
      <c r="NEZ59" s="61"/>
      <c r="NFA59" s="61"/>
      <c r="NFB59" s="61"/>
      <c r="NFC59" s="61"/>
      <c r="NFD59" s="61"/>
      <c r="NFE59" s="61"/>
      <c r="NFF59" s="61"/>
      <c r="NFG59" s="61"/>
      <c r="NFH59" s="61"/>
      <c r="NFI59" s="61"/>
      <c r="NFJ59" s="61"/>
      <c r="NFK59" s="61"/>
      <c r="NFL59" s="61"/>
      <c r="NFM59" s="61"/>
      <c r="NFN59" s="61"/>
      <c r="NFO59" s="61"/>
      <c r="NFP59" s="61"/>
      <c r="NFQ59" s="61"/>
      <c r="NFR59" s="61"/>
      <c r="NFS59" s="61"/>
      <c r="NFT59" s="61"/>
      <c r="NFU59" s="61"/>
      <c r="NFV59" s="61"/>
      <c r="NFW59" s="61"/>
      <c r="NFX59" s="61"/>
      <c r="NFY59" s="61"/>
      <c r="NFZ59" s="61"/>
      <c r="NGA59" s="61"/>
      <c r="NGB59" s="61"/>
      <c r="NGC59" s="61"/>
      <c r="NGD59" s="61"/>
      <c r="NGE59" s="61"/>
      <c r="NGF59" s="61"/>
      <c r="NGG59" s="61"/>
      <c r="NGH59" s="61"/>
      <c r="NGI59" s="61"/>
      <c r="NGJ59" s="61"/>
      <c r="NGK59" s="61"/>
      <c r="NGL59" s="61"/>
      <c r="NGM59" s="61"/>
      <c r="NGN59" s="61"/>
      <c r="NGO59" s="61"/>
      <c r="NGP59" s="61"/>
      <c r="NGQ59" s="61"/>
      <c r="NGR59" s="61"/>
      <c r="NGS59" s="61"/>
      <c r="NGT59" s="61"/>
      <c r="NGU59" s="61"/>
      <c r="NGV59" s="61"/>
      <c r="NGW59" s="61"/>
      <c r="NGX59" s="61"/>
      <c r="NGY59" s="61"/>
      <c r="NGZ59" s="61"/>
      <c r="NHA59" s="61"/>
      <c r="NHB59" s="61"/>
      <c r="NHC59" s="61"/>
      <c r="NHD59" s="61"/>
      <c r="NHE59" s="61"/>
      <c r="NHF59" s="61"/>
      <c r="NHG59" s="61"/>
      <c r="NHH59" s="61"/>
      <c r="NHI59" s="61"/>
      <c r="NHJ59" s="61"/>
      <c r="NHK59" s="61"/>
      <c r="NHL59" s="61"/>
      <c r="NHM59" s="61"/>
      <c r="NHN59" s="61"/>
      <c r="NHO59" s="61"/>
      <c r="NHP59" s="61"/>
      <c r="NHQ59" s="61"/>
      <c r="NHR59" s="61"/>
      <c r="NHS59" s="61"/>
      <c r="NHT59" s="61"/>
      <c r="NHU59" s="61"/>
      <c r="NHV59" s="61"/>
      <c r="NHW59" s="61"/>
      <c r="NHX59" s="61"/>
      <c r="NHY59" s="61"/>
      <c r="NHZ59" s="61"/>
      <c r="NIA59" s="61"/>
      <c r="NIB59" s="61"/>
      <c r="NIC59" s="61"/>
      <c r="NID59" s="61"/>
      <c r="NIE59" s="61"/>
      <c r="NIF59" s="61"/>
      <c r="NIG59" s="61"/>
      <c r="NIH59" s="61"/>
      <c r="NII59" s="61"/>
      <c r="NIJ59" s="61"/>
      <c r="NIK59" s="61"/>
      <c r="NIL59" s="61"/>
      <c r="NIM59" s="61"/>
      <c r="NIN59" s="61"/>
      <c r="NIO59" s="61"/>
      <c r="NIP59" s="61"/>
      <c r="NIQ59" s="61"/>
      <c r="NIR59" s="61"/>
      <c r="NIS59" s="61"/>
      <c r="NIT59" s="61"/>
      <c r="NIU59" s="61"/>
      <c r="NIV59" s="61"/>
      <c r="NIW59" s="61"/>
      <c r="NIX59" s="61"/>
      <c r="NIY59" s="61"/>
      <c r="NIZ59" s="61"/>
      <c r="NJA59" s="61"/>
      <c r="NJB59" s="61"/>
      <c r="NJC59" s="61"/>
      <c r="NJD59" s="61"/>
      <c r="NJE59" s="61"/>
      <c r="NJF59" s="61"/>
      <c r="NJG59" s="61"/>
      <c r="NJH59" s="61"/>
      <c r="NJI59" s="61"/>
      <c r="NJJ59" s="61"/>
      <c r="NJK59" s="61"/>
      <c r="NJL59" s="61"/>
      <c r="NJM59" s="61"/>
      <c r="NJN59" s="61"/>
      <c r="NJO59" s="61"/>
      <c r="NJP59" s="61"/>
      <c r="NJQ59" s="61"/>
      <c r="NJR59" s="61"/>
      <c r="NJS59" s="61"/>
      <c r="NJT59" s="61"/>
      <c r="NJU59" s="61"/>
      <c r="NJV59" s="61"/>
      <c r="NJW59" s="61"/>
      <c r="NJX59" s="61"/>
      <c r="NJY59" s="61"/>
      <c r="NJZ59" s="61"/>
      <c r="NKA59" s="61"/>
      <c r="NKB59" s="61"/>
      <c r="NKC59" s="61"/>
      <c r="NKD59" s="61"/>
      <c r="NKE59" s="61"/>
      <c r="NKF59" s="61"/>
      <c r="NKG59" s="61"/>
      <c r="NKH59" s="61"/>
      <c r="NKI59" s="61"/>
      <c r="NKJ59" s="61"/>
      <c r="NKK59" s="61"/>
      <c r="NKL59" s="61"/>
      <c r="NKM59" s="61"/>
      <c r="NKN59" s="61"/>
      <c r="NKO59" s="61"/>
      <c r="NKP59" s="61"/>
      <c r="NKQ59" s="61"/>
      <c r="NKR59" s="61"/>
      <c r="NKS59" s="61"/>
      <c r="NKT59" s="61"/>
      <c r="NKU59" s="61"/>
      <c r="NKV59" s="61"/>
      <c r="NKW59" s="61"/>
      <c r="NKX59" s="61"/>
      <c r="NKY59" s="61"/>
      <c r="NKZ59" s="61"/>
      <c r="NLA59" s="61"/>
      <c r="NLB59" s="61"/>
      <c r="NLC59" s="61"/>
      <c r="NLD59" s="61"/>
      <c r="NLE59" s="61"/>
      <c r="NLF59" s="61"/>
      <c r="NLG59" s="61"/>
      <c r="NLH59" s="61"/>
      <c r="NLI59" s="61"/>
      <c r="NLJ59" s="61"/>
      <c r="NLK59" s="61"/>
      <c r="NLL59" s="61"/>
      <c r="NLM59" s="61"/>
      <c r="NLN59" s="61"/>
      <c r="NLO59" s="61"/>
      <c r="NLP59" s="61"/>
      <c r="NLQ59" s="61"/>
      <c r="NLR59" s="61"/>
      <c r="NLS59" s="61"/>
      <c r="NLT59" s="61"/>
      <c r="NLU59" s="61"/>
      <c r="NLV59" s="61"/>
      <c r="NLW59" s="61"/>
      <c r="NLX59" s="61"/>
      <c r="NLY59" s="61"/>
      <c r="NLZ59" s="61"/>
      <c r="NMA59" s="61"/>
      <c r="NMB59" s="61"/>
      <c r="NMC59" s="61"/>
      <c r="NMD59" s="61"/>
      <c r="NME59" s="61"/>
      <c r="NMF59" s="61"/>
      <c r="NMG59" s="61"/>
      <c r="NMH59" s="61"/>
      <c r="NMI59" s="61"/>
      <c r="NMJ59" s="61"/>
      <c r="NMK59" s="61"/>
      <c r="NML59" s="61"/>
      <c r="NMM59" s="61"/>
      <c r="NMN59" s="61"/>
      <c r="NMO59" s="61"/>
      <c r="NMP59" s="61"/>
      <c r="NMQ59" s="61"/>
      <c r="NMR59" s="61"/>
      <c r="NMS59" s="61"/>
      <c r="NMT59" s="61"/>
      <c r="NMU59" s="61"/>
      <c r="NMV59" s="61"/>
      <c r="NMW59" s="61"/>
      <c r="NMX59" s="61"/>
      <c r="NMY59" s="61"/>
      <c r="NMZ59" s="61"/>
      <c r="NNA59" s="61"/>
      <c r="NNB59" s="61"/>
      <c r="NNC59" s="61"/>
      <c r="NND59" s="61"/>
      <c r="NNE59" s="61"/>
      <c r="NNF59" s="61"/>
      <c r="NNG59" s="61"/>
      <c r="NNH59" s="61"/>
      <c r="NNI59" s="61"/>
      <c r="NNJ59" s="61"/>
      <c r="NNK59" s="61"/>
      <c r="NNL59" s="61"/>
      <c r="NNM59" s="61"/>
      <c r="NNN59" s="61"/>
      <c r="NNO59" s="61"/>
      <c r="NNP59" s="61"/>
      <c r="NNQ59" s="61"/>
      <c r="NNR59" s="61"/>
      <c r="NNS59" s="61"/>
      <c r="NNT59" s="61"/>
      <c r="NNU59" s="61"/>
      <c r="NNV59" s="61"/>
      <c r="NNW59" s="61"/>
      <c r="NNX59" s="61"/>
      <c r="NNY59" s="61"/>
      <c r="NNZ59" s="61"/>
      <c r="NOA59" s="61"/>
      <c r="NOB59" s="61"/>
      <c r="NOC59" s="61"/>
      <c r="NOD59" s="61"/>
      <c r="NOE59" s="61"/>
      <c r="NOF59" s="61"/>
      <c r="NOG59" s="61"/>
      <c r="NOH59" s="61"/>
      <c r="NOI59" s="61"/>
      <c r="NOJ59" s="61"/>
      <c r="NOK59" s="61"/>
      <c r="NOL59" s="61"/>
      <c r="NOM59" s="61"/>
      <c r="NON59" s="61"/>
      <c r="NOO59" s="61"/>
      <c r="NOP59" s="61"/>
      <c r="NOQ59" s="61"/>
      <c r="NOR59" s="61"/>
      <c r="NOS59" s="61"/>
      <c r="NOT59" s="61"/>
      <c r="NOU59" s="61"/>
      <c r="NOV59" s="61"/>
      <c r="NOW59" s="61"/>
      <c r="NOX59" s="61"/>
      <c r="NOY59" s="61"/>
      <c r="NOZ59" s="61"/>
      <c r="NPA59" s="61"/>
      <c r="NPB59" s="61"/>
      <c r="NPC59" s="61"/>
      <c r="NPD59" s="61"/>
      <c r="NPE59" s="61"/>
      <c r="NPF59" s="61"/>
      <c r="NPG59" s="61"/>
      <c r="NPH59" s="61"/>
      <c r="NPI59" s="61"/>
      <c r="NPJ59" s="61"/>
      <c r="NPK59" s="61"/>
      <c r="NPL59" s="61"/>
      <c r="NPM59" s="61"/>
      <c r="NPN59" s="61"/>
      <c r="NPO59" s="61"/>
      <c r="NPP59" s="61"/>
      <c r="NPQ59" s="61"/>
      <c r="NPR59" s="61"/>
      <c r="NPS59" s="61"/>
      <c r="NPT59" s="61"/>
      <c r="NPU59" s="61"/>
      <c r="NPV59" s="61"/>
      <c r="NPW59" s="61"/>
      <c r="NPX59" s="61"/>
      <c r="NPY59" s="61"/>
      <c r="NPZ59" s="61"/>
      <c r="NQA59" s="61"/>
      <c r="NQB59" s="61"/>
      <c r="NQC59" s="61"/>
      <c r="NQD59" s="61"/>
      <c r="NQE59" s="61"/>
      <c r="NQF59" s="61"/>
      <c r="NQG59" s="61"/>
      <c r="NQH59" s="61"/>
      <c r="NQI59" s="61"/>
      <c r="NQJ59" s="61"/>
      <c r="NQK59" s="61"/>
      <c r="NQL59" s="61"/>
      <c r="NQM59" s="61"/>
      <c r="NQN59" s="61"/>
      <c r="NQO59" s="61"/>
      <c r="NQP59" s="61"/>
      <c r="NQQ59" s="61"/>
      <c r="NQR59" s="61"/>
      <c r="NQS59" s="61"/>
      <c r="NQT59" s="61"/>
      <c r="NQU59" s="61"/>
      <c r="NQV59" s="61"/>
      <c r="NQW59" s="61"/>
      <c r="NQX59" s="61"/>
      <c r="NQY59" s="61"/>
      <c r="NQZ59" s="61"/>
      <c r="NRA59" s="61"/>
      <c r="NRB59" s="61"/>
      <c r="NRC59" s="61"/>
      <c r="NRD59" s="61"/>
      <c r="NRE59" s="61"/>
      <c r="NRF59" s="61"/>
      <c r="NRG59" s="61"/>
      <c r="NRH59" s="61"/>
      <c r="NRI59" s="61"/>
      <c r="NRJ59" s="61"/>
      <c r="NRK59" s="61"/>
      <c r="NRL59" s="61"/>
      <c r="NRM59" s="61"/>
      <c r="NRN59" s="61"/>
      <c r="NRO59" s="61"/>
      <c r="NRP59" s="61"/>
      <c r="NRQ59" s="61"/>
      <c r="NRR59" s="61"/>
      <c r="NRS59" s="61"/>
      <c r="NRT59" s="61"/>
      <c r="NRU59" s="61"/>
      <c r="NRV59" s="61"/>
      <c r="NRW59" s="61"/>
      <c r="NRX59" s="61"/>
      <c r="NRY59" s="61"/>
      <c r="NRZ59" s="61"/>
      <c r="NSA59" s="61"/>
      <c r="NSB59" s="61"/>
      <c r="NSC59" s="61"/>
      <c r="NSD59" s="61"/>
      <c r="NSE59" s="61"/>
      <c r="NSF59" s="61"/>
      <c r="NSG59" s="61"/>
      <c r="NSH59" s="61"/>
      <c r="NSI59" s="61"/>
      <c r="NSJ59" s="61"/>
      <c r="NSK59" s="61"/>
      <c r="NSL59" s="61"/>
      <c r="NSM59" s="61"/>
      <c r="NSN59" s="61"/>
      <c r="NSO59" s="61"/>
      <c r="NSP59" s="61"/>
      <c r="NSQ59" s="61"/>
      <c r="NSR59" s="61"/>
      <c r="NSS59" s="61"/>
      <c r="NST59" s="61"/>
      <c r="NSU59" s="61"/>
      <c r="NSV59" s="61"/>
      <c r="NSW59" s="61"/>
      <c r="NSX59" s="61"/>
      <c r="NSY59" s="61"/>
      <c r="NSZ59" s="61"/>
      <c r="NTA59" s="61"/>
      <c r="NTB59" s="61"/>
      <c r="NTC59" s="61"/>
      <c r="NTD59" s="61"/>
      <c r="NTE59" s="61"/>
      <c r="NTF59" s="61"/>
      <c r="NTG59" s="61"/>
      <c r="NTH59" s="61"/>
      <c r="NTI59" s="61"/>
      <c r="NTJ59" s="61"/>
      <c r="NTK59" s="61"/>
      <c r="NTL59" s="61"/>
      <c r="NTM59" s="61"/>
      <c r="NTN59" s="61"/>
      <c r="NTO59" s="61"/>
      <c r="NTP59" s="61"/>
      <c r="NTQ59" s="61"/>
      <c r="NTR59" s="61"/>
      <c r="NTS59" s="61"/>
      <c r="NTT59" s="61"/>
      <c r="NTU59" s="61"/>
      <c r="NTV59" s="61"/>
      <c r="NTW59" s="61"/>
      <c r="NTX59" s="61"/>
      <c r="NTY59" s="61"/>
      <c r="NTZ59" s="61"/>
      <c r="NUA59" s="61"/>
      <c r="NUB59" s="61"/>
      <c r="NUC59" s="61"/>
      <c r="NUD59" s="61"/>
      <c r="NUE59" s="61"/>
      <c r="NUF59" s="61"/>
      <c r="NUG59" s="61"/>
      <c r="NUH59" s="61"/>
      <c r="NUI59" s="61"/>
      <c r="NUJ59" s="61"/>
      <c r="NUK59" s="61"/>
      <c r="NUL59" s="61"/>
      <c r="NUM59" s="61"/>
      <c r="NUN59" s="61"/>
      <c r="NUO59" s="61"/>
      <c r="NUP59" s="61"/>
      <c r="NUQ59" s="61"/>
      <c r="NUR59" s="61"/>
      <c r="NUS59" s="61"/>
      <c r="NUT59" s="61"/>
      <c r="NUU59" s="61"/>
      <c r="NUV59" s="61"/>
      <c r="NUW59" s="61"/>
      <c r="NUX59" s="61"/>
      <c r="NUY59" s="61"/>
      <c r="NUZ59" s="61"/>
      <c r="NVA59" s="61"/>
      <c r="NVB59" s="61"/>
      <c r="NVC59" s="61"/>
      <c r="NVD59" s="61"/>
      <c r="NVE59" s="61"/>
      <c r="NVF59" s="61"/>
      <c r="NVG59" s="61"/>
      <c r="NVH59" s="61"/>
      <c r="NVI59" s="61"/>
      <c r="NVJ59" s="61"/>
      <c r="NVK59" s="61"/>
      <c r="NVL59" s="61"/>
      <c r="NVM59" s="61"/>
      <c r="NVN59" s="61"/>
      <c r="NVO59" s="61"/>
      <c r="NVP59" s="61"/>
      <c r="NVQ59" s="61"/>
      <c r="NVR59" s="61"/>
      <c r="NVS59" s="61"/>
      <c r="NVT59" s="61"/>
      <c r="NVU59" s="61"/>
      <c r="NVV59" s="61"/>
      <c r="NVW59" s="61"/>
      <c r="NVX59" s="61"/>
      <c r="NVY59" s="61"/>
      <c r="NVZ59" s="61"/>
      <c r="NWA59" s="61"/>
      <c r="NWB59" s="61"/>
      <c r="NWC59" s="61"/>
      <c r="NWD59" s="61"/>
      <c r="NWE59" s="61"/>
      <c r="NWF59" s="61"/>
      <c r="NWG59" s="61"/>
      <c r="NWH59" s="61"/>
      <c r="NWI59" s="61"/>
      <c r="NWJ59" s="61"/>
      <c r="NWK59" s="61"/>
      <c r="NWL59" s="61"/>
      <c r="NWM59" s="61"/>
      <c r="NWN59" s="61"/>
      <c r="NWO59" s="61"/>
      <c r="NWP59" s="61"/>
      <c r="NWQ59" s="61"/>
      <c r="NWR59" s="61"/>
      <c r="NWS59" s="61"/>
      <c r="NWT59" s="61"/>
      <c r="NWU59" s="61"/>
      <c r="NWV59" s="61"/>
      <c r="NWW59" s="61"/>
      <c r="NWX59" s="61"/>
      <c r="NWY59" s="61"/>
      <c r="NWZ59" s="61"/>
      <c r="NXA59" s="61"/>
      <c r="NXB59" s="61"/>
      <c r="NXC59" s="61"/>
      <c r="NXD59" s="61"/>
      <c r="NXE59" s="61"/>
      <c r="NXF59" s="61"/>
      <c r="NXG59" s="61"/>
      <c r="NXH59" s="61"/>
      <c r="NXI59" s="61"/>
      <c r="NXJ59" s="61"/>
      <c r="NXK59" s="61"/>
      <c r="NXL59" s="61"/>
      <c r="NXM59" s="61"/>
      <c r="NXN59" s="61"/>
      <c r="NXO59" s="61"/>
      <c r="NXP59" s="61"/>
      <c r="NXQ59" s="61"/>
      <c r="NXR59" s="61"/>
      <c r="NXS59" s="61"/>
      <c r="NXT59" s="61"/>
      <c r="NXU59" s="61"/>
      <c r="NXV59" s="61"/>
      <c r="NXW59" s="61"/>
      <c r="NXX59" s="61"/>
      <c r="NXY59" s="61"/>
      <c r="NXZ59" s="61"/>
      <c r="NYA59" s="61"/>
      <c r="NYB59" s="61"/>
      <c r="NYC59" s="61"/>
      <c r="NYD59" s="61"/>
      <c r="NYE59" s="61"/>
      <c r="NYF59" s="61"/>
      <c r="NYG59" s="61"/>
      <c r="NYH59" s="61"/>
      <c r="NYI59" s="61"/>
      <c r="NYJ59" s="61"/>
      <c r="NYK59" s="61"/>
      <c r="NYL59" s="61"/>
      <c r="NYM59" s="61"/>
      <c r="NYN59" s="61"/>
      <c r="NYO59" s="61"/>
      <c r="NYP59" s="61"/>
      <c r="NYQ59" s="61"/>
      <c r="NYR59" s="61"/>
      <c r="NYS59" s="61"/>
      <c r="NYT59" s="61"/>
      <c r="NYU59" s="61"/>
      <c r="NYV59" s="61"/>
      <c r="NYW59" s="61"/>
      <c r="NYX59" s="61"/>
      <c r="NYY59" s="61"/>
      <c r="NYZ59" s="61"/>
      <c r="NZA59" s="61"/>
      <c r="NZB59" s="61"/>
      <c r="NZC59" s="61"/>
      <c r="NZD59" s="61"/>
      <c r="NZE59" s="61"/>
      <c r="NZF59" s="61"/>
      <c r="NZG59" s="61"/>
      <c r="NZH59" s="61"/>
      <c r="NZI59" s="61"/>
      <c r="NZJ59" s="61"/>
      <c r="NZK59" s="61"/>
      <c r="NZL59" s="61"/>
      <c r="NZM59" s="61"/>
      <c r="NZN59" s="61"/>
      <c r="NZO59" s="61"/>
      <c r="NZP59" s="61"/>
      <c r="NZQ59" s="61"/>
      <c r="NZR59" s="61"/>
      <c r="NZS59" s="61"/>
      <c r="NZT59" s="61"/>
      <c r="NZU59" s="61"/>
      <c r="NZV59" s="61"/>
      <c r="NZW59" s="61"/>
      <c r="NZX59" s="61"/>
      <c r="NZY59" s="61"/>
      <c r="NZZ59" s="61"/>
      <c r="OAA59" s="61"/>
      <c r="OAB59" s="61"/>
      <c r="OAC59" s="61"/>
      <c r="OAD59" s="61"/>
      <c r="OAE59" s="61"/>
      <c r="OAF59" s="61"/>
      <c r="OAG59" s="61"/>
      <c r="OAH59" s="61"/>
      <c r="OAI59" s="61"/>
      <c r="OAJ59" s="61"/>
      <c r="OAK59" s="61"/>
      <c r="OAL59" s="61"/>
      <c r="OAM59" s="61"/>
      <c r="OAN59" s="61"/>
      <c r="OAO59" s="61"/>
      <c r="OAP59" s="61"/>
      <c r="OAQ59" s="61"/>
      <c r="OAR59" s="61"/>
      <c r="OAS59" s="61"/>
      <c r="OAT59" s="61"/>
      <c r="OAU59" s="61"/>
      <c r="OAV59" s="61"/>
      <c r="OAW59" s="61"/>
      <c r="OAX59" s="61"/>
      <c r="OAY59" s="61"/>
      <c r="OAZ59" s="61"/>
      <c r="OBA59" s="61"/>
      <c r="OBB59" s="61"/>
      <c r="OBC59" s="61"/>
      <c r="OBD59" s="61"/>
      <c r="OBE59" s="61"/>
      <c r="OBF59" s="61"/>
      <c r="OBG59" s="61"/>
      <c r="OBH59" s="61"/>
      <c r="OBI59" s="61"/>
      <c r="OBJ59" s="61"/>
      <c r="OBK59" s="61"/>
      <c r="OBL59" s="61"/>
      <c r="OBM59" s="61"/>
      <c r="OBN59" s="61"/>
      <c r="OBO59" s="61"/>
      <c r="OBP59" s="61"/>
      <c r="OBQ59" s="61"/>
      <c r="OBR59" s="61"/>
      <c r="OBS59" s="61"/>
      <c r="OBT59" s="61"/>
      <c r="OBU59" s="61"/>
      <c r="OBV59" s="61"/>
      <c r="OBW59" s="61"/>
      <c r="OBX59" s="61"/>
      <c r="OBY59" s="61"/>
      <c r="OBZ59" s="61"/>
      <c r="OCA59" s="61"/>
      <c r="OCB59" s="61"/>
      <c r="OCC59" s="61"/>
      <c r="OCD59" s="61"/>
      <c r="OCE59" s="61"/>
      <c r="OCF59" s="61"/>
      <c r="OCG59" s="61"/>
      <c r="OCH59" s="61"/>
      <c r="OCI59" s="61"/>
      <c r="OCJ59" s="61"/>
      <c r="OCK59" s="61"/>
      <c r="OCL59" s="61"/>
      <c r="OCM59" s="61"/>
      <c r="OCN59" s="61"/>
      <c r="OCO59" s="61"/>
      <c r="OCP59" s="61"/>
      <c r="OCQ59" s="61"/>
      <c r="OCR59" s="61"/>
      <c r="OCS59" s="61"/>
      <c r="OCT59" s="61"/>
      <c r="OCU59" s="61"/>
      <c r="OCV59" s="61"/>
      <c r="OCW59" s="61"/>
      <c r="OCX59" s="61"/>
      <c r="OCY59" s="61"/>
      <c r="OCZ59" s="61"/>
      <c r="ODA59" s="61"/>
      <c r="ODB59" s="61"/>
      <c r="ODC59" s="61"/>
      <c r="ODD59" s="61"/>
      <c r="ODE59" s="61"/>
      <c r="ODF59" s="61"/>
      <c r="ODG59" s="61"/>
      <c r="ODH59" s="61"/>
      <c r="ODI59" s="61"/>
      <c r="ODJ59" s="61"/>
      <c r="ODK59" s="61"/>
      <c r="ODL59" s="61"/>
      <c r="ODM59" s="61"/>
      <c r="ODN59" s="61"/>
      <c r="ODO59" s="61"/>
      <c r="ODP59" s="61"/>
      <c r="ODQ59" s="61"/>
      <c r="ODR59" s="61"/>
      <c r="ODS59" s="61"/>
      <c r="ODT59" s="61"/>
      <c r="ODU59" s="61"/>
      <c r="ODV59" s="61"/>
      <c r="ODW59" s="61"/>
      <c r="ODX59" s="61"/>
      <c r="ODY59" s="61"/>
      <c r="ODZ59" s="61"/>
      <c r="OEA59" s="61"/>
      <c r="OEB59" s="61"/>
      <c r="OEC59" s="61"/>
      <c r="OED59" s="61"/>
      <c r="OEE59" s="61"/>
      <c r="OEF59" s="61"/>
      <c r="OEG59" s="61"/>
      <c r="OEH59" s="61"/>
      <c r="OEI59" s="61"/>
      <c r="OEJ59" s="61"/>
      <c r="OEK59" s="61"/>
      <c r="OEL59" s="61"/>
      <c r="OEM59" s="61"/>
      <c r="OEN59" s="61"/>
      <c r="OEO59" s="61"/>
      <c r="OEP59" s="61"/>
      <c r="OEQ59" s="61"/>
      <c r="OER59" s="61"/>
      <c r="OES59" s="61"/>
      <c r="OET59" s="61"/>
      <c r="OEU59" s="61"/>
      <c r="OEV59" s="61"/>
      <c r="OEW59" s="61"/>
      <c r="OEX59" s="61"/>
      <c r="OEY59" s="61"/>
      <c r="OEZ59" s="61"/>
      <c r="OFA59" s="61"/>
      <c r="OFB59" s="61"/>
      <c r="OFC59" s="61"/>
      <c r="OFD59" s="61"/>
      <c r="OFE59" s="61"/>
      <c r="OFF59" s="61"/>
      <c r="OFG59" s="61"/>
      <c r="OFH59" s="61"/>
      <c r="OFI59" s="61"/>
      <c r="OFJ59" s="61"/>
      <c r="OFK59" s="61"/>
      <c r="OFL59" s="61"/>
      <c r="OFM59" s="61"/>
      <c r="OFN59" s="61"/>
      <c r="OFO59" s="61"/>
      <c r="OFP59" s="61"/>
      <c r="OFQ59" s="61"/>
      <c r="OFR59" s="61"/>
      <c r="OFS59" s="61"/>
      <c r="OFT59" s="61"/>
      <c r="OFU59" s="61"/>
      <c r="OFV59" s="61"/>
      <c r="OFW59" s="61"/>
      <c r="OFX59" s="61"/>
      <c r="OFY59" s="61"/>
      <c r="OFZ59" s="61"/>
      <c r="OGA59" s="61"/>
      <c r="OGB59" s="61"/>
      <c r="OGC59" s="61"/>
      <c r="OGD59" s="61"/>
      <c r="OGE59" s="61"/>
      <c r="OGF59" s="61"/>
      <c r="OGG59" s="61"/>
      <c r="OGH59" s="61"/>
      <c r="OGI59" s="61"/>
      <c r="OGJ59" s="61"/>
      <c r="OGK59" s="61"/>
      <c r="OGL59" s="61"/>
      <c r="OGM59" s="61"/>
      <c r="OGN59" s="61"/>
      <c r="OGO59" s="61"/>
      <c r="OGP59" s="61"/>
      <c r="OGQ59" s="61"/>
      <c r="OGR59" s="61"/>
      <c r="OGS59" s="61"/>
      <c r="OGT59" s="61"/>
      <c r="OGU59" s="61"/>
      <c r="OGV59" s="61"/>
      <c r="OGW59" s="61"/>
      <c r="OGX59" s="61"/>
      <c r="OGY59" s="61"/>
      <c r="OGZ59" s="61"/>
      <c r="OHA59" s="61"/>
      <c r="OHB59" s="61"/>
      <c r="OHC59" s="61"/>
      <c r="OHD59" s="61"/>
      <c r="OHE59" s="61"/>
      <c r="OHF59" s="61"/>
      <c r="OHG59" s="61"/>
      <c r="OHH59" s="61"/>
      <c r="OHI59" s="61"/>
      <c r="OHJ59" s="61"/>
      <c r="OHK59" s="61"/>
      <c r="OHL59" s="61"/>
      <c r="OHM59" s="61"/>
      <c r="OHN59" s="61"/>
      <c r="OHO59" s="61"/>
      <c r="OHP59" s="61"/>
      <c r="OHQ59" s="61"/>
      <c r="OHR59" s="61"/>
      <c r="OHS59" s="61"/>
      <c r="OHT59" s="61"/>
      <c r="OHU59" s="61"/>
      <c r="OHV59" s="61"/>
      <c r="OHW59" s="61"/>
      <c r="OHX59" s="61"/>
      <c r="OHY59" s="61"/>
      <c r="OHZ59" s="61"/>
      <c r="OIA59" s="61"/>
      <c r="OIB59" s="61"/>
      <c r="OIC59" s="61"/>
      <c r="OID59" s="61"/>
      <c r="OIE59" s="61"/>
      <c r="OIF59" s="61"/>
      <c r="OIG59" s="61"/>
      <c r="OIH59" s="61"/>
      <c r="OII59" s="61"/>
      <c r="OIJ59" s="61"/>
      <c r="OIK59" s="61"/>
      <c r="OIL59" s="61"/>
      <c r="OIM59" s="61"/>
      <c r="OIN59" s="61"/>
      <c r="OIO59" s="61"/>
      <c r="OIP59" s="61"/>
      <c r="OIQ59" s="61"/>
      <c r="OIR59" s="61"/>
      <c r="OIS59" s="61"/>
      <c r="OIT59" s="61"/>
      <c r="OIU59" s="61"/>
      <c r="OIV59" s="61"/>
      <c r="OIW59" s="61"/>
      <c r="OIX59" s="61"/>
      <c r="OIY59" s="61"/>
      <c r="OIZ59" s="61"/>
      <c r="OJA59" s="61"/>
      <c r="OJB59" s="61"/>
      <c r="OJC59" s="61"/>
      <c r="OJD59" s="61"/>
      <c r="OJE59" s="61"/>
      <c r="OJF59" s="61"/>
      <c r="OJG59" s="61"/>
      <c r="OJH59" s="61"/>
      <c r="OJI59" s="61"/>
      <c r="OJJ59" s="61"/>
      <c r="OJK59" s="61"/>
      <c r="OJL59" s="61"/>
      <c r="OJM59" s="61"/>
      <c r="OJN59" s="61"/>
      <c r="OJO59" s="61"/>
      <c r="OJP59" s="61"/>
      <c r="OJQ59" s="61"/>
      <c r="OJR59" s="61"/>
      <c r="OJS59" s="61"/>
      <c r="OJT59" s="61"/>
      <c r="OJU59" s="61"/>
      <c r="OJV59" s="61"/>
      <c r="OJW59" s="61"/>
      <c r="OJX59" s="61"/>
      <c r="OJY59" s="61"/>
      <c r="OJZ59" s="61"/>
      <c r="OKA59" s="61"/>
      <c r="OKB59" s="61"/>
      <c r="OKC59" s="61"/>
      <c r="OKD59" s="61"/>
      <c r="OKE59" s="61"/>
      <c r="OKF59" s="61"/>
      <c r="OKG59" s="61"/>
      <c r="OKH59" s="61"/>
      <c r="OKI59" s="61"/>
      <c r="OKJ59" s="61"/>
      <c r="OKK59" s="61"/>
      <c r="OKL59" s="61"/>
      <c r="OKM59" s="61"/>
      <c r="OKN59" s="61"/>
      <c r="OKO59" s="61"/>
      <c r="OKP59" s="61"/>
      <c r="OKQ59" s="61"/>
      <c r="OKR59" s="61"/>
      <c r="OKS59" s="61"/>
      <c r="OKT59" s="61"/>
      <c r="OKU59" s="61"/>
      <c r="OKV59" s="61"/>
      <c r="OKW59" s="61"/>
      <c r="OKX59" s="61"/>
      <c r="OKY59" s="61"/>
      <c r="OKZ59" s="61"/>
      <c r="OLA59" s="61"/>
      <c r="OLB59" s="61"/>
      <c r="OLC59" s="61"/>
      <c r="OLD59" s="61"/>
      <c r="OLE59" s="61"/>
      <c r="OLF59" s="61"/>
      <c r="OLG59" s="61"/>
      <c r="OLH59" s="61"/>
      <c r="OLI59" s="61"/>
      <c r="OLJ59" s="61"/>
      <c r="OLK59" s="61"/>
      <c r="OLL59" s="61"/>
      <c r="OLM59" s="61"/>
      <c r="OLN59" s="61"/>
      <c r="OLO59" s="61"/>
      <c r="OLP59" s="61"/>
      <c r="OLQ59" s="61"/>
      <c r="OLR59" s="61"/>
      <c r="OLS59" s="61"/>
      <c r="OLT59" s="61"/>
      <c r="OLU59" s="61"/>
      <c r="OLV59" s="61"/>
      <c r="OLW59" s="61"/>
      <c r="OLX59" s="61"/>
      <c r="OLY59" s="61"/>
      <c r="OLZ59" s="61"/>
      <c r="OMA59" s="61"/>
      <c r="OMB59" s="61"/>
      <c r="OMC59" s="61"/>
      <c r="OMD59" s="61"/>
      <c r="OME59" s="61"/>
      <c r="OMF59" s="61"/>
      <c r="OMG59" s="61"/>
      <c r="OMH59" s="61"/>
      <c r="OMI59" s="61"/>
      <c r="OMJ59" s="61"/>
      <c r="OMK59" s="61"/>
      <c r="OML59" s="61"/>
      <c r="OMM59" s="61"/>
      <c r="OMN59" s="61"/>
      <c r="OMO59" s="61"/>
      <c r="OMP59" s="61"/>
      <c r="OMQ59" s="61"/>
      <c r="OMR59" s="61"/>
      <c r="OMS59" s="61"/>
      <c r="OMT59" s="61"/>
      <c r="OMU59" s="61"/>
      <c r="OMV59" s="61"/>
      <c r="OMW59" s="61"/>
      <c r="OMX59" s="61"/>
      <c r="OMY59" s="61"/>
      <c r="OMZ59" s="61"/>
      <c r="ONA59" s="61"/>
      <c r="ONB59" s="61"/>
      <c r="ONC59" s="61"/>
      <c r="OND59" s="61"/>
      <c r="ONE59" s="61"/>
      <c r="ONF59" s="61"/>
      <c r="ONG59" s="61"/>
      <c r="ONH59" s="61"/>
      <c r="ONI59" s="61"/>
      <c r="ONJ59" s="61"/>
      <c r="ONK59" s="61"/>
      <c r="ONL59" s="61"/>
      <c r="ONM59" s="61"/>
      <c r="ONN59" s="61"/>
      <c r="ONO59" s="61"/>
      <c r="ONP59" s="61"/>
      <c r="ONQ59" s="61"/>
      <c r="ONR59" s="61"/>
      <c r="ONS59" s="61"/>
      <c r="ONT59" s="61"/>
      <c r="ONU59" s="61"/>
      <c r="ONV59" s="61"/>
      <c r="ONW59" s="61"/>
      <c r="ONX59" s="61"/>
      <c r="ONY59" s="61"/>
      <c r="ONZ59" s="61"/>
      <c r="OOA59" s="61"/>
      <c r="OOB59" s="61"/>
      <c r="OOC59" s="61"/>
      <c r="OOD59" s="61"/>
      <c r="OOE59" s="61"/>
      <c r="OOF59" s="61"/>
      <c r="OOG59" s="61"/>
      <c r="OOH59" s="61"/>
      <c r="OOI59" s="61"/>
      <c r="OOJ59" s="61"/>
      <c r="OOK59" s="61"/>
      <c r="OOL59" s="61"/>
      <c r="OOM59" s="61"/>
      <c r="OON59" s="61"/>
      <c r="OOO59" s="61"/>
      <c r="OOP59" s="61"/>
      <c r="OOQ59" s="61"/>
      <c r="OOR59" s="61"/>
      <c r="OOS59" s="61"/>
      <c r="OOT59" s="61"/>
      <c r="OOU59" s="61"/>
      <c r="OOV59" s="61"/>
      <c r="OOW59" s="61"/>
      <c r="OOX59" s="61"/>
      <c r="OOY59" s="61"/>
      <c r="OOZ59" s="61"/>
      <c r="OPA59" s="61"/>
      <c r="OPB59" s="61"/>
      <c r="OPC59" s="61"/>
      <c r="OPD59" s="61"/>
      <c r="OPE59" s="61"/>
      <c r="OPF59" s="61"/>
      <c r="OPG59" s="61"/>
      <c r="OPH59" s="61"/>
      <c r="OPI59" s="61"/>
      <c r="OPJ59" s="61"/>
      <c r="OPK59" s="61"/>
      <c r="OPL59" s="61"/>
      <c r="OPM59" s="61"/>
      <c r="OPN59" s="61"/>
      <c r="OPO59" s="61"/>
      <c r="OPP59" s="61"/>
      <c r="OPQ59" s="61"/>
      <c r="OPR59" s="61"/>
      <c r="OPS59" s="61"/>
      <c r="OPT59" s="61"/>
      <c r="OPU59" s="61"/>
      <c r="OPV59" s="61"/>
      <c r="OPW59" s="61"/>
      <c r="OPX59" s="61"/>
      <c r="OPY59" s="61"/>
      <c r="OPZ59" s="61"/>
      <c r="OQA59" s="61"/>
      <c r="OQB59" s="61"/>
      <c r="OQC59" s="61"/>
      <c r="OQD59" s="61"/>
      <c r="OQE59" s="61"/>
      <c r="OQF59" s="61"/>
      <c r="OQG59" s="61"/>
      <c r="OQH59" s="61"/>
      <c r="OQI59" s="61"/>
      <c r="OQJ59" s="61"/>
      <c r="OQK59" s="61"/>
      <c r="OQL59" s="61"/>
      <c r="OQM59" s="61"/>
      <c r="OQN59" s="61"/>
      <c r="OQO59" s="61"/>
      <c r="OQP59" s="61"/>
      <c r="OQQ59" s="61"/>
      <c r="OQR59" s="61"/>
      <c r="OQS59" s="61"/>
      <c r="OQT59" s="61"/>
      <c r="OQU59" s="61"/>
      <c r="OQV59" s="61"/>
      <c r="OQW59" s="61"/>
      <c r="OQX59" s="61"/>
      <c r="OQY59" s="61"/>
      <c r="OQZ59" s="61"/>
      <c r="ORA59" s="61"/>
      <c r="ORB59" s="61"/>
      <c r="ORC59" s="61"/>
      <c r="ORD59" s="61"/>
      <c r="ORE59" s="61"/>
      <c r="ORF59" s="61"/>
      <c r="ORG59" s="61"/>
      <c r="ORH59" s="61"/>
      <c r="ORI59" s="61"/>
      <c r="ORJ59" s="61"/>
      <c r="ORK59" s="61"/>
      <c r="ORL59" s="61"/>
      <c r="ORM59" s="61"/>
      <c r="ORN59" s="61"/>
      <c r="ORO59" s="61"/>
      <c r="ORP59" s="61"/>
      <c r="ORQ59" s="61"/>
      <c r="ORR59" s="61"/>
      <c r="ORS59" s="61"/>
      <c r="ORT59" s="61"/>
      <c r="ORU59" s="61"/>
      <c r="ORV59" s="61"/>
      <c r="ORW59" s="61"/>
      <c r="ORX59" s="61"/>
      <c r="ORY59" s="61"/>
      <c r="ORZ59" s="61"/>
      <c r="OSA59" s="61"/>
      <c r="OSB59" s="61"/>
      <c r="OSC59" s="61"/>
      <c r="OSD59" s="61"/>
      <c r="OSE59" s="61"/>
      <c r="OSF59" s="61"/>
      <c r="OSG59" s="61"/>
      <c r="OSH59" s="61"/>
      <c r="OSI59" s="61"/>
      <c r="OSJ59" s="61"/>
      <c r="OSK59" s="61"/>
      <c r="OSL59" s="61"/>
      <c r="OSM59" s="61"/>
      <c r="OSN59" s="61"/>
      <c r="OSO59" s="61"/>
      <c r="OSP59" s="61"/>
      <c r="OSQ59" s="61"/>
      <c r="OSR59" s="61"/>
      <c r="OSS59" s="61"/>
      <c r="OST59" s="61"/>
      <c r="OSU59" s="61"/>
      <c r="OSV59" s="61"/>
      <c r="OSW59" s="61"/>
      <c r="OSX59" s="61"/>
      <c r="OSY59" s="61"/>
      <c r="OSZ59" s="61"/>
      <c r="OTA59" s="61"/>
      <c r="OTB59" s="61"/>
      <c r="OTC59" s="61"/>
      <c r="OTD59" s="61"/>
      <c r="OTE59" s="61"/>
      <c r="OTF59" s="61"/>
      <c r="OTG59" s="61"/>
      <c r="OTH59" s="61"/>
      <c r="OTI59" s="61"/>
      <c r="OTJ59" s="61"/>
      <c r="OTK59" s="61"/>
      <c r="OTL59" s="61"/>
      <c r="OTM59" s="61"/>
      <c r="OTN59" s="61"/>
      <c r="OTO59" s="61"/>
      <c r="OTP59" s="61"/>
      <c r="OTQ59" s="61"/>
      <c r="OTR59" s="61"/>
      <c r="OTS59" s="61"/>
      <c r="OTT59" s="61"/>
      <c r="OTU59" s="61"/>
      <c r="OTV59" s="61"/>
      <c r="OTW59" s="61"/>
      <c r="OTX59" s="61"/>
      <c r="OTY59" s="61"/>
      <c r="OTZ59" s="61"/>
      <c r="OUA59" s="61"/>
      <c r="OUB59" s="61"/>
      <c r="OUC59" s="61"/>
      <c r="OUD59" s="61"/>
      <c r="OUE59" s="61"/>
      <c r="OUF59" s="61"/>
      <c r="OUG59" s="61"/>
      <c r="OUH59" s="61"/>
      <c r="OUI59" s="61"/>
      <c r="OUJ59" s="61"/>
      <c r="OUK59" s="61"/>
      <c r="OUL59" s="61"/>
      <c r="OUM59" s="61"/>
      <c r="OUN59" s="61"/>
      <c r="OUO59" s="61"/>
      <c r="OUP59" s="61"/>
      <c r="OUQ59" s="61"/>
      <c r="OUR59" s="61"/>
      <c r="OUS59" s="61"/>
      <c r="OUT59" s="61"/>
      <c r="OUU59" s="61"/>
      <c r="OUV59" s="61"/>
      <c r="OUW59" s="61"/>
      <c r="OUX59" s="61"/>
      <c r="OUY59" s="61"/>
      <c r="OUZ59" s="61"/>
      <c r="OVA59" s="61"/>
      <c r="OVB59" s="61"/>
      <c r="OVC59" s="61"/>
      <c r="OVD59" s="61"/>
      <c r="OVE59" s="61"/>
      <c r="OVF59" s="61"/>
      <c r="OVG59" s="61"/>
      <c r="OVH59" s="61"/>
      <c r="OVI59" s="61"/>
      <c r="OVJ59" s="61"/>
      <c r="OVK59" s="61"/>
      <c r="OVL59" s="61"/>
      <c r="OVM59" s="61"/>
      <c r="OVN59" s="61"/>
      <c r="OVO59" s="61"/>
      <c r="OVP59" s="61"/>
      <c r="OVQ59" s="61"/>
      <c r="OVR59" s="61"/>
      <c r="OVS59" s="61"/>
      <c r="OVT59" s="61"/>
      <c r="OVU59" s="61"/>
      <c r="OVV59" s="61"/>
      <c r="OVW59" s="61"/>
      <c r="OVX59" s="61"/>
      <c r="OVY59" s="61"/>
      <c r="OVZ59" s="61"/>
      <c r="OWA59" s="61"/>
      <c r="OWB59" s="61"/>
      <c r="OWC59" s="61"/>
      <c r="OWD59" s="61"/>
      <c r="OWE59" s="61"/>
      <c r="OWF59" s="61"/>
      <c r="OWG59" s="61"/>
      <c r="OWH59" s="61"/>
      <c r="OWI59" s="61"/>
      <c r="OWJ59" s="61"/>
      <c r="OWK59" s="61"/>
      <c r="OWL59" s="61"/>
      <c r="OWM59" s="61"/>
      <c r="OWN59" s="61"/>
      <c r="OWO59" s="61"/>
      <c r="OWP59" s="61"/>
      <c r="OWQ59" s="61"/>
      <c r="OWR59" s="61"/>
      <c r="OWS59" s="61"/>
      <c r="OWT59" s="61"/>
      <c r="OWU59" s="61"/>
      <c r="OWV59" s="61"/>
      <c r="OWW59" s="61"/>
      <c r="OWX59" s="61"/>
      <c r="OWY59" s="61"/>
      <c r="OWZ59" s="61"/>
      <c r="OXA59" s="61"/>
      <c r="OXB59" s="61"/>
      <c r="OXC59" s="61"/>
      <c r="OXD59" s="61"/>
      <c r="OXE59" s="61"/>
      <c r="OXF59" s="61"/>
      <c r="OXG59" s="61"/>
      <c r="OXH59" s="61"/>
      <c r="OXI59" s="61"/>
      <c r="OXJ59" s="61"/>
      <c r="OXK59" s="61"/>
      <c r="OXL59" s="61"/>
      <c r="OXM59" s="61"/>
      <c r="OXN59" s="61"/>
      <c r="OXO59" s="61"/>
      <c r="OXP59" s="61"/>
      <c r="OXQ59" s="61"/>
      <c r="OXR59" s="61"/>
      <c r="OXS59" s="61"/>
      <c r="OXT59" s="61"/>
      <c r="OXU59" s="61"/>
      <c r="OXV59" s="61"/>
      <c r="OXW59" s="61"/>
      <c r="OXX59" s="61"/>
      <c r="OXY59" s="61"/>
      <c r="OXZ59" s="61"/>
      <c r="OYA59" s="61"/>
      <c r="OYB59" s="61"/>
      <c r="OYC59" s="61"/>
      <c r="OYD59" s="61"/>
      <c r="OYE59" s="61"/>
      <c r="OYF59" s="61"/>
      <c r="OYG59" s="61"/>
      <c r="OYH59" s="61"/>
      <c r="OYI59" s="61"/>
      <c r="OYJ59" s="61"/>
      <c r="OYK59" s="61"/>
      <c r="OYL59" s="61"/>
      <c r="OYM59" s="61"/>
      <c r="OYN59" s="61"/>
      <c r="OYO59" s="61"/>
      <c r="OYP59" s="61"/>
      <c r="OYQ59" s="61"/>
      <c r="OYR59" s="61"/>
      <c r="OYS59" s="61"/>
      <c r="OYT59" s="61"/>
      <c r="OYU59" s="61"/>
      <c r="OYV59" s="61"/>
      <c r="OYW59" s="61"/>
      <c r="OYX59" s="61"/>
      <c r="OYY59" s="61"/>
      <c r="OYZ59" s="61"/>
      <c r="OZA59" s="61"/>
      <c r="OZB59" s="61"/>
      <c r="OZC59" s="61"/>
      <c r="OZD59" s="61"/>
      <c r="OZE59" s="61"/>
      <c r="OZF59" s="61"/>
      <c r="OZG59" s="61"/>
      <c r="OZH59" s="61"/>
      <c r="OZI59" s="61"/>
      <c r="OZJ59" s="61"/>
      <c r="OZK59" s="61"/>
      <c r="OZL59" s="61"/>
      <c r="OZM59" s="61"/>
      <c r="OZN59" s="61"/>
      <c r="OZO59" s="61"/>
      <c r="OZP59" s="61"/>
      <c r="OZQ59" s="61"/>
      <c r="OZR59" s="61"/>
      <c r="OZS59" s="61"/>
      <c r="OZT59" s="61"/>
      <c r="OZU59" s="61"/>
      <c r="OZV59" s="61"/>
      <c r="OZW59" s="61"/>
      <c r="OZX59" s="61"/>
      <c r="OZY59" s="61"/>
      <c r="OZZ59" s="61"/>
      <c r="PAA59" s="61"/>
      <c r="PAB59" s="61"/>
      <c r="PAC59" s="61"/>
      <c r="PAD59" s="61"/>
      <c r="PAE59" s="61"/>
      <c r="PAF59" s="61"/>
      <c r="PAG59" s="61"/>
      <c r="PAH59" s="61"/>
      <c r="PAI59" s="61"/>
      <c r="PAJ59" s="61"/>
      <c r="PAK59" s="61"/>
      <c r="PAL59" s="61"/>
      <c r="PAM59" s="61"/>
      <c r="PAN59" s="61"/>
      <c r="PAO59" s="61"/>
      <c r="PAP59" s="61"/>
      <c r="PAQ59" s="61"/>
      <c r="PAR59" s="61"/>
      <c r="PAS59" s="61"/>
      <c r="PAT59" s="61"/>
      <c r="PAU59" s="61"/>
      <c r="PAV59" s="61"/>
      <c r="PAW59" s="61"/>
      <c r="PAX59" s="61"/>
      <c r="PAY59" s="61"/>
      <c r="PAZ59" s="61"/>
      <c r="PBA59" s="61"/>
      <c r="PBB59" s="61"/>
      <c r="PBC59" s="61"/>
      <c r="PBD59" s="61"/>
      <c r="PBE59" s="61"/>
      <c r="PBF59" s="61"/>
      <c r="PBG59" s="61"/>
      <c r="PBH59" s="61"/>
      <c r="PBI59" s="61"/>
      <c r="PBJ59" s="61"/>
      <c r="PBK59" s="61"/>
      <c r="PBL59" s="61"/>
      <c r="PBM59" s="61"/>
      <c r="PBN59" s="61"/>
      <c r="PBO59" s="61"/>
      <c r="PBP59" s="61"/>
      <c r="PBQ59" s="61"/>
      <c r="PBR59" s="61"/>
      <c r="PBS59" s="61"/>
      <c r="PBT59" s="61"/>
      <c r="PBU59" s="61"/>
      <c r="PBV59" s="61"/>
      <c r="PBW59" s="61"/>
      <c r="PBX59" s="61"/>
      <c r="PBY59" s="61"/>
      <c r="PBZ59" s="61"/>
      <c r="PCA59" s="61"/>
      <c r="PCB59" s="61"/>
      <c r="PCC59" s="61"/>
      <c r="PCD59" s="61"/>
      <c r="PCE59" s="61"/>
      <c r="PCF59" s="61"/>
      <c r="PCG59" s="61"/>
      <c r="PCH59" s="61"/>
      <c r="PCI59" s="61"/>
      <c r="PCJ59" s="61"/>
      <c r="PCK59" s="61"/>
      <c r="PCL59" s="61"/>
      <c r="PCM59" s="61"/>
      <c r="PCN59" s="61"/>
      <c r="PCO59" s="61"/>
      <c r="PCP59" s="61"/>
      <c r="PCQ59" s="61"/>
      <c r="PCR59" s="61"/>
      <c r="PCS59" s="61"/>
      <c r="PCT59" s="61"/>
      <c r="PCU59" s="61"/>
      <c r="PCV59" s="61"/>
      <c r="PCW59" s="61"/>
      <c r="PCX59" s="61"/>
      <c r="PCY59" s="61"/>
      <c r="PCZ59" s="61"/>
      <c r="PDA59" s="61"/>
      <c r="PDB59" s="61"/>
      <c r="PDC59" s="61"/>
      <c r="PDD59" s="61"/>
      <c r="PDE59" s="61"/>
      <c r="PDF59" s="61"/>
      <c r="PDG59" s="61"/>
      <c r="PDH59" s="61"/>
      <c r="PDI59" s="61"/>
      <c r="PDJ59" s="61"/>
      <c r="PDK59" s="61"/>
      <c r="PDL59" s="61"/>
      <c r="PDM59" s="61"/>
      <c r="PDN59" s="61"/>
      <c r="PDO59" s="61"/>
      <c r="PDP59" s="61"/>
      <c r="PDQ59" s="61"/>
      <c r="PDR59" s="61"/>
      <c r="PDS59" s="61"/>
      <c r="PDT59" s="61"/>
      <c r="PDU59" s="61"/>
      <c r="PDV59" s="61"/>
      <c r="PDW59" s="61"/>
      <c r="PDX59" s="61"/>
      <c r="PDY59" s="61"/>
      <c r="PDZ59" s="61"/>
      <c r="PEA59" s="61"/>
      <c r="PEB59" s="61"/>
      <c r="PEC59" s="61"/>
      <c r="PED59" s="61"/>
      <c r="PEE59" s="61"/>
      <c r="PEF59" s="61"/>
      <c r="PEG59" s="61"/>
      <c r="PEH59" s="61"/>
      <c r="PEI59" s="61"/>
      <c r="PEJ59" s="61"/>
      <c r="PEK59" s="61"/>
      <c r="PEL59" s="61"/>
      <c r="PEM59" s="61"/>
      <c r="PEN59" s="61"/>
      <c r="PEO59" s="61"/>
      <c r="PEP59" s="61"/>
      <c r="PEQ59" s="61"/>
      <c r="PER59" s="61"/>
      <c r="PES59" s="61"/>
      <c r="PET59" s="61"/>
      <c r="PEU59" s="61"/>
      <c r="PEV59" s="61"/>
      <c r="PEW59" s="61"/>
      <c r="PEX59" s="61"/>
      <c r="PEY59" s="61"/>
      <c r="PEZ59" s="61"/>
      <c r="PFA59" s="61"/>
      <c r="PFB59" s="61"/>
      <c r="PFC59" s="61"/>
      <c r="PFD59" s="61"/>
      <c r="PFE59" s="61"/>
      <c r="PFF59" s="61"/>
      <c r="PFG59" s="61"/>
      <c r="PFH59" s="61"/>
      <c r="PFI59" s="61"/>
      <c r="PFJ59" s="61"/>
      <c r="PFK59" s="61"/>
      <c r="PFL59" s="61"/>
      <c r="PFM59" s="61"/>
      <c r="PFN59" s="61"/>
      <c r="PFO59" s="61"/>
      <c r="PFP59" s="61"/>
      <c r="PFQ59" s="61"/>
      <c r="PFR59" s="61"/>
      <c r="PFS59" s="61"/>
      <c r="PFT59" s="61"/>
      <c r="PFU59" s="61"/>
      <c r="PFV59" s="61"/>
      <c r="PFW59" s="61"/>
      <c r="PFX59" s="61"/>
      <c r="PFY59" s="61"/>
      <c r="PFZ59" s="61"/>
      <c r="PGA59" s="61"/>
      <c r="PGB59" s="61"/>
      <c r="PGC59" s="61"/>
      <c r="PGD59" s="61"/>
      <c r="PGE59" s="61"/>
      <c r="PGF59" s="61"/>
      <c r="PGG59" s="61"/>
      <c r="PGH59" s="61"/>
      <c r="PGI59" s="61"/>
      <c r="PGJ59" s="61"/>
      <c r="PGK59" s="61"/>
      <c r="PGL59" s="61"/>
      <c r="PGM59" s="61"/>
      <c r="PGN59" s="61"/>
      <c r="PGO59" s="61"/>
      <c r="PGP59" s="61"/>
      <c r="PGQ59" s="61"/>
      <c r="PGR59" s="61"/>
      <c r="PGS59" s="61"/>
      <c r="PGT59" s="61"/>
      <c r="PGU59" s="61"/>
      <c r="PGV59" s="61"/>
      <c r="PGW59" s="61"/>
      <c r="PGX59" s="61"/>
      <c r="PGY59" s="61"/>
      <c r="PGZ59" s="61"/>
      <c r="PHA59" s="61"/>
      <c r="PHB59" s="61"/>
      <c r="PHC59" s="61"/>
      <c r="PHD59" s="61"/>
      <c r="PHE59" s="61"/>
      <c r="PHF59" s="61"/>
      <c r="PHG59" s="61"/>
      <c r="PHH59" s="61"/>
      <c r="PHI59" s="61"/>
      <c r="PHJ59" s="61"/>
      <c r="PHK59" s="61"/>
      <c r="PHL59" s="61"/>
      <c r="PHM59" s="61"/>
      <c r="PHN59" s="61"/>
      <c r="PHO59" s="61"/>
      <c r="PHP59" s="61"/>
      <c r="PHQ59" s="61"/>
      <c r="PHR59" s="61"/>
      <c r="PHS59" s="61"/>
      <c r="PHT59" s="61"/>
      <c r="PHU59" s="61"/>
      <c r="PHV59" s="61"/>
      <c r="PHW59" s="61"/>
      <c r="PHX59" s="61"/>
      <c r="PHY59" s="61"/>
      <c r="PHZ59" s="61"/>
      <c r="PIA59" s="61"/>
      <c r="PIB59" s="61"/>
      <c r="PIC59" s="61"/>
      <c r="PID59" s="61"/>
      <c r="PIE59" s="61"/>
      <c r="PIF59" s="61"/>
      <c r="PIG59" s="61"/>
      <c r="PIH59" s="61"/>
      <c r="PII59" s="61"/>
      <c r="PIJ59" s="61"/>
      <c r="PIK59" s="61"/>
      <c r="PIL59" s="61"/>
      <c r="PIM59" s="61"/>
      <c r="PIN59" s="61"/>
      <c r="PIO59" s="61"/>
      <c r="PIP59" s="61"/>
      <c r="PIQ59" s="61"/>
      <c r="PIR59" s="61"/>
      <c r="PIS59" s="61"/>
      <c r="PIT59" s="61"/>
      <c r="PIU59" s="61"/>
      <c r="PIV59" s="61"/>
      <c r="PIW59" s="61"/>
      <c r="PIX59" s="61"/>
      <c r="PIY59" s="61"/>
      <c r="PIZ59" s="61"/>
      <c r="PJA59" s="61"/>
      <c r="PJB59" s="61"/>
      <c r="PJC59" s="61"/>
      <c r="PJD59" s="61"/>
      <c r="PJE59" s="61"/>
      <c r="PJF59" s="61"/>
      <c r="PJG59" s="61"/>
      <c r="PJH59" s="61"/>
      <c r="PJI59" s="61"/>
      <c r="PJJ59" s="61"/>
      <c r="PJK59" s="61"/>
      <c r="PJL59" s="61"/>
      <c r="PJM59" s="61"/>
      <c r="PJN59" s="61"/>
      <c r="PJO59" s="61"/>
      <c r="PJP59" s="61"/>
      <c r="PJQ59" s="61"/>
      <c r="PJR59" s="61"/>
      <c r="PJS59" s="61"/>
      <c r="PJT59" s="61"/>
      <c r="PJU59" s="61"/>
      <c r="PJV59" s="61"/>
      <c r="PJW59" s="61"/>
      <c r="PJX59" s="61"/>
      <c r="PJY59" s="61"/>
      <c r="PJZ59" s="61"/>
      <c r="PKA59" s="61"/>
      <c r="PKB59" s="61"/>
      <c r="PKC59" s="61"/>
      <c r="PKD59" s="61"/>
      <c r="PKE59" s="61"/>
      <c r="PKF59" s="61"/>
      <c r="PKG59" s="61"/>
      <c r="PKH59" s="61"/>
      <c r="PKI59" s="61"/>
      <c r="PKJ59" s="61"/>
      <c r="PKK59" s="61"/>
      <c r="PKL59" s="61"/>
      <c r="PKM59" s="61"/>
      <c r="PKN59" s="61"/>
      <c r="PKO59" s="61"/>
      <c r="PKP59" s="61"/>
      <c r="PKQ59" s="61"/>
      <c r="PKR59" s="61"/>
      <c r="PKS59" s="61"/>
      <c r="PKT59" s="61"/>
      <c r="PKU59" s="61"/>
      <c r="PKV59" s="61"/>
      <c r="PKW59" s="61"/>
      <c r="PKX59" s="61"/>
      <c r="PKY59" s="61"/>
      <c r="PKZ59" s="61"/>
      <c r="PLA59" s="61"/>
      <c r="PLB59" s="61"/>
      <c r="PLC59" s="61"/>
      <c r="PLD59" s="61"/>
      <c r="PLE59" s="61"/>
      <c r="PLF59" s="61"/>
      <c r="PLG59" s="61"/>
      <c r="PLH59" s="61"/>
      <c r="PLI59" s="61"/>
      <c r="PLJ59" s="61"/>
      <c r="PLK59" s="61"/>
      <c r="PLL59" s="61"/>
      <c r="PLM59" s="61"/>
      <c r="PLN59" s="61"/>
      <c r="PLO59" s="61"/>
      <c r="PLP59" s="61"/>
      <c r="PLQ59" s="61"/>
      <c r="PLR59" s="61"/>
      <c r="PLS59" s="61"/>
      <c r="PLT59" s="61"/>
      <c r="PLU59" s="61"/>
      <c r="PLV59" s="61"/>
      <c r="PLW59" s="61"/>
      <c r="PLX59" s="61"/>
      <c r="PLY59" s="61"/>
      <c r="PLZ59" s="61"/>
      <c r="PMA59" s="61"/>
      <c r="PMB59" s="61"/>
      <c r="PMC59" s="61"/>
      <c r="PMD59" s="61"/>
      <c r="PME59" s="61"/>
      <c r="PMF59" s="61"/>
      <c r="PMG59" s="61"/>
      <c r="PMH59" s="61"/>
      <c r="PMI59" s="61"/>
      <c r="PMJ59" s="61"/>
      <c r="PMK59" s="61"/>
      <c r="PML59" s="61"/>
      <c r="PMM59" s="61"/>
      <c r="PMN59" s="61"/>
      <c r="PMO59" s="61"/>
      <c r="PMP59" s="61"/>
      <c r="PMQ59" s="61"/>
      <c r="PMR59" s="61"/>
      <c r="PMS59" s="61"/>
      <c r="PMT59" s="61"/>
      <c r="PMU59" s="61"/>
      <c r="PMV59" s="61"/>
      <c r="PMW59" s="61"/>
      <c r="PMX59" s="61"/>
      <c r="PMY59" s="61"/>
      <c r="PMZ59" s="61"/>
      <c r="PNA59" s="61"/>
      <c r="PNB59" s="61"/>
      <c r="PNC59" s="61"/>
      <c r="PND59" s="61"/>
      <c r="PNE59" s="61"/>
      <c r="PNF59" s="61"/>
      <c r="PNG59" s="61"/>
      <c r="PNH59" s="61"/>
      <c r="PNI59" s="61"/>
      <c r="PNJ59" s="61"/>
      <c r="PNK59" s="61"/>
      <c r="PNL59" s="61"/>
      <c r="PNM59" s="61"/>
      <c r="PNN59" s="61"/>
      <c r="PNO59" s="61"/>
      <c r="PNP59" s="61"/>
      <c r="PNQ59" s="61"/>
      <c r="PNR59" s="61"/>
      <c r="PNS59" s="61"/>
      <c r="PNT59" s="61"/>
      <c r="PNU59" s="61"/>
      <c r="PNV59" s="61"/>
      <c r="PNW59" s="61"/>
      <c r="PNX59" s="61"/>
      <c r="PNY59" s="61"/>
      <c r="PNZ59" s="61"/>
      <c r="POA59" s="61"/>
      <c r="POB59" s="61"/>
      <c r="POC59" s="61"/>
      <c r="POD59" s="61"/>
      <c r="POE59" s="61"/>
      <c r="POF59" s="61"/>
      <c r="POG59" s="61"/>
      <c r="POH59" s="61"/>
      <c r="POI59" s="61"/>
      <c r="POJ59" s="61"/>
      <c r="POK59" s="61"/>
      <c r="POL59" s="61"/>
      <c r="POM59" s="61"/>
      <c r="PON59" s="61"/>
      <c r="POO59" s="61"/>
      <c r="POP59" s="61"/>
      <c r="POQ59" s="61"/>
      <c r="POR59" s="61"/>
      <c r="POS59" s="61"/>
      <c r="POT59" s="61"/>
      <c r="POU59" s="61"/>
      <c r="POV59" s="61"/>
      <c r="POW59" s="61"/>
      <c r="POX59" s="61"/>
      <c r="POY59" s="61"/>
      <c r="POZ59" s="61"/>
      <c r="PPA59" s="61"/>
      <c r="PPB59" s="61"/>
      <c r="PPC59" s="61"/>
      <c r="PPD59" s="61"/>
      <c r="PPE59" s="61"/>
      <c r="PPF59" s="61"/>
      <c r="PPG59" s="61"/>
      <c r="PPH59" s="61"/>
      <c r="PPI59" s="61"/>
      <c r="PPJ59" s="61"/>
      <c r="PPK59" s="61"/>
      <c r="PPL59" s="61"/>
      <c r="PPM59" s="61"/>
      <c r="PPN59" s="61"/>
      <c r="PPO59" s="61"/>
      <c r="PPP59" s="61"/>
      <c r="PPQ59" s="61"/>
      <c r="PPR59" s="61"/>
      <c r="PPS59" s="61"/>
      <c r="PPT59" s="61"/>
      <c r="PPU59" s="61"/>
      <c r="PPV59" s="61"/>
      <c r="PPW59" s="61"/>
      <c r="PPX59" s="61"/>
      <c r="PPY59" s="61"/>
      <c r="PPZ59" s="61"/>
      <c r="PQA59" s="61"/>
      <c r="PQB59" s="61"/>
      <c r="PQC59" s="61"/>
      <c r="PQD59" s="61"/>
      <c r="PQE59" s="61"/>
      <c r="PQF59" s="61"/>
      <c r="PQG59" s="61"/>
      <c r="PQH59" s="61"/>
      <c r="PQI59" s="61"/>
      <c r="PQJ59" s="61"/>
      <c r="PQK59" s="61"/>
      <c r="PQL59" s="61"/>
      <c r="PQM59" s="61"/>
      <c r="PQN59" s="61"/>
      <c r="PQO59" s="61"/>
      <c r="PQP59" s="61"/>
      <c r="PQQ59" s="61"/>
      <c r="PQR59" s="61"/>
      <c r="PQS59" s="61"/>
      <c r="PQT59" s="61"/>
      <c r="PQU59" s="61"/>
      <c r="PQV59" s="61"/>
      <c r="PQW59" s="61"/>
      <c r="PQX59" s="61"/>
      <c r="PQY59" s="61"/>
      <c r="PQZ59" s="61"/>
      <c r="PRA59" s="61"/>
      <c r="PRB59" s="61"/>
      <c r="PRC59" s="61"/>
      <c r="PRD59" s="61"/>
      <c r="PRE59" s="61"/>
      <c r="PRF59" s="61"/>
      <c r="PRG59" s="61"/>
      <c r="PRH59" s="61"/>
      <c r="PRI59" s="61"/>
      <c r="PRJ59" s="61"/>
      <c r="PRK59" s="61"/>
      <c r="PRL59" s="61"/>
      <c r="PRM59" s="61"/>
      <c r="PRN59" s="61"/>
      <c r="PRO59" s="61"/>
      <c r="PRP59" s="61"/>
      <c r="PRQ59" s="61"/>
      <c r="PRR59" s="61"/>
      <c r="PRS59" s="61"/>
      <c r="PRT59" s="61"/>
      <c r="PRU59" s="61"/>
      <c r="PRV59" s="61"/>
      <c r="PRW59" s="61"/>
      <c r="PRX59" s="61"/>
      <c r="PRY59" s="61"/>
      <c r="PRZ59" s="61"/>
      <c r="PSA59" s="61"/>
      <c r="PSB59" s="61"/>
      <c r="PSC59" s="61"/>
      <c r="PSD59" s="61"/>
      <c r="PSE59" s="61"/>
      <c r="PSF59" s="61"/>
      <c r="PSG59" s="61"/>
      <c r="PSH59" s="61"/>
      <c r="PSI59" s="61"/>
      <c r="PSJ59" s="61"/>
      <c r="PSK59" s="61"/>
      <c r="PSL59" s="61"/>
      <c r="PSM59" s="61"/>
      <c r="PSN59" s="61"/>
      <c r="PSO59" s="61"/>
      <c r="PSP59" s="61"/>
      <c r="PSQ59" s="61"/>
      <c r="PSR59" s="61"/>
      <c r="PSS59" s="61"/>
      <c r="PST59" s="61"/>
      <c r="PSU59" s="61"/>
      <c r="PSV59" s="61"/>
      <c r="PSW59" s="61"/>
      <c r="PSX59" s="61"/>
      <c r="PSY59" s="61"/>
      <c r="PSZ59" s="61"/>
      <c r="PTA59" s="61"/>
      <c r="PTB59" s="61"/>
      <c r="PTC59" s="61"/>
      <c r="PTD59" s="61"/>
      <c r="PTE59" s="61"/>
      <c r="PTF59" s="61"/>
      <c r="PTG59" s="61"/>
      <c r="PTH59" s="61"/>
      <c r="PTI59" s="61"/>
      <c r="PTJ59" s="61"/>
      <c r="PTK59" s="61"/>
      <c r="PTL59" s="61"/>
      <c r="PTM59" s="61"/>
      <c r="PTN59" s="61"/>
      <c r="PTO59" s="61"/>
      <c r="PTP59" s="61"/>
      <c r="PTQ59" s="61"/>
      <c r="PTR59" s="61"/>
      <c r="PTS59" s="61"/>
      <c r="PTT59" s="61"/>
      <c r="PTU59" s="61"/>
      <c r="PTV59" s="61"/>
      <c r="PTW59" s="61"/>
      <c r="PTX59" s="61"/>
      <c r="PTY59" s="61"/>
      <c r="PTZ59" s="61"/>
      <c r="PUA59" s="61"/>
      <c r="PUB59" s="61"/>
      <c r="PUC59" s="61"/>
      <c r="PUD59" s="61"/>
      <c r="PUE59" s="61"/>
      <c r="PUF59" s="61"/>
      <c r="PUG59" s="61"/>
      <c r="PUH59" s="61"/>
      <c r="PUI59" s="61"/>
      <c r="PUJ59" s="61"/>
      <c r="PUK59" s="61"/>
      <c r="PUL59" s="61"/>
      <c r="PUM59" s="61"/>
      <c r="PUN59" s="61"/>
      <c r="PUO59" s="61"/>
      <c r="PUP59" s="61"/>
      <c r="PUQ59" s="61"/>
      <c r="PUR59" s="61"/>
      <c r="PUS59" s="61"/>
      <c r="PUT59" s="61"/>
      <c r="PUU59" s="61"/>
      <c r="PUV59" s="61"/>
      <c r="PUW59" s="61"/>
      <c r="PUX59" s="61"/>
      <c r="PUY59" s="61"/>
      <c r="PUZ59" s="61"/>
      <c r="PVA59" s="61"/>
      <c r="PVB59" s="61"/>
      <c r="PVC59" s="61"/>
      <c r="PVD59" s="61"/>
      <c r="PVE59" s="61"/>
      <c r="PVF59" s="61"/>
      <c r="PVG59" s="61"/>
      <c r="PVH59" s="61"/>
      <c r="PVI59" s="61"/>
      <c r="PVJ59" s="61"/>
      <c r="PVK59" s="61"/>
      <c r="PVL59" s="61"/>
      <c r="PVM59" s="61"/>
      <c r="PVN59" s="61"/>
      <c r="PVO59" s="61"/>
      <c r="PVP59" s="61"/>
      <c r="PVQ59" s="61"/>
      <c r="PVR59" s="61"/>
      <c r="PVS59" s="61"/>
      <c r="PVT59" s="61"/>
      <c r="PVU59" s="61"/>
      <c r="PVV59" s="61"/>
      <c r="PVW59" s="61"/>
      <c r="PVX59" s="61"/>
      <c r="PVY59" s="61"/>
      <c r="PVZ59" s="61"/>
      <c r="PWA59" s="61"/>
      <c r="PWB59" s="61"/>
      <c r="PWC59" s="61"/>
      <c r="PWD59" s="61"/>
      <c r="PWE59" s="61"/>
      <c r="PWF59" s="61"/>
      <c r="PWG59" s="61"/>
      <c r="PWH59" s="61"/>
      <c r="PWI59" s="61"/>
      <c r="PWJ59" s="61"/>
      <c r="PWK59" s="61"/>
      <c r="PWL59" s="61"/>
      <c r="PWM59" s="61"/>
      <c r="PWN59" s="61"/>
      <c r="PWO59" s="61"/>
      <c r="PWP59" s="61"/>
      <c r="PWQ59" s="61"/>
      <c r="PWR59" s="61"/>
      <c r="PWS59" s="61"/>
      <c r="PWT59" s="61"/>
      <c r="PWU59" s="61"/>
      <c r="PWV59" s="61"/>
      <c r="PWW59" s="61"/>
      <c r="PWX59" s="61"/>
      <c r="PWY59" s="61"/>
      <c r="PWZ59" s="61"/>
      <c r="PXA59" s="61"/>
      <c r="PXB59" s="61"/>
      <c r="PXC59" s="61"/>
      <c r="PXD59" s="61"/>
      <c r="PXE59" s="61"/>
      <c r="PXF59" s="61"/>
      <c r="PXG59" s="61"/>
      <c r="PXH59" s="61"/>
      <c r="PXI59" s="61"/>
      <c r="PXJ59" s="61"/>
      <c r="PXK59" s="61"/>
      <c r="PXL59" s="61"/>
      <c r="PXM59" s="61"/>
      <c r="PXN59" s="61"/>
      <c r="PXO59" s="61"/>
      <c r="PXP59" s="61"/>
      <c r="PXQ59" s="61"/>
      <c r="PXR59" s="61"/>
      <c r="PXS59" s="61"/>
      <c r="PXT59" s="61"/>
      <c r="PXU59" s="61"/>
      <c r="PXV59" s="61"/>
      <c r="PXW59" s="61"/>
      <c r="PXX59" s="61"/>
      <c r="PXY59" s="61"/>
      <c r="PXZ59" s="61"/>
      <c r="PYA59" s="61"/>
      <c r="PYB59" s="61"/>
      <c r="PYC59" s="61"/>
      <c r="PYD59" s="61"/>
      <c r="PYE59" s="61"/>
      <c r="PYF59" s="61"/>
      <c r="PYG59" s="61"/>
      <c r="PYH59" s="61"/>
      <c r="PYI59" s="61"/>
      <c r="PYJ59" s="61"/>
      <c r="PYK59" s="61"/>
      <c r="PYL59" s="61"/>
      <c r="PYM59" s="61"/>
      <c r="PYN59" s="61"/>
      <c r="PYO59" s="61"/>
      <c r="PYP59" s="61"/>
      <c r="PYQ59" s="61"/>
      <c r="PYR59" s="61"/>
      <c r="PYS59" s="61"/>
      <c r="PYT59" s="61"/>
      <c r="PYU59" s="61"/>
      <c r="PYV59" s="61"/>
      <c r="PYW59" s="61"/>
      <c r="PYX59" s="61"/>
      <c r="PYY59" s="61"/>
      <c r="PYZ59" s="61"/>
      <c r="PZA59" s="61"/>
      <c r="PZB59" s="61"/>
      <c r="PZC59" s="61"/>
      <c r="PZD59" s="61"/>
      <c r="PZE59" s="61"/>
      <c r="PZF59" s="61"/>
      <c r="PZG59" s="61"/>
      <c r="PZH59" s="61"/>
      <c r="PZI59" s="61"/>
      <c r="PZJ59" s="61"/>
      <c r="PZK59" s="61"/>
      <c r="PZL59" s="61"/>
      <c r="PZM59" s="61"/>
      <c r="PZN59" s="61"/>
      <c r="PZO59" s="61"/>
      <c r="PZP59" s="61"/>
      <c r="PZQ59" s="61"/>
      <c r="PZR59" s="61"/>
      <c r="PZS59" s="61"/>
      <c r="PZT59" s="61"/>
      <c r="PZU59" s="61"/>
      <c r="PZV59" s="61"/>
      <c r="PZW59" s="61"/>
      <c r="PZX59" s="61"/>
      <c r="PZY59" s="61"/>
      <c r="PZZ59" s="61"/>
      <c r="QAA59" s="61"/>
      <c r="QAB59" s="61"/>
      <c r="QAC59" s="61"/>
      <c r="QAD59" s="61"/>
      <c r="QAE59" s="61"/>
      <c r="QAF59" s="61"/>
      <c r="QAG59" s="61"/>
      <c r="QAH59" s="61"/>
      <c r="QAI59" s="61"/>
      <c r="QAJ59" s="61"/>
      <c r="QAK59" s="61"/>
      <c r="QAL59" s="61"/>
      <c r="QAM59" s="61"/>
      <c r="QAN59" s="61"/>
      <c r="QAO59" s="61"/>
      <c r="QAP59" s="61"/>
      <c r="QAQ59" s="61"/>
      <c r="QAR59" s="61"/>
      <c r="QAS59" s="61"/>
      <c r="QAT59" s="61"/>
      <c r="QAU59" s="61"/>
      <c r="QAV59" s="61"/>
      <c r="QAW59" s="61"/>
      <c r="QAX59" s="61"/>
      <c r="QAY59" s="61"/>
      <c r="QAZ59" s="61"/>
      <c r="QBA59" s="61"/>
      <c r="QBB59" s="61"/>
      <c r="QBC59" s="61"/>
      <c r="QBD59" s="61"/>
      <c r="QBE59" s="61"/>
      <c r="QBF59" s="61"/>
      <c r="QBG59" s="61"/>
      <c r="QBH59" s="61"/>
      <c r="QBI59" s="61"/>
      <c r="QBJ59" s="61"/>
      <c r="QBK59" s="61"/>
      <c r="QBL59" s="61"/>
      <c r="QBM59" s="61"/>
      <c r="QBN59" s="61"/>
      <c r="QBO59" s="61"/>
      <c r="QBP59" s="61"/>
      <c r="QBQ59" s="61"/>
      <c r="QBR59" s="61"/>
      <c r="QBS59" s="61"/>
      <c r="QBT59" s="61"/>
      <c r="QBU59" s="61"/>
      <c r="QBV59" s="61"/>
      <c r="QBW59" s="61"/>
      <c r="QBX59" s="61"/>
      <c r="QBY59" s="61"/>
      <c r="QBZ59" s="61"/>
      <c r="QCA59" s="61"/>
      <c r="QCB59" s="61"/>
      <c r="QCC59" s="61"/>
      <c r="QCD59" s="61"/>
      <c r="QCE59" s="61"/>
      <c r="QCF59" s="61"/>
      <c r="QCG59" s="61"/>
      <c r="QCH59" s="61"/>
      <c r="QCI59" s="61"/>
      <c r="QCJ59" s="61"/>
      <c r="QCK59" s="61"/>
      <c r="QCL59" s="61"/>
      <c r="QCM59" s="61"/>
      <c r="QCN59" s="61"/>
      <c r="QCO59" s="61"/>
      <c r="QCP59" s="61"/>
      <c r="QCQ59" s="61"/>
      <c r="QCR59" s="61"/>
      <c r="QCS59" s="61"/>
      <c r="QCT59" s="61"/>
      <c r="QCU59" s="61"/>
      <c r="QCV59" s="61"/>
      <c r="QCW59" s="61"/>
      <c r="QCX59" s="61"/>
      <c r="QCY59" s="61"/>
      <c r="QCZ59" s="61"/>
      <c r="QDA59" s="61"/>
      <c r="QDB59" s="61"/>
      <c r="QDC59" s="61"/>
      <c r="QDD59" s="61"/>
      <c r="QDE59" s="61"/>
      <c r="QDF59" s="61"/>
      <c r="QDG59" s="61"/>
      <c r="QDH59" s="61"/>
      <c r="QDI59" s="61"/>
      <c r="QDJ59" s="61"/>
      <c r="QDK59" s="61"/>
      <c r="QDL59" s="61"/>
      <c r="QDM59" s="61"/>
      <c r="QDN59" s="61"/>
      <c r="QDO59" s="61"/>
      <c r="QDP59" s="61"/>
      <c r="QDQ59" s="61"/>
      <c r="QDR59" s="61"/>
      <c r="QDS59" s="61"/>
      <c r="QDT59" s="61"/>
      <c r="QDU59" s="61"/>
      <c r="QDV59" s="61"/>
      <c r="QDW59" s="61"/>
      <c r="QDX59" s="61"/>
      <c r="QDY59" s="61"/>
      <c r="QDZ59" s="61"/>
      <c r="QEA59" s="61"/>
      <c r="QEB59" s="61"/>
      <c r="QEC59" s="61"/>
      <c r="QED59" s="61"/>
      <c r="QEE59" s="61"/>
      <c r="QEF59" s="61"/>
      <c r="QEG59" s="61"/>
      <c r="QEH59" s="61"/>
      <c r="QEI59" s="61"/>
      <c r="QEJ59" s="61"/>
      <c r="QEK59" s="61"/>
      <c r="QEL59" s="61"/>
      <c r="QEM59" s="61"/>
      <c r="QEN59" s="61"/>
      <c r="QEO59" s="61"/>
      <c r="QEP59" s="61"/>
      <c r="QEQ59" s="61"/>
      <c r="QER59" s="61"/>
      <c r="QES59" s="61"/>
      <c r="QET59" s="61"/>
      <c r="QEU59" s="61"/>
      <c r="QEV59" s="61"/>
      <c r="QEW59" s="61"/>
      <c r="QEX59" s="61"/>
      <c r="QEY59" s="61"/>
      <c r="QEZ59" s="61"/>
      <c r="QFA59" s="61"/>
      <c r="QFB59" s="61"/>
      <c r="QFC59" s="61"/>
      <c r="QFD59" s="61"/>
      <c r="QFE59" s="61"/>
      <c r="QFF59" s="61"/>
      <c r="QFG59" s="61"/>
      <c r="QFH59" s="61"/>
      <c r="QFI59" s="61"/>
      <c r="QFJ59" s="61"/>
      <c r="QFK59" s="61"/>
      <c r="QFL59" s="61"/>
      <c r="QFM59" s="61"/>
      <c r="QFN59" s="61"/>
      <c r="QFO59" s="61"/>
      <c r="QFP59" s="61"/>
      <c r="QFQ59" s="61"/>
      <c r="QFR59" s="61"/>
      <c r="QFS59" s="61"/>
      <c r="QFT59" s="61"/>
      <c r="QFU59" s="61"/>
      <c r="QFV59" s="61"/>
      <c r="QFW59" s="61"/>
      <c r="QFX59" s="61"/>
      <c r="QFY59" s="61"/>
      <c r="QFZ59" s="61"/>
      <c r="QGA59" s="61"/>
      <c r="QGB59" s="61"/>
      <c r="QGC59" s="61"/>
      <c r="QGD59" s="61"/>
      <c r="QGE59" s="61"/>
      <c r="QGF59" s="61"/>
      <c r="QGG59" s="61"/>
      <c r="QGH59" s="61"/>
      <c r="QGI59" s="61"/>
      <c r="QGJ59" s="61"/>
      <c r="QGK59" s="61"/>
      <c r="QGL59" s="61"/>
      <c r="QGM59" s="61"/>
      <c r="QGN59" s="61"/>
      <c r="QGO59" s="61"/>
      <c r="QGP59" s="61"/>
      <c r="QGQ59" s="61"/>
      <c r="QGR59" s="61"/>
      <c r="QGS59" s="61"/>
      <c r="QGT59" s="61"/>
      <c r="QGU59" s="61"/>
      <c r="QGV59" s="61"/>
      <c r="QGW59" s="61"/>
      <c r="QGX59" s="61"/>
      <c r="QGY59" s="61"/>
      <c r="QGZ59" s="61"/>
      <c r="QHA59" s="61"/>
      <c r="QHB59" s="61"/>
      <c r="QHC59" s="61"/>
      <c r="QHD59" s="61"/>
      <c r="QHE59" s="61"/>
      <c r="QHF59" s="61"/>
      <c r="QHG59" s="61"/>
      <c r="QHH59" s="61"/>
      <c r="QHI59" s="61"/>
      <c r="QHJ59" s="61"/>
      <c r="QHK59" s="61"/>
      <c r="QHL59" s="61"/>
      <c r="QHM59" s="61"/>
      <c r="QHN59" s="61"/>
      <c r="QHO59" s="61"/>
      <c r="QHP59" s="61"/>
      <c r="QHQ59" s="61"/>
      <c r="QHR59" s="61"/>
      <c r="QHS59" s="61"/>
      <c r="QHT59" s="61"/>
      <c r="QHU59" s="61"/>
      <c r="QHV59" s="61"/>
      <c r="QHW59" s="61"/>
      <c r="QHX59" s="61"/>
      <c r="QHY59" s="61"/>
      <c r="QHZ59" s="61"/>
      <c r="QIA59" s="61"/>
      <c r="QIB59" s="61"/>
      <c r="QIC59" s="61"/>
      <c r="QID59" s="61"/>
      <c r="QIE59" s="61"/>
      <c r="QIF59" s="61"/>
      <c r="QIG59" s="61"/>
      <c r="QIH59" s="61"/>
      <c r="QII59" s="61"/>
      <c r="QIJ59" s="61"/>
      <c r="QIK59" s="61"/>
      <c r="QIL59" s="61"/>
      <c r="QIM59" s="61"/>
      <c r="QIN59" s="61"/>
      <c r="QIO59" s="61"/>
      <c r="QIP59" s="61"/>
      <c r="QIQ59" s="61"/>
      <c r="QIR59" s="61"/>
      <c r="QIS59" s="61"/>
      <c r="QIT59" s="61"/>
      <c r="QIU59" s="61"/>
      <c r="QIV59" s="61"/>
      <c r="QIW59" s="61"/>
      <c r="QIX59" s="61"/>
      <c r="QIY59" s="61"/>
      <c r="QIZ59" s="61"/>
      <c r="QJA59" s="61"/>
      <c r="QJB59" s="61"/>
      <c r="QJC59" s="61"/>
      <c r="QJD59" s="61"/>
      <c r="QJE59" s="61"/>
      <c r="QJF59" s="61"/>
      <c r="QJG59" s="61"/>
      <c r="QJH59" s="61"/>
      <c r="QJI59" s="61"/>
      <c r="QJJ59" s="61"/>
      <c r="QJK59" s="61"/>
      <c r="QJL59" s="61"/>
      <c r="QJM59" s="61"/>
      <c r="QJN59" s="61"/>
      <c r="QJO59" s="61"/>
      <c r="QJP59" s="61"/>
      <c r="QJQ59" s="61"/>
      <c r="QJR59" s="61"/>
      <c r="QJS59" s="61"/>
      <c r="QJT59" s="61"/>
      <c r="QJU59" s="61"/>
      <c r="QJV59" s="61"/>
      <c r="QJW59" s="61"/>
      <c r="QJX59" s="61"/>
      <c r="QJY59" s="61"/>
      <c r="QJZ59" s="61"/>
      <c r="QKA59" s="61"/>
      <c r="QKB59" s="61"/>
      <c r="QKC59" s="61"/>
      <c r="QKD59" s="61"/>
      <c r="QKE59" s="61"/>
      <c r="QKF59" s="61"/>
      <c r="QKG59" s="61"/>
      <c r="QKH59" s="61"/>
      <c r="QKI59" s="61"/>
      <c r="QKJ59" s="61"/>
      <c r="QKK59" s="61"/>
      <c r="QKL59" s="61"/>
      <c r="QKM59" s="61"/>
      <c r="QKN59" s="61"/>
      <c r="QKO59" s="61"/>
      <c r="QKP59" s="61"/>
      <c r="QKQ59" s="61"/>
      <c r="QKR59" s="61"/>
      <c r="QKS59" s="61"/>
      <c r="QKT59" s="61"/>
      <c r="QKU59" s="61"/>
      <c r="QKV59" s="61"/>
      <c r="QKW59" s="61"/>
      <c r="QKX59" s="61"/>
      <c r="QKY59" s="61"/>
      <c r="QKZ59" s="61"/>
      <c r="QLA59" s="61"/>
      <c r="QLB59" s="61"/>
      <c r="QLC59" s="61"/>
      <c r="QLD59" s="61"/>
      <c r="QLE59" s="61"/>
      <c r="QLF59" s="61"/>
      <c r="QLG59" s="61"/>
      <c r="QLH59" s="61"/>
      <c r="QLI59" s="61"/>
      <c r="QLJ59" s="61"/>
      <c r="QLK59" s="61"/>
      <c r="QLL59" s="61"/>
      <c r="QLM59" s="61"/>
      <c r="QLN59" s="61"/>
      <c r="QLO59" s="61"/>
      <c r="QLP59" s="61"/>
      <c r="QLQ59" s="61"/>
      <c r="QLR59" s="61"/>
      <c r="QLS59" s="61"/>
      <c r="QLT59" s="61"/>
      <c r="QLU59" s="61"/>
      <c r="QLV59" s="61"/>
      <c r="QLW59" s="61"/>
      <c r="QLX59" s="61"/>
      <c r="QLY59" s="61"/>
      <c r="QLZ59" s="61"/>
      <c r="QMA59" s="61"/>
      <c r="QMB59" s="61"/>
      <c r="QMC59" s="61"/>
      <c r="QMD59" s="61"/>
      <c r="QME59" s="61"/>
      <c r="QMF59" s="61"/>
      <c r="QMG59" s="61"/>
      <c r="QMH59" s="61"/>
      <c r="QMI59" s="61"/>
      <c r="QMJ59" s="61"/>
      <c r="QMK59" s="61"/>
      <c r="QML59" s="61"/>
      <c r="QMM59" s="61"/>
      <c r="QMN59" s="61"/>
      <c r="QMO59" s="61"/>
      <c r="QMP59" s="61"/>
      <c r="QMQ59" s="61"/>
      <c r="QMR59" s="61"/>
      <c r="QMS59" s="61"/>
      <c r="QMT59" s="61"/>
      <c r="QMU59" s="61"/>
      <c r="QMV59" s="61"/>
      <c r="QMW59" s="61"/>
      <c r="QMX59" s="61"/>
      <c r="QMY59" s="61"/>
      <c r="QMZ59" s="61"/>
      <c r="QNA59" s="61"/>
      <c r="QNB59" s="61"/>
      <c r="QNC59" s="61"/>
      <c r="QND59" s="61"/>
      <c r="QNE59" s="61"/>
      <c r="QNF59" s="61"/>
      <c r="QNG59" s="61"/>
      <c r="QNH59" s="61"/>
      <c r="QNI59" s="61"/>
      <c r="QNJ59" s="61"/>
      <c r="QNK59" s="61"/>
      <c r="QNL59" s="61"/>
      <c r="QNM59" s="61"/>
      <c r="QNN59" s="61"/>
      <c r="QNO59" s="61"/>
      <c r="QNP59" s="61"/>
      <c r="QNQ59" s="61"/>
      <c r="QNR59" s="61"/>
      <c r="QNS59" s="61"/>
      <c r="QNT59" s="61"/>
      <c r="QNU59" s="61"/>
      <c r="QNV59" s="61"/>
      <c r="QNW59" s="61"/>
      <c r="QNX59" s="61"/>
      <c r="QNY59" s="61"/>
      <c r="QNZ59" s="61"/>
      <c r="QOA59" s="61"/>
      <c r="QOB59" s="61"/>
      <c r="QOC59" s="61"/>
      <c r="QOD59" s="61"/>
      <c r="QOE59" s="61"/>
      <c r="QOF59" s="61"/>
      <c r="QOG59" s="61"/>
      <c r="QOH59" s="61"/>
      <c r="QOI59" s="61"/>
      <c r="QOJ59" s="61"/>
      <c r="QOK59" s="61"/>
      <c r="QOL59" s="61"/>
      <c r="QOM59" s="61"/>
      <c r="QON59" s="61"/>
      <c r="QOO59" s="61"/>
      <c r="QOP59" s="61"/>
      <c r="QOQ59" s="61"/>
      <c r="QOR59" s="61"/>
      <c r="QOS59" s="61"/>
      <c r="QOT59" s="61"/>
      <c r="QOU59" s="61"/>
      <c r="QOV59" s="61"/>
      <c r="QOW59" s="61"/>
      <c r="QOX59" s="61"/>
      <c r="QOY59" s="61"/>
      <c r="QOZ59" s="61"/>
      <c r="QPA59" s="61"/>
      <c r="QPB59" s="61"/>
      <c r="QPC59" s="61"/>
      <c r="QPD59" s="61"/>
      <c r="QPE59" s="61"/>
      <c r="QPF59" s="61"/>
      <c r="QPG59" s="61"/>
      <c r="QPH59" s="61"/>
      <c r="QPI59" s="61"/>
      <c r="QPJ59" s="61"/>
      <c r="QPK59" s="61"/>
      <c r="QPL59" s="61"/>
      <c r="QPM59" s="61"/>
      <c r="QPN59" s="61"/>
      <c r="QPO59" s="61"/>
      <c r="QPP59" s="61"/>
      <c r="QPQ59" s="61"/>
      <c r="QPR59" s="61"/>
      <c r="QPS59" s="61"/>
      <c r="QPT59" s="61"/>
      <c r="QPU59" s="61"/>
      <c r="QPV59" s="61"/>
      <c r="QPW59" s="61"/>
      <c r="QPX59" s="61"/>
      <c r="QPY59" s="61"/>
      <c r="QPZ59" s="61"/>
      <c r="QQA59" s="61"/>
      <c r="QQB59" s="61"/>
      <c r="QQC59" s="61"/>
      <c r="QQD59" s="61"/>
      <c r="QQE59" s="61"/>
      <c r="QQF59" s="61"/>
      <c r="QQG59" s="61"/>
      <c r="QQH59" s="61"/>
      <c r="QQI59" s="61"/>
      <c r="QQJ59" s="61"/>
      <c r="QQK59" s="61"/>
      <c r="QQL59" s="61"/>
      <c r="QQM59" s="61"/>
      <c r="QQN59" s="61"/>
      <c r="QQO59" s="61"/>
      <c r="QQP59" s="61"/>
      <c r="QQQ59" s="61"/>
      <c r="QQR59" s="61"/>
      <c r="QQS59" s="61"/>
      <c r="QQT59" s="61"/>
      <c r="QQU59" s="61"/>
      <c r="QQV59" s="61"/>
      <c r="QQW59" s="61"/>
      <c r="QQX59" s="61"/>
      <c r="QQY59" s="61"/>
      <c r="QQZ59" s="61"/>
      <c r="QRA59" s="61"/>
      <c r="QRB59" s="61"/>
      <c r="QRC59" s="61"/>
      <c r="QRD59" s="61"/>
      <c r="QRE59" s="61"/>
      <c r="QRF59" s="61"/>
      <c r="QRG59" s="61"/>
      <c r="QRH59" s="61"/>
      <c r="QRI59" s="61"/>
      <c r="QRJ59" s="61"/>
      <c r="QRK59" s="61"/>
      <c r="QRL59" s="61"/>
      <c r="QRM59" s="61"/>
      <c r="QRN59" s="61"/>
      <c r="QRO59" s="61"/>
      <c r="QRP59" s="61"/>
      <c r="QRQ59" s="61"/>
      <c r="QRR59" s="61"/>
      <c r="QRS59" s="61"/>
      <c r="QRT59" s="61"/>
      <c r="QRU59" s="61"/>
      <c r="QRV59" s="61"/>
      <c r="QRW59" s="61"/>
      <c r="QRX59" s="61"/>
      <c r="QRY59" s="61"/>
      <c r="QRZ59" s="61"/>
      <c r="QSA59" s="61"/>
      <c r="QSB59" s="61"/>
      <c r="QSC59" s="61"/>
      <c r="QSD59" s="61"/>
      <c r="QSE59" s="61"/>
      <c r="QSF59" s="61"/>
      <c r="QSG59" s="61"/>
      <c r="QSH59" s="61"/>
      <c r="QSI59" s="61"/>
      <c r="QSJ59" s="61"/>
      <c r="QSK59" s="61"/>
      <c r="QSL59" s="61"/>
      <c r="QSM59" s="61"/>
      <c r="QSN59" s="61"/>
      <c r="QSO59" s="61"/>
      <c r="QSP59" s="61"/>
      <c r="QSQ59" s="61"/>
      <c r="QSR59" s="61"/>
      <c r="QSS59" s="61"/>
      <c r="QST59" s="61"/>
      <c r="QSU59" s="61"/>
      <c r="QSV59" s="61"/>
      <c r="QSW59" s="61"/>
      <c r="QSX59" s="61"/>
      <c r="QSY59" s="61"/>
      <c r="QSZ59" s="61"/>
      <c r="QTA59" s="61"/>
      <c r="QTB59" s="61"/>
      <c r="QTC59" s="61"/>
      <c r="QTD59" s="61"/>
      <c r="QTE59" s="61"/>
      <c r="QTF59" s="61"/>
      <c r="QTG59" s="61"/>
      <c r="QTH59" s="61"/>
      <c r="QTI59" s="61"/>
      <c r="QTJ59" s="61"/>
      <c r="QTK59" s="61"/>
      <c r="QTL59" s="61"/>
      <c r="QTM59" s="61"/>
      <c r="QTN59" s="61"/>
      <c r="QTO59" s="61"/>
      <c r="QTP59" s="61"/>
      <c r="QTQ59" s="61"/>
      <c r="QTR59" s="61"/>
      <c r="QTS59" s="61"/>
      <c r="QTT59" s="61"/>
      <c r="QTU59" s="61"/>
      <c r="QTV59" s="61"/>
      <c r="QTW59" s="61"/>
      <c r="QTX59" s="61"/>
      <c r="QTY59" s="61"/>
      <c r="QTZ59" s="61"/>
      <c r="QUA59" s="61"/>
      <c r="QUB59" s="61"/>
      <c r="QUC59" s="61"/>
      <c r="QUD59" s="61"/>
      <c r="QUE59" s="61"/>
      <c r="QUF59" s="61"/>
      <c r="QUG59" s="61"/>
      <c r="QUH59" s="61"/>
      <c r="QUI59" s="61"/>
      <c r="QUJ59" s="61"/>
      <c r="QUK59" s="61"/>
      <c r="QUL59" s="61"/>
      <c r="QUM59" s="61"/>
      <c r="QUN59" s="61"/>
      <c r="QUO59" s="61"/>
      <c r="QUP59" s="61"/>
      <c r="QUQ59" s="61"/>
      <c r="QUR59" s="61"/>
      <c r="QUS59" s="61"/>
      <c r="QUT59" s="61"/>
      <c r="QUU59" s="61"/>
      <c r="QUV59" s="61"/>
      <c r="QUW59" s="61"/>
      <c r="QUX59" s="61"/>
      <c r="QUY59" s="61"/>
      <c r="QUZ59" s="61"/>
      <c r="QVA59" s="61"/>
      <c r="QVB59" s="61"/>
      <c r="QVC59" s="61"/>
      <c r="QVD59" s="61"/>
      <c r="QVE59" s="61"/>
      <c r="QVF59" s="61"/>
      <c r="QVG59" s="61"/>
      <c r="QVH59" s="61"/>
      <c r="QVI59" s="61"/>
      <c r="QVJ59" s="61"/>
      <c r="QVK59" s="61"/>
      <c r="QVL59" s="61"/>
      <c r="QVM59" s="61"/>
      <c r="QVN59" s="61"/>
      <c r="QVO59" s="61"/>
      <c r="QVP59" s="61"/>
      <c r="QVQ59" s="61"/>
      <c r="QVR59" s="61"/>
      <c r="QVS59" s="61"/>
      <c r="QVT59" s="61"/>
      <c r="QVU59" s="61"/>
      <c r="QVV59" s="61"/>
      <c r="QVW59" s="61"/>
      <c r="QVX59" s="61"/>
      <c r="QVY59" s="61"/>
      <c r="QVZ59" s="61"/>
      <c r="QWA59" s="61"/>
      <c r="QWB59" s="61"/>
      <c r="QWC59" s="61"/>
      <c r="QWD59" s="61"/>
      <c r="QWE59" s="61"/>
      <c r="QWF59" s="61"/>
      <c r="QWG59" s="61"/>
      <c r="QWH59" s="61"/>
      <c r="QWI59" s="61"/>
      <c r="QWJ59" s="61"/>
      <c r="QWK59" s="61"/>
      <c r="QWL59" s="61"/>
      <c r="QWM59" s="61"/>
      <c r="QWN59" s="61"/>
      <c r="QWO59" s="61"/>
      <c r="QWP59" s="61"/>
      <c r="QWQ59" s="61"/>
      <c r="QWR59" s="61"/>
      <c r="QWS59" s="61"/>
      <c r="QWT59" s="61"/>
      <c r="QWU59" s="61"/>
      <c r="QWV59" s="61"/>
      <c r="QWW59" s="61"/>
      <c r="QWX59" s="61"/>
      <c r="QWY59" s="61"/>
      <c r="QWZ59" s="61"/>
      <c r="QXA59" s="61"/>
      <c r="QXB59" s="61"/>
      <c r="QXC59" s="61"/>
      <c r="QXD59" s="61"/>
      <c r="QXE59" s="61"/>
      <c r="QXF59" s="61"/>
      <c r="QXG59" s="61"/>
      <c r="QXH59" s="61"/>
      <c r="QXI59" s="61"/>
      <c r="QXJ59" s="61"/>
      <c r="QXK59" s="61"/>
      <c r="QXL59" s="61"/>
      <c r="QXM59" s="61"/>
      <c r="QXN59" s="61"/>
      <c r="QXO59" s="61"/>
      <c r="QXP59" s="61"/>
      <c r="QXQ59" s="61"/>
      <c r="QXR59" s="61"/>
      <c r="QXS59" s="61"/>
      <c r="QXT59" s="61"/>
      <c r="QXU59" s="61"/>
      <c r="QXV59" s="61"/>
      <c r="QXW59" s="61"/>
      <c r="QXX59" s="61"/>
      <c r="QXY59" s="61"/>
      <c r="QXZ59" s="61"/>
      <c r="QYA59" s="61"/>
      <c r="QYB59" s="61"/>
      <c r="QYC59" s="61"/>
      <c r="QYD59" s="61"/>
      <c r="QYE59" s="61"/>
      <c r="QYF59" s="61"/>
      <c r="QYG59" s="61"/>
      <c r="QYH59" s="61"/>
      <c r="QYI59" s="61"/>
      <c r="QYJ59" s="61"/>
      <c r="QYK59" s="61"/>
      <c r="QYL59" s="61"/>
      <c r="QYM59" s="61"/>
      <c r="QYN59" s="61"/>
      <c r="QYO59" s="61"/>
      <c r="QYP59" s="61"/>
      <c r="QYQ59" s="61"/>
      <c r="QYR59" s="61"/>
      <c r="QYS59" s="61"/>
      <c r="QYT59" s="61"/>
      <c r="QYU59" s="61"/>
      <c r="QYV59" s="61"/>
      <c r="QYW59" s="61"/>
      <c r="QYX59" s="61"/>
      <c r="QYY59" s="61"/>
      <c r="QYZ59" s="61"/>
      <c r="QZA59" s="61"/>
      <c r="QZB59" s="61"/>
      <c r="QZC59" s="61"/>
      <c r="QZD59" s="61"/>
      <c r="QZE59" s="61"/>
      <c r="QZF59" s="61"/>
      <c r="QZG59" s="61"/>
      <c r="QZH59" s="61"/>
      <c r="QZI59" s="61"/>
      <c r="QZJ59" s="61"/>
      <c r="QZK59" s="61"/>
      <c r="QZL59" s="61"/>
      <c r="QZM59" s="61"/>
      <c r="QZN59" s="61"/>
      <c r="QZO59" s="61"/>
      <c r="QZP59" s="61"/>
      <c r="QZQ59" s="61"/>
      <c r="QZR59" s="61"/>
      <c r="QZS59" s="61"/>
      <c r="QZT59" s="61"/>
      <c r="QZU59" s="61"/>
      <c r="QZV59" s="61"/>
      <c r="QZW59" s="61"/>
      <c r="QZX59" s="61"/>
      <c r="QZY59" s="61"/>
      <c r="QZZ59" s="61"/>
      <c r="RAA59" s="61"/>
      <c r="RAB59" s="61"/>
      <c r="RAC59" s="61"/>
      <c r="RAD59" s="61"/>
      <c r="RAE59" s="61"/>
      <c r="RAF59" s="61"/>
      <c r="RAG59" s="61"/>
      <c r="RAH59" s="61"/>
      <c r="RAI59" s="61"/>
      <c r="RAJ59" s="61"/>
      <c r="RAK59" s="61"/>
      <c r="RAL59" s="61"/>
      <c r="RAM59" s="61"/>
      <c r="RAN59" s="61"/>
      <c r="RAO59" s="61"/>
      <c r="RAP59" s="61"/>
      <c r="RAQ59" s="61"/>
      <c r="RAR59" s="61"/>
      <c r="RAS59" s="61"/>
      <c r="RAT59" s="61"/>
      <c r="RAU59" s="61"/>
      <c r="RAV59" s="61"/>
      <c r="RAW59" s="61"/>
      <c r="RAX59" s="61"/>
      <c r="RAY59" s="61"/>
      <c r="RAZ59" s="61"/>
      <c r="RBA59" s="61"/>
      <c r="RBB59" s="61"/>
      <c r="RBC59" s="61"/>
      <c r="RBD59" s="61"/>
      <c r="RBE59" s="61"/>
      <c r="RBF59" s="61"/>
      <c r="RBG59" s="61"/>
      <c r="RBH59" s="61"/>
      <c r="RBI59" s="61"/>
      <c r="RBJ59" s="61"/>
      <c r="RBK59" s="61"/>
      <c r="RBL59" s="61"/>
      <c r="RBM59" s="61"/>
      <c r="RBN59" s="61"/>
      <c r="RBO59" s="61"/>
      <c r="RBP59" s="61"/>
      <c r="RBQ59" s="61"/>
      <c r="RBR59" s="61"/>
      <c r="RBS59" s="61"/>
      <c r="RBT59" s="61"/>
      <c r="RBU59" s="61"/>
      <c r="RBV59" s="61"/>
      <c r="RBW59" s="61"/>
      <c r="RBX59" s="61"/>
      <c r="RBY59" s="61"/>
      <c r="RBZ59" s="61"/>
      <c r="RCA59" s="61"/>
      <c r="RCB59" s="61"/>
      <c r="RCC59" s="61"/>
      <c r="RCD59" s="61"/>
      <c r="RCE59" s="61"/>
      <c r="RCF59" s="61"/>
      <c r="RCG59" s="61"/>
      <c r="RCH59" s="61"/>
      <c r="RCI59" s="61"/>
      <c r="RCJ59" s="61"/>
      <c r="RCK59" s="61"/>
      <c r="RCL59" s="61"/>
      <c r="RCM59" s="61"/>
      <c r="RCN59" s="61"/>
      <c r="RCO59" s="61"/>
      <c r="RCP59" s="61"/>
      <c r="RCQ59" s="61"/>
      <c r="RCR59" s="61"/>
      <c r="RCS59" s="61"/>
      <c r="RCT59" s="61"/>
      <c r="RCU59" s="61"/>
      <c r="RCV59" s="61"/>
      <c r="RCW59" s="61"/>
      <c r="RCX59" s="61"/>
      <c r="RCY59" s="61"/>
      <c r="RCZ59" s="61"/>
      <c r="RDA59" s="61"/>
      <c r="RDB59" s="61"/>
      <c r="RDC59" s="61"/>
      <c r="RDD59" s="61"/>
      <c r="RDE59" s="61"/>
      <c r="RDF59" s="61"/>
      <c r="RDG59" s="61"/>
      <c r="RDH59" s="61"/>
      <c r="RDI59" s="61"/>
      <c r="RDJ59" s="61"/>
      <c r="RDK59" s="61"/>
      <c r="RDL59" s="61"/>
      <c r="RDM59" s="61"/>
      <c r="RDN59" s="61"/>
      <c r="RDO59" s="61"/>
      <c r="RDP59" s="61"/>
      <c r="RDQ59" s="61"/>
      <c r="RDR59" s="61"/>
      <c r="RDS59" s="61"/>
      <c r="RDT59" s="61"/>
      <c r="RDU59" s="61"/>
      <c r="RDV59" s="61"/>
      <c r="RDW59" s="61"/>
      <c r="RDX59" s="61"/>
      <c r="RDY59" s="61"/>
      <c r="RDZ59" s="61"/>
      <c r="REA59" s="61"/>
      <c r="REB59" s="61"/>
      <c r="REC59" s="61"/>
      <c r="RED59" s="61"/>
      <c r="REE59" s="61"/>
      <c r="REF59" s="61"/>
      <c r="REG59" s="61"/>
      <c r="REH59" s="61"/>
      <c r="REI59" s="61"/>
      <c r="REJ59" s="61"/>
      <c r="REK59" s="61"/>
      <c r="REL59" s="61"/>
      <c r="REM59" s="61"/>
      <c r="REN59" s="61"/>
      <c r="REO59" s="61"/>
      <c r="REP59" s="61"/>
      <c r="REQ59" s="61"/>
      <c r="RER59" s="61"/>
      <c r="RES59" s="61"/>
      <c r="RET59" s="61"/>
      <c r="REU59" s="61"/>
      <c r="REV59" s="61"/>
      <c r="REW59" s="61"/>
      <c r="REX59" s="61"/>
      <c r="REY59" s="61"/>
      <c r="REZ59" s="61"/>
      <c r="RFA59" s="61"/>
      <c r="RFB59" s="61"/>
      <c r="RFC59" s="61"/>
      <c r="RFD59" s="61"/>
      <c r="RFE59" s="61"/>
      <c r="RFF59" s="61"/>
      <c r="RFG59" s="61"/>
      <c r="RFH59" s="61"/>
      <c r="RFI59" s="61"/>
      <c r="RFJ59" s="61"/>
      <c r="RFK59" s="61"/>
      <c r="RFL59" s="61"/>
      <c r="RFM59" s="61"/>
      <c r="RFN59" s="61"/>
      <c r="RFO59" s="61"/>
      <c r="RFP59" s="61"/>
      <c r="RFQ59" s="61"/>
      <c r="RFR59" s="61"/>
      <c r="RFS59" s="61"/>
      <c r="RFT59" s="61"/>
      <c r="RFU59" s="61"/>
      <c r="RFV59" s="61"/>
      <c r="RFW59" s="61"/>
      <c r="RFX59" s="61"/>
      <c r="RFY59" s="61"/>
      <c r="RFZ59" s="61"/>
      <c r="RGA59" s="61"/>
      <c r="RGB59" s="61"/>
      <c r="RGC59" s="61"/>
      <c r="RGD59" s="61"/>
      <c r="RGE59" s="61"/>
      <c r="RGF59" s="61"/>
      <c r="RGG59" s="61"/>
      <c r="RGH59" s="61"/>
      <c r="RGI59" s="61"/>
      <c r="RGJ59" s="61"/>
      <c r="RGK59" s="61"/>
      <c r="RGL59" s="61"/>
      <c r="RGM59" s="61"/>
      <c r="RGN59" s="61"/>
      <c r="RGO59" s="61"/>
      <c r="RGP59" s="61"/>
      <c r="RGQ59" s="61"/>
      <c r="RGR59" s="61"/>
      <c r="RGS59" s="61"/>
      <c r="RGT59" s="61"/>
      <c r="RGU59" s="61"/>
      <c r="RGV59" s="61"/>
      <c r="RGW59" s="61"/>
      <c r="RGX59" s="61"/>
      <c r="RGY59" s="61"/>
      <c r="RGZ59" s="61"/>
      <c r="RHA59" s="61"/>
      <c r="RHB59" s="61"/>
      <c r="RHC59" s="61"/>
      <c r="RHD59" s="61"/>
      <c r="RHE59" s="61"/>
      <c r="RHF59" s="61"/>
      <c r="RHG59" s="61"/>
      <c r="RHH59" s="61"/>
      <c r="RHI59" s="61"/>
      <c r="RHJ59" s="61"/>
      <c r="RHK59" s="61"/>
      <c r="RHL59" s="61"/>
      <c r="RHM59" s="61"/>
      <c r="RHN59" s="61"/>
      <c r="RHO59" s="61"/>
      <c r="RHP59" s="61"/>
      <c r="RHQ59" s="61"/>
      <c r="RHR59" s="61"/>
      <c r="RHS59" s="61"/>
      <c r="RHT59" s="61"/>
      <c r="RHU59" s="61"/>
      <c r="RHV59" s="61"/>
      <c r="RHW59" s="61"/>
      <c r="RHX59" s="61"/>
      <c r="RHY59" s="61"/>
      <c r="RHZ59" s="61"/>
      <c r="RIA59" s="61"/>
      <c r="RIB59" s="61"/>
      <c r="RIC59" s="61"/>
      <c r="RID59" s="61"/>
      <c r="RIE59" s="61"/>
      <c r="RIF59" s="61"/>
      <c r="RIG59" s="61"/>
      <c r="RIH59" s="61"/>
      <c r="RII59" s="61"/>
      <c r="RIJ59" s="61"/>
      <c r="RIK59" s="61"/>
      <c r="RIL59" s="61"/>
      <c r="RIM59" s="61"/>
      <c r="RIN59" s="61"/>
      <c r="RIO59" s="61"/>
      <c r="RIP59" s="61"/>
      <c r="RIQ59" s="61"/>
      <c r="RIR59" s="61"/>
      <c r="RIS59" s="61"/>
      <c r="RIT59" s="61"/>
      <c r="RIU59" s="61"/>
      <c r="RIV59" s="61"/>
      <c r="RIW59" s="61"/>
      <c r="RIX59" s="61"/>
      <c r="RIY59" s="61"/>
      <c r="RIZ59" s="61"/>
      <c r="RJA59" s="61"/>
      <c r="RJB59" s="61"/>
      <c r="RJC59" s="61"/>
      <c r="RJD59" s="61"/>
      <c r="RJE59" s="61"/>
      <c r="RJF59" s="61"/>
      <c r="RJG59" s="61"/>
      <c r="RJH59" s="61"/>
      <c r="RJI59" s="61"/>
      <c r="RJJ59" s="61"/>
      <c r="RJK59" s="61"/>
      <c r="RJL59" s="61"/>
      <c r="RJM59" s="61"/>
      <c r="RJN59" s="61"/>
      <c r="RJO59" s="61"/>
      <c r="RJP59" s="61"/>
      <c r="RJQ59" s="61"/>
      <c r="RJR59" s="61"/>
      <c r="RJS59" s="61"/>
      <c r="RJT59" s="61"/>
      <c r="RJU59" s="61"/>
      <c r="RJV59" s="61"/>
      <c r="RJW59" s="61"/>
      <c r="RJX59" s="61"/>
      <c r="RJY59" s="61"/>
      <c r="RJZ59" s="61"/>
      <c r="RKA59" s="61"/>
      <c r="RKB59" s="61"/>
      <c r="RKC59" s="61"/>
      <c r="RKD59" s="61"/>
      <c r="RKE59" s="61"/>
      <c r="RKF59" s="61"/>
      <c r="RKG59" s="61"/>
      <c r="RKH59" s="61"/>
      <c r="RKI59" s="61"/>
      <c r="RKJ59" s="61"/>
      <c r="RKK59" s="61"/>
      <c r="RKL59" s="61"/>
      <c r="RKM59" s="61"/>
      <c r="RKN59" s="61"/>
      <c r="RKO59" s="61"/>
      <c r="RKP59" s="61"/>
      <c r="RKQ59" s="61"/>
      <c r="RKR59" s="61"/>
      <c r="RKS59" s="61"/>
      <c r="RKT59" s="61"/>
      <c r="RKU59" s="61"/>
      <c r="RKV59" s="61"/>
      <c r="RKW59" s="61"/>
      <c r="RKX59" s="61"/>
      <c r="RKY59" s="61"/>
      <c r="RKZ59" s="61"/>
      <c r="RLA59" s="61"/>
      <c r="RLB59" s="61"/>
      <c r="RLC59" s="61"/>
      <c r="RLD59" s="61"/>
      <c r="RLE59" s="61"/>
      <c r="RLF59" s="61"/>
      <c r="RLG59" s="61"/>
      <c r="RLH59" s="61"/>
      <c r="RLI59" s="61"/>
      <c r="RLJ59" s="61"/>
      <c r="RLK59" s="61"/>
      <c r="RLL59" s="61"/>
      <c r="RLM59" s="61"/>
      <c r="RLN59" s="61"/>
      <c r="RLO59" s="61"/>
      <c r="RLP59" s="61"/>
      <c r="RLQ59" s="61"/>
      <c r="RLR59" s="61"/>
      <c r="RLS59" s="61"/>
      <c r="RLT59" s="61"/>
      <c r="RLU59" s="61"/>
      <c r="RLV59" s="61"/>
      <c r="RLW59" s="61"/>
      <c r="RLX59" s="61"/>
      <c r="RLY59" s="61"/>
      <c r="RLZ59" s="61"/>
      <c r="RMA59" s="61"/>
      <c r="RMB59" s="61"/>
      <c r="RMC59" s="61"/>
      <c r="RMD59" s="61"/>
      <c r="RME59" s="61"/>
      <c r="RMF59" s="61"/>
      <c r="RMG59" s="61"/>
      <c r="RMH59" s="61"/>
      <c r="RMI59" s="61"/>
      <c r="RMJ59" s="61"/>
      <c r="RMK59" s="61"/>
      <c r="RML59" s="61"/>
      <c r="RMM59" s="61"/>
      <c r="RMN59" s="61"/>
      <c r="RMO59" s="61"/>
      <c r="RMP59" s="61"/>
      <c r="RMQ59" s="61"/>
      <c r="RMR59" s="61"/>
      <c r="RMS59" s="61"/>
      <c r="RMT59" s="61"/>
      <c r="RMU59" s="61"/>
      <c r="RMV59" s="61"/>
      <c r="RMW59" s="61"/>
      <c r="RMX59" s="61"/>
      <c r="RMY59" s="61"/>
      <c r="RMZ59" s="61"/>
      <c r="RNA59" s="61"/>
      <c r="RNB59" s="61"/>
      <c r="RNC59" s="61"/>
      <c r="RND59" s="61"/>
      <c r="RNE59" s="61"/>
      <c r="RNF59" s="61"/>
      <c r="RNG59" s="61"/>
      <c r="RNH59" s="61"/>
      <c r="RNI59" s="61"/>
      <c r="RNJ59" s="61"/>
      <c r="RNK59" s="61"/>
      <c r="RNL59" s="61"/>
      <c r="RNM59" s="61"/>
      <c r="RNN59" s="61"/>
      <c r="RNO59" s="61"/>
      <c r="RNP59" s="61"/>
      <c r="RNQ59" s="61"/>
      <c r="RNR59" s="61"/>
      <c r="RNS59" s="61"/>
      <c r="RNT59" s="61"/>
      <c r="RNU59" s="61"/>
      <c r="RNV59" s="61"/>
      <c r="RNW59" s="61"/>
      <c r="RNX59" s="61"/>
      <c r="RNY59" s="61"/>
      <c r="RNZ59" s="61"/>
      <c r="ROA59" s="61"/>
      <c r="ROB59" s="61"/>
      <c r="ROC59" s="61"/>
      <c r="ROD59" s="61"/>
      <c r="ROE59" s="61"/>
      <c r="ROF59" s="61"/>
      <c r="ROG59" s="61"/>
      <c r="ROH59" s="61"/>
      <c r="ROI59" s="61"/>
      <c r="ROJ59" s="61"/>
      <c r="ROK59" s="61"/>
      <c r="ROL59" s="61"/>
      <c r="ROM59" s="61"/>
      <c r="RON59" s="61"/>
      <c r="ROO59" s="61"/>
      <c r="ROP59" s="61"/>
      <c r="ROQ59" s="61"/>
      <c r="ROR59" s="61"/>
      <c r="ROS59" s="61"/>
      <c r="ROT59" s="61"/>
      <c r="ROU59" s="61"/>
      <c r="ROV59" s="61"/>
      <c r="ROW59" s="61"/>
      <c r="ROX59" s="61"/>
      <c r="ROY59" s="61"/>
      <c r="ROZ59" s="61"/>
      <c r="RPA59" s="61"/>
      <c r="RPB59" s="61"/>
      <c r="RPC59" s="61"/>
      <c r="RPD59" s="61"/>
      <c r="RPE59" s="61"/>
      <c r="RPF59" s="61"/>
      <c r="RPG59" s="61"/>
      <c r="RPH59" s="61"/>
      <c r="RPI59" s="61"/>
      <c r="RPJ59" s="61"/>
      <c r="RPK59" s="61"/>
      <c r="RPL59" s="61"/>
      <c r="RPM59" s="61"/>
      <c r="RPN59" s="61"/>
      <c r="RPO59" s="61"/>
      <c r="RPP59" s="61"/>
      <c r="RPQ59" s="61"/>
      <c r="RPR59" s="61"/>
      <c r="RPS59" s="61"/>
      <c r="RPT59" s="61"/>
      <c r="RPU59" s="61"/>
      <c r="RPV59" s="61"/>
      <c r="RPW59" s="61"/>
      <c r="RPX59" s="61"/>
      <c r="RPY59" s="61"/>
      <c r="RPZ59" s="61"/>
      <c r="RQA59" s="61"/>
      <c r="RQB59" s="61"/>
      <c r="RQC59" s="61"/>
      <c r="RQD59" s="61"/>
      <c r="RQE59" s="61"/>
      <c r="RQF59" s="61"/>
      <c r="RQG59" s="61"/>
      <c r="RQH59" s="61"/>
      <c r="RQI59" s="61"/>
      <c r="RQJ59" s="61"/>
      <c r="RQK59" s="61"/>
      <c r="RQL59" s="61"/>
      <c r="RQM59" s="61"/>
      <c r="RQN59" s="61"/>
      <c r="RQO59" s="61"/>
      <c r="RQP59" s="61"/>
      <c r="RQQ59" s="61"/>
      <c r="RQR59" s="61"/>
      <c r="RQS59" s="61"/>
      <c r="RQT59" s="61"/>
      <c r="RQU59" s="61"/>
      <c r="RQV59" s="61"/>
      <c r="RQW59" s="61"/>
      <c r="RQX59" s="61"/>
      <c r="RQY59" s="61"/>
      <c r="RQZ59" s="61"/>
      <c r="RRA59" s="61"/>
      <c r="RRB59" s="61"/>
      <c r="RRC59" s="61"/>
      <c r="RRD59" s="61"/>
      <c r="RRE59" s="61"/>
      <c r="RRF59" s="61"/>
      <c r="RRG59" s="61"/>
      <c r="RRH59" s="61"/>
      <c r="RRI59" s="61"/>
      <c r="RRJ59" s="61"/>
      <c r="RRK59" s="61"/>
      <c r="RRL59" s="61"/>
      <c r="RRM59" s="61"/>
      <c r="RRN59" s="61"/>
      <c r="RRO59" s="61"/>
      <c r="RRP59" s="61"/>
      <c r="RRQ59" s="61"/>
      <c r="RRR59" s="61"/>
      <c r="RRS59" s="61"/>
      <c r="RRT59" s="61"/>
      <c r="RRU59" s="61"/>
      <c r="RRV59" s="61"/>
      <c r="RRW59" s="61"/>
      <c r="RRX59" s="61"/>
      <c r="RRY59" s="61"/>
      <c r="RRZ59" s="61"/>
      <c r="RSA59" s="61"/>
      <c r="RSB59" s="61"/>
      <c r="RSC59" s="61"/>
      <c r="RSD59" s="61"/>
      <c r="RSE59" s="61"/>
      <c r="RSF59" s="61"/>
      <c r="RSG59" s="61"/>
      <c r="RSH59" s="61"/>
      <c r="RSI59" s="61"/>
      <c r="RSJ59" s="61"/>
      <c r="RSK59" s="61"/>
      <c r="RSL59" s="61"/>
      <c r="RSM59" s="61"/>
      <c r="RSN59" s="61"/>
      <c r="RSO59" s="61"/>
      <c r="RSP59" s="61"/>
      <c r="RSQ59" s="61"/>
      <c r="RSR59" s="61"/>
      <c r="RSS59" s="61"/>
      <c r="RST59" s="61"/>
      <c r="RSU59" s="61"/>
      <c r="RSV59" s="61"/>
      <c r="RSW59" s="61"/>
      <c r="RSX59" s="61"/>
      <c r="RSY59" s="61"/>
      <c r="RSZ59" s="61"/>
      <c r="RTA59" s="61"/>
      <c r="RTB59" s="61"/>
      <c r="RTC59" s="61"/>
      <c r="RTD59" s="61"/>
      <c r="RTE59" s="61"/>
      <c r="RTF59" s="61"/>
      <c r="RTG59" s="61"/>
      <c r="RTH59" s="61"/>
      <c r="RTI59" s="61"/>
      <c r="RTJ59" s="61"/>
      <c r="RTK59" s="61"/>
      <c r="RTL59" s="61"/>
      <c r="RTM59" s="61"/>
      <c r="RTN59" s="61"/>
      <c r="RTO59" s="61"/>
      <c r="RTP59" s="61"/>
      <c r="RTQ59" s="61"/>
      <c r="RTR59" s="61"/>
      <c r="RTS59" s="61"/>
      <c r="RTT59" s="61"/>
      <c r="RTU59" s="61"/>
      <c r="RTV59" s="61"/>
      <c r="RTW59" s="61"/>
      <c r="RTX59" s="61"/>
      <c r="RTY59" s="61"/>
      <c r="RTZ59" s="61"/>
      <c r="RUA59" s="61"/>
      <c r="RUB59" s="61"/>
      <c r="RUC59" s="61"/>
      <c r="RUD59" s="61"/>
      <c r="RUE59" s="61"/>
      <c r="RUF59" s="61"/>
      <c r="RUG59" s="61"/>
      <c r="RUH59" s="61"/>
      <c r="RUI59" s="61"/>
      <c r="RUJ59" s="61"/>
      <c r="RUK59" s="61"/>
      <c r="RUL59" s="61"/>
      <c r="RUM59" s="61"/>
      <c r="RUN59" s="61"/>
      <c r="RUO59" s="61"/>
      <c r="RUP59" s="61"/>
      <c r="RUQ59" s="61"/>
      <c r="RUR59" s="61"/>
      <c r="RUS59" s="61"/>
      <c r="RUT59" s="61"/>
      <c r="RUU59" s="61"/>
      <c r="RUV59" s="61"/>
      <c r="RUW59" s="61"/>
      <c r="RUX59" s="61"/>
      <c r="RUY59" s="61"/>
      <c r="RUZ59" s="61"/>
      <c r="RVA59" s="61"/>
      <c r="RVB59" s="61"/>
      <c r="RVC59" s="61"/>
      <c r="RVD59" s="61"/>
      <c r="RVE59" s="61"/>
      <c r="RVF59" s="61"/>
      <c r="RVG59" s="61"/>
      <c r="RVH59" s="61"/>
      <c r="RVI59" s="61"/>
      <c r="RVJ59" s="61"/>
      <c r="RVK59" s="61"/>
      <c r="RVL59" s="61"/>
      <c r="RVM59" s="61"/>
      <c r="RVN59" s="61"/>
      <c r="RVO59" s="61"/>
      <c r="RVP59" s="61"/>
      <c r="RVQ59" s="61"/>
      <c r="RVR59" s="61"/>
      <c r="RVS59" s="61"/>
      <c r="RVT59" s="61"/>
      <c r="RVU59" s="61"/>
      <c r="RVV59" s="61"/>
      <c r="RVW59" s="61"/>
      <c r="RVX59" s="61"/>
      <c r="RVY59" s="61"/>
      <c r="RVZ59" s="61"/>
      <c r="RWA59" s="61"/>
      <c r="RWB59" s="61"/>
      <c r="RWC59" s="61"/>
      <c r="RWD59" s="61"/>
      <c r="RWE59" s="61"/>
      <c r="RWF59" s="61"/>
      <c r="RWG59" s="61"/>
      <c r="RWH59" s="61"/>
      <c r="RWI59" s="61"/>
      <c r="RWJ59" s="61"/>
      <c r="RWK59" s="61"/>
      <c r="RWL59" s="61"/>
      <c r="RWM59" s="61"/>
      <c r="RWN59" s="61"/>
      <c r="RWO59" s="61"/>
      <c r="RWP59" s="61"/>
      <c r="RWQ59" s="61"/>
      <c r="RWR59" s="61"/>
      <c r="RWS59" s="61"/>
      <c r="RWT59" s="61"/>
      <c r="RWU59" s="61"/>
      <c r="RWV59" s="61"/>
      <c r="RWW59" s="61"/>
      <c r="RWX59" s="61"/>
      <c r="RWY59" s="61"/>
      <c r="RWZ59" s="61"/>
      <c r="RXA59" s="61"/>
      <c r="RXB59" s="61"/>
      <c r="RXC59" s="61"/>
      <c r="RXD59" s="61"/>
      <c r="RXE59" s="61"/>
      <c r="RXF59" s="61"/>
      <c r="RXG59" s="61"/>
      <c r="RXH59" s="61"/>
      <c r="RXI59" s="61"/>
      <c r="RXJ59" s="61"/>
      <c r="RXK59" s="61"/>
      <c r="RXL59" s="61"/>
      <c r="RXM59" s="61"/>
      <c r="RXN59" s="61"/>
      <c r="RXO59" s="61"/>
      <c r="RXP59" s="61"/>
      <c r="RXQ59" s="61"/>
      <c r="RXR59" s="61"/>
      <c r="RXS59" s="61"/>
      <c r="RXT59" s="61"/>
      <c r="RXU59" s="61"/>
      <c r="RXV59" s="61"/>
      <c r="RXW59" s="61"/>
      <c r="RXX59" s="61"/>
      <c r="RXY59" s="61"/>
      <c r="RXZ59" s="61"/>
      <c r="RYA59" s="61"/>
      <c r="RYB59" s="61"/>
      <c r="RYC59" s="61"/>
      <c r="RYD59" s="61"/>
      <c r="RYE59" s="61"/>
      <c r="RYF59" s="61"/>
      <c r="RYG59" s="61"/>
      <c r="RYH59" s="61"/>
      <c r="RYI59" s="61"/>
      <c r="RYJ59" s="61"/>
      <c r="RYK59" s="61"/>
      <c r="RYL59" s="61"/>
      <c r="RYM59" s="61"/>
      <c r="RYN59" s="61"/>
      <c r="RYO59" s="61"/>
      <c r="RYP59" s="61"/>
      <c r="RYQ59" s="61"/>
      <c r="RYR59" s="61"/>
      <c r="RYS59" s="61"/>
      <c r="RYT59" s="61"/>
      <c r="RYU59" s="61"/>
      <c r="RYV59" s="61"/>
      <c r="RYW59" s="61"/>
      <c r="RYX59" s="61"/>
      <c r="RYY59" s="61"/>
      <c r="RYZ59" s="61"/>
      <c r="RZA59" s="61"/>
      <c r="RZB59" s="61"/>
      <c r="RZC59" s="61"/>
      <c r="RZD59" s="61"/>
      <c r="RZE59" s="61"/>
      <c r="RZF59" s="61"/>
      <c r="RZG59" s="61"/>
      <c r="RZH59" s="61"/>
      <c r="RZI59" s="61"/>
      <c r="RZJ59" s="61"/>
      <c r="RZK59" s="61"/>
      <c r="RZL59" s="61"/>
      <c r="RZM59" s="61"/>
      <c r="RZN59" s="61"/>
      <c r="RZO59" s="61"/>
      <c r="RZP59" s="61"/>
      <c r="RZQ59" s="61"/>
      <c r="RZR59" s="61"/>
      <c r="RZS59" s="61"/>
      <c r="RZT59" s="61"/>
      <c r="RZU59" s="61"/>
      <c r="RZV59" s="61"/>
      <c r="RZW59" s="61"/>
      <c r="RZX59" s="61"/>
      <c r="RZY59" s="61"/>
      <c r="RZZ59" s="61"/>
      <c r="SAA59" s="61"/>
      <c r="SAB59" s="61"/>
      <c r="SAC59" s="61"/>
      <c r="SAD59" s="61"/>
      <c r="SAE59" s="61"/>
      <c r="SAF59" s="61"/>
      <c r="SAG59" s="61"/>
      <c r="SAH59" s="61"/>
      <c r="SAI59" s="61"/>
      <c r="SAJ59" s="61"/>
      <c r="SAK59" s="61"/>
      <c r="SAL59" s="61"/>
      <c r="SAM59" s="61"/>
      <c r="SAN59" s="61"/>
      <c r="SAO59" s="61"/>
      <c r="SAP59" s="61"/>
      <c r="SAQ59" s="61"/>
      <c r="SAR59" s="61"/>
      <c r="SAS59" s="61"/>
      <c r="SAT59" s="61"/>
      <c r="SAU59" s="61"/>
      <c r="SAV59" s="61"/>
      <c r="SAW59" s="61"/>
      <c r="SAX59" s="61"/>
      <c r="SAY59" s="61"/>
      <c r="SAZ59" s="61"/>
      <c r="SBA59" s="61"/>
      <c r="SBB59" s="61"/>
      <c r="SBC59" s="61"/>
      <c r="SBD59" s="61"/>
      <c r="SBE59" s="61"/>
      <c r="SBF59" s="61"/>
      <c r="SBG59" s="61"/>
      <c r="SBH59" s="61"/>
      <c r="SBI59" s="61"/>
      <c r="SBJ59" s="61"/>
      <c r="SBK59" s="61"/>
      <c r="SBL59" s="61"/>
      <c r="SBM59" s="61"/>
      <c r="SBN59" s="61"/>
      <c r="SBO59" s="61"/>
      <c r="SBP59" s="61"/>
      <c r="SBQ59" s="61"/>
      <c r="SBR59" s="61"/>
      <c r="SBS59" s="61"/>
      <c r="SBT59" s="61"/>
      <c r="SBU59" s="61"/>
      <c r="SBV59" s="61"/>
      <c r="SBW59" s="61"/>
      <c r="SBX59" s="61"/>
      <c r="SBY59" s="61"/>
      <c r="SBZ59" s="61"/>
      <c r="SCA59" s="61"/>
      <c r="SCB59" s="61"/>
      <c r="SCC59" s="61"/>
      <c r="SCD59" s="61"/>
      <c r="SCE59" s="61"/>
      <c r="SCF59" s="61"/>
      <c r="SCG59" s="61"/>
      <c r="SCH59" s="61"/>
      <c r="SCI59" s="61"/>
      <c r="SCJ59" s="61"/>
      <c r="SCK59" s="61"/>
      <c r="SCL59" s="61"/>
      <c r="SCM59" s="61"/>
      <c r="SCN59" s="61"/>
      <c r="SCO59" s="61"/>
      <c r="SCP59" s="61"/>
      <c r="SCQ59" s="61"/>
      <c r="SCR59" s="61"/>
      <c r="SCS59" s="61"/>
      <c r="SCT59" s="61"/>
      <c r="SCU59" s="61"/>
      <c r="SCV59" s="61"/>
      <c r="SCW59" s="61"/>
      <c r="SCX59" s="61"/>
      <c r="SCY59" s="61"/>
      <c r="SCZ59" s="61"/>
      <c r="SDA59" s="61"/>
      <c r="SDB59" s="61"/>
      <c r="SDC59" s="61"/>
      <c r="SDD59" s="61"/>
      <c r="SDE59" s="61"/>
      <c r="SDF59" s="61"/>
      <c r="SDG59" s="61"/>
      <c r="SDH59" s="61"/>
      <c r="SDI59" s="61"/>
      <c r="SDJ59" s="61"/>
      <c r="SDK59" s="61"/>
      <c r="SDL59" s="61"/>
      <c r="SDM59" s="61"/>
      <c r="SDN59" s="61"/>
      <c r="SDO59" s="61"/>
      <c r="SDP59" s="61"/>
      <c r="SDQ59" s="61"/>
      <c r="SDR59" s="61"/>
      <c r="SDS59" s="61"/>
      <c r="SDT59" s="61"/>
      <c r="SDU59" s="61"/>
      <c r="SDV59" s="61"/>
      <c r="SDW59" s="61"/>
      <c r="SDX59" s="61"/>
      <c r="SDY59" s="61"/>
      <c r="SDZ59" s="61"/>
      <c r="SEA59" s="61"/>
      <c r="SEB59" s="61"/>
      <c r="SEC59" s="61"/>
      <c r="SED59" s="61"/>
      <c r="SEE59" s="61"/>
      <c r="SEF59" s="61"/>
      <c r="SEG59" s="61"/>
      <c r="SEH59" s="61"/>
      <c r="SEI59" s="61"/>
      <c r="SEJ59" s="61"/>
      <c r="SEK59" s="61"/>
      <c r="SEL59" s="61"/>
      <c r="SEM59" s="61"/>
      <c r="SEN59" s="61"/>
      <c r="SEO59" s="61"/>
      <c r="SEP59" s="61"/>
      <c r="SEQ59" s="61"/>
      <c r="SER59" s="61"/>
      <c r="SES59" s="61"/>
      <c r="SET59" s="61"/>
      <c r="SEU59" s="61"/>
      <c r="SEV59" s="61"/>
      <c r="SEW59" s="61"/>
      <c r="SEX59" s="61"/>
      <c r="SEY59" s="61"/>
      <c r="SEZ59" s="61"/>
      <c r="SFA59" s="61"/>
      <c r="SFB59" s="61"/>
      <c r="SFC59" s="61"/>
      <c r="SFD59" s="61"/>
      <c r="SFE59" s="61"/>
      <c r="SFF59" s="61"/>
      <c r="SFG59" s="61"/>
      <c r="SFH59" s="61"/>
      <c r="SFI59" s="61"/>
      <c r="SFJ59" s="61"/>
      <c r="SFK59" s="61"/>
      <c r="SFL59" s="61"/>
      <c r="SFM59" s="61"/>
      <c r="SFN59" s="61"/>
      <c r="SFO59" s="61"/>
      <c r="SFP59" s="61"/>
      <c r="SFQ59" s="61"/>
      <c r="SFR59" s="61"/>
      <c r="SFS59" s="61"/>
      <c r="SFT59" s="61"/>
      <c r="SFU59" s="61"/>
      <c r="SFV59" s="61"/>
      <c r="SFW59" s="61"/>
      <c r="SFX59" s="61"/>
      <c r="SFY59" s="61"/>
      <c r="SFZ59" s="61"/>
      <c r="SGA59" s="61"/>
      <c r="SGB59" s="61"/>
      <c r="SGC59" s="61"/>
      <c r="SGD59" s="61"/>
      <c r="SGE59" s="61"/>
      <c r="SGF59" s="61"/>
      <c r="SGG59" s="61"/>
      <c r="SGH59" s="61"/>
      <c r="SGI59" s="61"/>
      <c r="SGJ59" s="61"/>
      <c r="SGK59" s="61"/>
      <c r="SGL59" s="61"/>
      <c r="SGM59" s="61"/>
      <c r="SGN59" s="61"/>
      <c r="SGO59" s="61"/>
      <c r="SGP59" s="61"/>
      <c r="SGQ59" s="61"/>
      <c r="SGR59" s="61"/>
      <c r="SGS59" s="61"/>
      <c r="SGT59" s="61"/>
      <c r="SGU59" s="61"/>
      <c r="SGV59" s="61"/>
      <c r="SGW59" s="61"/>
      <c r="SGX59" s="61"/>
      <c r="SGY59" s="61"/>
      <c r="SGZ59" s="61"/>
      <c r="SHA59" s="61"/>
      <c r="SHB59" s="61"/>
      <c r="SHC59" s="61"/>
      <c r="SHD59" s="61"/>
      <c r="SHE59" s="61"/>
      <c r="SHF59" s="61"/>
      <c r="SHG59" s="61"/>
      <c r="SHH59" s="61"/>
      <c r="SHI59" s="61"/>
      <c r="SHJ59" s="61"/>
      <c r="SHK59" s="61"/>
      <c r="SHL59" s="61"/>
      <c r="SHM59" s="61"/>
      <c r="SHN59" s="61"/>
      <c r="SHO59" s="61"/>
      <c r="SHP59" s="61"/>
      <c r="SHQ59" s="61"/>
      <c r="SHR59" s="61"/>
      <c r="SHS59" s="61"/>
      <c r="SHT59" s="61"/>
      <c r="SHU59" s="61"/>
      <c r="SHV59" s="61"/>
      <c r="SHW59" s="61"/>
      <c r="SHX59" s="61"/>
      <c r="SHY59" s="61"/>
      <c r="SHZ59" s="61"/>
      <c r="SIA59" s="61"/>
      <c r="SIB59" s="61"/>
      <c r="SIC59" s="61"/>
      <c r="SID59" s="61"/>
      <c r="SIE59" s="61"/>
      <c r="SIF59" s="61"/>
      <c r="SIG59" s="61"/>
      <c r="SIH59" s="61"/>
      <c r="SII59" s="61"/>
      <c r="SIJ59" s="61"/>
      <c r="SIK59" s="61"/>
      <c r="SIL59" s="61"/>
      <c r="SIM59" s="61"/>
      <c r="SIN59" s="61"/>
      <c r="SIO59" s="61"/>
      <c r="SIP59" s="61"/>
      <c r="SIQ59" s="61"/>
      <c r="SIR59" s="61"/>
      <c r="SIS59" s="61"/>
      <c r="SIT59" s="61"/>
      <c r="SIU59" s="61"/>
      <c r="SIV59" s="61"/>
      <c r="SIW59" s="61"/>
      <c r="SIX59" s="61"/>
      <c r="SIY59" s="61"/>
      <c r="SIZ59" s="61"/>
      <c r="SJA59" s="61"/>
      <c r="SJB59" s="61"/>
      <c r="SJC59" s="61"/>
      <c r="SJD59" s="61"/>
      <c r="SJE59" s="61"/>
      <c r="SJF59" s="61"/>
      <c r="SJG59" s="61"/>
      <c r="SJH59" s="61"/>
      <c r="SJI59" s="61"/>
      <c r="SJJ59" s="61"/>
      <c r="SJK59" s="61"/>
      <c r="SJL59" s="61"/>
      <c r="SJM59" s="61"/>
      <c r="SJN59" s="61"/>
      <c r="SJO59" s="61"/>
      <c r="SJP59" s="61"/>
      <c r="SJQ59" s="61"/>
      <c r="SJR59" s="61"/>
      <c r="SJS59" s="61"/>
      <c r="SJT59" s="61"/>
      <c r="SJU59" s="61"/>
      <c r="SJV59" s="61"/>
      <c r="SJW59" s="61"/>
      <c r="SJX59" s="61"/>
      <c r="SJY59" s="61"/>
      <c r="SJZ59" s="61"/>
      <c r="SKA59" s="61"/>
      <c r="SKB59" s="61"/>
      <c r="SKC59" s="61"/>
      <c r="SKD59" s="61"/>
      <c r="SKE59" s="61"/>
      <c r="SKF59" s="61"/>
      <c r="SKG59" s="61"/>
      <c r="SKH59" s="61"/>
      <c r="SKI59" s="61"/>
      <c r="SKJ59" s="61"/>
      <c r="SKK59" s="61"/>
      <c r="SKL59" s="61"/>
      <c r="SKM59" s="61"/>
      <c r="SKN59" s="61"/>
      <c r="SKO59" s="61"/>
      <c r="SKP59" s="61"/>
      <c r="SKQ59" s="61"/>
      <c r="SKR59" s="61"/>
      <c r="SKS59" s="61"/>
      <c r="SKT59" s="61"/>
      <c r="SKU59" s="61"/>
      <c r="SKV59" s="61"/>
      <c r="SKW59" s="61"/>
      <c r="SKX59" s="61"/>
      <c r="SKY59" s="61"/>
      <c r="SKZ59" s="61"/>
      <c r="SLA59" s="61"/>
      <c r="SLB59" s="61"/>
      <c r="SLC59" s="61"/>
      <c r="SLD59" s="61"/>
      <c r="SLE59" s="61"/>
      <c r="SLF59" s="61"/>
      <c r="SLG59" s="61"/>
      <c r="SLH59" s="61"/>
      <c r="SLI59" s="61"/>
      <c r="SLJ59" s="61"/>
      <c r="SLK59" s="61"/>
      <c r="SLL59" s="61"/>
      <c r="SLM59" s="61"/>
      <c r="SLN59" s="61"/>
      <c r="SLO59" s="61"/>
      <c r="SLP59" s="61"/>
      <c r="SLQ59" s="61"/>
      <c r="SLR59" s="61"/>
      <c r="SLS59" s="61"/>
      <c r="SLT59" s="61"/>
      <c r="SLU59" s="61"/>
      <c r="SLV59" s="61"/>
      <c r="SLW59" s="61"/>
      <c r="SLX59" s="61"/>
      <c r="SLY59" s="61"/>
      <c r="SLZ59" s="61"/>
      <c r="SMA59" s="61"/>
      <c r="SMB59" s="61"/>
      <c r="SMC59" s="61"/>
      <c r="SMD59" s="61"/>
      <c r="SME59" s="61"/>
      <c r="SMF59" s="61"/>
      <c r="SMG59" s="61"/>
      <c r="SMH59" s="61"/>
      <c r="SMI59" s="61"/>
      <c r="SMJ59" s="61"/>
      <c r="SMK59" s="61"/>
      <c r="SML59" s="61"/>
      <c r="SMM59" s="61"/>
      <c r="SMN59" s="61"/>
      <c r="SMO59" s="61"/>
      <c r="SMP59" s="61"/>
      <c r="SMQ59" s="61"/>
      <c r="SMR59" s="61"/>
      <c r="SMS59" s="61"/>
      <c r="SMT59" s="61"/>
      <c r="SMU59" s="61"/>
      <c r="SMV59" s="61"/>
      <c r="SMW59" s="61"/>
      <c r="SMX59" s="61"/>
      <c r="SMY59" s="61"/>
      <c r="SMZ59" s="61"/>
      <c r="SNA59" s="61"/>
      <c r="SNB59" s="61"/>
      <c r="SNC59" s="61"/>
      <c r="SND59" s="61"/>
      <c r="SNE59" s="61"/>
      <c r="SNF59" s="61"/>
      <c r="SNG59" s="61"/>
      <c r="SNH59" s="61"/>
      <c r="SNI59" s="61"/>
      <c r="SNJ59" s="61"/>
      <c r="SNK59" s="61"/>
      <c r="SNL59" s="61"/>
      <c r="SNM59" s="61"/>
      <c r="SNN59" s="61"/>
      <c r="SNO59" s="61"/>
      <c r="SNP59" s="61"/>
      <c r="SNQ59" s="61"/>
      <c r="SNR59" s="61"/>
      <c r="SNS59" s="61"/>
      <c r="SNT59" s="61"/>
      <c r="SNU59" s="61"/>
      <c r="SNV59" s="61"/>
      <c r="SNW59" s="61"/>
      <c r="SNX59" s="61"/>
      <c r="SNY59" s="61"/>
      <c r="SNZ59" s="61"/>
      <c r="SOA59" s="61"/>
      <c r="SOB59" s="61"/>
      <c r="SOC59" s="61"/>
      <c r="SOD59" s="61"/>
      <c r="SOE59" s="61"/>
      <c r="SOF59" s="61"/>
      <c r="SOG59" s="61"/>
      <c r="SOH59" s="61"/>
      <c r="SOI59" s="61"/>
      <c r="SOJ59" s="61"/>
      <c r="SOK59" s="61"/>
      <c r="SOL59" s="61"/>
      <c r="SOM59" s="61"/>
      <c r="SON59" s="61"/>
      <c r="SOO59" s="61"/>
      <c r="SOP59" s="61"/>
      <c r="SOQ59" s="61"/>
      <c r="SOR59" s="61"/>
      <c r="SOS59" s="61"/>
      <c r="SOT59" s="61"/>
      <c r="SOU59" s="61"/>
      <c r="SOV59" s="61"/>
      <c r="SOW59" s="61"/>
      <c r="SOX59" s="61"/>
      <c r="SOY59" s="61"/>
      <c r="SOZ59" s="61"/>
      <c r="SPA59" s="61"/>
      <c r="SPB59" s="61"/>
      <c r="SPC59" s="61"/>
      <c r="SPD59" s="61"/>
      <c r="SPE59" s="61"/>
      <c r="SPF59" s="61"/>
      <c r="SPG59" s="61"/>
      <c r="SPH59" s="61"/>
      <c r="SPI59" s="61"/>
      <c r="SPJ59" s="61"/>
      <c r="SPK59" s="61"/>
      <c r="SPL59" s="61"/>
      <c r="SPM59" s="61"/>
      <c r="SPN59" s="61"/>
      <c r="SPO59" s="61"/>
      <c r="SPP59" s="61"/>
      <c r="SPQ59" s="61"/>
      <c r="SPR59" s="61"/>
      <c r="SPS59" s="61"/>
      <c r="SPT59" s="61"/>
      <c r="SPU59" s="61"/>
      <c r="SPV59" s="61"/>
      <c r="SPW59" s="61"/>
      <c r="SPX59" s="61"/>
      <c r="SPY59" s="61"/>
      <c r="SPZ59" s="61"/>
      <c r="SQA59" s="61"/>
      <c r="SQB59" s="61"/>
      <c r="SQC59" s="61"/>
      <c r="SQD59" s="61"/>
      <c r="SQE59" s="61"/>
      <c r="SQF59" s="61"/>
      <c r="SQG59" s="61"/>
      <c r="SQH59" s="61"/>
      <c r="SQI59" s="61"/>
      <c r="SQJ59" s="61"/>
      <c r="SQK59" s="61"/>
      <c r="SQL59" s="61"/>
      <c r="SQM59" s="61"/>
      <c r="SQN59" s="61"/>
      <c r="SQO59" s="61"/>
      <c r="SQP59" s="61"/>
      <c r="SQQ59" s="61"/>
      <c r="SQR59" s="61"/>
      <c r="SQS59" s="61"/>
      <c r="SQT59" s="61"/>
      <c r="SQU59" s="61"/>
      <c r="SQV59" s="61"/>
      <c r="SQW59" s="61"/>
      <c r="SQX59" s="61"/>
      <c r="SQY59" s="61"/>
      <c r="SQZ59" s="61"/>
      <c r="SRA59" s="61"/>
      <c r="SRB59" s="61"/>
      <c r="SRC59" s="61"/>
      <c r="SRD59" s="61"/>
      <c r="SRE59" s="61"/>
      <c r="SRF59" s="61"/>
      <c r="SRG59" s="61"/>
      <c r="SRH59" s="61"/>
      <c r="SRI59" s="61"/>
      <c r="SRJ59" s="61"/>
      <c r="SRK59" s="61"/>
      <c r="SRL59" s="61"/>
      <c r="SRM59" s="61"/>
      <c r="SRN59" s="61"/>
      <c r="SRO59" s="61"/>
      <c r="SRP59" s="61"/>
      <c r="SRQ59" s="61"/>
      <c r="SRR59" s="61"/>
      <c r="SRS59" s="61"/>
      <c r="SRT59" s="61"/>
      <c r="SRU59" s="61"/>
      <c r="SRV59" s="61"/>
      <c r="SRW59" s="61"/>
      <c r="SRX59" s="61"/>
      <c r="SRY59" s="61"/>
      <c r="SRZ59" s="61"/>
      <c r="SSA59" s="61"/>
      <c r="SSB59" s="61"/>
      <c r="SSC59" s="61"/>
      <c r="SSD59" s="61"/>
      <c r="SSE59" s="61"/>
      <c r="SSF59" s="61"/>
      <c r="SSG59" s="61"/>
      <c r="SSH59" s="61"/>
      <c r="SSI59" s="61"/>
      <c r="SSJ59" s="61"/>
      <c r="SSK59" s="61"/>
      <c r="SSL59" s="61"/>
      <c r="SSM59" s="61"/>
      <c r="SSN59" s="61"/>
      <c r="SSO59" s="61"/>
      <c r="SSP59" s="61"/>
      <c r="SSQ59" s="61"/>
      <c r="SSR59" s="61"/>
      <c r="SSS59" s="61"/>
      <c r="SST59" s="61"/>
      <c r="SSU59" s="61"/>
      <c r="SSV59" s="61"/>
      <c r="SSW59" s="61"/>
      <c r="SSX59" s="61"/>
      <c r="SSY59" s="61"/>
      <c r="SSZ59" s="61"/>
      <c r="STA59" s="61"/>
      <c r="STB59" s="61"/>
      <c r="STC59" s="61"/>
      <c r="STD59" s="61"/>
      <c r="STE59" s="61"/>
      <c r="STF59" s="61"/>
      <c r="STG59" s="61"/>
      <c r="STH59" s="61"/>
      <c r="STI59" s="61"/>
      <c r="STJ59" s="61"/>
      <c r="STK59" s="61"/>
      <c r="STL59" s="61"/>
      <c r="STM59" s="61"/>
      <c r="STN59" s="61"/>
      <c r="STO59" s="61"/>
      <c r="STP59" s="61"/>
      <c r="STQ59" s="61"/>
      <c r="STR59" s="61"/>
      <c r="STS59" s="61"/>
      <c r="STT59" s="61"/>
      <c r="STU59" s="61"/>
      <c r="STV59" s="61"/>
      <c r="STW59" s="61"/>
      <c r="STX59" s="61"/>
      <c r="STY59" s="61"/>
      <c r="STZ59" s="61"/>
      <c r="SUA59" s="61"/>
      <c r="SUB59" s="61"/>
      <c r="SUC59" s="61"/>
      <c r="SUD59" s="61"/>
      <c r="SUE59" s="61"/>
      <c r="SUF59" s="61"/>
      <c r="SUG59" s="61"/>
      <c r="SUH59" s="61"/>
      <c r="SUI59" s="61"/>
      <c r="SUJ59" s="61"/>
      <c r="SUK59" s="61"/>
      <c r="SUL59" s="61"/>
      <c r="SUM59" s="61"/>
      <c r="SUN59" s="61"/>
      <c r="SUO59" s="61"/>
      <c r="SUP59" s="61"/>
      <c r="SUQ59" s="61"/>
      <c r="SUR59" s="61"/>
      <c r="SUS59" s="61"/>
      <c r="SUT59" s="61"/>
      <c r="SUU59" s="61"/>
      <c r="SUV59" s="61"/>
      <c r="SUW59" s="61"/>
      <c r="SUX59" s="61"/>
      <c r="SUY59" s="61"/>
      <c r="SUZ59" s="61"/>
      <c r="SVA59" s="61"/>
      <c r="SVB59" s="61"/>
      <c r="SVC59" s="61"/>
      <c r="SVD59" s="61"/>
      <c r="SVE59" s="61"/>
      <c r="SVF59" s="61"/>
      <c r="SVG59" s="61"/>
      <c r="SVH59" s="61"/>
      <c r="SVI59" s="61"/>
      <c r="SVJ59" s="61"/>
      <c r="SVK59" s="61"/>
      <c r="SVL59" s="61"/>
      <c r="SVM59" s="61"/>
      <c r="SVN59" s="61"/>
      <c r="SVO59" s="61"/>
      <c r="SVP59" s="61"/>
      <c r="SVQ59" s="61"/>
      <c r="SVR59" s="61"/>
      <c r="SVS59" s="61"/>
      <c r="SVT59" s="61"/>
      <c r="SVU59" s="61"/>
      <c r="SVV59" s="61"/>
      <c r="SVW59" s="61"/>
      <c r="SVX59" s="61"/>
      <c r="SVY59" s="61"/>
      <c r="SVZ59" s="61"/>
      <c r="SWA59" s="61"/>
      <c r="SWB59" s="61"/>
      <c r="SWC59" s="61"/>
      <c r="SWD59" s="61"/>
      <c r="SWE59" s="61"/>
      <c r="SWF59" s="61"/>
      <c r="SWG59" s="61"/>
      <c r="SWH59" s="61"/>
      <c r="SWI59" s="61"/>
      <c r="SWJ59" s="61"/>
      <c r="SWK59" s="61"/>
      <c r="SWL59" s="61"/>
      <c r="SWM59" s="61"/>
      <c r="SWN59" s="61"/>
      <c r="SWO59" s="61"/>
      <c r="SWP59" s="61"/>
      <c r="SWQ59" s="61"/>
      <c r="SWR59" s="61"/>
      <c r="SWS59" s="61"/>
      <c r="SWT59" s="61"/>
      <c r="SWU59" s="61"/>
      <c r="SWV59" s="61"/>
      <c r="SWW59" s="61"/>
      <c r="SWX59" s="61"/>
      <c r="SWY59" s="61"/>
      <c r="SWZ59" s="61"/>
      <c r="SXA59" s="61"/>
      <c r="SXB59" s="61"/>
      <c r="SXC59" s="61"/>
      <c r="SXD59" s="61"/>
      <c r="SXE59" s="61"/>
      <c r="SXF59" s="61"/>
      <c r="SXG59" s="61"/>
      <c r="SXH59" s="61"/>
      <c r="SXI59" s="61"/>
      <c r="SXJ59" s="61"/>
      <c r="SXK59" s="61"/>
      <c r="SXL59" s="61"/>
      <c r="SXM59" s="61"/>
      <c r="SXN59" s="61"/>
      <c r="SXO59" s="61"/>
      <c r="SXP59" s="61"/>
      <c r="SXQ59" s="61"/>
      <c r="SXR59" s="61"/>
      <c r="SXS59" s="61"/>
      <c r="SXT59" s="61"/>
      <c r="SXU59" s="61"/>
      <c r="SXV59" s="61"/>
      <c r="SXW59" s="61"/>
      <c r="SXX59" s="61"/>
      <c r="SXY59" s="61"/>
      <c r="SXZ59" s="61"/>
      <c r="SYA59" s="61"/>
      <c r="SYB59" s="61"/>
      <c r="SYC59" s="61"/>
      <c r="SYD59" s="61"/>
      <c r="SYE59" s="61"/>
      <c r="SYF59" s="61"/>
      <c r="SYG59" s="61"/>
      <c r="SYH59" s="61"/>
      <c r="SYI59" s="61"/>
      <c r="SYJ59" s="61"/>
      <c r="SYK59" s="61"/>
      <c r="SYL59" s="61"/>
      <c r="SYM59" s="61"/>
      <c r="SYN59" s="61"/>
      <c r="SYO59" s="61"/>
      <c r="SYP59" s="61"/>
      <c r="SYQ59" s="61"/>
      <c r="SYR59" s="61"/>
      <c r="SYS59" s="61"/>
      <c r="SYT59" s="61"/>
      <c r="SYU59" s="61"/>
      <c r="SYV59" s="61"/>
      <c r="SYW59" s="61"/>
      <c r="SYX59" s="61"/>
      <c r="SYY59" s="61"/>
      <c r="SYZ59" s="61"/>
      <c r="SZA59" s="61"/>
      <c r="SZB59" s="61"/>
      <c r="SZC59" s="61"/>
      <c r="SZD59" s="61"/>
      <c r="SZE59" s="61"/>
      <c r="SZF59" s="61"/>
      <c r="SZG59" s="61"/>
      <c r="SZH59" s="61"/>
      <c r="SZI59" s="61"/>
      <c r="SZJ59" s="61"/>
      <c r="SZK59" s="61"/>
      <c r="SZL59" s="61"/>
      <c r="SZM59" s="61"/>
      <c r="SZN59" s="61"/>
      <c r="SZO59" s="61"/>
      <c r="SZP59" s="61"/>
      <c r="SZQ59" s="61"/>
      <c r="SZR59" s="61"/>
      <c r="SZS59" s="61"/>
      <c r="SZT59" s="61"/>
      <c r="SZU59" s="61"/>
      <c r="SZV59" s="61"/>
      <c r="SZW59" s="61"/>
      <c r="SZX59" s="61"/>
      <c r="SZY59" s="61"/>
      <c r="SZZ59" s="61"/>
      <c r="TAA59" s="61"/>
      <c r="TAB59" s="61"/>
      <c r="TAC59" s="61"/>
      <c r="TAD59" s="61"/>
      <c r="TAE59" s="61"/>
      <c r="TAF59" s="61"/>
      <c r="TAG59" s="61"/>
      <c r="TAH59" s="61"/>
      <c r="TAI59" s="61"/>
      <c r="TAJ59" s="61"/>
      <c r="TAK59" s="61"/>
      <c r="TAL59" s="61"/>
      <c r="TAM59" s="61"/>
      <c r="TAN59" s="61"/>
      <c r="TAO59" s="61"/>
      <c r="TAP59" s="61"/>
      <c r="TAQ59" s="61"/>
      <c r="TAR59" s="61"/>
      <c r="TAS59" s="61"/>
      <c r="TAT59" s="61"/>
      <c r="TAU59" s="61"/>
      <c r="TAV59" s="61"/>
      <c r="TAW59" s="61"/>
      <c r="TAX59" s="61"/>
      <c r="TAY59" s="61"/>
      <c r="TAZ59" s="61"/>
      <c r="TBA59" s="61"/>
      <c r="TBB59" s="61"/>
      <c r="TBC59" s="61"/>
      <c r="TBD59" s="61"/>
      <c r="TBE59" s="61"/>
      <c r="TBF59" s="61"/>
      <c r="TBG59" s="61"/>
      <c r="TBH59" s="61"/>
      <c r="TBI59" s="61"/>
      <c r="TBJ59" s="61"/>
      <c r="TBK59" s="61"/>
      <c r="TBL59" s="61"/>
      <c r="TBM59" s="61"/>
      <c r="TBN59" s="61"/>
      <c r="TBO59" s="61"/>
      <c r="TBP59" s="61"/>
      <c r="TBQ59" s="61"/>
      <c r="TBR59" s="61"/>
      <c r="TBS59" s="61"/>
      <c r="TBT59" s="61"/>
      <c r="TBU59" s="61"/>
      <c r="TBV59" s="61"/>
      <c r="TBW59" s="61"/>
      <c r="TBX59" s="61"/>
      <c r="TBY59" s="61"/>
      <c r="TBZ59" s="61"/>
      <c r="TCA59" s="61"/>
      <c r="TCB59" s="61"/>
      <c r="TCC59" s="61"/>
      <c r="TCD59" s="61"/>
      <c r="TCE59" s="61"/>
      <c r="TCF59" s="61"/>
      <c r="TCG59" s="61"/>
      <c r="TCH59" s="61"/>
      <c r="TCI59" s="61"/>
      <c r="TCJ59" s="61"/>
      <c r="TCK59" s="61"/>
      <c r="TCL59" s="61"/>
      <c r="TCM59" s="61"/>
      <c r="TCN59" s="61"/>
      <c r="TCO59" s="61"/>
      <c r="TCP59" s="61"/>
      <c r="TCQ59" s="61"/>
      <c r="TCR59" s="61"/>
      <c r="TCS59" s="61"/>
      <c r="TCT59" s="61"/>
      <c r="TCU59" s="61"/>
      <c r="TCV59" s="61"/>
      <c r="TCW59" s="61"/>
      <c r="TCX59" s="61"/>
      <c r="TCY59" s="61"/>
      <c r="TCZ59" s="61"/>
      <c r="TDA59" s="61"/>
      <c r="TDB59" s="61"/>
      <c r="TDC59" s="61"/>
      <c r="TDD59" s="61"/>
      <c r="TDE59" s="61"/>
      <c r="TDF59" s="61"/>
      <c r="TDG59" s="61"/>
      <c r="TDH59" s="61"/>
      <c r="TDI59" s="61"/>
      <c r="TDJ59" s="61"/>
      <c r="TDK59" s="61"/>
      <c r="TDL59" s="61"/>
      <c r="TDM59" s="61"/>
      <c r="TDN59" s="61"/>
      <c r="TDO59" s="61"/>
      <c r="TDP59" s="61"/>
      <c r="TDQ59" s="61"/>
      <c r="TDR59" s="61"/>
      <c r="TDS59" s="61"/>
      <c r="TDT59" s="61"/>
      <c r="TDU59" s="61"/>
      <c r="TDV59" s="61"/>
      <c r="TDW59" s="61"/>
      <c r="TDX59" s="61"/>
      <c r="TDY59" s="61"/>
      <c r="TDZ59" s="61"/>
      <c r="TEA59" s="61"/>
      <c r="TEB59" s="61"/>
      <c r="TEC59" s="61"/>
      <c r="TED59" s="61"/>
      <c r="TEE59" s="61"/>
      <c r="TEF59" s="61"/>
      <c r="TEG59" s="61"/>
      <c r="TEH59" s="61"/>
      <c r="TEI59" s="61"/>
      <c r="TEJ59" s="61"/>
      <c r="TEK59" s="61"/>
      <c r="TEL59" s="61"/>
      <c r="TEM59" s="61"/>
      <c r="TEN59" s="61"/>
      <c r="TEO59" s="61"/>
      <c r="TEP59" s="61"/>
      <c r="TEQ59" s="61"/>
      <c r="TER59" s="61"/>
      <c r="TES59" s="61"/>
      <c r="TET59" s="61"/>
      <c r="TEU59" s="61"/>
      <c r="TEV59" s="61"/>
      <c r="TEW59" s="61"/>
      <c r="TEX59" s="61"/>
      <c r="TEY59" s="61"/>
      <c r="TEZ59" s="61"/>
      <c r="TFA59" s="61"/>
      <c r="TFB59" s="61"/>
      <c r="TFC59" s="61"/>
      <c r="TFD59" s="61"/>
      <c r="TFE59" s="61"/>
      <c r="TFF59" s="61"/>
      <c r="TFG59" s="61"/>
      <c r="TFH59" s="61"/>
      <c r="TFI59" s="61"/>
      <c r="TFJ59" s="61"/>
      <c r="TFK59" s="61"/>
      <c r="TFL59" s="61"/>
      <c r="TFM59" s="61"/>
      <c r="TFN59" s="61"/>
      <c r="TFO59" s="61"/>
      <c r="TFP59" s="61"/>
      <c r="TFQ59" s="61"/>
      <c r="TFR59" s="61"/>
      <c r="TFS59" s="61"/>
      <c r="TFT59" s="61"/>
      <c r="TFU59" s="61"/>
      <c r="TFV59" s="61"/>
      <c r="TFW59" s="61"/>
      <c r="TFX59" s="61"/>
      <c r="TFY59" s="61"/>
      <c r="TFZ59" s="61"/>
      <c r="TGA59" s="61"/>
      <c r="TGB59" s="61"/>
      <c r="TGC59" s="61"/>
      <c r="TGD59" s="61"/>
      <c r="TGE59" s="61"/>
      <c r="TGF59" s="61"/>
      <c r="TGG59" s="61"/>
      <c r="TGH59" s="61"/>
      <c r="TGI59" s="61"/>
      <c r="TGJ59" s="61"/>
      <c r="TGK59" s="61"/>
      <c r="TGL59" s="61"/>
      <c r="TGM59" s="61"/>
      <c r="TGN59" s="61"/>
      <c r="TGO59" s="61"/>
      <c r="TGP59" s="61"/>
      <c r="TGQ59" s="61"/>
      <c r="TGR59" s="61"/>
      <c r="TGS59" s="61"/>
      <c r="TGT59" s="61"/>
      <c r="TGU59" s="61"/>
      <c r="TGV59" s="61"/>
      <c r="TGW59" s="61"/>
      <c r="TGX59" s="61"/>
      <c r="TGY59" s="61"/>
      <c r="TGZ59" s="61"/>
      <c r="THA59" s="61"/>
      <c r="THB59" s="61"/>
      <c r="THC59" s="61"/>
      <c r="THD59" s="61"/>
      <c r="THE59" s="61"/>
      <c r="THF59" s="61"/>
      <c r="THG59" s="61"/>
      <c r="THH59" s="61"/>
      <c r="THI59" s="61"/>
      <c r="THJ59" s="61"/>
      <c r="THK59" s="61"/>
      <c r="THL59" s="61"/>
      <c r="THM59" s="61"/>
      <c r="THN59" s="61"/>
      <c r="THO59" s="61"/>
      <c r="THP59" s="61"/>
      <c r="THQ59" s="61"/>
      <c r="THR59" s="61"/>
      <c r="THS59" s="61"/>
      <c r="THT59" s="61"/>
      <c r="THU59" s="61"/>
      <c r="THV59" s="61"/>
      <c r="THW59" s="61"/>
      <c r="THX59" s="61"/>
      <c r="THY59" s="61"/>
      <c r="THZ59" s="61"/>
      <c r="TIA59" s="61"/>
      <c r="TIB59" s="61"/>
      <c r="TIC59" s="61"/>
      <c r="TID59" s="61"/>
      <c r="TIE59" s="61"/>
      <c r="TIF59" s="61"/>
      <c r="TIG59" s="61"/>
      <c r="TIH59" s="61"/>
      <c r="TII59" s="61"/>
      <c r="TIJ59" s="61"/>
      <c r="TIK59" s="61"/>
      <c r="TIL59" s="61"/>
      <c r="TIM59" s="61"/>
      <c r="TIN59" s="61"/>
      <c r="TIO59" s="61"/>
      <c r="TIP59" s="61"/>
      <c r="TIQ59" s="61"/>
      <c r="TIR59" s="61"/>
      <c r="TIS59" s="61"/>
      <c r="TIT59" s="61"/>
      <c r="TIU59" s="61"/>
      <c r="TIV59" s="61"/>
      <c r="TIW59" s="61"/>
      <c r="TIX59" s="61"/>
      <c r="TIY59" s="61"/>
      <c r="TIZ59" s="61"/>
      <c r="TJA59" s="61"/>
      <c r="TJB59" s="61"/>
      <c r="TJC59" s="61"/>
      <c r="TJD59" s="61"/>
      <c r="TJE59" s="61"/>
      <c r="TJF59" s="61"/>
      <c r="TJG59" s="61"/>
      <c r="TJH59" s="61"/>
      <c r="TJI59" s="61"/>
      <c r="TJJ59" s="61"/>
      <c r="TJK59" s="61"/>
      <c r="TJL59" s="61"/>
      <c r="TJM59" s="61"/>
      <c r="TJN59" s="61"/>
      <c r="TJO59" s="61"/>
      <c r="TJP59" s="61"/>
      <c r="TJQ59" s="61"/>
      <c r="TJR59" s="61"/>
      <c r="TJS59" s="61"/>
      <c r="TJT59" s="61"/>
      <c r="TJU59" s="61"/>
      <c r="TJV59" s="61"/>
      <c r="TJW59" s="61"/>
      <c r="TJX59" s="61"/>
      <c r="TJY59" s="61"/>
      <c r="TJZ59" s="61"/>
      <c r="TKA59" s="61"/>
      <c r="TKB59" s="61"/>
      <c r="TKC59" s="61"/>
      <c r="TKD59" s="61"/>
      <c r="TKE59" s="61"/>
      <c r="TKF59" s="61"/>
      <c r="TKG59" s="61"/>
      <c r="TKH59" s="61"/>
      <c r="TKI59" s="61"/>
      <c r="TKJ59" s="61"/>
      <c r="TKK59" s="61"/>
      <c r="TKL59" s="61"/>
      <c r="TKM59" s="61"/>
      <c r="TKN59" s="61"/>
      <c r="TKO59" s="61"/>
      <c r="TKP59" s="61"/>
      <c r="TKQ59" s="61"/>
      <c r="TKR59" s="61"/>
      <c r="TKS59" s="61"/>
      <c r="TKT59" s="61"/>
      <c r="TKU59" s="61"/>
      <c r="TKV59" s="61"/>
      <c r="TKW59" s="61"/>
      <c r="TKX59" s="61"/>
      <c r="TKY59" s="61"/>
      <c r="TKZ59" s="61"/>
      <c r="TLA59" s="61"/>
      <c r="TLB59" s="61"/>
      <c r="TLC59" s="61"/>
      <c r="TLD59" s="61"/>
      <c r="TLE59" s="61"/>
      <c r="TLF59" s="61"/>
      <c r="TLG59" s="61"/>
      <c r="TLH59" s="61"/>
      <c r="TLI59" s="61"/>
      <c r="TLJ59" s="61"/>
      <c r="TLK59" s="61"/>
      <c r="TLL59" s="61"/>
      <c r="TLM59" s="61"/>
      <c r="TLN59" s="61"/>
      <c r="TLO59" s="61"/>
      <c r="TLP59" s="61"/>
      <c r="TLQ59" s="61"/>
      <c r="TLR59" s="61"/>
      <c r="TLS59" s="61"/>
      <c r="TLT59" s="61"/>
      <c r="TLU59" s="61"/>
      <c r="TLV59" s="61"/>
      <c r="TLW59" s="61"/>
      <c r="TLX59" s="61"/>
      <c r="TLY59" s="61"/>
      <c r="TLZ59" s="61"/>
      <c r="TMA59" s="61"/>
      <c r="TMB59" s="61"/>
      <c r="TMC59" s="61"/>
      <c r="TMD59" s="61"/>
      <c r="TME59" s="61"/>
      <c r="TMF59" s="61"/>
      <c r="TMG59" s="61"/>
      <c r="TMH59" s="61"/>
      <c r="TMI59" s="61"/>
      <c r="TMJ59" s="61"/>
      <c r="TMK59" s="61"/>
      <c r="TML59" s="61"/>
      <c r="TMM59" s="61"/>
      <c r="TMN59" s="61"/>
      <c r="TMO59" s="61"/>
      <c r="TMP59" s="61"/>
      <c r="TMQ59" s="61"/>
      <c r="TMR59" s="61"/>
      <c r="TMS59" s="61"/>
      <c r="TMT59" s="61"/>
      <c r="TMU59" s="61"/>
      <c r="TMV59" s="61"/>
      <c r="TMW59" s="61"/>
      <c r="TMX59" s="61"/>
      <c r="TMY59" s="61"/>
      <c r="TMZ59" s="61"/>
      <c r="TNA59" s="61"/>
      <c r="TNB59" s="61"/>
      <c r="TNC59" s="61"/>
      <c r="TND59" s="61"/>
      <c r="TNE59" s="61"/>
      <c r="TNF59" s="61"/>
      <c r="TNG59" s="61"/>
      <c r="TNH59" s="61"/>
      <c r="TNI59" s="61"/>
      <c r="TNJ59" s="61"/>
      <c r="TNK59" s="61"/>
      <c r="TNL59" s="61"/>
      <c r="TNM59" s="61"/>
      <c r="TNN59" s="61"/>
      <c r="TNO59" s="61"/>
      <c r="TNP59" s="61"/>
      <c r="TNQ59" s="61"/>
      <c r="TNR59" s="61"/>
      <c r="TNS59" s="61"/>
      <c r="TNT59" s="61"/>
      <c r="TNU59" s="61"/>
      <c r="TNV59" s="61"/>
      <c r="TNW59" s="61"/>
      <c r="TNX59" s="61"/>
      <c r="TNY59" s="61"/>
      <c r="TNZ59" s="61"/>
      <c r="TOA59" s="61"/>
      <c r="TOB59" s="61"/>
      <c r="TOC59" s="61"/>
      <c r="TOD59" s="61"/>
      <c r="TOE59" s="61"/>
      <c r="TOF59" s="61"/>
      <c r="TOG59" s="61"/>
      <c r="TOH59" s="61"/>
      <c r="TOI59" s="61"/>
      <c r="TOJ59" s="61"/>
      <c r="TOK59" s="61"/>
      <c r="TOL59" s="61"/>
      <c r="TOM59" s="61"/>
      <c r="TON59" s="61"/>
      <c r="TOO59" s="61"/>
      <c r="TOP59" s="61"/>
      <c r="TOQ59" s="61"/>
      <c r="TOR59" s="61"/>
      <c r="TOS59" s="61"/>
      <c r="TOT59" s="61"/>
      <c r="TOU59" s="61"/>
      <c r="TOV59" s="61"/>
      <c r="TOW59" s="61"/>
      <c r="TOX59" s="61"/>
      <c r="TOY59" s="61"/>
      <c r="TOZ59" s="61"/>
      <c r="TPA59" s="61"/>
      <c r="TPB59" s="61"/>
      <c r="TPC59" s="61"/>
      <c r="TPD59" s="61"/>
      <c r="TPE59" s="61"/>
      <c r="TPF59" s="61"/>
      <c r="TPG59" s="61"/>
      <c r="TPH59" s="61"/>
      <c r="TPI59" s="61"/>
      <c r="TPJ59" s="61"/>
      <c r="TPK59" s="61"/>
      <c r="TPL59" s="61"/>
      <c r="TPM59" s="61"/>
      <c r="TPN59" s="61"/>
      <c r="TPO59" s="61"/>
      <c r="TPP59" s="61"/>
      <c r="TPQ59" s="61"/>
      <c r="TPR59" s="61"/>
      <c r="TPS59" s="61"/>
      <c r="TPT59" s="61"/>
      <c r="TPU59" s="61"/>
      <c r="TPV59" s="61"/>
      <c r="TPW59" s="61"/>
      <c r="TPX59" s="61"/>
      <c r="TPY59" s="61"/>
      <c r="TPZ59" s="61"/>
      <c r="TQA59" s="61"/>
      <c r="TQB59" s="61"/>
      <c r="TQC59" s="61"/>
      <c r="TQD59" s="61"/>
      <c r="TQE59" s="61"/>
      <c r="TQF59" s="61"/>
      <c r="TQG59" s="61"/>
      <c r="TQH59" s="61"/>
      <c r="TQI59" s="61"/>
      <c r="TQJ59" s="61"/>
      <c r="TQK59" s="61"/>
      <c r="TQL59" s="61"/>
      <c r="TQM59" s="61"/>
      <c r="TQN59" s="61"/>
      <c r="TQO59" s="61"/>
      <c r="TQP59" s="61"/>
      <c r="TQQ59" s="61"/>
      <c r="TQR59" s="61"/>
      <c r="TQS59" s="61"/>
      <c r="TQT59" s="61"/>
      <c r="TQU59" s="61"/>
      <c r="TQV59" s="61"/>
      <c r="TQW59" s="61"/>
      <c r="TQX59" s="61"/>
      <c r="TQY59" s="61"/>
      <c r="TQZ59" s="61"/>
      <c r="TRA59" s="61"/>
      <c r="TRB59" s="61"/>
      <c r="TRC59" s="61"/>
      <c r="TRD59" s="61"/>
      <c r="TRE59" s="61"/>
      <c r="TRF59" s="61"/>
      <c r="TRG59" s="61"/>
      <c r="TRH59" s="61"/>
      <c r="TRI59" s="61"/>
      <c r="TRJ59" s="61"/>
      <c r="TRK59" s="61"/>
      <c r="TRL59" s="61"/>
      <c r="TRM59" s="61"/>
      <c r="TRN59" s="61"/>
      <c r="TRO59" s="61"/>
      <c r="TRP59" s="61"/>
      <c r="TRQ59" s="61"/>
      <c r="TRR59" s="61"/>
      <c r="TRS59" s="61"/>
      <c r="TRT59" s="61"/>
      <c r="TRU59" s="61"/>
      <c r="TRV59" s="61"/>
      <c r="TRW59" s="61"/>
      <c r="TRX59" s="61"/>
      <c r="TRY59" s="61"/>
      <c r="TRZ59" s="61"/>
      <c r="TSA59" s="61"/>
      <c r="TSB59" s="61"/>
      <c r="TSC59" s="61"/>
      <c r="TSD59" s="61"/>
      <c r="TSE59" s="61"/>
      <c r="TSF59" s="61"/>
      <c r="TSG59" s="61"/>
      <c r="TSH59" s="61"/>
      <c r="TSI59" s="61"/>
      <c r="TSJ59" s="61"/>
      <c r="TSK59" s="61"/>
      <c r="TSL59" s="61"/>
      <c r="TSM59" s="61"/>
      <c r="TSN59" s="61"/>
      <c r="TSO59" s="61"/>
      <c r="TSP59" s="61"/>
      <c r="TSQ59" s="61"/>
      <c r="TSR59" s="61"/>
      <c r="TSS59" s="61"/>
      <c r="TST59" s="61"/>
      <c r="TSU59" s="61"/>
      <c r="TSV59" s="61"/>
      <c r="TSW59" s="61"/>
      <c r="TSX59" s="61"/>
      <c r="TSY59" s="61"/>
      <c r="TSZ59" s="61"/>
      <c r="TTA59" s="61"/>
      <c r="TTB59" s="61"/>
      <c r="TTC59" s="61"/>
      <c r="TTD59" s="61"/>
      <c r="TTE59" s="61"/>
      <c r="TTF59" s="61"/>
      <c r="TTG59" s="61"/>
      <c r="TTH59" s="61"/>
      <c r="TTI59" s="61"/>
      <c r="TTJ59" s="61"/>
      <c r="TTK59" s="61"/>
      <c r="TTL59" s="61"/>
      <c r="TTM59" s="61"/>
      <c r="TTN59" s="61"/>
      <c r="TTO59" s="61"/>
      <c r="TTP59" s="61"/>
      <c r="TTQ59" s="61"/>
      <c r="TTR59" s="61"/>
      <c r="TTS59" s="61"/>
      <c r="TTT59" s="61"/>
      <c r="TTU59" s="61"/>
      <c r="TTV59" s="61"/>
      <c r="TTW59" s="61"/>
      <c r="TTX59" s="61"/>
      <c r="TTY59" s="61"/>
      <c r="TTZ59" s="61"/>
      <c r="TUA59" s="61"/>
      <c r="TUB59" s="61"/>
      <c r="TUC59" s="61"/>
      <c r="TUD59" s="61"/>
      <c r="TUE59" s="61"/>
      <c r="TUF59" s="61"/>
      <c r="TUG59" s="61"/>
      <c r="TUH59" s="61"/>
      <c r="TUI59" s="61"/>
      <c r="TUJ59" s="61"/>
      <c r="TUK59" s="61"/>
      <c r="TUL59" s="61"/>
      <c r="TUM59" s="61"/>
      <c r="TUN59" s="61"/>
      <c r="TUO59" s="61"/>
      <c r="TUP59" s="61"/>
      <c r="TUQ59" s="61"/>
      <c r="TUR59" s="61"/>
      <c r="TUS59" s="61"/>
      <c r="TUT59" s="61"/>
      <c r="TUU59" s="61"/>
      <c r="TUV59" s="61"/>
      <c r="TUW59" s="61"/>
      <c r="TUX59" s="61"/>
      <c r="TUY59" s="61"/>
      <c r="TUZ59" s="61"/>
      <c r="TVA59" s="61"/>
      <c r="TVB59" s="61"/>
      <c r="TVC59" s="61"/>
      <c r="TVD59" s="61"/>
      <c r="TVE59" s="61"/>
      <c r="TVF59" s="61"/>
      <c r="TVG59" s="61"/>
      <c r="TVH59" s="61"/>
      <c r="TVI59" s="61"/>
      <c r="TVJ59" s="61"/>
      <c r="TVK59" s="61"/>
      <c r="TVL59" s="61"/>
      <c r="TVM59" s="61"/>
      <c r="TVN59" s="61"/>
      <c r="TVO59" s="61"/>
      <c r="TVP59" s="61"/>
      <c r="TVQ59" s="61"/>
      <c r="TVR59" s="61"/>
      <c r="TVS59" s="61"/>
      <c r="TVT59" s="61"/>
      <c r="TVU59" s="61"/>
      <c r="TVV59" s="61"/>
      <c r="TVW59" s="61"/>
      <c r="TVX59" s="61"/>
      <c r="TVY59" s="61"/>
      <c r="TVZ59" s="61"/>
      <c r="TWA59" s="61"/>
      <c r="TWB59" s="61"/>
      <c r="TWC59" s="61"/>
      <c r="TWD59" s="61"/>
      <c r="TWE59" s="61"/>
      <c r="TWF59" s="61"/>
      <c r="TWG59" s="61"/>
      <c r="TWH59" s="61"/>
      <c r="TWI59" s="61"/>
      <c r="TWJ59" s="61"/>
      <c r="TWK59" s="61"/>
      <c r="TWL59" s="61"/>
      <c r="TWM59" s="61"/>
      <c r="TWN59" s="61"/>
      <c r="TWO59" s="61"/>
      <c r="TWP59" s="61"/>
      <c r="TWQ59" s="61"/>
      <c r="TWR59" s="61"/>
      <c r="TWS59" s="61"/>
      <c r="TWT59" s="61"/>
      <c r="TWU59" s="61"/>
      <c r="TWV59" s="61"/>
      <c r="TWW59" s="61"/>
      <c r="TWX59" s="61"/>
      <c r="TWY59" s="61"/>
      <c r="TWZ59" s="61"/>
      <c r="TXA59" s="61"/>
      <c r="TXB59" s="61"/>
      <c r="TXC59" s="61"/>
      <c r="TXD59" s="61"/>
      <c r="TXE59" s="61"/>
      <c r="TXF59" s="61"/>
      <c r="TXG59" s="61"/>
      <c r="TXH59" s="61"/>
      <c r="TXI59" s="61"/>
      <c r="TXJ59" s="61"/>
      <c r="TXK59" s="61"/>
      <c r="TXL59" s="61"/>
      <c r="TXM59" s="61"/>
      <c r="TXN59" s="61"/>
      <c r="TXO59" s="61"/>
      <c r="TXP59" s="61"/>
      <c r="TXQ59" s="61"/>
      <c r="TXR59" s="61"/>
      <c r="TXS59" s="61"/>
      <c r="TXT59" s="61"/>
      <c r="TXU59" s="61"/>
      <c r="TXV59" s="61"/>
      <c r="TXW59" s="61"/>
      <c r="TXX59" s="61"/>
      <c r="TXY59" s="61"/>
      <c r="TXZ59" s="61"/>
      <c r="TYA59" s="61"/>
      <c r="TYB59" s="61"/>
      <c r="TYC59" s="61"/>
      <c r="TYD59" s="61"/>
      <c r="TYE59" s="61"/>
      <c r="TYF59" s="61"/>
      <c r="TYG59" s="61"/>
      <c r="TYH59" s="61"/>
      <c r="TYI59" s="61"/>
      <c r="TYJ59" s="61"/>
      <c r="TYK59" s="61"/>
      <c r="TYL59" s="61"/>
      <c r="TYM59" s="61"/>
      <c r="TYN59" s="61"/>
      <c r="TYO59" s="61"/>
      <c r="TYP59" s="61"/>
      <c r="TYQ59" s="61"/>
      <c r="TYR59" s="61"/>
      <c r="TYS59" s="61"/>
      <c r="TYT59" s="61"/>
      <c r="TYU59" s="61"/>
      <c r="TYV59" s="61"/>
      <c r="TYW59" s="61"/>
      <c r="TYX59" s="61"/>
      <c r="TYY59" s="61"/>
      <c r="TYZ59" s="61"/>
      <c r="TZA59" s="61"/>
      <c r="TZB59" s="61"/>
      <c r="TZC59" s="61"/>
      <c r="TZD59" s="61"/>
      <c r="TZE59" s="61"/>
      <c r="TZF59" s="61"/>
      <c r="TZG59" s="61"/>
      <c r="TZH59" s="61"/>
      <c r="TZI59" s="61"/>
      <c r="TZJ59" s="61"/>
      <c r="TZK59" s="61"/>
      <c r="TZL59" s="61"/>
      <c r="TZM59" s="61"/>
      <c r="TZN59" s="61"/>
      <c r="TZO59" s="61"/>
      <c r="TZP59" s="61"/>
      <c r="TZQ59" s="61"/>
      <c r="TZR59" s="61"/>
      <c r="TZS59" s="61"/>
      <c r="TZT59" s="61"/>
      <c r="TZU59" s="61"/>
      <c r="TZV59" s="61"/>
      <c r="TZW59" s="61"/>
      <c r="TZX59" s="61"/>
      <c r="TZY59" s="61"/>
      <c r="TZZ59" s="61"/>
      <c r="UAA59" s="61"/>
      <c r="UAB59" s="61"/>
      <c r="UAC59" s="61"/>
      <c r="UAD59" s="61"/>
      <c r="UAE59" s="61"/>
      <c r="UAF59" s="61"/>
      <c r="UAG59" s="61"/>
      <c r="UAH59" s="61"/>
      <c r="UAI59" s="61"/>
      <c r="UAJ59" s="61"/>
      <c r="UAK59" s="61"/>
      <c r="UAL59" s="61"/>
      <c r="UAM59" s="61"/>
      <c r="UAN59" s="61"/>
      <c r="UAO59" s="61"/>
      <c r="UAP59" s="61"/>
      <c r="UAQ59" s="61"/>
      <c r="UAR59" s="61"/>
      <c r="UAS59" s="61"/>
      <c r="UAT59" s="61"/>
      <c r="UAU59" s="61"/>
      <c r="UAV59" s="61"/>
      <c r="UAW59" s="61"/>
      <c r="UAX59" s="61"/>
      <c r="UAY59" s="61"/>
      <c r="UAZ59" s="61"/>
      <c r="UBA59" s="61"/>
      <c r="UBB59" s="61"/>
      <c r="UBC59" s="61"/>
      <c r="UBD59" s="61"/>
      <c r="UBE59" s="61"/>
      <c r="UBF59" s="61"/>
      <c r="UBG59" s="61"/>
      <c r="UBH59" s="61"/>
      <c r="UBI59" s="61"/>
      <c r="UBJ59" s="61"/>
      <c r="UBK59" s="61"/>
      <c r="UBL59" s="61"/>
      <c r="UBM59" s="61"/>
      <c r="UBN59" s="61"/>
      <c r="UBO59" s="61"/>
      <c r="UBP59" s="61"/>
      <c r="UBQ59" s="61"/>
      <c r="UBR59" s="61"/>
      <c r="UBS59" s="61"/>
      <c r="UBT59" s="61"/>
      <c r="UBU59" s="61"/>
      <c r="UBV59" s="61"/>
      <c r="UBW59" s="61"/>
      <c r="UBX59" s="61"/>
      <c r="UBY59" s="61"/>
      <c r="UBZ59" s="61"/>
      <c r="UCA59" s="61"/>
      <c r="UCB59" s="61"/>
      <c r="UCC59" s="61"/>
      <c r="UCD59" s="61"/>
      <c r="UCE59" s="61"/>
      <c r="UCF59" s="61"/>
      <c r="UCG59" s="61"/>
      <c r="UCH59" s="61"/>
      <c r="UCI59" s="61"/>
      <c r="UCJ59" s="61"/>
      <c r="UCK59" s="61"/>
      <c r="UCL59" s="61"/>
      <c r="UCM59" s="61"/>
      <c r="UCN59" s="61"/>
      <c r="UCO59" s="61"/>
      <c r="UCP59" s="61"/>
      <c r="UCQ59" s="61"/>
      <c r="UCR59" s="61"/>
      <c r="UCS59" s="61"/>
      <c r="UCT59" s="61"/>
      <c r="UCU59" s="61"/>
      <c r="UCV59" s="61"/>
      <c r="UCW59" s="61"/>
      <c r="UCX59" s="61"/>
      <c r="UCY59" s="61"/>
      <c r="UCZ59" s="61"/>
      <c r="UDA59" s="61"/>
      <c r="UDB59" s="61"/>
      <c r="UDC59" s="61"/>
      <c r="UDD59" s="61"/>
      <c r="UDE59" s="61"/>
      <c r="UDF59" s="61"/>
      <c r="UDG59" s="61"/>
      <c r="UDH59" s="61"/>
      <c r="UDI59" s="61"/>
      <c r="UDJ59" s="61"/>
      <c r="UDK59" s="61"/>
      <c r="UDL59" s="61"/>
      <c r="UDM59" s="61"/>
      <c r="UDN59" s="61"/>
      <c r="UDO59" s="61"/>
      <c r="UDP59" s="61"/>
      <c r="UDQ59" s="61"/>
      <c r="UDR59" s="61"/>
      <c r="UDS59" s="61"/>
      <c r="UDT59" s="61"/>
      <c r="UDU59" s="61"/>
      <c r="UDV59" s="61"/>
      <c r="UDW59" s="61"/>
      <c r="UDX59" s="61"/>
      <c r="UDY59" s="61"/>
      <c r="UDZ59" s="61"/>
      <c r="UEA59" s="61"/>
      <c r="UEB59" s="61"/>
      <c r="UEC59" s="61"/>
      <c r="UED59" s="61"/>
      <c r="UEE59" s="61"/>
      <c r="UEF59" s="61"/>
      <c r="UEG59" s="61"/>
      <c r="UEH59" s="61"/>
      <c r="UEI59" s="61"/>
      <c r="UEJ59" s="61"/>
      <c r="UEK59" s="61"/>
      <c r="UEL59" s="61"/>
      <c r="UEM59" s="61"/>
      <c r="UEN59" s="61"/>
      <c r="UEO59" s="61"/>
      <c r="UEP59" s="61"/>
      <c r="UEQ59" s="61"/>
      <c r="UER59" s="61"/>
      <c r="UES59" s="61"/>
      <c r="UET59" s="61"/>
      <c r="UEU59" s="61"/>
      <c r="UEV59" s="61"/>
      <c r="UEW59" s="61"/>
      <c r="UEX59" s="61"/>
      <c r="UEY59" s="61"/>
      <c r="UEZ59" s="61"/>
      <c r="UFA59" s="61"/>
      <c r="UFB59" s="61"/>
      <c r="UFC59" s="61"/>
      <c r="UFD59" s="61"/>
      <c r="UFE59" s="61"/>
      <c r="UFF59" s="61"/>
      <c r="UFG59" s="61"/>
      <c r="UFH59" s="61"/>
      <c r="UFI59" s="61"/>
      <c r="UFJ59" s="61"/>
      <c r="UFK59" s="61"/>
      <c r="UFL59" s="61"/>
      <c r="UFM59" s="61"/>
      <c r="UFN59" s="61"/>
      <c r="UFO59" s="61"/>
      <c r="UFP59" s="61"/>
      <c r="UFQ59" s="61"/>
      <c r="UFR59" s="61"/>
      <c r="UFS59" s="61"/>
      <c r="UFT59" s="61"/>
      <c r="UFU59" s="61"/>
      <c r="UFV59" s="61"/>
      <c r="UFW59" s="61"/>
      <c r="UFX59" s="61"/>
      <c r="UFY59" s="61"/>
      <c r="UFZ59" s="61"/>
      <c r="UGA59" s="61"/>
      <c r="UGB59" s="61"/>
      <c r="UGC59" s="61"/>
      <c r="UGD59" s="61"/>
      <c r="UGE59" s="61"/>
      <c r="UGF59" s="61"/>
      <c r="UGG59" s="61"/>
      <c r="UGH59" s="61"/>
      <c r="UGI59" s="61"/>
      <c r="UGJ59" s="61"/>
      <c r="UGK59" s="61"/>
      <c r="UGL59" s="61"/>
      <c r="UGM59" s="61"/>
      <c r="UGN59" s="61"/>
      <c r="UGO59" s="61"/>
      <c r="UGP59" s="61"/>
      <c r="UGQ59" s="61"/>
      <c r="UGR59" s="61"/>
      <c r="UGS59" s="61"/>
      <c r="UGT59" s="61"/>
      <c r="UGU59" s="61"/>
      <c r="UGV59" s="61"/>
      <c r="UGW59" s="61"/>
      <c r="UGX59" s="61"/>
      <c r="UGY59" s="61"/>
      <c r="UGZ59" s="61"/>
      <c r="UHA59" s="61"/>
      <c r="UHB59" s="61"/>
      <c r="UHC59" s="61"/>
      <c r="UHD59" s="61"/>
      <c r="UHE59" s="61"/>
      <c r="UHF59" s="61"/>
      <c r="UHG59" s="61"/>
      <c r="UHH59" s="61"/>
      <c r="UHI59" s="61"/>
      <c r="UHJ59" s="61"/>
      <c r="UHK59" s="61"/>
      <c r="UHL59" s="61"/>
      <c r="UHM59" s="61"/>
      <c r="UHN59" s="61"/>
      <c r="UHO59" s="61"/>
      <c r="UHP59" s="61"/>
      <c r="UHQ59" s="61"/>
      <c r="UHR59" s="61"/>
      <c r="UHS59" s="61"/>
      <c r="UHT59" s="61"/>
      <c r="UHU59" s="61"/>
      <c r="UHV59" s="61"/>
      <c r="UHW59" s="61"/>
      <c r="UHX59" s="61"/>
      <c r="UHY59" s="61"/>
      <c r="UHZ59" s="61"/>
      <c r="UIA59" s="61"/>
      <c r="UIB59" s="61"/>
      <c r="UIC59" s="61"/>
      <c r="UID59" s="61"/>
      <c r="UIE59" s="61"/>
      <c r="UIF59" s="61"/>
      <c r="UIG59" s="61"/>
      <c r="UIH59" s="61"/>
      <c r="UII59" s="61"/>
      <c r="UIJ59" s="61"/>
      <c r="UIK59" s="61"/>
      <c r="UIL59" s="61"/>
      <c r="UIM59" s="61"/>
      <c r="UIN59" s="61"/>
      <c r="UIO59" s="61"/>
      <c r="UIP59" s="61"/>
      <c r="UIQ59" s="61"/>
      <c r="UIR59" s="61"/>
      <c r="UIS59" s="61"/>
      <c r="UIT59" s="61"/>
      <c r="UIU59" s="61"/>
      <c r="UIV59" s="61"/>
      <c r="UIW59" s="61"/>
      <c r="UIX59" s="61"/>
      <c r="UIY59" s="61"/>
      <c r="UIZ59" s="61"/>
      <c r="UJA59" s="61"/>
      <c r="UJB59" s="61"/>
      <c r="UJC59" s="61"/>
      <c r="UJD59" s="61"/>
      <c r="UJE59" s="61"/>
      <c r="UJF59" s="61"/>
      <c r="UJG59" s="61"/>
      <c r="UJH59" s="61"/>
      <c r="UJI59" s="61"/>
      <c r="UJJ59" s="61"/>
      <c r="UJK59" s="61"/>
      <c r="UJL59" s="61"/>
      <c r="UJM59" s="61"/>
      <c r="UJN59" s="61"/>
      <c r="UJO59" s="61"/>
      <c r="UJP59" s="61"/>
      <c r="UJQ59" s="61"/>
      <c r="UJR59" s="61"/>
      <c r="UJS59" s="61"/>
      <c r="UJT59" s="61"/>
      <c r="UJU59" s="61"/>
      <c r="UJV59" s="61"/>
      <c r="UJW59" s="61"/>
      <c r="UJX59" s="61"/>
      <c r="UJY59" s="61"/>
      <c r="UJZ59" s="61"/>
      <c r="UKA59" s="61"/>
      <c r="UKB59" s="61"/>
      <c r="UKC59" s="61"/>
      <c r="UKD59" s="61"/>
      <c r="UKE59" s="61"/>
      <c r="UKF59" s="61"/>
      <c r="UKG59" s="61"/>
      <c r="UKH59" s="61"/>
      <c r="UKI59" s="61"/>
      <c r="UKJ59" s="61"/>
      <c r="UKK59" s="61"/>
      <c r="UKL59" s="61"/>
      <c r="UKM59" s="61"/>
      <c r="UKN59" s="61"/>
      <c r="UKO59" s="61"/>
      <c r="UKP59" s="61"/>
      <c r="UKQ59" s="61"/>
      <c r="UKR59" s="61"/>
      <c r="UKS59" s="61"/>
      <c r="UKT59" s="61"/>
      <c r="UKU59" s="61"/>
      <c r="UKV59" s="61"/>
      <c r="UKW59" s="61"/>
      <c r="UKX59" s="61"/>
      <c r="UKY59" s="61"/>
      <c r="UKZ59" s="61"/>
      <c r="ULA59" s="61"/>
      <c r="ULB59" s="61"/>
      <c r="ULC59" s="61"/>
      <c r="ULD59" s="61"/>
      <c r="ULE59" s="61"/>
      <c r="ULF59" s="61"/>
      <c r="ULG59" s="61"/>
      <c r="ULH59" s="61"/>
      <c r="ULI59" s="61"/>
      <c r="ULJ59" s="61"/>
      <c r="ULK59" s="61"/>
      <c r="ULL59" s="61"/>
      <c r="ULM59" s="61"/>
      <c r="ULN59" s="61"/>
      <c r="ULO59" s="61"/>
      <c r="ULP59" s="61"/>
      <c r="ULQ59" s="61"/>
      <c r="ULR59" s="61"/>
      <c r="ULS59" s="61"/>
      <c r="ULT59" s="61"/>
      <c r="ULU59" s="61"/>
      <c r="ULV59" s="61"/>
      <c r="ULW59" s="61"/>
      <c r="ULX59" s="61"/>
      <c r="ULY59" s="61"/>
      <c r="ULZ59" s="61"/>
      <c r="UMA59" s="61"/>
      <c r="UMB59" s="61"/>
      <c r="UMC59" s="61"/>
      <c r="UMD59" s="61"/>
      <c r="UME59" s="61"/>
      <c r="UMF59" s="61"/>
      <c r="UMG59" s="61"/>
      <c r="UMH59" s="61"/>
      <c r="UMI59" s="61"/>
      <c r="UMJ59" s="61"/>
      <c r="UMK59" s="61"/>
      <c r="UML59" s="61"/>
      <c r="UMM59" s="61"/>
      <c r="UMN59" s="61"/>
      <c r="UMO59" s="61"/>
      <c r="UMP59" s="61"/>
      <c r="UMQ59" s="61"/>
      <c r="UMR59" s="61"/>
      <c r="UMS59" s="61"/>
      <c r="UMT59" s="61"/>
      <c r="UMU59" s="61"/>
      <c r="UMV59" s="61"/>
      <c r="UMW59" s="61"/>
      <c r="UMX59" s="61"/>
      <c r="UMY59" s="61"/>
      <c r="UMZ59" s="61"/>
      <c r="UNA59" s="61"/>
      <c r="UNB59" s="61"/>
      <c r="UNC59" s="61"/>
      <c r="UND59" s="61"/>
      <c r="UNE59" s="61"/>
      <c r="UNF59" s="61"/>
      <c r="UNG59" s="61"/>
      <c r="UNH59" s="61"/>
      <c r="UNI59" s="61"/>
      <c r="UNJ59" s="61"/>
      <c r="UNK59" s="61"/>
      <c r="UNL59" s="61"/>
      <c r="UNM59" s="61"/>
      <c r="UNN59" s="61"/>
      <c r="UNO59" s="61"/>
      <c r="UNP59" s="61"/>
      <c r="UNQ59" s="61"/>
      <c r="UNR59" s="61"/>
      <c r="UNS59" s="61"/>
      <c r="UNT59" s="61"/>
      <c r="UNU59" s="61"/>
      <c r="UNV59" s="61"/>
      <c r="UNW59" s="61"/>
      <c r="UNX59" s="61"/>
      <c r="UNY59" s="61"/>
      <c r="UNZ59" s="61"/>
      <c r="UOA59" s="61"/>
      <c r="UOB59" s="61"/>
      <c r="UOC59" s="61"/>
      <c r="UOD59" s="61"/>
      <c r="UOE59" s="61"/>
      <c r="UOF59" s="61"/>
      <c r="UOG59" s="61"/>
      <c r="UOH59" s="61"/>
      <c r="UOI59" s="61"/>
      <c r="UOJ59" s="61"/>
      <c r="UOK59" s="61"/>
      <c r="UOL59" s="61"/>
      <c r="UOM59" s="61"/>
      <c r="UON59" s="61"/>
      <c r="UOO59" s="61"/>
      <c r="UOP59" s="61"/>
      <c r="UOQ59" s="61"/>
      <c r="UOR59" s="61"/>
      <c r="UOS59" s="61"/>
      <c r="UOT59" s="61"/>
      <c r="UOU59" s="61"/>
      <c r="UOV59" s="61"/>
      <c r="UOW59" s="61"/>
      <c r="UOX59" s="61"/>
      <c r="UOY59" s="61"/>
      <c r="UOZ59" s="61"/>
      <c r="UPA59" s="61"/>
      <c r="UPB59" s="61"/>
      <c r="UPC59" s="61"/>
      <c r="UPD59" s="61"/>
      <c r="UPE59" s="61"/>
      <c r="UPF59" s="61"/>
      <c r="UPG59" s="61"/>
      <c r="UPH59" s="61"/>
      <c r="UPI59" s="61"/>
      <c r="UPJ59" s="61"/>
      <c r="UPK59" s="61"/>
      <c r="UPL59" s="61"/>
      <c r="UPM59" s="61"/>
      <c r="UPN59" s="61"/>
      <c r="UPO59" s="61"/>
      <c r="UPP59" s="61"/>
      <c r="UPQ59" s="61"/>
      <c r="UPR59" s="61"/>
      <c r="UPS59" s="61"/>
      <c r="UPT59" s="61"/>
      <c r="UPU59" s="61"/>
      <c r="UPV59" s="61"/>
      <c r="UPW59" s="61"/>
      <c r="UPX59" s="61"/>
      <c r="UPY59" s="61"/>
      <c r="UPZ59" s="61"/>
      <c r="UQA59" s="61"/>
      <c r="UQB59" s="61"/>
      <c r="UQC59" s="61"/>
      <c r="UQD59" s="61"/>
      <c r="UQE59" s="61"/>
      <c r="UQF59" s="61"/>
      <c r="UQG59" s="61"/>
      <c r="UQH59" s="61"/>
      <c r="UQI59" s="61"/>
      <c r="UQJ59" s="61"/>
      <c r="UQK59" s="61"/>
      <c r="UQL59" s="61"/>
      <c r="UQM59" s="61"/>
      <c r="UQN59" s="61"/>
      <c r="UQO59" s="61"/>
      <c r="UQP59" s="61"/>
      <c r="UQQ59" s="61"/>
      <c r="UQR59" s="61"/>
      <c r="UQS59" s="61"/>
      <c r="UQT59" s="61"/>
      <c r="UQU59" s="61"/>
      <c r="UQV59" s="61"/>
      <c r="UQW59" s="61"/>
      <c r="UQX59" s="61"/>
      <c r="UQY59" s="61"/>
      <c r="UQZ59" s="61"/>
      <c r="URA59" s="61"/>
      <c r="URB59" s="61"/>
      <c r="URC59" s="61"/>
      <c r="URD59" s="61"/>
      <c r="URE59" s="61"/>
      <c r="URF59" s="61"/>
      <c r="URG59" s="61"/>
      <c r="URH59" s="61"/>
      <c r="URI59" s="61"/>
      <c r="URJ59" s="61"/>
      <c r="URK59" s="61"/>
      <c r="URL59" s="61"/>
      <c r="URM59" s="61"/>
      <c r="URN59" s="61"/>
      <c r="URO59" s="61"/>
      <c r="URP59" s="61"/>
      <c r="URQ59" s="61"/>
      <c r="URR59" s="61"/>
      <c r="URS59" s="61"/>
      <c r="URT59" s="61"/>
      <c r="URU59" s="61"/>
      <c r="URV59" s="61"/>
      <c r="URW59" s="61"/>
      <c r="URX59" s="61"/>
      <c r="URY59" s="61"/>
      <c r="URZ59" s="61"/>
      <c r="USA59" s="61"/>
      <c r="USB59" s="61"/>
      <c r="USC59" s="61"/>
      <c r="USD59" s="61"/>
      <c r="USE59" s="61"/>
      <c r="USF59" s="61"/>
      <c r="USG59" s="61"/>
      <c r="USH59" s="61"/>
      <c r="USI59" s="61"/>
      <c r="USJ59" s="61"/>
      <c r="USK59" s="61"/>
      <c r="USL59" s="61"/>
      <c r="USM59" s="61"/>
      <c r="USN59" s="61"/>
      <c r="USO59" s="61"/>
      <c r="USP59" s="61"/>
      <c r="USQ59" s="61"/>
      <c r="USR59" s="61"/>
      <c r="USS59" s="61"/>
      <c r="UST59" s="61"/>
      <c r="USU59" s="61"/>
      <c r="USV59" s="61"/>
      <c r="USW59" s="61"/>
      <c r="USX59" s="61"/>
      <c r="USY59" s="61"/>
      <c r="USZ59" s="61"/>
      <c r="UTA59" s="61"/>
      <c r="UTB59" s="61"/>
      <c r="UTC59" s="61"/>
      <c r="UTD59" s="61"/>
      <c r="UTE59" s="61"/>
      <c r="UTF59" s="61"/>
      <c r="UTG59" s="61"/>
      <c r="UTH59" s="61"/>
      <c r="UTI59" s="61"/>
      <c r="UTJ59" s="61"/>
      <c r="UTK59" s="61"/>
      <c r="UTL59" s="61"/>
      <c r="UTM59" s="61"/>
      <c r="UTN59" s="61"/>
      <c r="UTO59" s="61"/>
      <c r="UTP59" s="61"/>
      <c r="UTQ59" s="61"/>
      <c r="UTR59" s="61"/>
      <c r="UTS59" s="61"/>
      <c r="UTT59" s="61"/>
      <c r="UTU59" s="61"/>
      <c r="UTV59" s="61"/>
      <c r="UTW59" s="61"/>
      <c r="UTX59" s="61"/>
      <c r="UTY59" s="61"/>
      <c r="UTZ59" s="61"/>
      <c r="UUA59" s="61"/>
      <c r="UUB59" s="61"/>
      <c r="UUC59" s="61"/>
      <c r="UUD59" s="61"/>
      <c r="UUE59" s="61"/>
      <c r="UUF59" s="61"/>
      <c r="UUG59" s="61"/>
      <c r="UUH59" s="61"/>
      <c r="UUI59" s="61"/>
      <c r="UUJ59" s="61"/>
      <c r="UUK59" s="61"/>
      <c r="UUL59" s="61"/>
      <c r="UUM59" s="61"/>
      <c r="UUN59" s="61"/>
      <c r="UUO59" s="61"/>
      <c r="UUP59" s="61"/>
      <c r="UUQ59" s="61"/>
      <c r="UUR59" s="61"/>
      <c r="UUS59" s="61"/>
      <c r="UUT59" s="61"/>
      <c r="UUU59" s="61"/>
      <c r="UUV59" s="61"/>
      <c r="UUW59" s="61"/>
      <c r="UUX59" s="61"/>
      <c r="UUY59" s="61"/>
      <c r="UUZ59" s="61"/>
      <c r="UVA59" s="61"/>
      <c r="UVB59" s="61"/>
      <c r="UVC59" s="61"/>
      <c r="UVD59" s="61"/>
      <c r="UVE59" s="61"/>
      <c r="UVF59" s="61"/>
      <c r="UVG59" s="61"/>
      <c r="UVH59" s="61"/>
      <c r="UVI59" s="61"/>
      <c r="UVJ59" s="61"/>
      <c r="UVK59" s="61"/>
      <c r="UVL59" s="61"/>
      <c r="UVM59" s="61"/>
      <c r="UVN59" s="61"/>
      <c r="UVO59" s="61"/>
      <c r="UVP59" s="61"/>
      <c r="UVQ59" s="61"/>
      <c r="UVR59" s="61"/>
      <c r="UVS59" s="61"/>
      <c r="UVT59" s="61"/>
      <c r="UVU59" s="61"/>
      <c r="UVV59" s="61"/>
      <c r="UVW59" s="61"/>
      <c r="UVX59" s="61"/>
      <c r="UVY59" s="61"/>
      <c r="UVZ59" s="61"/>
      <c r="UWA59" s="61"/>
      <c r="UWB59" s="61"/>
      <c r="UWC59" s="61"/>
      <c r="UWD59" s="61"/>
      <c r="UWE59" s="61"/>
      <c r="UWF59" s="61"/>
      <c r="UWG59" s="61"/>
      <c r="UWH59" s="61"/>
      <c r="UWI59" s="61"/>
      <c r="UWJ59" s="61"/>
      <c r="UWK59" s="61"/>
      <c r="UWL59" s="61"/>
      <c r="UWM59" s="61"/>
      <c r="UWN59" s="61"/>
      <c r="UWO59" s="61"/>
      <c r="UWP59" s="61"/>
      <c r="UWQ59" s="61"/>
      <c r="UWR59" s="61"/>
      <c r="UWS59" s="61"/>
      <c r="UWT59" s="61"/>
      <c r="UWU59" s="61"/>
      <c r="UWV59" s="61"/>
      <c r="UWW59" s="61"/>
      <c r="UWX59" s="61"/>
      <c r="UWY59" s="61"/>
      <c r="UWZ59" s="61"/>
      <c r="UXA59" s="61"/>
      <c r="UXB59" s="61"/>
      <c r="UXC59" s="61"/>
      <c r="UXD59" s="61"/>
      <c r="UXE59" s="61"/>
      <c r="UXF59" s="61"/>
      <c r="UXG59" s="61"/>
      <c r="UXH59" s="61"/>
      <c r="UXI59" s="61"/>
      <c r="UXJ59" s="61"/>
      <c r="UXK59" s="61"/>
      <c r="UXL59" s="61"/>
      <c r="UXM59" s="61"/>
      <c r="UXN59" s="61"/>
      <c r="UXO59" s="61"/>
      <c r="UXP59" s="61"/>
      <c r="UXQ59" s="61"/>
      <c r="UXR59" s="61"/>
      <c r="UXS59" s="61"/>
      <c r="UXT59" s="61"/>
      <c r="UXU59" s="61"/>
      <c r="UXV59" s="61"/>
      <c r="UXW59" s="61"/>
      <c r="UXX59" s="61"/>
      <c r="UXY59" s="61"/>
      <c r="UXZ59" s="61"/>
      <c r="UYA59" s="61"/>
      <c r="UYB59" s="61"/>
      <c r="UYC59" s="61"/>
      <c r="UYD59" s="61"/>
      <c r="UYE59" s="61"/>
      <c r="UYF59" s="61"/>
      <c r="UYG59" s="61"/>
      <c r="UYH59" s="61"/>
      <c r="UYI59" s="61"/>
      <c r="UYJ59" s="61"/>
      <c r="UYK59" s="61"/>
      <c r="UYL59" s="61"/>
      <c r="UYM59" s="61"/>
      <c r="UYN59" s="61"/>
      <c r="UYO59" s="61"/>
      <c r="UYP59" s="61"/>
      <c r="UYQ59" s="61"/>
      <c r="UYR59" s="61"/>
      <c r="UYS59" s="61"/>
      <c r="UYT59" s="61"/>
      <c r="UYU59" s="61"/>
      <c r="UYV59" s="61"/>
      <c r="UYW59" s="61"/>
      <c r="UYX59" s="61"/>
      <c r="UYY59" s="61"/>
      <c r="UYZ59" s="61"/>
      <c r="UZA59" s="61"/>
      <c r="UZB59" s="61"/>
      <c r="UZC59" s="61"/>
      <c r="UZD59" s="61"/>
      <c r="UZE59" s="61"/>
      <c r="UZF59" s="61"/>
      <c r="UZG59" s="61"/>
      <c r="UZH59" s="61"/>
      <c r="UZI59" s="61"/>
      <c r="UZJ59" s="61"/>
      <c r="UZK59" s="61"/>
      <c r="UZL59" s="61"/>
      <c r="UZM59" s="61"/>
      <c r="UZN59" s="61"/>
      <c r="UZO59" s="61"/>
      <c r="UZP59" s="61"/>
      <c r="UZQ59" s="61"/>
      <c r="UZR59" s="61"/>
      <c r="UZS59" s="61"/>
      <c r="UZT59" s="61"/>
      <c r="UZU59" s="61"/>
      <c r="UZV59" s="61"/>
      <c r="UZW59" s="61"/>
      <c r="UZX59" s="61"/>
      <c r="UZY59" s="61"/>
      <c r="UZZ59" s="61"/>
      <c r="VAA59" s="61"/>
      <c r="VAB59" s="61"/>
      <c r="VAC59" s="61"/>
      <c r="VAD59" s="61"/>
      <c r="VAE59" s="61"/>
      <c r="VAF59" s="61"/>
      <c r="VAG59" s="61"/>
      <c r="VAH59" s="61"/>
      <c r="VAI59" s="61"/>
      <c r="VAJ59" s="61"/>
      <c r="VAK59" s="61"/>
      <c r="VAL59" s="61"/>
      <c r="VAM59" s="61"/>
      <c r="VAN59" s="61"/>
      <c r="VAO59" s="61"/>
      <c r="VAP59" s="61"/>
      <c r="VAQ59" s="61"/>
      <c r="VAR59" s="61"/>
      <c r="VAS59" s="61"/>
      <c r="VAT59" s="61"/>
      <c r="VAU59" s="61"/>
      <c r="VAV59" s="61"/>
      <c r="VAW59" s="61"/>
      <c r="VAX59" s="61"/>
      <c r="VAY59" s="61"/>
      <c r="VAZ59" s="61"/>
      <c r="VBA59" s="61"/>
      <c r="VBB59" s="61"/>
      <c r="VBC59" s="61"/>
      <c r="VBD59" s="61"/>
      <c r="VBE59" s="61"/>
      <c r="VBF59" s="61"/>
      <c r="VBG59" s="61"/>
      <c r="VBH59" s="61"/>
      <c r="VBI59" s="61"/>
      <c r="VBJ59" s="61"/>
      <c r="VBK59" s="61"/>
      <c r="VBL59" s="61"/>
      <c r="VBM59" s="61"/>
      <c r="VBN59" s="61"/>
      <c r="VBO59" s="61"/>
      <c r="VBP59" s="61"/>
      <c r="VBQ59" s="61"/>
      <c r="VBR59" s="61"/>
      <c r="VBS59" s="61"/>
      <c r="VBT59" s="61"/>
      <c r="VBU59" s="61"/>
      <c r="VBV59" s="61"/>
      <c r="VBW59" s="61"/>
      <c r="VBX59" s="61"/>
      <c r="VBY59" s="61"/>
      <c r="VBZ59" s="61"/>
      <c r="VCA59" s="61"/>
      <c r="VCB59" s="61"/>
      <c r="VCC59" s="61"/>
      <c r="VCD59" s="61"/>
      <c r="VCE59" s="61"/>
      <c r="VCF59" s="61"/>
      <c r="VCG59" s="61"/>
      <c r="VCH59" s="61"/>
      <c r="VCI59" s="61"/>
      <c r="VCJ59" s="61"/>
      <c r="VCK59" s="61"/>
      <c r="VCL59" s="61"/>
      <c r="VCM59" s="61"/>
      <c r="VCN59" s="61"/>
      <c r="VCO59" s="61"/>
      <c r="VCP59" s="61"/>
      <c r="VCQ59" s="61"/>
      <c r="VCR59" s="61"/>
      <c r="VCS59" s="61"/>
      <c r="VCT59" s="61"/>
      <c r="VCU59" s="61"/>
      <c r="VCV59" s="61"/>
      <c r="VCW59" s="61"/>
      <c r="VCX59" s="61"/>
      <c r="VCY59" s="61"/>
      <c r="VCZ59" s="61"/>
      <c r="VDA59" s="61"/>
      <c r="VDB59" s="61"/>
      <c r="VDC59" s="61"/>
      <c r="VDD59" s="61"/>
      <c r="VDE59" s="61"/>
      <c r="VDF59" s="61"/>
      <c r="VDG59" s="61"/>
      <c r="VDH59" s="61"/>
      <c r="VDI59" s="61"/>
      <c r="VDJ59" s="61"/>
      <c r="VDK59" s="61"/>
      <c r="VDL59" s="61"/>
      <c r="VDM59" s="61"/>
      <c r="VDN59" s="61"/>
      <c r="VDO59" s="61"/>
      <c r="VDP59" s="61"/>
      <c r="VDQ59" s="61"/>
      <c r="VDR59" s="61"/>
      <c r="VDS59" s="61"/>
      <c r="VDT59" s="61"/>
      <c r="VDU59" s="61"/>
      <c r="VDV59" s="61"/>
      <c r="VDW59" s="61"/>
      <c r="VDX59" s="61"/>
      <c r="VDY59" s="61"/>
      <c r="VDZ59" s="61"/>
      <c r="VEA59" s="61"/>
      <c r="VEB59" s="61"/>
      <c r="VEC59" s="61"/>
      <c r="VED59" s="61"/>
      <c r="VEE59" s="61"/>
      <c r="VEF59" s="61"/>
      <c r="VEG59" s="61"/>
      <c r="VEH59" s="61"/>
      <c r="VEI59" s="61"/>
      <c r="VEJ59" s="61"/>
      <c r="VEK59" s="61"/>
      <c r="VEL59" s="61"/>
      <c r="VEM59" s="61"/>
      <c r="VEN59" s="61"/>
      <c r="VEO59" s="61"/>
      <c r="VEP59" s="61"/>
      <c r="VEQ59" s="61"/>
      <c r="VER59" s="61"/>
      <c r="VES59" s="61"/>
      <c r="VET59" s="61"/>
      <c r="VEU59" s="61"/>
      <c r="VEV59" s="61"/>
      <c r="VEW59" s="61"/>
      <c r="VEX59" s="61"/>
      <c r="VEY59" s="61"/>
      <c r="VEZ59" s="61"/>
      <c r="VFA59" s="61"/>
      <c r="VFB59" s="61"/>
      <c r="VFC59" s="61"/>
      <c r="VFD59" s="61"/>
      <c r="VFE59" s="61"/>
      <c r="VFF59" s="61"/>
      <c r="VFG59" s="61"/>
      <c r="VFH59" s="61"/>
      <c r="VFI59" s="61"/>
      <c r="VFJ59" s="61"/>
      <c r="VFK59" s="61"/>
      <c r="VFL59" s="61"/>
      <c r="VFM59" s="61"/>
      <c r="VFN59" s="61"/>
      <c r="VFO59" s="61"/>
      <c r="VFP59" s="61"/>
      <c r="VFQ59" s="61"/>
      <c r="VFR59" s="61"/>
      <c r="VFS59" s="61"/>
      <c r="VFT59" s="61"/>
      <c r="VFU59" s="61"/>
      <c r="VFV59" s="61"/>
      <c r="VFW59" s="61"/>
      <c r="VFX59" s="61"/>
      <c r="VFY59" s="61"/>
      <c r="VFZ59" s="61"/>
      <c r="VGA59" s="61"/>
      <c r="VGB59" s="61"/>
      <c r="VGC59" s="61"/>
      <c r="VGD59" s="61"/>
      <c r="VGE59" s="61"/>
      <c r="VGF59" s="61"/>
      <c r="VGG59" s="61"/>
      <c r="VGH59" s="61"/>
      <c r="VGI59" s="61"/>
      <c r="VGJ59" s="61"/>
      <c r="VGK59" s="61"/>
      <c r="VGL59" s="61"/>
      <c r="VGM59" s="61"/>
      <c r="VGN59" s="61"/>
      <c r="VGO59" s="61"/>
      <c r="VGP59" s="61"/>
      <c r="VGQ59" s="61"/>
      <c r="VGR59" s="61"/>
      <c r="VGS59" s="61"/>
      <c r="VGT59" s="61"/>
      <c r="VGU59" s="61"/>
      <c r="VGV59" s="61"/>
      <c r="VGW59" s="61"/>
      <c r="VGX59" s="61"/>
      <c r="VGY59" s="61"/>
      <c r="VGZ59" s="61"/>
      <c r="VHA59" s="61"/>
      <c r="VHB59" s="61"/>
      <c r="VHC59" s="61"/>
      <c r="VHD59" s="61"/>
      <c r="VHE59" s="61"/>
      <c r="VHF59" s="61"/>
      <c r="VHG59" s="61"/>
      <c r="VHH59" s="61"/>
      <c r="VHI59" s="61"/>
      <c r="VHJ59" s="61"/>
      <c r="VHK59" s="61"/>
      <c r="VHL59" s="61"/>
      <c r="VHM59" s="61"/>
      <c r="VHN59" s="61"/>
      <c r="VHO59" s="61"/>
      <c r="VHP59" s="61"/>
      <c r="VHQ59" s="61"/>
      <c r="VHR59" s="61"/>
      <c r="VHS59" s="61"/>
      <c r="VHT59" s="61"/>
      <c r="VHU59" s="61"/>
      <c r="VHV59" s="61"/>
      <c r="VHW59" s="61"/>
      <c r="VHX59" s="61"/>
      <c r="VHY59" s="61"/>
      <c r="VHZ59" s="61"/>
      <c r="VIA59" s="61"/>
      <c r="VIB59" s="61"/>
      <c r="VIC59" s="61"/>
      <c r="VID59" s="61"/>
      <c r="VIE59" s="61"/>
      <c r="VIF59" s="61"/>
      <c r="VIG59" s="61"/>
      <c r="VIH59" s="61"/>
      <c r="VII59" s="61"/>
      <c r="VIJ59" s="61"/>
      <c r="VIK59" s="61"/>
      <c r="VIL59" s="61"/>
      <c r="VIM59" s="61"/>
      <c r="VIN59" s="61"/>
      <c r="VIO59" s="61"/>
      <c r="VIP59" s="61"/>
      <c r="VIQ59" s="61"/>
      <c r="VIR59" s="61"/>
      <c r="VIS59" s="61"/>
      <c r="VIT59" s="61"/>
      <c r="VIU59" s="61"/>
      <c r="VIV59" s="61"/>
      <c r="VIW59" s="61"/>
      <c r="VIX59" s="61"/>
      <c r="VIY59" s="61"/>
      <c r="VIZ59" s="61"/>
      <c r="VJA59" s="61"/>
      <c r="VJB59" s="61"/>
      <c r="VJC59" s="61"/>
      <c r="VJD59" s="61"/>
      <c r="VJE59" s="61"/>
      <c r="VJF59" s="61"/>
      <c r="VJG59" s="61"/>
      <c r="VJH59" s="61"/>
      <c r="VJI59" s="61"/>
      <c r="VJJ59" s="61"/>
      <c r="VJK59" s="61"/>
      <c r="VJL59" s="61"/>
      <c r="VJM59" s="61"/>
      <c r="VJN59" s="61"/>
      <c r="VJO59" s="61"/>
      <c r="VJP59" s="61"/>
      <c r="VJQ59" s="61"/>
      <c r="VJR59" s="61"/>
      <c r="VJS59" s="61"/>
      <c r="VJT59" s="61"/>
      <c r="VJU59" s="61"/>
      <c r="VJV59" s="61"/>
      <c r="VJW59" s="61"/>
      <c r="VJX59" s="61"/>
      <c r="VJY59" s="61"/>
      <c r="VJZ59" s="61"/>
      <c r="VKA59" s="61"/>
      <c r="VKB59" s="61"/>
      <c r="VKC59" s="61"/>
      <c r="VKD59" s="61"/>
      <c r="VKE59" s="61"/>
      <c r="VKF59" s="61"/>
      <c r="VKG59" s="61"/>
      <c r="VKH59" s="61"/>
      <c r="VKI59" s="61"/>
      <c r="VKJ59" s="61"/>
      <c r="VKK59" s="61"/>
      <c r="VKL59" s="61"/>
      <c r="VKM59" s="61"/>
      <c r="VKN59" s="61"/>
      <c r="VKO59" s="61"/>
      <c r="VKP59" s="61"/>
      <c r="VKQ59" s="61"/>
      <c r="VKR59" s="61"/>
      <c r="VKS59" s="61"/>
      <c r="VKT59" s="61"/>
      <c r="VKU59" s="61"/>
      <c r="VKV59" s="61"/>
      <c r="VKW59" s="61"/>
      <c r="VKX59" s="61"/>
      <c r="VKY59" s="61"/>
      <c r="VKZ59" s="61"/>
      <c r="VLA59" s="61"/>
      <c r="VLB59" s="61"/>
      <c r="VLC59" s="61"/>
      <c r="VLD59" s="61"/>
      <c r="VLE59" s="61"/>
      <c r="VLF59" s="61"/>
      <c r="VLG59" s="61"/>
      <c r="VLH59" s="61"/>
      <c r="VLI59" s="61"/>
      <c r="VLJ59" s="61"/>
      <c r="VLK59" s="61"/>
      <c r="VLL59" s="61"/>
      <c r="VLM59" s="61"/>
      <c r="VLN59" s="61"/>
      <c r="VLO59" s="61"/>
      <c r="VLP59" s="61"/>
      <c r="VLQ59" s="61"/>
      <c r="VLR59" s="61"/>
      <c r="VLS59" s="61"/>
      <c r="VLT59" s="61"/>
      <c r="VLU59" s="61"/>
      <c r="VLV59" s="61"/>
      <c r="VLW59" s="61"/>
      <c r="VLX59" s="61"/>
      <c r="VLY59" s="61"/>
      <c r="VLZ59" s="61"/>
      <c r="VMA59" s="61"/>
      <c r="VMB59" s="61"/>
      <c r="VMC59" s="61"/>
      <c r="VMD59" s="61"/>
      <c r="VME59" s="61"/>
      <c r="VMF59" s="61"/>
      <c r="VMG59" s="61"/>
      <c r="VMH59" s="61"/>
      <c r="VMI59" s="61"/>
      <c r="VMJ59" s="61"/>
      <c r="VMK59" s="61"/>
      <c r="VML59" s="61"/>
      <c r="VMM59" s="61"/>
      <c r="VMN59" s="61"/>
      <c r="VMO59" s="61"/>
      <c r="VMP59" s="61"/>
      <c r="VMQ59" s="61"/>
      <c r="VMR59" s="61"/>
      <c r="VMS59" s="61"/>
      <c r="VMT59" s="61"/>
      <c r="VMU59" s="61"/>
      <c r="VMV59" s="61"/>
      <c r="VMW59" s="61"/>
      <c r="VMX59" s="61"/>
      <c r="VMY59" s="61"/>
      <c r="VMZ59" s="61"/>
      <c r="VNA59" s="61"/>
      <c r="VNB59" s="61"/>
      <c r="VNC59" s="61"/>
      <c r="VND59" s="61"/>
      <c r="VNE59" s="61"/>
      <c r="VNF59" s="61"/>
      <c r="VNG59" s="61"/>
      <c r="VNH59" s="61"/>
      <c r="VNI59" s="61"/>
      <c r="VNJ59" s="61"/>
      <c r="VNK59" s="61"/>
      <c r="VNL59" s="61"/>
      <c r="VNM59" s="61"/>
      <c r="VNN59" s="61"/>
      <c r="VNO59" s="61"/>
      <c r="VNP59" s="61"/>
      <c r="VNQ59" s="61"/>
      <c r="VNR59" s="61"/>
      <c r="VNS59" s="61"/>
      <c r="VNT59" s="61"/>
      <c r="VNU59" s="61"/>
      <c r="VNV59" s="61"/>
      <c r="VNW59" s="61"/>
      <c r="VNX59" s="61"/>
      <c r="VNY59" s="61"/>
      <c r="VNZ59" s="61"/>
      <c r="VOA59" s="61"/>
      <c r="VOB59" s="61"/>
      <c r="VOC59" s="61"/>
      <c r="VOD59" s="61"/>
      <c r="VOE59" s="61"/>
      <c r="VOF59" s="61"/>
      <c r="VOG59" s="61"/>
      <c r="VOH59" s="61"/>
      <c r="VOI59" s="61"/>
      <c r="VOJ59" s="61"/>
      <c r="VOK59" s="61"/>
      <c r="VOL59" s="61"/>
      <c r="VOM59" s="61"/>
      <c r="VON59" s="61"/>
      <c r="VOO59" s="61"/>
      <c r="VOP59" s="61"/>
      <c r="VOQ59" s="61"/>
      <c r="VOR59" s="61"/>
      <c r="VOS59" s="61"/>
      <c r="VOT59" s="61"/>
      <c r="VOU59" s="61"/>
      <c r="VOV59" s="61"/>
      <c r="VOW59" s="61"/>
      <c r="VOX59" s="61"/>
      <c r="VOY59" s="61"/>
      <c r="VOZ59" s="61"/>
      <c r="VPA59" s="61"/>
      <c r="VPB59" s="61"/>
      <c r="VPC59" s="61"/>
      <c r="VPD59" s="61"/>
      <c r="VPE59" s="61"/>
      <c r="VPF59" s="61"/>
      <c r="VPG59" s="61"/>
      <c r="VPH59" s="61"/>
      <c r="VPI59" s="61"/>
      <c r="VPJ59" s="61"/>
      <c r="VPK59" s="61"/>
      <c r="VPL59" s="61"/>
      <c r="VPM59" s="61"/>
      <c r="VPN59" s="61"/>
      <c r="VPO59" s="61"/>
      <c r="VPP59" s="61"/>
      <c r="VPQ59" s="61"/>
      <c r="VPR59" s="61"/>
      <c r="VPS59" s="61"/>
      <c r="VPT59" s="61"/>
      <c r="VPU59" s="61"/>
      <c r="VPV59" s="61"/>
      <c r="VPW59" s="61"/>
      <c r="VPX59" s="61"/>
      <c r="VPY59" s="61"/>
      <c r="VPZ59" s="61"/>
      <c r="VQA59" s="61"/>
      <c r="VQB59" s="61"/>
      <c r="VQC59" s="61"/>
      <c r="VQD59" s="61"/>
      <c r="VQE59" s="61"/>
      <c r="VQF59" s="61"/>
      <c r="VQG59" s="61"/>
      <c r="VQH59" s="61"/>
      <c r="VQI59" s="61"/>
      <c r="VQJ59" s="61"/>
      <c r="VQK59" s="61"/>
      <c r="VQL59" s="61"/>
      <c r="VQM59" s="61"/>
      <c r="VQN59" s="61"/>
      <c r="VQO59" s="61"/>
      <c r="VQP59" s="61"/>
      <c r="VQQ59" s="61"/>
      <c r="VQR59" s="61"/>
      <c r="VQS59" s="61"/>
      <c r="VQT59" s="61"/>
      <c r="VQU59" s="61"/>
      <c r="VQV59" s="61"/>
      <c r="VQW59" s="61"/>
      <c r="VQX59" s="61"/>
      <c r="VQY59" s="61"/>
      <c r="VQZ59" s="61"/>
      <c r="VRA59" s="61"/>
      <c r="VRB59" s="61"/>
      <c r="VRC59" s="61"/>
      <c r="VRD59" s="61"/>
      <c r="VRE59" s="61"/>
      <c r="VRF59" s="61"/>
      <c r="VRG59" s="61"/>
      <c r="VRH59" s="61"/>
      <c r="VRI59" s="61"/>
      <c r="VRJ59" s="61"/>
      <c r="VRK59" s="61"/>
      <c r="VRL59" s="61"/>
      <c r="VRM59" s="61"/>
      <c r="VRN59" s="61"/>
      <c r="VRO59" s="61"/>
      <c r="VRP59" s="61"/>
      <c r="VRQ59" s="61"/>
      <c r="VRR59" s="61"/>
      <c r="VRS59" s="61"/>
      <c r="VRT59" s="61"/>
      <c r="VRU59" s="61"/>
      <c r="VRV59" s="61"/>
      <c r="VRW59" s="61"/>
      <c r="VRX59" s="61"/>
      <c r="VRY59" s="61"/>
      <c r="VRZ59" s="61"/>
      <c r="VSA59" s="61"/>
      <c r="VSB59" s="61"/>
      <c r="VSC59" s="61"/>
      <c r="VSD59" s="61"/>
      <c r="VSE59" s="61"/>
      <c r="VSF59" s="61"/>
      <c r="VSG59" s="61"/>
      <c r="VSH59" s="61"/>
      <c r="VSI59" s="61"/>
      <c r="VSJ59" s="61"/>
      <c r="VSK59" s="61"/>
      <c r="VSL59" s="61"/>
      <c r="VSM59" s="61"/>
      <c r="VSN59" s="61"/>
      <c r="VSO59" s="61"/>
      <c r="VSP59" s="61"/>
      <c r="VSQ59" s="61"/>
      <c r="VSR59" s="61"/>
      <c r="VSS59" s="61"/>
      <c r="VST59" s="61"/>
      <c r="VSU59" s="61"/>
      <c r="VSV59" s="61"/>
      <c r="VSW59" s="61"/>
      <c r="VSX59" s="61"/>
      <c r="VSY59" s="61"/>
      <c r="VSZ59" s="61"/>
      <c r="VTA59" s="61"/>
      <c r="VTB59" s="61"/>
      <c r="VTC59" s="61"/>
      <c r="VTD59" s="61"/>
      <c r="VTE59" s="61"/>
      <c r="VTF59" s="61"/>
      <c r="VTG59" s="61"/>
      <c r="VTH59" s="61"/>
      <c r="VTI59" s="61"/>
      <c r="VTJ59" s="61"/>
      <c r="VTK59" s="61"/>
      <c r="VTL59" s="61"/>
      <c r="VTM59" s="61"/>
      <c r="VTN59" s="61"/>
      <c r="VTO59" s="61"/>
      <c r="VTP59" s="61"/>
      <c r="VTQ59" s="61"/>
      <c r="VTR59" s="61"/>
      <c r="VTS59" s="61"/>
      <c r="VTT59" s="61"/>
      <c r="VTU59" s="61"/>
      <c r="VTV59" s="61"/>
      <c r="VTW59" s="61"/>
      <c r="VTX59" s="61"/>
      <c r="VTY59" s="61"/>
      <c r="VTZ59" s="61"/>
      <c r="VUA59" s="61"/>
      <c r="VUB59" s="61"/>
      <c r="VUC59" s="61"/>
      <c r="VUD59" s="61"/>
      <c r="VUE59" s="61"/>
      <c r="VUF59" s="61"/>
      <c r="VUG59" s="61"/>
      <c r="VUH59" s="61"/>
      <c r="VUI59" s="61"/>
      <c r="VUJ59" s="61"/>
      <c r="VUK59" s="61"/>
      <c r="VUL59" s="61"/>
      <c r="VUM59" s="61"/>
      <c r="VUN59" s="61"/>
      <c r="VUO59" s="61"/>
      <c r="VUP59" s="61"/>
      <c r="VUQ59" s="61"/>
      <c r="VUR59" s="61"/>
      <c r="VUS59" s="61"/>
      <c r="VUT59" s="61"/>
      <c r="VUU59" s="61"/>
      <c r="VUV59" s="61"/>
      <c r="VUW59" s="61"/>
      <c r="VUX59" s="61"/>
      <c r="VUY59" s="61"/>
      <c r="VUZ59" s="61"/>
      <c r="VVA59" s="61"/>
      <c r="VVB59" s="61"/>
      <c r="VVC59" s="61"/>
      <c r="VVD59" s="61"/>
      <c r="VVE59" s="61"/>
      <c r="VVF59" s="61"/>
      <c r="VVG59" s="61"/>
      <c r="VVH59" s="61"/>
      <c r="VVI59" s="61"/>
      <c r="VVJ59" s="61"/>
      <c r="VVK59" s="61"/>
      <c r="VVL59" s="61"/>
      <c r="VVM59" s="61"/>
      <c r="VVN59" s="61"/>
      <c r="VVO59" s="61"/>
      <c r="VVP59" s="61"/>
      <c r="VVQ59" s="61"/>
      <c r="VVR59" s="61"/>
      <c r="VVS59" s="61"/>
      <c r="VVT59" s="61"/>
      <c r="VVU59" s="61"/>
      <c r="VVV59" s="61"/>
      <c r="VVW59" s="61"/>
      <c r="VVX59" s="61"/>
      <c r="VVY59" s="61"/>
      <c r="VVZ59" s="61"/>
      <c r="VWA59" s="61"/>
      <c r="VWB59" s="61"/>
      <c r="VWC59" s="61"/>
      <c r="VWD59" s="61"/>
      <c r="VWE59" s="61"/>
      <c r="VWF59" s="61"/>
      <c r="VWG59" s="61"/>
      <c r="VWH59" s="61"/>
      <c r="VWI59" s="61"/>
      <c r="VWJ59" s="61"/>
      <c r="VWK59" s="61"/>
      <c r="VWL59" s="61"/>
      <c r="VWM59" s="61"/>
      <c r="VWN59" s="61"/>
      <c r="VWO59" s="61"/>
      <c r="VWP59" s="61"/>
      <c r="VWQ59" s="61"/>
      <c r="VWR59" s="61"/>
      <c r="VWS59" s="61"/>
      <c r="VWT59" s="61"/>
      <c r="VWU59" s="61"/>
      <c r="VWV59" s="61"/>
      <c r="VWW59" s="61"/>
      <c r="VWX59" s="61"/>
      <c r="VWY59" s="61"/>
      <c r="VWZ59" s="61"/>
      <c r="VXA59" s="61"/>
      <c r="VXB59" s="61"/>
      <c r="VXC59" s="61"/>
      <c r="VXD59" s="61"/>
      <c r="VXE59" s="61"/>
      <c r="VXF59" s="61"/>
      <c r="VXG59" s="61"/>
      <c r="VXH59" s="61"/>
      <c r="VXI59" s="61"/>
      <c r="VXJ59" s="61"/>
      <c r="VXK59" s="61"/>
      <c r="VXL59" s="61"/>
      <c r="VXM59" s="61"/>
      <c r="VXN59" s="61"/>
      <c r="VXO59" s="61"/>
      <c r="VXP59" s="61"/>
      <c r="VXQ59" s="61"/>
      <c r="VXR59" s="61"/>
      <c r="VXS59" s="61"/>
      <c r="VXT59" s="61"/>
      <c r="VXU59" s="61"/>
      <c r="VXV59" s="61"/>
      <c r="VXW59" s="61"/>
      <c r="VXX59" s="61"/>
      <c r="VXY59" s="61"/>
      <c r="VXZ59" s="61"/>
      <c r="VYA59" s="61"/>
      <c r="VYB59" s="61"/>
      <c r="VYC59" s="61"/>
      <c r="VYD59" s="61"/>
      <c r="VYE59" s="61"/>
      <c r="VYF59" s="61"/>
      <c r="VYG59" s="61"/>
      <c r="VYH59" s="61"/>
      <c r="VYI59" s="61"/>
      <c r="VYJ59" s="61"/>
      <c r="VYK59" s="61"/>
      <c r="VYL59" s="61"/>
      <c r="VYM59" s="61"/>
      <c r="VYN59" s="61"/>
      <c r="VYO59" s="61"/>
      <c r="VYP59" s="61"/>
      <c r="VYQ59" s="61"/>
      <c r="VYR59" s="61"/>
      <c r="VYS59" s="61"/>
      <c r="VYT59" s="61"/>
      <c r="VYU59" s="61"/>
      <c r="VYV59" s="61"/>
      <c r="VYW59" s="61"/>
      <c r="VYX59" s="61"/>
      <c r="VYY59" s="61"/>
      <c r="VYZ59" s="61"/>
      <c r="VZA59" s="61"/>
      <c r="VZB59" s="61"/>
      <c r="VZC59" s="61"/>
      <c r="VZD59" s="61"/>
      <c r="VZE59" s="61"/>
      <c r="VZF59" s="61"/>
      <c r="VZG59" s="61"/>
      <c r="VZH59" s="61"/>
      <c r="VZI59" s="61"/>
      <c r="VZJ59" s="61"/>
      <c r="VZK59" s="61"/>
      <c r="VZL59" s="61"/>
      <c r="VZM59" s="61"/>
      <c r="VZN59" s="61"/>
      <c r="VZO59" s="61"/>
      <c r="VZP59" s="61"/>
      <c r="VZQ59" s="61"/>
      <c r="VZR59" s="61"/>
      <c r="VZS59" s="61"/>
      <c r="VZT59" s="61"/>
      <c r="VZU59" s="61"/>
      <c r="VZV59" s="61"/>
      <c r="VZW59" s="61"/>
      <c r="VZX59" s="61"/>
      <c r="VZY59" s="61"/>
      <c r="VZZ59" s="61"/>
      <c r="WAA59" s="61"/>
      <c r="WAB59" s="61"/>
      <c r="WAC59" s="61"/>
      <c r="WAD59" s="61"/>
      <c r="WAE59" s="61"/>
      <c r="WAF59" s="61"/>
      <c r="WAG59" s="61"/>
      <c r="WAH59" s="61"/>
      <c r="WAI59" s="61"/>
      <c r="WAJ59" s="61"/>
      <c r="WAK59" s="61"/>
      <c r="WAL59" s="61"/>
      <c r="WAM59" s="61"/>
      <c r="WAN59" s="61"/>
      <c r="WAO59" s="61"/>
      <c r="WAP59" s="61"/>
      <c r="WAQ59" s="61"/>
      <c r="WAR59" s="61"/>
      <c r="WAS59" s="61"/>
      <c r="WAT59" s="61"/>
      <c r="WAU59" s="61"/>
      <c r="WAV59" s="61"/>
      <c r="WAW59" s="61"/>
      <c r="WAX59" s="61"/>
      <c r="WAY59" s="61"/>
      <c r="WAZ59" s="61"/>
      <c r="WBA59" s="61"/>
      <c r="WBB59" s="61"/>
      <c r="WBC59" s="61"/>
      <c r="WBD59" s="61"/>
      <c r="WBE59" s="61"/>
      <c r="WBF59" s="61"/>
      <c r="WBG59" s="61"/>
      <c r="WBH59" s="61"/>
      <c r="WBI59" s="61"/>
      <c r="WBJ59" s="61"/>
      <c r="WBK59" s="61"/>
      <c r="WBL59" s="61"/>
      <c r="WBM59" s="61"/>
      <c r="WBN59" s="61"/>
      <c r="WBO59" s="61"/>
      <c r="WBP59" s="61"/>
      <c r="WBQ59" s="61"/>
      <c r="WBR59" s="61"/>
      <c r="WBS59" s="61"/>
      <c r="WBT59" s="61"/>
      <c r="WBU59" s="61"/>
      <c r="WBV59" s="61"/>
      <c r="WBW59" s="61"/>
      <c r="WBX59" s="61"/>
      <c r="WBY59" s="61"/>
      <c r="WBZ59" s="61"/>
      <c r="WCA59" s="61"/>
      <c r="WCB59" s="61"/>
      <c r="WCC59" s="61"/>
      <c r="WCD59" s="61"/>
      <c r="WCE59" s="61"/>
      <c r="WCF59" s="61"/>
      <c r="WCG59" s="61"/>
      <c r="WCH59" s="61"/>
      <c r="WCI59" s="61"/>
      <c r="WCJ59" s="61"/>
      <c r="WCK59" s="61"/>
      <c r="WCL59" s="61"/>
      <c r="WCM59" s="61"/>
      <c r="WCN59" s="61"/>
      <c r="WCO59" s="61"/>
      <c r="WCP59" s="61"/>
      <c r="WCQ59" s="61"/>
      <c r="WCR59" s="61"/>
      <c r="WCS59" s="61"/>
      <c r="WCT59" s="61"/>
      <c r="WCU59" s="61"/>
      <c r="WCV59" s="61"/>
      <c r="WCW59" s="61"/>
      <c r="WCX59" s="61"/>
      <c r="WCY59" s="61"/>
      <c r="WCZ59" s="61"/>
      <c r="WDA59" s="61"/>
      <c r="WDB59" s="61"/>
      <c r="WDC59" s="61"/>
      <c r="WDD59" s="61"/>
      <c r="WDE59" s="61"/>
      <c r="WDF59" s="61"/>
      <c r="WDG59" s="61"/>
      <c r="WDH59" s="61"/>
      <c r="WDI59" s="61"/>
      <c r="WDJ59" s="61"/>
      <c r="WDK59" s="61"/>
      <c r="WDL59" s="61"/>
      <c r="WDM59" s="61"/>
      <c r="WDN59" s="61"/>
      <c r="WDO59" s="61"/>
      <c r="WDP59" s="61"/>
      <c r="WDQ59" s="61"/>
      <c r="WDR59" s="61"/>
      <c r="WDS59" s="61"/>
      <c r="WDT59" s="61"/>
      <c r="WDU59" s="61"/>
      <c r="WDV59" s="61"/>
      <c r="WDW59" s="61"/>
      <c r="WDX59" s="61"/>
      <c r="WDY59" s="61"/>
      <c r="WDZ59" s="61"/>
      <c r="WEA59" s="61"/>
      <c r="WEB59" s="61"/>
      <c r="WEC59" s="61"/>
      <c r="WED59" s="61"/>
      <c r="WEE59" s="61"/>
      <c r="WEF59" s="61"/>
      <c r="WEG59" s="61"/>
      <c r="WEH59" s="61"/>
      <c r="WEI59" s="61"/>
      <c r="WEJ59" s="61"/>
      <c r="WEK59" s="61"/>
      <c r="WEL59" s="61"/>
      <c r="WEM59" s="61"/>
      <c r="WEN59" s="61"/>
      <c r="WEO59" s="61"/>
      <c r="WEP59" s="61"/>
      <c r="WEQ59" s="61"/>
      <c r="WER59" s="61"/>
      <c r="WES59" s="61"/>
      <c r="WET59" s="61"/>
      <c r="WEU59" s="61"/>
      <c r="WEV59" s="61"/>
      <c r="WEW59" s="61"/>
      <c r="WEX59" s="61"/>
      <c r="WEY59" s="61"/>
      <c r="WEZ59" s="61"/>
      <c r="WFA59" s="61"/>
      <c r="WFB59" s="61"/>
      <c r="WFC59" s="61"/>
      <c r="WFD59" s="61"/>
      <c r="WFE59" s="61"/>
      <c r="WFF59" s="61"/>
      <c r="WFG59" s="61"/>
      <c r="WFH59" s="61"/>
      <c r="WFI59" s="61"/>
      <c r="WFJ59" s="61"/>
      <c r="WFK59" s="61"/>
      <c r="WFL59" s="61"/>
      <c r="WFM59" s="61"/>
      <c r="WFN59" s="61"/>
      <c r="WFO59" s="61"/>
      <c r="WFP59" s="61"/>
      <c r="WFQ59" s="61"/>
      <c r="WFR59" s="61"/>
      <c r="WFS59" s="61"/>
      <c r="WFT59" s="61"/>
      <c r="WFU59" s="61"/>
      <c r="WFV59" s="61"/>
      <c r="WFW59" s="61"/>
      <c r="WFX59" s="61"/>
      <c r="WFY59" s="61"/>
      <c r="WFZ59" s="61"/>
      <c r="WGA59" s="61"/>
      <c r="WGB59" s="61"/>
      <c r="WGC59" s="61"/>
      <c r="WGD59" s="61"/>
      <c r="WGE59" s="61"/>
      <c r="WGF59" s="61"/>
      <c r="WGG59" s="61"/>
      <c r="WGH59" s="61"/>
      <c r="WGI59" s="61"/>
      <c r="WGJ59" s="61"/>
      <c r="WGK59" s="61"/>
      <c r="WGL59" s="61"/>
      <c r="WGM59" s="61"/>
      <c r="WGN59" s="61"/>
      <c r="WGO59" s="61"/>
      <c r="WGP59" s="61"/>
      <c r="WGQ59" s="61"/>
      <c r="WGR59" s="61"/>
      <c r="WGS59" s="61"/>
      <c r="WGT59" s="61"/>
      <c r="WGU59" s="61"/>
      <c r="WGV59" s="61"/>
      <c r="WGW59" s="61"/>
      <c r="WGX59" s="61"/>
      <c r="WGY59" s="61"/>
      <c r="WGZ59" s="61"/>
      <c r="WHA59" s="61"/>
      <c r="WHB59" s="61"/>
      <c r="WHC59" s="61"/>
      <c r="WHD59" s="61"/>
      <c r="WHE59" s="61"/>
      <c r="WHF59" s="61"/>
      <c r="WHG59" s="61"/>
      <c r="WHH59" s="61"/>
      <c r="WHI59" s="61"/>
      <c r="WHJ59" s="61"/>
      <c r="WHK59" s="61"/>
      <c r="WHL59" s="61"/>
      <c r="WHM59" s="61"/>
      <c r="WHN59" s="61"/>
      <c r="WHO59" s="61"/>
      <c r="WHP59" s="61"/>
      <c r="WHQ59" s="61"/>
      <c r="WHR59" s="61"/>
      <c r="WHS59" s="61"/>
      <c r="WHT59" s="61"/>
      <c r="WHU59" s="61"/>
      <c r="WHV59" s="61"/>
      <c r="WHW59" s="61"/>
      <c r="WHX59" s="61"/>
      <c r="WHY59" s="61"/>
      <c r="WHZ59" s="61"/>
      <c r="WIA59" s="61"/>
      <c r="WIB59" s="61"/>
      <c r="WIC59" s="61"/>
      <c r="WID59" s="61"/>
      <c r="WIE59" s="61"/>
      <c r="WIF59" s="61"/>
      <c r="WIG59" s="61"/>
      <c r="WIH59" s="61"/>
      <c r="WII59" s="61"/>
      <c r="WIJ59" s="61"/>
      <c r="WIK59" s="61"/>
      <c r="WIL59" s="61"/>
      <c r="WIM59" s="61"/>
      <c r="WIN59" s="61"/>
      <c r="WIO59" s="61"/>
      <c r="WIP59" s="61"/>
      <c r="WIQ59" s="61"/>
      <c r="WIR59" s="61"/>
      <c r="WIS59" s="61"/>
      <c r="WIT59" s="61"/>
      <c r="WIU59" s="61"/>
      <c r="WIV59" s="61"/>
      <c r="WIW59" s="61"/>
      <c r="WIX59" s="61"/>
      <c r="WIY59" s="61"/>
      <c r="WIZ59" s="61"/>
      <c r="WJA59" s="61"/>
      <c r="WJB59" s="61"/>
      <c r="WJC59" s="61"/>
      <c r="WJD59" s="61"/>
      <c r="WJE59" s="61"/>
      <c r="WJF59" s="61"/>
      <c r="WJG59" s="61"/>
      <c r="WJH59" s="61"/>
      <c r="WJI59" s="61"/>
      <c r="WJJ59" s="61"/>
      <c r="WJK59" s="61"/>
      <c r="WJL59" s="61"/>
      <c r="WJM59" s="61"/>
      <c r="WJN59" s="61"/>
      <c r="WJO59" s="61"/>
      <c r="WJP59" s="61"/>
      <c r="WJQ59" s="61"/>
      <c r="WJR59" s="61"/>
      <c r="WJS59" s="61"/>
      <c r="WJT59" s="61"/>
      <c r="WJU59" s="61"/>
      <c r="WJV59" s="61"/>
      <c r="WJW59" s="61"/>
      <c r="WJX59" s="61"/>
      <c r="WJY59" s="61"/>
      <c r="WJZ59" s="61"/>
      <c r="WKA59" s="61"/>
      <c r="WKB59" s="61"/>
      <c r="WKC59" s="61"/>
      <c r="WKD59" s="61"/>
      <c r="WKE59" s="61"/>
      <c r="WKF59" s="61"/>
      <c r="WKG59" s="61"/>
      <c r="WKH59" s="61"/>
      <c r="WKI59" s="61"/>
      <c r="WKJ59" s="61"/>
      <c r="WKK59" s="61"/>
      <c r="WKL59" s="61"/>
      <c r="WKM59" s="61"/>
      <c r="WKN59" s="61"/>
      <c r="WKO59" s="61"/>
      <c r="WKP59" s="61"/>
      <c r="WKQ59" s="61"/>
      <c r="WKR59" s="61"/>
      <c r="WKS59" s="61"/>
      <c r="WKT59" s="61"/>
      <c r="WKU59" s="61"/>
      <c r="WKV59" s="61"/>
      <c r="WKW59" s="61"/>
      <c r="WKX59" s="61"/>
      <c r="WKY59" s="61"/>
      <c r="WKZ59" s="61"/>
      <c r="WLA59" s="61"/>
      <c r="WLB59" s="61"/>
      <c r="WLC59" s="61"/>
      <c r="WLD59" s="61"/>
      <c r="WLE59" s="61"/>
      <c r="WLF59" s="61"/>
      <c r="WLG59" s="61"/>
      <c r="WLH59" s="61"/>
      <c r="WLI59" s="61"/>
      <c r="WLJ59" s="61"/>
      <c r="WLK59" s="61"/>
      <c r="WLL59" s="61"/>
      <c r="WLM59" s="61"/>
      <c r="WLN59" s="61"/>
      <c r="WLO59" s="61"/>
      <c r="WLP59" s="61"/>
      <c r="WLQ59" s="61"/>
      <c r="WLR59" s="61"/>
      <c r="WLS59" s="61"/>
      <c r="WLT59" s="61"/>
      <c r="WLU59" s="61"/>
      <c r="WLV59" s="61"/>
      <c r="WLW59" s="61"/>
      <c r="WLX59" s="61"/>
      <c r="WLY59" s="61"/>
      <c r="WLZ59" s="61"/>
      <c r="WMA59" s="61"/>
      <c r="WMB59" s="61"/>
      <c r="WMC59" s="61"/>
      <c r="WMD59" s="61"/>
      <c r="WME59" s="61"/>
      <c r="WMF59" s="61"/>
      <c r="WMG59" s="61"/>
      <c r="WMH59" s="61"/>
      <c r="WMI59" s="61"/>
      <c r="WMJ59" s="61"/>
      <c r="WMK59" s="61"/>
      <c r="WML59" s="61"/>
      <c r="WMM59" s="61"/>
      <c r="WMN59" s="61"/>
      <c r="WMO59" s="61"/>
      <c r="WMP59" s="61"/>
      <c r="WMQ59" s="61"/>
      <c r="WMR59" s="61"/>
      <c r="WMS59" s="61"/>
      <c r="WMT59" s="61"/>
      <c r="WMU59" s="61"/>
      <c r="WMV59" s="61"/>
      <c r="WMW59" s="61"/>
      <c r="WMX59" s="61"/>
      <c r="WMY59" s="61"/>
      <c r="WMZ59" s="61"/>
      <c r="WNA59" s="61"/>
      <c r="WNB59" s="61"/>
      <c r="WNC59" s="61"/>
      <c r="WND59" s="61"/>
      <c r="WNE59" s="61"/>
      <c r="WNF59" s="61"/>
      <c r="WNG59" s="61"/>
      <c r="WNH59" s="61"/>
      <c r="WNI59" s="61"/>
      <c r="WNJ59" s="61"/>
      <c r="WNK59" s="61"/>
      <c r="WNL59" s="61"/>
      <c r="WNM59" s="61"/>
      <c r="WNN59" s="61"/>
      <c r="WNO59" s="61"/>
      <c r="WNP59" s="61"/>
      <c r="WNQ59" s="61"/>
      <c r="WNR59" s="61"/>
      <c r="WNS59" s="61"/>
      <c r="WNT59" s="61"/>
      <c r="WNU59" s="61"/>
      <c r="WNV59" s="61"/>
      <c r="WNW59" s="61"/>
      <c r="WNX59" s="61"/>
      <c r="WNY59" s="61"/>
      <c r="WNZ59" s="61"/>
      <c r="WOA59" s="61"/>
      <c r="WOB59" s="61"/>
      <c r="WOC59" s="61"/>
      <c r="WOD59" s="61"/>
      <c r="WOE59" s="61"/>
      <c r="WOF59" s="61"/>
      <c r="WOG59" s="61"/>
      <c r="WOH59" s="61"/>
      <c r="WOI59" s="61"/>
      <c r="WOJ59" s="61"/>
      <c r="WOK59" s="61"/>
      <c r="WOL59" s="61"/>
      <c r="WOM59" s="61"/>
      <c r="WON59" s="61"/>
      <c r="WOO59" s="61"/>
      <c r="WOP59" s="61"/>
      <c r="WOQ59" s="61"/>
      <c r="WOR59" s="61"/>
      <c r="WOS59" s="61"/>
      <c r="WOT59" s="61"/>
      <c r="WOU59" s="61"/>
      <c r="WOV59" s="61"/>
      <c r="WOW59" s="61"/>
      <c r="WOX59" s="61"/>
      <c r="WOY59" s="61"/>
      <c r="WOZ59" s="61"/>
      <c r="WPA59" s="61"/>
      <c r="WPB59" s="61"/>
      <c r="WPC59" s="61"/>
      <c r="WPD59" s="61"/>
      <c r="WPE59" s="61"/>
      <c r="WPF59" s="61"/>
      <c r="WPG59" s="61"/>
      <c r="WPH59" s="61"/>
      <c r="WPI59" s="61"/>
      <c r="WPJ59" s="61"/>
      <c r="WPK59" s="61"/>
      <c r="WPL59" s="61"/>
      <c r="WPM59" s="61"/>
      <c r="WPN59" s="61"/>
      <c r="WPO59" s="61"/>
      <c r="WPP59" s="61"/>
      <c r="WPQ59" s="61"/>
      <c r="WPR59" s="61"/>
      <c r="WPS59" s="61"/>
      <c r="WPT59" s="61"/>
      <c r="WPU59" s="61"/>
      <c r="WPV59" s="61"/>
      <c r="WPW59" s="61"/>
      <c r="WPX59" s="61"/>
      <c r="WPY59" s="61"/>
      <c r="WPZ59" s="61"/>
      <c r="WQA59" s="61"/>
      <c r="WQB59" s="61"/>
      <c r="WQC59" s="61"/>
      <c r="WQD59" s="61"/>
      <c r="WQE59" s="61"/>
      <c r="WQF59" s="61"/>
      <c r="WQG59" s="61"/>
      <c r="WQH59" s="61"/>
      <c r="WQI59" s="61"/>
      <c r="WQJ59" s="61"/>
      <c r="WQK59" s="61"/>
      <c r="WQL59" s="61"/>
      <c r="WQM59" s="61"/>
      <c r="WQN59" s="61"/>
      <c r="WQO59" s="61"/>
      <c r="WQP59" s="61"/>
      <c r="WQQ59" s="61"/>
      <c r="WQR59" s="61"/>
      <c r="WQS59" s="61"/>
      <c r="WQT59" s="61"/>
      <c r="WQU59" s="61"/>
      <c r="WQV59" s="61"/>
      <c r="WQW59" s="61"/>
      <c r="WQX59" s="61"/>
      <c r="WQY59" s="61"/>
      <c r="WQZ59" s="61"/>
      <c r="WRA59" s="61"/>
      <c r="WRB59" s="61"/>
      <c r="WRC59" s="61"/>
      <c r="WRD59" s="61"/>
      <c r="WRE59" s="61"/>
      <c r="WRF59" s="61"/>
      <c r="WRG59" s="61"/>
      <c r="WRH59" s="61"/>
      <c r="WRI59" s="61"/>
      <c r="WRJ59" s="61"/>
      <c r="WRK59" s="61"/>
      <c r="WRL59" s="61"/>
      <c r="WRM59" s="61"/>
      <c r="WRN59" s="61"/>
      <c r="WRO59" s="61"/>
      <c r="WRP59" s="61"/>
      <c r="WRQ59" s="61"/>
      <c r="WRR59" s="61"/>
      <c r="WRS59" s="61"/>
      <c r="WRT59" s="61"/>
      <c r="WRU59" s="61"/>
      <c r="WRV59" s="61"/>
      <c r="WRW59" s="61"/>
      <c r="WRX59" s="61"/>
      <c r="WRY59" s="61"/>
      <c r="WRZ59" s="61"/>
      <c r="WSA59" s="61"/>
      <c r="WSB59" s="61"/>
      <c r="WSC59" s="61"/>
      <c r="WSD59" s="61"/>
      <c r="WSE59" s="61"/>
      <c r="WSF59" s="61"/>
      <c r="WSG59" s="61"/>
      <c r="WSH59" s="61"/>
      <c r="WSI59" s="61"/>
      <c r="WSJ59" s="61"/>
      <c r="WSK59" s="61"/>
      <c r="WSL59" s="61"/>
      <c r="WSM59" s="61"/>
      <c r="WSN59" s="61"/>
      <c r="WSO59" s="61"/>
      <c r="WSP59" s="61"/>
      <c r="WSQ59" s="61"/>
      <c r="WSR59" s="61"/>
      <c r="WSS59" s="61"/>
      <c r="WST59" s="61"/>
      <c r="WSU59" s="61"/>
      <c r="WSV59" s="61"/>
      <c r="WSW59" s="61"/>
      <c r="WSX59" s="61"/>
      <c r="WSY59" s="61"/>
      <c r="WSZ59" s="61"/>
      <c r="WTA59" s="61"/>
      <c r="WTB59" s="61"/>
      <c r="WTC59" s="61"/>
      <c r="WTD59" s="61"/>
      <c r="WTE59" s="61"/>
      <c r="WTF59" s="61"/>
      <c r="WTG59" s="61"/>
      <c r="WTH59" s="61"/>
      <c r="WTI59" s="61"/>
      <c r="WTJ59" s="61"/>
      <c r="WTK59" s="61"/>
      <c r="WTL59" s="61"/>
      <c r="WTM59" s="61"/>
      <c r="WTN59" s="61"/>
      <c r="WTO59" s="61"/>
      <c r="WTP59" s="61"/>
      <c r="WTQ59" s="61"/>
      <c r="WTR59" s="61"/>
      <c r="WTS59" s="61"/>
      <c r="WTT59" s="61"/>
      <c r="WTU59" s="61"/>
      <c r="WTV59" s="61"/>
      <c r="WTW59" s="61"/>
      <c r="WTX59" s="61"/>
      <c r="WTY59" s="61"/>
      <c r="WTZ59" s="61"/>
      <c r="WUA59" s="61"/>
      <c r="WUB59" s="61"/>
      <c r="WUC59" s="61"/>
      <c r="WUD59" s="61"/>
      <c r="WUE59" s="61"/>
      <c r="WUF59" s="61"/>
      <c r="WUG59" s="61"/>
      <c r="WUH59" s="61"/>
      <c r="WUI59" s="61"/>
      <c r="WUJ59" s="61"/>
      <c r="WUK59" s="61"/>
      <c r="WUL59" s="61"/>
      <c r="WUM59" s="61"/>
      <c r="WUN59" s="61"/>
      <c r="WUO59" s="61"/>
      <c r="WUP59" s="61"/>
      <c r="WUQ59" s="61"/>
      <c r="WUR59" s="61"/>
      <c r="WUS59" s="61"/>
      <c r="WUT59" s="61"/>
      <c r="WUU59" s="61"/>
      <c r="WUV59" s="61"/>
      <c r="WUW59" s="61"/>
      <c r="WUX59" s="61"/>
      <c r="WUY59" s="61"/>
      <c r="WUZ59" s="61"/>
      <c r="WVA59" s="61"/>
      <c r="WVB59" s="61"/>
      <c r="WVC59" s="61"/>
      <c r="WVD59" s="61"/>
      <c r="WVE59" s="61"/>
      <c r="WVF59" s="61"/>
      <c r="WVG59" s="61"/>
      <c r="WVH59" s="61"/>
      <c r="WVI59" s="61"/>
      <c r="WVJ59" s="61"/>
      <c r="WVK59" s="61"/>
      <c r="WVL59" s="61"/>
      <c r="WVM59" s="61"/>
      <c r="WVN59" s="61"/>
      <c r="WVO59" s="61"/>
      <c r="WVP59" s="61"/>
      <c r="WVQ59" s="61"/>
      <c r="WVR59" s="61"/>
      <c r="WVS59" s="61"/>
      <c r="WVT59" s="61"/>
      <c r="WVU59" s="61"/>
      <c r="WVV59" s="61"/>
      <c r="WVW59" s="61"/>
      <c r="WVX59" s="61"/>
      <c r="WVY59" s="61"/>
      <c r="WVZ59" s="61"/>
      <c r="WWA59" s="61"/>
      <c r="WWB59" s="61"/>
      <c r="WWC59" s="61"/>
      <c r="WWD59" s="61"/>
      <c r="WWE59" s="61"/>
      <c r="WWF59" s="61"/>
      <c r="WWG59" s="61"/>
      <c r="WWH59" s="61"/>
      <c r="WWI59" s="61"/>
      <c r="WWJ59" s="61"/>
      <c r="WWK59" s="61"/>
      <c r="WWL59" s="61"/>
      <c r="WWM59" s="61"/>
      <c r="WWN59" s="61"/>
      <c r="WWO59" s="61"/>
      <c r="WWP59" s="61"/>
      <c r="WWQ59" s="61"/>
      <c r="WWR59" s="61"/>
      <c r="WWS59" s="61"/>
      <c r="WWT59" s="61"/>
      <c r="WWU59" s="61"/>
      <c r="WWV59" s="61"/>
      <c r="WWW59" s="61"/>
      <c r="WWX59" s="61"/>
      <c r="WWY59" s="61"/>
      <c r="WWZ59" s="61"/>
      <c r="WXA59" s="61"/>
      <c r="WXB59" s="61"/>
      <c r="WXC59" s="61"/>
      <c r="WXD59" s="61"/>
      <c r="WXE59" s="61"/>
      <c r="WXF59" s="61"/>
      <c r="WXG59" s="61"/>
      <c r="WXH59" s="61"/>
      <c r="WXI59" s="61"/>
      <c r="WXJ59" s="61"/>
      <c r="WXK59" s="61"/>
      <c r="WXL59" s="61"/>
      <c r="WXM59" s="61"/>
      <c r="WXN59" s="61"/>
      <c r="WXO59" s="61"/>
      <c r="WXP59" s="61"/>
      <c r="WXQ59" s="61"/>
      <c r="WXR59" s="61"/>
      <c r="WXS59" s="61"/>
      <c r="WXT59" s="61"/>
      <c r="WXU59" s="61"/>
      <c r="WXV59" s="61"/>
      <c r="WXW59" s="61"/>
      <c r="WXX59" s="61"/>
      <c r="WXY59" s="61"/>
      <c r="WXZ59" s="61"/>
      <c r="WYA59" s="61"/>
      <c r="WYB59" s="61"/>
      <c r="WYC59" s="61"/>
      <c r="WYD59" s="61"/>
      <c r="WYE59" s="61"/>
      <c r="WYF59" s="61"/>
      <c r="WYG59" s="61"/>
      <c r="WYH59" s="61"/>
      <c r="WYI59" s="61"/>
      <c r="WYJ59" s="61"/>
      <c r="WYK59" s="61"/>
      <c r="WYL59" s="61"/>
      <c r="WYM59" s="61"/>
      <c r="WYN59" s="61"/>
      <c r="WYO59" s="61"/>
      <c r="WYP59" s="61"/>
      <c r="WYQ59" s="61"/>
      <c r="WYR59" s="61"/>
      <c r="WYS59" s="61"/>
      <c r="WYT59" s="61"/>
      <c r="WYU59" s="61"/>
      <c r="WYV59" s="61"/>
      <c r="WYW59" s="61"/>
      <c r="WYX59" s="61"/>
      <c r="WYY59" s="61"/>
      <c r="WYZ59" s="61"/>
      <c r="WZA59" s="61"/>
      <c r="WZB59" s="61"/>
      <c r="WZC59" s="61"/>
      <c r="WZD59" s="61"/>
      <c r="WZE59" s="61"/>
      <c r="WZF59" s="61"/>
      <c r="WZG59" s="61"/>
      <c r="WZH59" s="61"/>
      <c r="WZI59" s="61"/>
      <c r="WZJ59" s="61"/>
      <c r="WZK59" s="61"/>
      <c r="WZL59" s="61"/>
      <c r="WZM59" s="61"/>
      <c r="WZN59" s="61"/>
      <c r="WZO59" s="61"/>
      <c r="WZP59" s="61"/>
      <c r="WZQ59" s="61"/>
      <c r="WZR59" s="61"/>
      <c r="WZS59" s="61"/>
      <c r="WZT59" s="61"/>
      <c r="WZU59" s="61"/>
      <c r="WZV59" s="61"/>
      <c r="WZW59" s="61"/>
      <c r="WZX59" s="61"/>
      <c r="WZY59" s="61"/>
      <c r="WZZ59" s="61"/>
      <c r="XAA59" s="61"/>
      <c r="XAB59" s="61"/>
      <c r="XAC59" s="61"/>
      <c r="XAD59" s="61"/>
      <c r="XAE59" s="61"/>
      <c r="XAF59" s="61"/>
      <c r="XAG59" s="61"/>
      <c r="XAH59" s="61"/>
      <c r="XAI59" s="61"/>
      <c r="XAJ59" s="61"/>
      <c r="XAK59" s="61"/>
      <c r="XAL59" s="61"/>
      <c r="XAM59" s="61"/>
      <c r="XAN59" s="61"/>
      <c r="XAO59" s="61"/>
      <c r="XAP59" s="61"/>
      <c r="XAQ59" s="61"/>
      <c r="XAR59" s="61"/>
      <c r="XAS59" s="61"/>
      <c r="XAT59" s="61"/>
      <c r="XAU59" s="61"/>
      <c r="XAV59" s="61"/>
      <c r="XAW59" s="61"/>
      <c r="XAX59" s="61"/>
      <c r="XAY59" s="61"/>
      <c r="XAZ59" s="61"/>
      <c r="XBA59" s="61"/>
      <c r="XBB59" s="61"/>
      <c r="XBC59" s="61"/>
      <c r="XBD59" s="61"/>
      <c r="XBE59" s="61"/>
      <c r="XBF59" s="61"/>
      <c r="XBG59" s="61"/>
      <c r="XBH59" s="61"/>
      <c r="XBI59" s="61"/>
      <c r="XBJ59" s="61"/>
      <c r="XBK59" s="61"/>
      <c r="XBL59" s="61"/>
      <c r="XBM59" s="61"/>
      <c r="XBN59" s="61"/>
      <c r="XBO59" s="61"/>
      <c r="XBP59" s="61"/>
      <c r="XBQ59" s="61"/>
      <c r="XBR59" s="61"/>
      <c r="XBS59" s="61"/>
      <c r="XBT59" s="61"/>
      <c r="XBU59" s="61"/>
      <c r="XBV59" s="61"/>
      <c r="XBW59" s="61"/>
      <c r="XBX59" s="61"/>
      <c r="XBY59" s="61"/>
      <c r="XBZ59" s="61"/>
      <c r="XCA59" s="61"/>
      <c r="XCB59" s="61"/>
      <c r="XCC59" s="61"/>
      <c r="XCD59" s="61"/>
      <c r="XCE59" s="61"/>
      <c r="XCF59" s="61"/>
      <c r="XCG59" s="61"/>
      <c r="XCH59" s="61"/>
      <c r="XCI59" s="61"/>
      <c r="XCJ59" s="61"/>
      <c r="XCK59" s="61"/>
      <c r="XCL59" s="61"/>
      <c r="XCM59" s="61"/>
      <c r="XCN59" s="61"/>
      <c r="XCO59" s="61"/>
      <c r="XCP59" s="61"/>
      <c r="XCQ59" s="61"/>
      <c r="XCR59" s="61"/>
      <c r="XCS59" s="61"/>
      <c r="XCT59" s="61"/>
      <c r="XCU59" s="61"/>
      <c r="XCV59" s="61"/>
      <c r="XCW59" s="61"/>
      <c r="XCX59" s="61"/>
      <c r="XCY59" s="61"/>
      <c r="XCZ59" s="61"/>
      <c r="XDA59" s="61"/>
      <c r="XDB59" s="61"/>
      <c r="XDC59" s="61"/>
      <c r="XDD59" s="61"/>
      <c r="XDE59" s="61"/>
      <c r="XDF59" s="61"/>
      <c r="XDG59" s="61"/>
      <c r="XDH59" s="61"/>
      <c r="XDI59" s="61"/>
      <c r="XDJ59" s="61"/>
      <c r="XDK59" s="61"/>
      <c r="XDL59" s="61"/>
      <c r="XDM59" s="61"/>
      <c r="XDN59" s="61"/>
      <c r="XDO59" s="61"/>
      <c r="XDP59" s="61"/>
      <c r="XDQ59" s="61"/>
      <c r="XDR59" s="61"/>
      <c r="XDS59" s="61"/>
      <c r="XDT59" s="61"/>
    </row>
    <row r="60" spans="2:16354" collapsed="1">
      <c r="C60" s="18" t="s">
        <v>69</v>
      </c>
      <c r="D60" s="62">
        <v>100</v>
      </c>
      <c r="E60" s="62">
        <v>100</v>
      </c>
      <c r="F60" s="62">
        <v>100</v>
      </c>
      <c r="G60" s="62">
        <v>100</v>
      </c>
      <c r="H60" s="62">
        <v>100</v>
      </c>
      <c r="I60" s="62">
        <v>100</v>
      </c>
      <c r="J60" s="62">
        <v>100</v>
      </c>
      <c r="K60" s="62">
        <v>100</v>
      </c>
      <c r="L60" s="62">
        <v>100</v>
      </c>
      <c r="M60" s="62">
        <v>100</v>
      </c>
      <c r="N60" s="62">
        <v>100</v>
      </c>
      <c r="P60" s="62">
        <v>130.69999999999999</v>
      </c>
      <c r="Q60" s="62">
        <v>130.69999999999999</v>
      </c>
      <c r="R60" s="62">
        <v>130.69999999999999</v>
      </c>
      <c r="S60" s="62">
        <v>130.69999999999999</v>
      </c>
      <c r="T60" s="62">
        <v>130.69999999999999</v>
      </c>
      <c r="U60" s="62">
        <v>130.69999999999999</v>
      </c>
      <c r="V60" s="62">
        <v>130.69999999999999</v>
      </c>
      <c r="W60" s="62">
        <v>130.69999999999999</v>
      </c>
      <c r="X60" s="62">
        <v>130.69999999999999</v>
      </c>
      <c r="Y60" s="62">
        <v>130.69999999999999</v>
      </c>
      <c r="AA60" s="62">
        <f>$G$26</f>
        <v>3.2018583095454951</v>
      </c>
      <c r="AB60" s="62">
        <f>$G$26</f>
        <v>3.2018583095454951</v>
      </c>
      <c r="AC60" s="62">
        <f>$G$26</f>
        <v>3.2018583095454951</v>
      </c>
      <c r="AD60" s="62">
        <f>$G$26</f>
        <v>3.2018583095454951</v>
      </c>
      <c r="AE60" s="62">
        <f>$G$26</f>
        <v>3.2018583095454951</v>
      </c>
      <c r="AF60" s="62">
        <f t="shared" ref="AF60" si="151">$G$26</f>
        <v>3.2018583095454951</v>
      </c>
      <c r="AH60" s="62">
        <f>$G$28</f>
        <v>103.2018583095455</v>
      </c>
      <c r="AI60" s="62">
        <f t="shared" ref="AI60:AQ60" si="152">$G$28</f>
        <v>103.2018583095455</v>
      </c>
      <c r="AJ60" s="62">
        <f t="shared" si="152"/>
        <v>103.2018583095455</v>
      </c>
      <c r="AK60" s="62">
        <f t="shared" si="152"/>
        <v>103.2018583095455</v>
      </c>
      <c r="AL60" s="62">
        <f t="shared" si="152"/>
        <v>103.2018583095455</v>
      </c>
      <c r="AM60" s="62">
        <f t="shared" si="152"/>
        <v>103.2018583095455</v>
      </c>
      <c r="AN60" s="62">
        <f t="shared" si="152"/>
        <v>103.2018583095455</v>
      </c>
      <c r="AO60" s="62">
        <f t="shared" si="152"/>
        <v>103.2018583095455</v>
      </c>
      <c r="AP60" s="62">
        <f t="shared" si="152"/>
        <v>103.2018583095455</v>
      </c>
      <c r="AQ60" s="62">
        <f t="shared" si="152"/>
        <v>103.2018583095455</v>
      </c>
      <c r="XDU60" s="61"/>
      <c r="XDV60" s="61"/>
      <c r="XDW60" s="61"/>
      <c r="XDX60" s="61"/>
      <c r="XDY60" s="61"/>
    </row>
    <row r="61" spans="2:16354">
      <c r="C61" s="20" t="s">
        <v>56</v>
      </c>
      <c r="D61" s="224">
        <f t="shared" ref="D61:N61" si="153">D58/D60</f>
        <v>4.9406634000000018</v>
      </c>
      <c r="E61" s="224">
        <f t="shared" si="153"/>
        <v>4.1984203999999998</v>
      </c>
      <c r="F61" s="224">
        <f t="shared" si="153"/>
        <v>10.765581240000001</v>
      </c>
      <c r="G61" s="224">
        <f t="shared" si="153"/>
        <v>9.2459501799999995</v>
      </c>
      <c r="H61" s="224">
        <f t="shared" si="153"/>
        <v>13.335999999999997</v>
      </c>
      <c r="I61" s="224">
        <f t="shared" si="153"/>
        <v>12.425655583659291</v>
      </c>
      <c r="J61" s="224">
        <f t="shared" si="153"/>
        <v>14.217347295339678</v>
      </c>
      <c r="K61" s="224">
        <f t="shared" si="153"/>
        <v>15.559309954382938</v>
      </c>
      <c r="L61" s="224">
        <f t="shared" si="153"/>
        <v>16.915387996141</v>
      </c>
      <c r="M61" s="224">
        <f t="shared" si="153"/>
        <v>18.255167483060319</v>
      </c>
      <c r="N61" s="224">
        <f t="shared" si="153"/>
        <v>19.551102950459835</v>
      </c>
      <c r="O61" s="224"/>
      <c r="P61" s="224">
        <f t="shared" ref="P61:Y61" si="154">P58/P60</f>
        <v>1.2624330527926551</v>
      </c>
      <c r="Q61" s="224">
        <f t="shared" si="154"/>
        <v>1.3573068094873761</v>
      </c>
      <c r="R61" s="224">
        <f t="shared" si="154"/>
        <v>2.406273909716909</v>
      </c>
      <c r="S61" s="224">
        <f t="shared" si="154"/>
        <v>1.2026778882938045</v>
      </c>
      <c r="T61" s="224">
        <f t="shared" si="154"/>
        <v>1.2986831882369976</v>
      </c>
      <c r="U61" s="224">
        <f t="shared" si="154"/>
        <v>1.4056037091031015</v>
      </c>
      <c r="V61" s="224">
        <f t="shared" si="154"/>
        <v>1.5265551311190499</v>
      </c>
      <c r="W61" s="224">
        <f t="shared" si="154"/>
        <v>1.6613166305874958</v>
      </c>
      <c r="X61" s="224">
        <f t="shared" si="154"/>
        <v>1.8092991374077034</v>
      </c>
      <c r="Y61" s="224">
        <f t="shared" si="154"/>
        <v>1.9692995443615622</v>
      </c>
      <c r="AH61" s="224">
        <f t="shared" ref="AH61:AQ61" si="155">AH53/AH60</f>
        <v>5.8468136489287756</v>
      </c>
      <c r="AI61" s="224">
        <f t="shared" si="155"/>
        <v>7.0665157376270882</v>
      </c>
      <c r="AJ61" s="224">
        <f t="shared" si="155"/>
        <v>9.1298782870082409</v>
      </c>
      <c r="AK61" s="224">
        <f t="shared" si="155"/>
        <v>10.215927803944204</v>
      </c>
      <c r="AL61" s="224">
        <f t="shared" si="155"/>
        <v>15.390129220108774</v>
      </c>
      <c r="AM61" s="224">
        <f t="shared" si="155"/>
        <v>18.468530141306445</v>
      </c>
      <c r="AN61" s="224">
        <f t="shared" si="155"/>
        <v>20.699588519638258</v>
      </c>
      <c r="AO61" s="224">
        <f t="shared" si="155"/>
        <v>23.028125056617505</v>
      </c>
      <c r="AP61" s="224">
        <f t="shared" si="155"/>
        <v>25.429031143941394</v>
      </c>
      <c r="AQ61" s="224">
        <f t="shared" si="155"/>
        <v>27.411856996029478</v>
      </c>
    </row>
    <row r="62" spans="2:16354" ht="13" thickBot="1">
      <c r="C62" s="20"/>
      <c r="E62" s="25"/>
      <c r="F62" s="25"/>
      <c r="G62" s="25"/>
      <c r="H62" s="25"/>
      <c r="I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2:16354" ht="13">
      <c r="C63" s="150" t="s">
        <v>113</v>
      </c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</row>
    <row r="64" spans="2:16354" ht="13" thickBot="1">
      <c r="C64" s="152" t="s">
        <v>57</v>
      </c>
      <c r="D64" s="153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3"/>
      <c r="P64" s="153"/>
      <c r="Q64" s="153"/>
      <c r="R64" s="154"/>
      <c r="S64" s="154"/>
      <c r="T64" s="154"/>
      <c r="U64" s="154"/>
      <c r="V64" s="154"/>
      <c r="W64" s="154"/>
      <c r="X64" s="154"/>
      <c r="Y64" s="154"/>
      <c r="Z64" s="154"/>
      <c r="AA64" s="153"/>
      <c r="AB64" s="153"/>
      <c r="AC64" s="154"/>
      <c r="AD64" s="154"/>
      <c r="AE64" s="154"/>
      <c r="AF64" s="154"/>
      <c r="AG64" s="154"/>
      <c r="AL64" s="72">
        <f>AL61/I61-1</f>
        <v>0.23857683938608432</v>
      </c>
      <c r="AM64" s="72">
        <f t="shared" ref="AM64:AQ64" si="156">AM61/J61-1</f>
        <v>0.2990137863031781</v>
      </c>
      <c r="AN64" s="72">
        <f t="shared" si="156"/>
        <v>0.33036674379041742</v>
      </c>
      <c r="AO64" s="72">
        <f t="shared" si="156"/>
        <v>0.361371377462405</v>
      </c>
      <c r="AP64" s="72">
        <f t="shared" si="156"/>
        <v>0.39297714839033837</v>
      </c>
      <c r="AQ64" s="72">
        <f t="shared" si="156"/>
        <v>0.40206192282286346</v>
      </c>
      <c r="XDV64" s="20"/>
      <c r="XDW64" s="20"/>
      <c r="XDX64" s="20"/>
      <c r="XDY64" s="20"/>
      <c r="XDZ64" s="20"/>
    </row>
    <row r="65" spans="2:16384"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2:16384" s="52" customFormat="1">
      <c r="C66" s="18"/>
      <c r="D66" s="18"/>
      <c r="E66" s="61"/>
      <c r="F66" s="61"/>
      <c r="G66" s="61"/>
      <c r="H66" s="61"/>
      <c r="I66" s="61"/>
      <c r="J66" s="18"/>
      <c r="K66" s="18"/>
      <c r="L66" s="18"/>
      <c r="M66" s="18"/>
      <c r="N66" s="18"/>
      <c r="O66" s="18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18"/>
      <c r="AB66" s="61"/>
      <c r="AC66" s="61"/>
      <c r="AD66" s="61"/>
      <c r="AE66" s="61"/>
      <c r="AF66" s="61"/>
      <c r="AG66" s="61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  <c r="AML66" s="18"/>
      <c r="AMM66" s="18"/>
      <c r="AMN66" s="18"/>
      <c r="AMO66" s="18"/>
      <c r="AMP66" s="18"/>
      <c r="AMQ66" s="18"/>
      <c r="AMR66" s="18"/>
      <c r="AMS66" s="18"/>
      <c r="AMT66" s="18"/>
      <c r="AMU66" s="18"/>
      <c r="AMV66" s="18"/>
      <c r="AMW66" s="18"/>
      <c r="AMX66" s="18"/>
      <c r="AMY66" s="18"/>
      <c r="AMZ66" s="18"/>
      <c r="ANA66" s="18"/>
      <c r="ANB66" s="18"/>
      <c r="ANC66" s="18"/>
      <c r="AND66" s="18"/>
      <c r="ANE66" s="18"/>
      <c r="ANF66" s="18"/>
      <c r="ANG66" s="18"/>
      <c r="ANH66" s="18"/>
      <c r="ANI66" s="18"/>
      <c r="ANJ66" s="18"/>
      <c r="ANK66" s="18"/>
      <c r="ANL66" s="18"/>
      <c r="ANM66" s="18"/>
      <c r="ANN66" s="18"/>
      <c r="ANO66" s="18"/>
      <c r="ANP66" s="18"/>
      <c r="ANQ66" s="18"/>
      <c r="ANR66" s="18"/>
      <c r="ANS66" s="18"/>
      <c r="ANT66" s="18"/>
      <c r="ANU66" s="18"/>
      <c r="ANV66" s="18"/>
      <c r="ANW66" s="18"/>
      <c r="ANX66" s="18"/>
      <c r="ANY66" s="18"/>
      <c r="ANZ66" s="18"/>
      <c r="AOA66" s="18"/>
      <c r="AOB66" s="18"/>
      <c r="AOC66" s="18"/>
      <c r="AOD66" s="18"/>
      <c r="AOE66" s="18"/>
      <c r="AOF66" s="18"/>
      <c r="AOG66" s="18"/>
      <c r="AOH66" s="18"/>
      <c r="AOI66" s="18"/>
      <c r="AOJ66" s="18"/>
      <c r="AOK66" s="18"/>
      <c r="AOL66" s="18"/>
      <c r="AOM66" s="18"/>
      <c r="AON66" s="18"/>
      <c r="AOO66" s="18"/>
      <c r="AOP66" s="18"/>
      <c r="AOQ66" s="18"/>
      <c r="AOR66" s="18"/>
      <c r="AOS66" s="18"/>
      <c r="AOT66" s="18"/>
      <c r="AOU66" s="18"/>
      <c r="AOV66" s="18"/>
      <c r="AOW66" s="18"/>
      <c r="AOX66" s="18"/>
      <c r="AOY66" s="18"/>
      <c r="AOZ66" s="18"/>
      <c r="APA66" s="18"/>
      <c r="APB66" s="18"/>
      <c r="APC66" s="18"/>
      <c r="APD66" s="18"/>
      <c r="APE66" s="18"/>
      <c r="APF66" s="18"/>
      <c r="APG66" s="18"/>
      <c r="APH66" s="18"/>
      <c r="API66" s="18"/>
      <c r="APJ66" s="18"/>
      <c r="APK66" s="18"/>
      <c r="APL66" s="18"/>
      <c r="APM66" s="18"/>
      <c r="APN66" s="18"/>
      <c r="APO66" s="18"/>
      <c r="APP66" s="18"/>
      <c r="APQ66" s="18"/>
      <c r="APR66" s="18"/>
      <c r="APS66" s="18"/>
      <c r="APT66" s="18"/>
      <c r="APU66" s="18"/>
      <c r="APV66" s="18"/>
      <c r="APW66" s="18"/>
      <c r="APX66" s="18"/>
      <c r="APY66" s="18"/>
      <c r="APZ66" s="18"/>
      <c r="AQA66" s="18"/>
      <c r="AQB66" s="18"/>
      <c r="AQC66" s="18"/>
      <c r="AQD66" s="18"/>
      <c r="AQE66" s="18"/>
      <c r="AQF66" s="18"/>
      <c r="AQG66" s="18"/>
      <c r="AQH66" s="18"/>
      <c r="AQI66" s="18"/>
      <c r="AQJ66" s="18"/>
      <c r="AQK66" s="18"/>
      <c r="AQL66" s="18"/>
      <c r="AQM66" s="18"/>
      <c r="AQN66" s="18"/>
      <c r="AQO66" s="18"/>
      <c r="AQP66" s="18"/>
      <c r="AQQ66" s="18"/>
      <c r="AQR66" s="18"/>
      <c r="AQS66" s="18"/>
      <c r="AQT66" s="18"/>
      <c r="AQU66" s="18"/>
      <c r="AQV66" s="18"/>
      <c r="AQW66" s="18"/>
      <c r="AQX66" s="18"/>
      <c r="AQY66" s="18"/>
      <c r="AQZ66" s="18"/>
      <c r="ARA66" s="18"/>
      <c r="ARB66" s="18"/>
      <c r="ARC66" s="18"/>
      <c r="ARD66" s="18"/>
      <c r="ARE66" s="18"/>
      <c r="ARF66" s="18"/>
      <c r="ARG66" s="18"/>
      <c r="ARH66" s="18"/>
      <c r="ARI66" s="18"/>
      <c r="ARJ66" s="18"/>
      <c r="ARK66" s="18"/>
      <c r="ARL66" s="18"/>
      <c r="ARM66" s="18"/>
      <c r="ARN66" s="18"/>
      <c r="ARO66" s="18"/>
      <c r="ARP66" s="18"/>
      <c r="ARQ66" s="18"/>
      <c r="ARR66" s="18"/>
      <c r="ARS66" s="18"/>
      <c r="ART66" s="18"/>
      <c r="ARU66" s="18"/>
      <c r="ARV66" s="18"/>
      <c r="ARW66" s="18"/>
      <c r="ARX66" s="18"/>
      <c r="ARY66" s="18"/>
      <c r="ARZ66" s="18"/>
      <c r="ASA66" s="18"/>
      <c r="ASB66" s="18"/>
      <c r="ASC66" s="18"/>
      <c r="ASD66" s="18"/>
      <c r="ASE66" s="18"/>
      <c r="ASF66" s="18"/>
      <c r="ASG66" s="18"/>
      <c r="ASH66" s="18"/>
      <c r="ASI66" s="18"/>
      <c r="ASJ66" s="18"/>
      <c r="ASK66" s="18"/>
      <c r="ASL66" s="18"/>
      <c r="ASM66" s="18"/>
      <c r="ASN66" s="18"/>
      <c r="ASO66" s="18"/>
      <c r="ASP66" s="18"/>
      <c r="ASQ66" s="18"/>
      <c r="ASR66" s="18"/>
      <c r="ASS66" s="18"/>
      <c r="AST66" s="18"/>
      <c r="ASU66" s="18"/>
      <c r="ASV66" s="18"/>
      <c r="ASW66" s="18"/>
      <c r="ASX66" s="18"/>
      <c r="ASY66" s="18"/>
      <c r="ASZ66" s="18"/>
      <c r="ATA66" s="18"/>
      <c r="ATB66" s="18"/>
      <c r="ATC66" s="18"/>
      <c r="ATD66" s="18"/>
      <c r="ATE66" s="18"/>
      <c r="ATF66" s="18"/>
      <c r="ATG66" s="18"/>
      <c r="ATH66" s="18"/>
      <c r="ATI66" s="18"/>
      <c r="ATJ66" s="18"/>
      <c r="ATK66" s="18"/>
      <c r="ATL66" s="18"/>
      <c r="ATM66" s="18"/>
      <c r="ATN66" s="18"/>
      <c r="ATO66" s="18"/>
      <c r="ATP66" s="18"/>
      <c r="ATQ66" s="18"/>
      <c r="ATR66" s="18"/>
      <c r="ATS66" s="18"/>
      <c r="ATT66" s="18"/>
      <c r="ATU66" s="18"/>
      <c r="ATV66" s="18"/>
      <c r="ATW66" s="18"/>
      <c r="ATX66" s="18"/>
      <c r="ATY66" s="18"/>
      <c r="ATZ66" s="18"/>
      <c r="AUA66" s="18"/>
      <c r="AUB66" s="18"/>
      <c r="AUC66" s="18"/>
      <c r="AUD66" s="18"/>
      <c r="AUE66" s="18"/>
      <c r="AUF66" s="18"/>
      <c r="AUG66" s="18"/>
      <c r="AUH66" s="18"/>
      <c r="AUI66" s="18"/>
      <c r="AUJ66" s="18"/>
      <c r="AUK66" s="18"/>
      <c r="AUL66" s="18"/>
      <c r="AUM66" s="18"/>
      <c r="AUN66" s="18"/>
      <c r="AUO66" s="18"/>
      <c r="AUP66" s="18"/>
      <c r="AUQ66" s="18"/>
      <c r="AUR66" s="18"/>
      <c r="AUS66" s="18"/>
      <c r="AUT66" s="18"/>
      <c r="AUU66" s="18"/>
      <c r="AUV66" s="18"/>
      <c r="AUW66" s="18"/>
      <c r="AUX66" s="18"/>
      <c r="AUY66" s="18"/>
      <c r="AUZ66" s="18"/>
      <c r="AVA66" s="18"/>
      <c r="AVB66" s="18"/>
      <c r="AVC66" s="18"/>
      <c r="AVD66" s="18"/>
      <c r="AVE66" s="18"/>
      <c r="AVF66" s="18"/>
      <c r="AVG66" s="18"/>
      <c r="AVH66" s="18"/>
      <c r="AVI66" s="18"/>
      <c r="AVJ66" s="18"/>
      <c r="AVK66" s="18"/>
      <c r="AVL66" s="18"/>
      <c r="AVM66" s="18"/>
      <c r="AVN66" s="18"/>
      <c r="AVO66" s="18"/>
      <c r="AVP66" s="18"/>
      <c r="AVQ66" s="18"/>
      <c r="AVR66" s="18"/>
      <c r="AVS66" s="18"/>
      <c r="AVT66" s="18"/>
      <c r="AVU66" s="18"/>
      <c r="AVV66" s="18"/>
      <c r="AVW66" s="18"/>
      <c r="AVX66" s="18"/>
      <c r="AVY66" s="18"/>
      <c r="AVZ66" s="18"/>
      <c r="AWA66" s="18"/>
      <c r="AWB66" s="18"/>
      <c r="AWC66" s="18"/>
      <c r="AWD66" s="18"/>
      <c r="AWE66" s="18"/>
      <c r="AWF66" s="18"/>
      <c r="AWG66" s="18"/>
      <c r="AWH66" s="18"/>
      <c r="AWI66" s="18"/>
      <c r="AWJ66" s="18"/>
      <c r="AWK66" s="18"/>
      <c r="AWL66" s="18"/>
      <c r="AWM66" s="18"/>
      <c r="AWN66" s="18"/>
      <c r="AWO66" s="18"/>
      <c r="AWP66" s="18"/>
      <c r="AWQ66" s="18"/>
      <c r="AWR66" s="18"/>
      <c r="AWS66" s="18"/>
      <c r="AWT66" s="18"/>
      <c r="AWU66" s="18"/>
      <c r="AWV66" s="18"/>
      <c r="AWW66" s="18"/>
      <c r="AWX66" s="18"/>
      <c r="AWY66" s="18"/>
      <c r="AWZ66" s="18"/>
      <c r="AXA66" s="18"/>
      <c r="AXB66" s="18"/>
      <c r="AXC66" s="18"/>
      <c r="AXD66" s="18"/>
      <c r="AXE66" s="18"/>
      <c r="AXF66" s="18"/>
      <c r="AXG66" s="18"/>
      <c r="AXH66" s="18"/>
      <c r="AXI66" s="18"/>
      <c r="AXJ66" s="18"/>
      <c r="AXK66" s="18"/>
      <c r="AXL66" s="18"/>
      <c r="AXM66" s="18"/>
      <c r="AXN66" s="18"/>
      <c r="AXO66" s="18"/>
      <c r="AXP66" s="18"/>
      <c r="AXQ66" s="18"/>
      <c r="AXR66" s="18"/>
      <c r="AXS66" s="18"/>
      <c r="AXT66" s="18"/>
      <c r="AXU66" s="18"/>
      <c r="AXV66" s="18"/>
      <c r="AXW66" s="18"/>
      <c r="AXX66" s="18"/>
      <c r="AXY66" s="18"/>
      <c r="AXZ66" s="18"/>
      <c r="AYA66" s="18"/>
      <c r="AYB66" s="18"/>
      <c r="AYC66" s="18"/>
      <c r="AYD66" s="18"/>
      <c r="AYE66" s="18"/>
      <c r="AYF66" s="18"/>
      <c r="AYG66" s="18"/>
      <c r="AYH66" s="18"/>
      <c r="AYI66" s="18"/>
      <c r="AYJ66" s="18"/>
      <c r="AYK66" s="18"/>
      <c r="AYL66" s="18"/>
      <c r="AYM66" s="18"/>
      <c r="AYN66" s="18"/>
      <c r="AYO66" s="18"/>
      <c r="AYP66" s="18"/>
      <c r="AYQ66" s="18"/>
      <c r="AYR66" s="18"/>
      <c r="AYS66" s="18"/>
      <c r="AYT66" s="18"/>
      <c r="AYU66" s="18"/>
      <c r="AYV66" s="18"/>
      <c r="AYW66" s="18"/>
      <c r="AYX66" s="18"/>
      <c r="AYY66" s="18"/>
      <c r="AYZ66" s="18"/>
      <c r="AZA66" s="18"/>
      <c r="AZB66" s="18"/>
      <c r="AZC66" s="18"/>
      <c r="AZD66" s="18"/>
      <c r="AZE66" s="18"/>
      <c r="AZF66" s="18"/>
      <c r="AZG66" s="18"/>
      <c r="AZH66" s="18"/>
      <c r="AZI66" s="18"/>
      <c r="AZJ66" s="18"/>
      <c r="AZK66" s="18"/>
      <c r="AZL66" s="18"/>
      <c r="AZM66" s="18"/>
      <c r="AZN66" s="18"/>
      <c r="AZO66" s="18"/>
      <c r="AZP66" s="18"/>
      <c r="AZQ66" s="18"/>
      <c r="AZR66" s="18"/>
      <c r="AZS66" s="18"/>
      <c r="AZT66" s="18"/>
      <c r="AZU66" s="18"/>
      <c r="AZV66" s="18"/>
      <c r="AZW66" s="18"/>
      <c r="AZX66" s="18"/>
      <c r="AZY66" s="18"/>
      <c r="AZZ66" s="18"/>
      <c r="BAA66" s="18"/>
      <c r="BAB66" s="18"/>
      <c r="BAC66" s="18"/>
      <c r="BAD66" s="18"/>
      <c r="BAE66" s="18"/>
      <c r="BAF66" s="18"/>
      <c r="BAG66" s="18"/>
      <c r="BAH66" s="18"/>
      <c r="BAI66" s="18"/>
      <c r="BAJ66" s="18"/>
      <c r="BAK66" s="18"/>
      <c r="BAL66" s="18"/>
      <c r="BAM66" s="18"/>
      <c r="BAN66" s="18"/>
      <c r="BAO66" s="18"/>
      <c r="BAP66" s="18"/>
      <c r="BAQ66" s="18"/>
      <c r="BAR66" s="18"/>
      <c r="BAS66" s="18"/>
      <c r="BAT66" s="18"/>
      <c r="BAU66" s="18"/>
      <c r="BAV66" s="18"/>
      <c r="BAW66" s="18"/>
      <c r="BAX66" s="18"/>
      <c r="BAY66" s="18"/>
      <c r="BAZ66" s="18"/>
      <c r="BBA66" s="18"/>
      <c r="BBB66" s="18"/>
      <c r="BBC66" s="18"/>
      <c r="BBD66" s="18"/>
      <c r="BBE66" s="18"/>
      <c r="BBF66" s="18"/>
      <c r="BBG66" s="18"/>
      <c r="BBH66" s="18"/>
      <c r="BBI66" s="18"/>
      <c r="BBJ66" s="18"/>
      <c r="BBK66" s="18"/>
      <c r="BBL66" s="18"/>
      <c r="BBM66" s="18"/>
      <c r="BBN66" s="18"/>
      <c r="BBO66" s="18"/>
      <c r="BBP66" s="18"/>
      <c r="BBQ66" s="18"/>
      <c r="BBR66" s="18"/>
      <c r="BBS66" s="18"/>
      <c r="BBT66" s="18"/>
      <c r="BBU66" s="18"/>
      <c r="BBV66" s="18"/>
      <c r="BBW66" s="18"/>
      <c r="BBX66" s="18"/>
      <c r="BBY66" s="18"/>
      <c r="BBZ66" s="18"/>
      <c r="BCA66" s="18"/>
      <c r="BCB66" s="18"/>
      <c r="BCC66" s="18"/>
      <c r="BCD66" s="18"/>
      <c r="BCE66" s="18"/>
      <c r="BCF66" s="18"/>
      <c r="BCG66" s="18"/>
      <c r="BCH66" s="18"/>
      <c r="BCI66" s="18"/>
      <c r="BCJ66" s="18"/>
      <c r="BCK66" s="18"/>
      <c r="BCL66" s="18"/>
      <c r="BCM66" s="18"/>
      <c r="BCN66" s="18"/>
      <c r="BCO66" s="18"/>
      <c r="BCP66" s="18"/>
      <c r="BCQ66" s="18"/>
      <c r="BCR66" s="18"/>
      <c r="BCS66" s="18"/>
      <c r="BCT66" s="18"/>
      <c r="BCU66" s="18"/>
      <c r="BCV66" s="18"/>
      <c r="BCW66" s="18"/>
      <c r="BCX66" s="18"/>
      <c r="BCY66" s="18"/>
      <c r="BCZ66" s="18"/>
      <c r="BDA66" s="18"/>
      <c r="BDB66" s="18"/>
      <c r="BDC66" s="18"/>
      <c r="BDD66" s="18"/>
      <c r="BDE66" s="18"/>
      <c r="BDF66" s="18"/>
      <c r="BDG66" s="18"/>
      <c r="BDH66" s="18"/>
      <c r="BDI66" s="18"/>
      <c r="BDJ66" s="18"/>
      <c r="BDK66" s="18"/>
      <c r="BDL66" s="18"/>
      <c r="BDM66" s="18"/>
      <c r="BDN66" s="18"/>
      <c r="BDO66" s="18"/>
      <c r="BDP66" s="18"/>
      <c r="BDQ66" s="18"/>
      <c r="BDR66" s="18"/>
      <c r="BDS66" s="18"/>
      <c r="BDT66" s="18"/>
      <c r="BDU66" s="18"/>
      <c r="BDV66" s="18"/>
      <c r="BDW66" s="18"/>
      <c r="BDX66" s="18"/>
      <c r="BDY66" s="18"/>
      <c r="BDZ66" s="18"/>
      <c r="BEA66" s="18"/>
      <c r="BEB66" s="18"/>
      <c r="BEC66" s="18"/>
      <c r="BED66" s="18"/>
      <c r="BEE66" s="18"/>
      <c r="BEF66" s="18"/>
      <c r="BEG66" s="18"/>
      <c r="BEH66" s="18"/>
      <c r="BEI66" s="18"/>
      <c r="BEJ66" s="18"/>
      <c r="BEK66" s="18"/>
      <c r="BEL66" s="18"/>
      <c r="BEM66" s="18"/>
      <c r="BEN66" s="18"/>
      <c r="BEO66" s="18"/>
      <c r="BEP66" s="18"/>
      <c r="BEQ66" s="18"/>
      <c r="BER66" s="18"/>
      <c r="BES66" s="18"/>
      <c r="BET66" s="18"/>
      <c r="BEU66" s="18"/>
      <c r="BEV66" s="18"/>
      <c r="BEW66" s="18"/>
      <c r="BEX66" s="18"/>
      <c r="BEY66" s="18"/>
      <c r="BEZ66" s="18"/>
      <c r="BFA66" s="18"/>
      <c r="BFB66" s="18"/>
      <c r="BFC66" s="18"/>
      <c r="BFD66" s="18"/>
      <c r="BFE66" s="18"/>
      <c r="BFF66" s="18"/>
      <c r="BFG66" s="18"/>
      <c r="BFH66" s="18"/>
      <c r="BFI66" s="18"/>
      <c r="BFJ66" s="18"/>
      <c r="BFK66" s="18"/>
      <c r="BFL66" s="18"/>
      <c r="BFM66" s="18"/>
      <c r="BFN66" s="18"/>
      <c r="BFO66" s="18"/>
      <c r="BFP66" s="18"/>
      <c r="BFQ66" s="18"/>
      <c r="BFR66" s="18"/>
      <c r="BFS66" s="18"/>
      <c r="BFT66" s="18"/>
      <c r="BFU66" s="18"/>
      <c r="BFV66" s="18"/>
      <c r="BFW66" s="18"/>
      <c r="BFX66" s="18"/>
      <c r="BFY66" s="18"/>
      <c r="BFZ66" s="18"/>
      <c r="BGA66" s="18"/>
      <c r="BGB66" s="18"/>
      <c r="BGC66" s="18"/>
      <c r="BGD66" s="18"/>
      <c r="BGE66" s="18"/>
      <c r="BGF66" s="18"/>
      <c r="BGG66" s="18"/>
      <c r="BGH66" s="18"/>
      <c r="BGI66" s="18"/>
      <c r="BGJ66" s="18"/>
      <c r="BGK66" s="18"/>
      <c r="BGL66" s="18"/>
      <c r="BGM66" s="18"/>
      <c r="BGN66" s="18"/>
      <c r="BGO66" s="18"/>
      <c r="BGP66" s="18"/>
      <c r="BGQ66" s="18"/>
      <c r="BGR66" s="18"/>
      <c r="BGS66" s="18"/>
      <c r="BGT66" s="18"/>
      <c r="BGU66" s="18"/>
      <c r="BGV66" s="18"/>
      <c r="BGW66" s="18"/>
      <c r="BGX66" s="18"/>
      <c r="BGY66" s="18"/>
      <c r="BGZ66" s="18"/>
      <c r="BHA66" s="18"/>
      <c r="BHB66" s="18"/>
      <c r="BHC66" s="18"/>
      <c r="BHD66" s="18"/>
      <c r="BHE66" s="18"/>
      <c r="BHF66" s="18"/>
      <c r="BHG66" s="18"/>
      <c r="BHH66" s="18"/>
      <c r="BHI66" s="18"/>
      <c r="BHJ66" s="18"/>
      <c r="BHK66" s="18"/>
      <c r="BHL66" s="18"/>
      <c r="BHM66" s="18"/>
      <c r="BHN66" s="18"/>
      <c r="BHO66" s="18"/>
      <c r="BHP66" s="18"/>
      <c r="BHQ66" s="18"/>
      <c r="BHR66" s="18"/>
      <c r="BHS66" s="18"/>
      <c r="BHT66" s="18"/>
      <c r="BHU66" s="18"/>
      <c r="BHV66" s="18"/>
      <c r="BHW66" s="18"/>
      <c r="BHX66" s="18"/>
      <c r="BHY66" s="18"/>
      <c r="BHZ66" s="18"/>
      <c r="BIA66" s="18"/>
      <c r="BIB66" s="18"/>
      <c r="BIC66" s="18"/>
      <c r="BID66" s="18"/>
      <c r="BIE66" s="18"/>
      <c r="BIF66" s="18"/>
      <c r="BIG66" s="18"/>
      <c r="BIH66" s="18"/>
      <c r="BII66" s="18"/>
      <c r="BIJ66" s="18"/>
      <c r="BIK66" s="18"/>
      <c r="BIL66" s="18"/>
      <c r="BIM66" s="18"/>
      <c r="BIN66" s="18"/>
      <c r="BIO66" s="18"/>
      <c r="BIP66" s="18"/>
      <c r="BIQ66" s="18"/>
      <c r="BIR66" s="18"/>
      <c r="BIS66" s="18"/>
      <c r="BIT66" s="18"/>
      <c r="BIU66" s="18"/>
      <c r="BIV66" s="18"/>
      <c r="BIW66" s="18"/>
      <c r="BIX66" s="18"/>
      <c r="BIY66" s="18"/>
      <c r="BIZ66" s="18"/>
      <c r="BJA66" s="18"/>
      <c r="BJB66" s="18"/>
      <c r="BJC66" s="18"/>
      <c r="BJD66" s="18"/>
      <c r="BJE66" s="18"/>
      <c r="BJF66" s="18"/>
      <c r="BJG66" s="18"/>
      <c r="BJH66" s="18"/>
      <c r="BJI66" s="18"/>
      <c r="BJJ66" s="18"/>
      <c r="BJK66" s="18"/>
      <c r="BJL66" s="18"/>
      <c r="BJM66" s="18"/>
      <c r="BJN66" s="18"/>
      <c r="BJO66" s="18"/>
      <c r="BJP66" s="18"/>
      <c r="BJQ66" s="18"/>
      <c r="BJR66" s="18"/>
      <c r="BJS66" s="18"/>
      <c r="BJT66" s="18"/>
      <c r="BJU66" s="18"/>
      <c r="BJV66" s="18"/>
      <c r="BJW66" s="18"/>
      <c r="BJX66" s="18"/>
      <c r="BJY66" s="18"/>
      <c r="BJZ66" s="18"/>
      <c r="BKA66" s="18"/>
      <c r="BKB66" s="18"/>
      <c r="BKC66" s="18"/>
      <c r="BKD66" s="18"/>
      <c r="BKE66" s="18"/>
      <c r="BKF66" s="18"/>
      <c r="BKG66" s="18"/>
      <c r="BKH66" s="18"/>
      <c r="BKI66" s="18"/>
      <c r="BKJ66" s="18"/>
      <c r="BKK66" s="18"/>
      <c r="BKL66" s="18"/>
      <c r="BKM66" s="18"/>
      <c r="BKN66" s="18"/>
      <c r="BKO66" s="18"/>
      <c r="BKP66" s="18"/>
      <c r="BKQ66" s="18"/>
      <c r="BKR66" s="18"/>
      <c r="BKS66" s="18"/>
      <c r="BKT66" s="18"/>
      <c r="BKU66" s="18"/>
      <c r="BKV66" s="18"/>
      <c r="BKW66" s="18"/>
      <c r="BKX66" s="18"/>
      <c r="BKY66" s="18"/>
      <c r="BKZ66" s="18"/>
      <c r="BLA66" s="18"/>
      <c r="BLB66" s="18"/>
      <c r="BLC66" s="18"/>
      <c r="BLD66" s="18"/>
      <c r="BLE66" s="18"/>
      <c r="BLF66" s="18"/>
      <c r="BLG66" s="18"/>
      <c r="BLH66" s="18"/>
      <c r="BLI66" s="18"/>
      <c r="BLJ66" s="18"/>
      <c r="BLK66" s="18"/>
      <c r="BLL66" s="18"/>
      <c r="BLM66" s="18"/>
      <c r="BLN66" s="18"/>
      <c r="BLO66" s="18"/>
      <c r="BLP66" s="18"/>
      <c r="BLQ66" s="18"/>
      <c r="BLR66" s="18"/>
      <c r="BLS66" s="18"/>
      <c r="BLT66" s="18"/>
      <c r="BLU66" s="18"/>
      <c r="BLV66" s="18"/>
      <c r="BLW66" s="18"/>
      <c r="BLX66" s="18"/>
      <c r="BLY66" s="18"/>
      <c r="BLZ66" s="18"/>
      <c r="BMA66" s="18"/>
      <c r="BMB66" s="18"/>
      <c r="BMC66" s="18"/>
      <c r="BMD66" s="18"/>
      <c r="BME66" s="18"/>
      <c r="BMF66" s="18"/>
      <c r="BMG66" s="18"/>
      <c r="BMH66" s="18"/>
      <c r="BMI66" s="18"/>
      <c r="BMJ66" s="18"/>
      <c r="BMK66" s="18"/>
      <c r="BML66" s="18"/>
      <c r="BMM66" s="18"/>
      <c r="BMN66" s="18"/>
      <c r="BMO66" s="18"/>
      <c r="BMP66" s="18"/>
      <c r="BMQ66" s="18"/>
      <c r="BMR66" s="18"/>
      <c r="BMS66" s="18"/>
      <c r="BMT66" s="18"/>
      <c r="BMU66" s="18"/>
      <c r="BMV66" s="18"/>
      <c r="BMW66" s="18"/>
      <c r="BMX66" s="18"/>
      <c r="BMY66" s="18"/>
      <c r="BMZ66" s="18"/>
      <c r="BNA66" s="18"/>
      <c r="BNB66" s="18"/>
      <c r="BNC66" s="18"/>
      <c r="BND66" s="18"/>
      <c r="BNE66" s="18"/>
      <c r="BNF66" s="18"/>
      <c r="BNG66" s="18"/>
      <c r="BNH66" s="18"/>
      <c r="BNI66" s="18"/>
      <c r="BNJ66" s="18"/>
      <c r="BNK66" s="18"/>
      <c r="BNL66" s="18"/>
      <c r="BNM66" s="18"/>
      <c r="BNN66" s="18"/>
      <c r="BNO66" s="18"/>
      <c r="BNP66" s="18"/>
      <c r="BNQ66" s="18"/>
      <c r="BNR66" s="18"/>
      <c r="BNS66" s="18"/>
      <c r="BNT66" s="18"/>
      <c r="BNU66" s="18"/>
      <c r="BNV66" s="18"/>
      <c r="BNW66" s="18"/>
      <c r="BNX66" s="18"/>
      <c r="BNY66" s="18"/>
      <c r="BNZ66" s="18"/>
      <c r="BOA66" s="18"/>
      <c r="BOB66" s="18"/>
      <c r="BOC66" s="18"/>
      <c r="BOD66" s="18"/>
      <c r="BOE66" s="18"/>
      <c r="BOF66" s="18"/>
      <c r="BOG66" s="18"/>
      <c r="BOH66" s="18"/>
      <c r="BOI66" s="18"/>
      <c r="BOJ66" s="18"/>
      <c r="BOK66" s="18"/>
      <c r="BOL66" s="18"/>
      <c r="BOM66" s="18"/>
      <c r="BON66" s="18"/>
      <c r="BOO66" s="18"/>
      <c r="BOP66" s="18"/>
      <c r="BOQ66" s="18"/>
      <c r="BOR66" s="18"/>
      <c r="BOS66" s="18"/>
      <c r="BOT66" s="18"/>
      <c r="BOU66" s="18"/>
      <c r="BOV66" s="18"/>
      <c r="BOW66" s="18"/>
      <c r="BOX66" s="18"/>
      <c r="BOY66" s="18"/>
      <c r="BOZ66" s="18"/>
      <c r="BPA66" s="18"/>
      <c r="BPB66" s="18"/>
      <c r="BPC66" s="18"/>
      <c r="BPD66" s="18"/>
      <c r="BPE66" s="18"/>
      <c r="BPF66" s="18"/>
      <c r="BPG66" s="18"/>
      <c r="BPH66" s="18"/>
      <c r="BPI66" s="18"/>
      <c r="BPJ66" s="18"/>
      <c r="BPK66" s="18"/>
      <c r="BPL66" s="18"/>
      <c r="BPM66" s="18"/>
      <c r="BPN66" s="18"/>
      <c r="BPO66" s="18"/>
      <c r="BPP66" s="18"/>
      <c r="BPQ66" s="18"/>
      <c r="BPR66" s="18"/>
      <c r="BPS66" s="18"/>
      <c r="BPT66" s="18"/>
      <c r="BPU66" s="18"/>
      <c r="BPV66" s="18"/>
      <c r="BPW66" s="18"/>
      <c r="BPX66" s="18"/>
      <c r="BPY66" s="18"/>
      <c r="BPZ66" s="18"/>
      <c r="BQA66" s="18"/>
      <c r="BQB66" s="18"/>
      <c r="BQC66" s="18"/>
      <c r="BQD66" s="18"/>
      <c r="BQE66" s="18"/>
      <c r="BQF66" s="18"/>
      <c r="BQG66" s="18"/>
      <c r="BQH66" s="18"/>
      <c r="BQI66" s="18"/>
      <c r="BQJ66" s="18"/>
      <c r="BQK66" s="18"/>
      <c r="BQL66" s="18"/>
      <c r="BQM66" s="18"/>
      <c r="BQN66" s="18"/>
      <c r="BQO66" s="18"/>
      <c r="BQP66" s="18"/>
      <c r="BQQ66" s="18"/>
      <c r="BQR66" s="18"/>
      <c r="BQS66" s="18"/>
      <c r="BQT66" s="18"/>
      <c r="BQU66" s="18"/>
      <c r="BQV66" s="18"/>
      <c r="BQW66" s="18"/>
      <c r="BQX66" s="18"/>
      <c r="BQY66" s="18"/>
      <c r="BQZ66" s="18"/>
      <c r="BRA66" s="18"/>
      <c r="BRB66" s="18"/>
      <c r="BRC66" s="18"/>
      <c r="BRD66" s="18"/>
      <c r="BRE66" s="18"/>
      <c r="BRF66" s="18"/>
      <c r="BRG66" s="18"/>
      <c r="BRH66" s="18"/>
      <c r="BRI66" s="18"/>
      <c r="BRJ66" s="18"/>
      <c r="BRK66" s="18"/>
      <c r="BRL66" s="18"/>
      <c r="BRM66" s="18"/>
      <c r="BRN66" s="18"/>
      <c r="BRO66" s="18"/>
      <c r="BRP66" s="18"/>
      <c r="BRQ66" s="18"/>
      <c r="BRR66" s="18"/>
      <c r="BRS66" s="18"/>
      <c r="BRT66" s="18"/>
      <c r="BRU66" s="18"/>
      <c r="BRV66" s="18"/>
      <c r="BRW66" s="18"/>
      <c r="BRX66" s="18"/>
      <c r="BRY66" s="18"/>
      <c r="BRZ66" s="18"/>
      <c r="BSA66" s="18"/>
      <c r="BSB66" s="18"/>
      <c r="BSC66" s="18"/>
      <c r="BSD66" s="18"/>
      <c r="BSE66" s="18"/>
      <c r="BSF66" s="18"/>
      <c r="BSG66" s="18"/>
      <c r="BSH66" s="18"/>
      <c r="BSI66" s="18"/>
      <c r="BSJ66" s="18"/>
      <c r="BSK66" s="18"/>
      <c r="BSL66" s="18"/>
      <c r="BSM66" s="18"/>
      <c r="BSN66" s="18"/>
      <c r="BSO66" s="18"/>
      <c r="BSP66" s="18"/>
      <c r="BSQ66" s="18"/>
      <c r="BSR66" s="18"/>
      <c r="BSS66" s="18"/>
      <c r="BST66" s="18"/>
      <c r="BSU66" s="18"/>
      <c r="BSV66" s="18"/>
      <c r="BSW66" s="18"/>
      <c r="BSX66" s="18"/>
      <c r="BSY66" s="18"/>
      <c r="BSZ66" s="18"/>
      <c r="BTA66" s="18"/>
      <c r="BTB66" s="18"/>
      <c r="BTC66" s="18"/>
      <c r="BTD66" s="18"/>
      <c r="BTE66" s="18"/>
      <c r="BTF66" s="18"/>
      <c r="BTG66" s="18"/>
      <c r="BTH66" s="18"/>
      <c r="BTI66" s="18"/>
      <c r="BTJ66" s="18"/>
      <c r="BTK66" s="18"/>
      <c r="BTL66" s="18"/>
      <c r="BTM66" s="18"/>
      <c r="BTN66" s="18"/>
      <c r="BTO66" s="18"/>
      <c r="BTP66" s="18"/>
      <c r="BTQ66" s="18"/>
      <c r="BTR66" s="18"/>
      <c r="BTS66" s="18"/>
      <c r="BTT66" s="18"/>
      <c r="BTU66" s="18"/>
      <c r="BTV66" s="18"/>
      <c r="BTW66" s="18"/>
      <c r="BTX66" s="18"/>
      <c r="BTY66" s="18"/>
      <c r="BTZ66" s="18"/>
      <c r="BUA66" s="18"/>
      <c r="BUB66" s="18"/>
      <c r="BUC66" s="18"/>
      <c r="BUD66" s="18"/>
      <c r="BUE66" s="18"/>
      <c r="BUF66" s="18"/>
      <c r="BUG66" s="18"/>
      <c r="BUH66" s="18"/>
      <c r="BUI66" s="18"/>
      <c r="BUJ66" s="18"/>
      <c r="BUK66" s="18"/>
      <c r="BUL66" s="18"/>
      <c r="BUM66" s="18"/>
      <c r="BUN66" s="18"/>
      <c r="BUO66" s="18"/>
      <c r="BUP66" s="18"/>
      <c r="BUQ66" s="18"/>
      <c r="BUR66" s="18"/>
      <c r="BUS66" s="18"/>
      <c r="BUT66" s="18"/>
      <c r="BUU66" s="18"/>
      <c r="BUV66" s="18"/>
      <c r="BUW66" s="18"/>
      <c r="BUX66" s="18"/>
      <c r="BUY66" s="18"/>
      <c r="BUZ66" s="18"/>
      <c r="BVA66" s="18"/>
      <c r="BVB66" s="18"/>
      <c r="BVC66" s="18"/>
      <c r="BVD66" s="18"/>
      <c r="BVE66" s="18"/>
      <c r="BVF66" s="18"/>
      <c r="BVG66" s="18"/>
      <c r="BVH66" s="18"/>
      <c r="BVI66" s="18"/>
      <c r="BVJ66" s="18"/>
      <c r="BVK66" s="18"/>
      <c r="BVL66" s="18"/>
      <c r="BVM66" s="18"/>
      <c r="BVN66" s="18"/>
      <c r="BVO66" s="18"/>
      <c r="BVP66" s="18"/>
      <c r="BVQ66" s="18"/>
      <c r="BVR66" s="18"/>
      <c r="BVS66" s="18"/>
      <c r="BVT66" s="18"/>
      <c r="BVU66" s="18"/>
      <c r="BVV66" s="18"/>
      <c r="BVW66" s="18"/>
      <c r="BVX66" s="18"/>
      <c r="BVY66" s="18"/>
      <c r="BVZ66" s="18"/>
      <c r="BWA66" s="18"/>
      <c r="BWB66" s="18"/>
      <c r="BWC66" s="18"/>
      <c r="BWD66" s="18"/>
      <c r="BWE66" s="18"/>
      <c r="BWF66" s="18"/>
      <c r="BWG66" s="18"/>
      <c r="BWH66" s="18"/>
      <c r="BWI66" s="18"/>
      <c r="BWJ66" s="18"/>
      <c r="BWK66" s="18"/>
      <c r="BWL66" s="18"/>
      <c r="BWM66" s="18"/>
      <c r="BWN66" s="18"/>
      <c r="BWO66" s="18"/>
      <c r="BWP66" s="18"/>
      <c r="BWQ66" s="18"/>
      <c r="BWR66" s="18"/>
      <c r="BWS66" s="18"/>
      <c r="BWT66" s="18"/>
      <c r="BWU66" s="18"/>
      <c r="BWV66" s="18"/>
      <c r="BWW66" s="18"/>
      <c r="BWX66" s="18"/>
      <c r="BWY66" s="18"/>
      <c r="BWZ66" s="18"/>
      <c r="BXA66" s="18"/>
      <c r="BXB66" s="18"/>
      <c r="BXC66" s="18"/>
      <c r="BXD66" s="18"/>
      <c r="BXE66" s="18"/>
      <c r="BXF66" s="18"/>
      <c r="BXG66" s="18"/>
      <c r="BXH66" s="18"/>
      <c r="BXI66" s="18"/>
      <c r="BXJ66" s="18"/>
      <c r="BXK66" s="18"/>
      <c r="BXL66" s="18"/>
      <c r="BXM66" s="18"/>
      <c r="BXN66" s="18"/>
      <c r="BXO66" s="18"/>
      <c r="BXP66" s="18"/>
      <c r="BXQ66" s="18"/>
      <c r="BXR66" s="18"/>
      <c r="BXS66" s="18"/>
      <c r="BXT66" s="18"/>
      <c r="BXU66" s="18"/>
      <c r="BXV66" s="18"/>
      <c r="BXW66" s="18"/>
      <c r="BXX66" s="18"/>
      <c r="BXY66" s="18"/>
      <c r="BXZ66" s="18"/>
      <c r="BYA66" s="18"/>
      <c r="BYB66" s="18"/>
      <c r="BYC66" s="18"/>
      <c r="BYD66" s="18"/>
      <c r="BYE66" s="18"/>
      <c r="BYF66" s="18"/>
      <c r="BYG66" s="18"/>
      <c r="BYH66" s="18"/>
      <c r="BYI66" s="18"/>
      <c r="BYJ66" s="18"/>
      <c r="BYK66" s="18"/>
      <c r="BYL66" s="18"/>
      <c r="BYM66" s="18"/>
      <c r="BYN66" s="18"/>
      <c r="BYO66" s="18"/>
      <c r="BYP66" s="18"/>
      <c r="BYQ66" s="18"/>
      <c r="BYR66" s="18"/>
      <c r="BYS66" s="18"/>
      <c r="BYT66" s="18"/>
      <c r="BYU66" s="18"/>
      <c r="BYV66" s="18"/>
      <c r="BYW66" s="18"/>
      <c r="BYX66" s="18"/>
      <c r="BYY66" s="18"/>
      <c r="BYZ66" s="18"/>
      <c r="BZA66" s="18"/>
      <c r="BZB66" s="18"/>
      <c r="BZC66" s="18"/>
      <c r="BZD66" s="18"/>
      <c r="BZE66" s="18"/>
      <c r="BZF66" s="18"/>
      <c r="BZG66" s="18"/>
      <c r="BZH66" s="18"/>
      <c r="BZI66" s="18"/>
      <c r="BZJ66" s="18"/>
      <c r="BZK66" s="18"/>
      <c r="BZL66" s="18"/>
      <c r="BZM66" s="18"/>
      <c r="BZN66" s="18"/>
      <c r="BZO66" s="18"/>
      <c r="BZP66" s="18"/>
      <c r="BZQ66" s="18"/>
      <c r="BZR66" s="18"/>
      <c r="BZS66" s="18"/>
      <c r="BZT66" s="18"/>
      <c r="BZU66" s="18"/>
      <c r="BZV66" s="18"/>
      <c r="BZW66" s="18"/>
      <c r="BZX66" s="18"/>
      <c r="BZY66" s="18"/>
      <c r="BZZ66" s="18"/>
      <c r="CAA66" s="18"/>
      <c r="CAB66" s="18"/>
      <c r="CAC66" s="18"/>
      <c r="CAD66" s="18"/>
      <c r="CAE66" s="18"/>
      <c r="CAF66" s="18"/>
      <c r="CAG66" s="18"/>
      <c r="CAH66" s="18"/>
      <c r="CAI66" s="18"/>
      <c r="CAJ66" s="18"/>
      <c r="CAK66" s="18"/>
      <c r="CAL66" s="18"/>
      <c r="CAM66" s="18"/>
      <c r="CAN66" s="18"/>
      <c r="CAO66" s="18"/>
      <c r="CAP66" s="18"/>
      <c r="CAQ66" s="18"/>
      <c r="CAR66" s="18"/>
      <c r="CAS66" s="18"/>
      <c r="CAT66" s="18"/>
      <c r="CAU66" s="18"/>
      <c r="CAV66" s="18"/>
      <c r="CAW66" s="18"/>
      <c r="CAX66" s="18"/>
      <c r="CAY66" s="18"/>
      <c r="CAZ66" s="18"/>
      <c r="CBA66" s="18"/>
      <c r="CBB66" s="18"/>
      <c r="CBC66" s="18"/>
      <c r="CBD66" s="18"/>
      <c r="CBE66" s="18"/>
      <c r="CBF66" s="18"/>
      <c r="CBG66" s="18"/>
      <c r="CBH66" s="18"/>
      <c r="CBI66" s="18"/>
      <c r="CBJ66" s="18"/>
      <c r="CBK66" s="18"/>
      <c r="CBL66" s="18"/>
      <c r="CBM66" s="18"/>
      <c r="CBN66" s="18"/>
      <c r="CBO66" s="18"/>
      <c r="CBP66" s="18"/>
      <c r="CBQ66" s="18"/>
      <c r="CBR66" s="18"/>
      <c r="CBS66" s="18"/>
      <c r="CBT66" s="18"/>
      <c r="CBU66" s="18"/>
      <c r="CBV66" s="18"/>
      <c r="CBW66" s="18"/>
      <c r="CBX66" s="18"/>
      <c r="CBY66" s="18"/>
      <c r="CBZ66" s="18"/>
      <c r="CCA66" s="18"/>
      <c r="CCB66" s="18"/>
      <c r="CCC66" s="18"/>
      <c r="CCD66" s="18"/>
      <c r="CCE66" s="18"/>
      <c r="CCF66" s="18"/>
      <c r="CCG66" s="18"/>
      <c r="CCH66" s="18"/>
      <c r="CCI66" s="18"/>
      <c r="CCJ66" s="18"/>
      <c r="CCK66" s="18"/>
      <c r="CCL66" s="18"/>
      <c r="CCM66" s="18"/>
      <c r="CCN66" s="18"/>
      <c r="CCO66" s="18"/>
      <c r="CCP66" s="18"/>
      <c r="CCQ66" s="18"/>
      <c r="CCR66" s="18"/>
      <c r="CCS66" s="18"/>
      <c r="CCT66" s="18"/>
      <c r="CCU66" s="18"/>
      <c r="CCV66" s="18"/>
      <c r="CCW66" s="18"/>
      <c r="CCX66" s="18"/>
      <c r="CCY66" s="18"/>
      <c r="CCZ66" s="18"/>
      <c r="CDA66" s="18"/>
      <c r="CDB66" s="18"/>
      <c r="CDC66" s="18"/>
      <c r="CDD66" s="18"/>
      <c r="CDE66" s="18"/>
      <c r="CDF66" s="18"/>
      <c r="CDG66" s="18"/>
      <c r="CDH66" s="18"/>
      <c r="CDI66" s="18"/>
      <c r="CDJ66" s="18"/>
      <c r="CDK66" s="18"/>
      <c r="CDL66" s="18"/>
      <c r="CDM66" s="18"/>
      <c r="CDN66" s="18"/>
      <c r="CDO66" s="18"/>
      <c r="CDP66" s="18"/>
      <c r="CDQ66" s="18"/>
      <c r="CDR66" s="18"/>
      <c r="CDS66" s="18"/>
      <c r="CDT66" s="18"/>
      <c r="CDU66" s="18"/>
      <c r="CDV66" s="18"/>
      <c r="CDW66" s="18"/>
      <c r="CDX66" s="18"/>
      <c r="CDY66" s="18"/>
      <c r="CDZ66" s="18"/>
      <c r="CEA66" s="18"/>
      <c r="CEB66" s="18"/>
      <c r="CEC66" s="18"/>
      <c r="CED66" s="18"/>
      <c r="CEE66" s="18"/>
      <c r="CEF66" s="18"/>
      <c r="CEG66" s="18"/>
      <c r="CEH66" s="18"/>
      <c r="CEI66" s="18"/>
      <c r="CEJ66" s="18"/>
      <c r="CEK66" s="18"/>
      <c r="CEL66" s="18"/>
      <c r="CEM66" s="18"/>
      <c r="CEN66" s="18"/>
      <c r="CEO66" s="18"/>
      <c r="CEP66" s="18"/>
      <c r="CEQ66" s="18"/>
      <c r="CER66" s="18"/>
      <c r="CES66" s="18"/>
      <c r="CET66" s="18"/>
      <c r="CEU66" s="18"/>
      <c r="CEV66" s="18"/>
      <c r="CEW66" s="18"/>
      <c r="CEX66" s="18"/>
      <c r="CEY66" s="18"/>
      <c r="CEZ66" s="18"/>
      <c r="CFA66" s="18"/>
      <c r="CFB66" s="18"/>
      <c r="CFC66" s="18"/>
      <c r="CFD66" s="18"/>
      <c r="CFE66" s="18"/>
      <c r="CFF66" s="18"/>
      <c r="CFG66" s="18"/>
      <c r="CFH66" s="18"/>
      <c r="CFI66" s="18"/>
      <c r="CFJ66" s="18"/>
      <c r="CFK66" s="18"/>
      <c r="CFL66" s="18"/>
      <c r="CFM66" s="18"/>
      <c r="CFN66" s="18"/>
      <c r="CFO66" s="18"/>
      <c r="CFP66" s="18"/>
      <c r="CFQ66" s="18"/>
      <c r="CFR66" s="18"/>
      <c r="CFS66" s="18"/>
      <c r="CFT66" s="18"/>
      <c r="CFU66" s="18"/>
      <c r="CFV66" s="18"/>
      <c r="CFW66" s="18"/>
      <c r="CFX66" s="18"/>
      <c r="CFY66" s="18"/>
      <c r="CFZ66" s="18"/>
      <c r="CGA66" s="18"/>
      <c r="CGB66" s="18"/>
      <c r="CGC66" s="18"/>
      <c r="CGD66" s="18"/>
      <c r="CGE66" s="18"/>
      <c r="CGF66" s="18"/>
      <c r="CGG66" s="18"/>
      <c r="CGH66" s="18"/>
      <c r="CGI66" s="18"/>
      <c r="CGJ66" s="18"/>
      <c r="CGK66" s="18"/>
      <c r="CGL66" s="18"/>
      <c r="CGM66" s="18"/>
      <c r="CGN66" s="18"/>
      <c r="CGO66" s="18"/>
      <c r="CGP66" s="18"/>
      <c r="CGQ66" s="18"/>
      <c r="CGR66" s="18"/>
      <c r="CGS66" s="18"/>
      <c r="CGT66" s="18"/>
      <c r="CGU66" s="18"/>
      <c r="CGV66" s="18"/>
      <c r="CGW66" s="18"/>
      <c r="CGX66" s="18"/>
      <c r="CGY66" s="18"/>
      <c r="CGZ66" s="18"/>
      <c r="CHA66" s="18"/>
      <c r="CHB66" s="18"/>
      <c r="CHC66" s="18"/>
      <c r="CHD66" s="18"/>
      <c r="CHE66" s="18"/>
      <c r="CHF66" s="18"/>
      <c r="CHG66" s="18"/>
      <c r="CHH66" s="18"/>
      <c r="CHI66" s="18"/>
      <c r="CHJ66" s="18"/>
      <c r="CHK66" s="18"/>
      <c r="CHL66" s="18"/>
      <c r="CHM66" s="18"/>
      <c r="CHN66" s="18"/>
      <c r="CHO66" s="18"/>
      <c r="CHP66" s="18"/>
      <c r="CHQ66" s="18"/>
      <c r="CHR66" s="18"/>
      <c r="CHS66" s="18"/>
      <c r="CHT66" s="18"/>
      <c r="CHU66" s="18"/>
      <c r="CHV66" s="18"/>
      <c r="CHW66" s="18"/>
      <c r="CHX66" s="18"/>
      <c r="CHY66" s="18"/>
      <c r="CHZ66" s="18"/>
      <c r="CIA66" s="18"/>
      <c r="CIB66" s="18"/>
      <c r="CIC66" s="18"/>
      <c r="CID66" s="18"/>
      <c r="CIE66" s="18"/>
      <c r="CIF66" s="18"/>
      <c r="CIG66" s="18"/>
      <c r="CIH66" s="18"/>
      <c r="CII66" s="18"/>
      <c r="CIJ66" s="18"/>
      <c r="CIK66" s="18"/>
      <c r="CIL66" s="18"/>
      <c r="CIM66" s="18"/>
      <c r="CIN66" s="18"/>
      <c r="CIO66" s="18"/>
      <c r="CIP66" s="18"/>
      <c r="CIQ66" s="18"/>
      <c r="CIR66" s="18"/>
      <c r="CIS66" s="18"/>
      <c r="CIT66" s="18"/>
      <c r="CIU66" s="18"/>
      <c r="CIV66" s="18"/>
      <c r="CIW66" s="18"/>
      <c r="CIX66" s="18"/>
      <c r="CIY66" s="18"/>
      <c r="CIZ66" s="18"/>
      <c r="CJA66" s="18"/>
      <c r="CJB66" s="18"/>
      <c r="CJC66" s="18"/>
      <c r="CJD66" s="18"/>
      <c r="CJE66" s="18"/>
      <c r="CJF66" s="18"/>
      <c r="CJG66" s="18"/>
      <c r="CJH66" s="18"/>
      <c r="CJI66" s="18"/>
      <c r="CJJ66" s="18"/>
      <c r="CJK66" s="18"/>
      <c r="CJL66" s="18"/>
      <c r="CJM66" s="18"/>
      <c r="CJN66" s="18"/>
      <c r="CJO66" s="18"/>
      <c r="CJP66" s="18"/>
      <c r="CJQ66" s="18"/>
      <c r="CJR66" s="18"/>
      <c r="CJS66" s="18"/>
      <c r="CJT66" s="18"/>
      <c r="CJU66" s="18"/>
      <c r="CJV66" s="18"/>
      <c r="CJW66" s="18"/>
      <c r="CJX66" s="18"/>
      <c r="CJY66" s="18"/>
      <c r="CJZ66" s="18"/>
      <c r="CKA66" s="18"/>
      <c r="CKB66" s="18"/>
      <c r="CKC66" s="18"/>
      <c r="CKD66" s="18"/>
      <c r="CKE66" s="18"/>
      <c r="CKF66" s="18"/>
      <c r="CKG66" s="18"/>
      <c r="CKH66" s="18"/>
      <c r="CKI66" s="18"/>
      <c r="CKJ66" s="18"/>
      <c r="CKK66" s="18"/>
      <c r="CKL66" s="18"/>
      <c r="CKM66" s="18"/>
      <c r="CKN66" s="18"/>
      <c r="CKO66" s="18"/>
      <c r="CKP66" s="18"/>
      <c r="CKQ66" s="18"/>
      <c r="CKR66" s="18"/>
      <c r="CKS66" s="18"/>
      <c r="CKT66" s="18"/>
      <c r="CKU66" s="18"/>
      <c r="CKV66" s="18"/>
      <c r="CKW66" s="18"/>
      <c r="CKX66" s="18"/>
      <c r="CKY66" s="18"/>
      <c r="CKZ66" s="18"/>
      <c r="CLA66" s="18"/>
      <c r="CLB66" s="18"/>
      <c r="CLC66" s="18"/>
      <c r="CLD66" s="18"/>
      <c r="CLE66" s="18"/>
      <c r="CLF66" s="18"/>
      <c r="CLG66" s="18"/>
      <c r="CLH66" s="18"/>
      <c r="CLI66" s="18"/>
      <c r="CLJ66" s="18"/>
      <c r="CLK66" s="18"/>
      <c r="CLL66" s="18"/>
      <c r="CLM66" s="18"/>
      <c r="CLN66" s="18"/>
      <c r="CLO66" s="18"/>
      <c r="CLP66" s="18"/>
      <c r="CLQ66" s="18"/>
      <c r="CLR66" s="18"/>
      <c r="CLS66" s="18"/>
      <c r="CLT66" s="18"/>
      <c r="CLU66" s="18"/>
      <c r="CLV66" s="18"/>
      <c r="CLW66" s="18"/>
      <c r="CLX66" s="18"/>
      <c r="CLY66" s="18"/>
      <c r="CLZ66" s="18"/>
      <c r="CMA66" s="18"/>
      <c r="CMB66" s="18"/>
      <c r="CMC66" s="18"/>
      <c r="CMD66" s="18"/>
      <c r="CME66" s="18"/>
      <c r="CMF66" s="18"/>
      <c r="CMG66" s="18"/>
      <c r="CMH66" s="18"/>
      <c r="CMI66" s="18"/>
      <c r="CMJ66" s="18"/>
      <c r="CMK66" s="18"/>
      <c r="CML66" s="18"/>
      <c r="CMM66" s="18"/>
      <c r="CMN66" s="18"/>
      <c r="CMO66" s="18"/>
      <c r="CMP66" s="18"/>
      <c r="CMQ66" s="18"/>
      <c r="CMR66" s="18"/>
      <c r="CMS66" s="18"/>
      <c r="CMT66" s="18"/>
      <c r="CMU66" s="18"/>
      <c r="CMV66" s="18"/>
      <c r="CMW66" s="18"/>
      <c r="CMX66" s="18"/>
      <c r="CMY66" s="18"/>
      <c r="CMZ66" s="18"/>
      <c r="CNA66" s="18"/>
      <c r="CNB66" s="18"/>
      <c r="CNC66" s="18"/>
      <c r="CND66" s="18"/>
      <c r="CNE66" s="18"/>
      <c r="CNF66" s="18"/>
      <c r="CNG66" s="18"/>
      <c r="CNH66" s="18"/>
      <c r="CNI66" s="18"/>
      <c r="CNJ66" s="18"/>
      <c r="CNK66" s="18"/>
      <c r="CNL66" s="18"/>
      <c r="CNM66" s="18"/>
      <c r="CNN66" s="18"/>
      <c r="CNO66" s="18"/>
      <c r="CNP66" s="18"/>
      <c r="CNQ66" s="18"/>
      <c r="CNR66" s="18"/>
      <c r="CNS66" s="18"/>
      <c r="CNT66" s="18"/>
      <c r="CNU66" s="18"/>
      <c r="CNV66" s="18"/>
      <c r="CNW66" s="18"/>
      <c r="CNX66" s="18"/>
      <c r="CNY66" s="18"/>
      <c r="CNZ66" s="18"/>
      <c r="COA66" s="18"/>
      <c r="COB66" s="18"/>
      <c r="COC66" s="18"/>
      <c r="COD66" s="18"/>
      <c r="COE66" s="18"/>
      <c r="COF66" s="18"/>
      <c r="COG66" s="18"/>
      <c r="COH66" s="18"/>
      <c r="COI66" s="18"/>
      <c r="COJ66" s="18"/>
      <c r="COK66" s="18"/>
      <c r="COL66" s="18"/>
      <c r="COM66" s="18"/>
      <c r="CON66" s="18"/>
      <c r="COO66" s="18"/>
      <c r="COP66" s="18"/>
      <c r="COQ66" s="18"/>
      <c r="COR66" s="18"/>
      <c r="COS66" s="18"/>
      <c r="COT66" s="18"/>
      <c r="COU66" s="18"/>
      <c r="COV66" s="18"/>
      <c r="COW66" s="18"/>
      <c r="COX66" s="18"/>
      <c r="COY66" s="18"/>
      <c r="COZ66" s="18"/>
      <c r="CPA66" s="18"/>
      <c r="CPB66" s="18"/>
      <c r="CPC66" s="18"/>
      <c r="CPD66" s="18"/>
      <c r="CPE66" s="18"/>
      <c r="CPF66" s="18"/>
      <c r="CPG66" s="18"/>
      <c r="CPH66" s="18"/>
      <c r="CPI66" s="18"/>
      <c r="CPJ66" s="18"/>
      <c r="CPK66" s="18"/>
      <c r="CPL66" s="18"/>
      <c r="CPM66" s="18"/>
      <c r="CPN66" s="18"/>
      <c r="CPO66" s="18"/>
      <c r="CPP66" s="18"/>
      <c r="CPQ66" s="18"/>
      <c r="CPR66" s="18"/>
      <c r="CPS66" s="18"/>
      <c r="CPT66" s="18"/>
      <c r="CPU66" s="18"/>
      <c r="CPV66" s="18"/>
      <c r="CPW66" s="18"/>
      <c r="CPX66" s="18"/>
      <c r="CPY66" s="18"/>
      <c r="CPZ66" s="18"/>
      <c r="CQA66" s="18"/>
      <c r="CQB66" s="18"/>
      <c r="CQC66" s="18"/>
      <c r="CQD66" s="18"/>
      <c r="CQE66" s="18"/>
      <c r="CQF66" s="18"/>
      <c r="CQG66" s="18"/>
      <c r="CQH66" s="18"/>
      <c r="CQI66" s="18"/>
      <c r="CQJ66" s="18"/>
      <c r="CQK66" s="18"/>
      <c r="CQL66" s="18"/>
      <c r="CQM66" s="18"/>
      <c r="CQN66" s="18"/>
      <c r="CQO66" s="18"/>
      <c r="CQP66" s="18"/>
      <c r="CQQ66" s="18"/>
      <c r="CQR66" s="18"/>
      <c r="CQS66" s="18"/>
      <c r="CQT66" s="18"/>
      <c r="CQU66" s="18"/>
      <c r="CQV66" s="18"/>
      <c r="CQW66" s="18"/>
      <c r="CQX66" s="18"/>
      <c r="CQY66" s="18"/>
      <c r="CQZ66" s="18"/>
      <c r="CRA66" s="18"/>
      <c r="CRB66" s="18"/>
      <c r="CRC66" s="18"/>
      <c r="CRD66" s="18"/>
      <c r="CRE66" s="18"/>
      <c r="CRF66" s="18"/>
      <c r="CRG66" s="18"/>
      <c r="CRH66" s="18"/>
      <c r="CRI66" s="18"/>
      <c r="CRJ66" s="18"/>
      <c r="CRK66" s="18"/>
      <c r="CRL66" s="18"/>
      <c r="CRM66" s="18"/>
      <c r="CRN66" s="18"/>
      <c r="CRO66" s="18"/>
      <c r="CRP66" s="18"/>
      <c r="CRQ66" s="18"/>
      <c r="CRR66" s="18"/>
      <c r="CRS66" s="18"/>
      <c r="CRT66" s="18"/>
      <c r="CRU66" s="18"/>
      <c r="CRV66" s="18"/>
      <c r="CRW66" s="18"/>
      <c r="CRX66" s="18"/>
      <c r="CRY66" s="18"/>
      <c r="CRZ66" s="18"/>
      <c r="CSA66" s="18"/>
      <c r="CSB66" s="18"/>
      <c r="CSC66" s="18"/>
      <c r="CSD66" s="18"/>
      <c r="CSE66" s="18"/>
      <c r="CSF66" s="18"/>
      <c r="CSG66" s="18"/>
      <c r="CSH66" s="18"/>
      <c r="CSI66" s="18"/>
      <c r="CSJ66" s="18"/>
      <c r="CSK66" s="18"/>
      <c r="CSL66" s="18"/>
      <c r="CSM66" s="18"/>
      <c r="CSN66" s="18"/>
      <c r="CSO66" s="18"/>
      <c r="CSP66" s="18"/>
      <c r="CSQ66" s="18"/>
      <c r="CSR66" s="18"/>
      <c r="CSS66" s="18"/>
      <c r="CST66" s="18"/>
      <c r="CSU66" s="18"/>
      <c r="CSV66" s="18"/>
      <c r="CSW66" s="18"/>
      <c r="CSX66" s="18"/>
      <c r="CSY66" s="18"/>
      <c r="CSZ66" s="18"/>
      <c r="CTA66" s="18"/>
      <c r="CTB66" s="18"/>
      <c r="CTC66" s="18"/>
      <c r="CTD66" s="18"/>
      <c r="CTE66" s="18"/>
      <c r="CTF66" s="18"/>
      <c r="CTG66" s="18"/>
      <c r="CTH66" s="18"/>
      <c r="CTI66" s="18"/>
      <c r="CTJ66" s="18"/>
      <c r="CTK66" s="18"/>
      <c r="CTL66" s="18"/>
      <c r="CTM66" s="18"/>
      <c r="CTN66" s="18"/>
      <c r="CTO66" s="18"/>
      <c r="CTP66" s="18"/>
      <c r="CTQ66" s="18"/>
      <c r="CTR66" s="18"/>
      <c r="CTS66" s="18"/>
      <c r="CTT66" s="18"/>
      <c r="CTU66" s="18"/>
      <c r="CTV66" s="18"/>
      <c r="CTW66" s="18"/>
      <c r="CTX66" s="18"/>
      <c r="CTY66" s="18"/>
      <c r="CTZ66" s="18"/>
      <c r="CUA66" s="18"/>
      <c r="CUB66" s="18"/>
      <c r="CUC66" s="18"/>
      <c r="CUD66" s="18"/>
      <c r="CUE66" s="18"/>
      <c r="CUF66" s="18"/>
      <c r="CUG66" s="18"/>
      <c r="CUH66" s="18"/>
      <c r="CUI66" s="18"/>
      <c r="CUJ66" s="18"/>
      <c r="CUK66" s="18"/>
      <c r="CUL66" s="18"/>
      <c r="CUM66" s="18"/>
      <c r="CUN66" s="18"/>
      <c r="CUO66" s="18"/>
      <c r="CUP66" s="18"/>
      <c r="CUQ66" s="18"/>
      <c r="CUR66" s="18"/>
      <c r="CUS66" s="18"/>
      <c r="CUT66" s="18"/>
      <c r="CUU66" s="18"/>
      <c r="CUV66" s="18"/>
      <c r="CUW66" s="18"/>
      <c r="CUX66" s="18"/>
      <c r="CUY66" s="18"/>
      <c r="CUZ66" s="18"/>
      <c r="CVA66" s="18"/>
      <c r="CVB66" s="18"/>
      <c r="CVC66" s="18"/>
      <c r="CVD66" s="18"/>
      <c r="CVE66" s="18"/>
      <c r="CVF66" s="18"/>
      <c r="CVG66" s="18"/>
      <c r="CVH66" s="18"/>
      <c r="CVI66" s="18"/>
      <c r="CVJ66" s="18"/>
      <c r="CVK66" s="18"/>
      <c r="CVL66" s="18"/>
      <c r="CVM66" s="18"/>
      <c r="CVN66" s="18"/>
      <c r="CVO66" s="18"/>
      <c r="CVP66" s="18"/>
      <c r="CVQ66" s="18"/>
      <c r="CVR66" s="18"/>
      <c r="CVS66" s="18"/>
      <c r="CVT66" s="18"/>
      <c r="CVU66" s="18"/>
      <c r="CVV66" s="18"/>
      <c r="CVW66" s="18"/>
      <c r="CVX66" s="18"/>
      <c r="CVY66" s="18"/>
      <c r="CVZ66" s="18"/>
      <c r="CWA66" s="18"/>
      <c r="CWB66" s="18"/>
      <c r="CWC66" s="18"/>
      <c r="CWD66" s="18"/>
      <c r="CWE66" s="18"/>
      <c r="CWF66" s="18"/>
      <c r="CWG66" s="18"/>
      <c r="CWH66" s="18"/>
      <c r="CWI66" s="18"/>
      <c r="CWJ66" s="18"/>
      <c r="CWK66" s="18"/>
      <c r="CWL66" s="18"/>
      <c r="CWM66" s="18"/>
      <c r="CWN66" s="18"/>
      <c r="CWO66" s="18"/>
      <c r="CWP66" s="18"/>
      <c r="CWQ66" s="18"/>
      <c r="CWR66" s="18"/>
      <c r="CWS66" s="18"/>
      <c r="CWT66" s="18"/>
      <c r="CWU66" s="18"/>
      <c r="CWV66" s="18"/>
      <c r="CWW66" s="18"/>
      <c r="CWX66" s="18"/>
      <c r="CWY66" s="18"/>
      <c r="CWZ66" s="18"/>
      <c r="CXA66" s="18"/>
      <c r="CXB66" s="18"/>
      <c r="CXC66" s="18"/>
      <c r="CXD66" s="18"/>
      <c r="CXE66" s="18"/>
      <c r="CXF66" s="18"/>
      <c r="CXG66" s="18"/>
      <c r="CXH66" s="18"/>
      <c r="CXI66" s="18"/>
      <c r="CXJ66" s="18"/>
      <c r="CXK66" s="18"/>
      <c r="CXL66" s="18"/>
      <c r="CXM66" s="18"/>
      <c r="CXN66" s="18"/>
      <c r="CXO66" s="18"/>
      <c r="CXP66" s="18"/>
      <c r="CXQ66" s="18"/>
      <c r="CXR66" s="18"/>
      <c r="CXS66" s="18"/>
      <c r="CXT66" s="18"/>
      <c r="CXU66" s="18"/>
      <c r="CXV66" s="18"/>
      <c r="CXW66" s="18"/>
      <c r="CXX66" s="18"/>
      <c r="CXY66" s="18"/>
      <c r="CXZ66" s="18"/>
      <c r="CYA66" s="18"/>
      <c r="CYB66" s="18"/>
      <c r="CYC66" s="18"/>
      <c r="CYD66" s="18"/>
      <c r="CYE66" s="18"/>
      <c r="CYF66" s="18"/>
      <c r="CYG66" s="18"/>
      <c r="CYH66" s="18"/>
      <c r="CYI66" s="18"/>
      <c r="CYJ66" s="18"/>
      <c r="CYK66" s="18"/>
      <c r="CYL66" s="18"/>
      <c r="CYM66" s="18"/>
      <c r="CYN66" s="18"/>
      <c r="CYO66" s="18"/>
      <c r="CYP66" s="18"/>
      <c r="CYQ66" s="18"/>
      <c r="CYR66" s="18"/>
      <c r="CYS66" s="18"/>
      <c r="CYT66" s="18"/>
      <c r="CYU66" s="18"/>
      <c r="CYV66" s="18"/>
      <c r="CYW66" s="18"/>
      <c r="CYX66" s="18"/>
      <c r="CYY66" s="18"/>
      <c r="CYZ66" s="18"/>
      <c r="CZA66" s="18"/>
      <c r="CZB66" s="18"/>
      <c r="CZC66" s="18"/>
      <c r="CZD66" s="18"/>
      <c r="CZE66" s="18"/>
      <c r="CZF66" s="18"/>
      <c r="CZG66" s="18"/>
      <c r="CZH66" s="18"/>
      <c r="CZI66" s="18"/>
      <c r="CZJ66" s="18"/>
      <c r="CZK66" s="18"/>
      <c r="CZL66" s="18"/>
      <c r="CZM66" s="18"/>
      <c r="CZN66" s="18"/>
      <c r="CZO66" s="18"/>
      <c r="CZP66" s="18"/>
      <c r="CZQ66" s="18"/>
      <c r="CZR66" s="18"/>
      <c r="CZS66" s="18"/>
      <c r="CZT66" s="18"/>
      <c r="CZU66" s="18"/>
      <c r="CZV66" s="18"/>
      <c r="CZW66" s="18"/>
      <c r="CZX66" s="18"/>
      <c r="CZY66" s="18"/>
      <c r="CZZ66" s="18"/>
      <c r="DAA66" s="18"/>
      <c r="DAB66" s="18"/>
      <c r="DAC66" s="18"/>
      <c r="DAD66" s="18"/>
      <c r="DAE66" s="18"/>
      <c r="DAF66" s="18"/>
      <c r="DAG66" s="18"/>
      <c r="DAH66" s="18"/>
      <c r="DAI66" s="18"/>
      <c r="DAJ66" s="18"/>
      <c r="DAK66" s="18"/>
      <c r="DAL66" s="18"/>
      <c r="DAM66" s="18"/>
      <c r="DAN66" s="18"/>
      <c r="DAO66" s="18"/>
      <c r="DAP66" s="18"/>
      <c r="DAQ66" s="18"/>
      <c r="DAR66" s="18"/>
      <c r="DAS66" s="18"/>
      <c r="DAT66" s="18"/>
      <c r="DAU66" s="18"/>
      <c r="DAV66" s="18"/>
      <c r="DAW66" s="18"/>
      <c r="DAX66" s="18"/>
      <c r="DAY66" s="18"/>
      <c r="DAZ66" s="18"/>
      <c r="DBA66" s="18"/>
      <c r="DBB66" s="18"/>
      <c r="DBC66" s="18"/>
      <c r="DBD66" s="18"/>
      <c r="DBE66" s="18"/>
      <c r="DBF66" s="18"/>
      <c r="DBG66" s="18"/>
      <c r="DBH66" s="18"/>
      <c r="DBI66" s="18"/>
      <c r="DBJ66" s="18"/>
      <c r="DBK66" s="18"/>
      <c r="DBL66" s="18"/>
      <c r="DBM66" s="18"/>
      <c r="DBN66" s="18"/>
      <c r="DBO66" s="18"/>
      <c r="DBP66" s="18"/>
      <c r="DBQ66" s="18"/>
      <c r="DBR66" s="18"/>
      <c r="DBS66" s="18"/>
      <c r="DBT66" s="18"/>
      <c r="DBU66" s="18"/>
      <c r="DBV66" s="18"/>
      <c r="DBW66" s="18"/>
      <c r="DBX66" s="18"/>
      <c r="DBY66" s="18"/>
      <c r="DBZ66" s="18"/>
      <c r="DCA66" s="18"/>
      <c r="DCB66" s="18"/>
      <c r="DCC66" s="18"/>
      <c r="DCD66" s="18"/>
      <c r="DCE66" s="18"/>
      <c r="DCF66" s="18"/>
      <c r="DCG66" s="18"/>
      <c r="DCH66" s="18"/>
      <c r="DCI66" s="18"/>
      <c r="DCJ66" s="18"/>
      <c r="DCK66" s="18"/>
      <c r="DCL66" s="18"/>
      <c r="DCM66" s="18"/>
      <c r="DCN66" s="18"/>
      <c r="DCO66" s="18"/>
      <c r="DCP66" s="18"/>
      <c r="DCQ66" s="18"/>
      <c r="DCR66" s="18"/>
      <c r="DCS66" s="18"/>
      <c r="DCT66" s="18"/>
      <c r="DCU66" s="18"/>
      <c r="DCV66" s="18"/>
      <c r="DCW66" s="18"/>
      <c r="DCX66" s="18"/>
      <c r="DCY66" s="18"/>
      <c r="DCZ66" s="18"/>
      <c r="DDA66" s="18"/>
      <c r="DDB66" s="18"/>
      <c r="DDC66" s="18"/>
      <c r="DDD66" s="18"/>
      <c r="DDE66" s="18"/>
      <c r="DDF66" s="18"/>
      <c r="DDG66" s="18"/>
      <c r="DDH66" s="18"/>
      <c r="DDI66" s="18"/>
      <c r="DDJ66" s="18"/>
      <c r="DDK66" s="18"/>
      <c r="DDL66" s="18"/>
      <c r="DDM66" s="18"/>
      <c r="DDN66" s="18"/>
      <c r="DDO66" s="18"/>
      <c r="DDP66" s="18"/>
      <c r="DDQ66" s="18"/>
      <c r="DDR66" s="18"/>
      <c r="DDS66" s="18"/>
      <c r="DDT66" s="18"/>
      <c r="DDU66" s="18"/>
      <c r="DDV66" s="18"/>
      <c r="DDW66" s="18"/>
      <c r="DDX66" s="18"/>
      <c r="DDY66" s="18"/>
      <c r="DDZ66" s="18"/>
      <c r="DEA66" s="18"/>
      <c r="DEB66" s="18"/>
      <c r="DEC66" s="18"/>
      <c r="DED66" s="18"/>
      <c r="DEE66" s="18"/>
      <c r="DEF66" s="18"/>
      <c r="DEG66" s="18"/>
      <c r="DEH66" s="18"/>
      <c r="DEI66" s="18"/>
      <c r="DEJ66" s="18"/>
      <c r="DEK66" s="18"/>
      <c r="DEL66" s="18"/>
      <c r="DEM66" s="18"/>
      <c r="DEN66" s="18"/>
      <c r="DEO66" s="18"/>
      <c r="DEP66" s="18"/>
      <c r="DEQ66" s="18"/>
      <c r="DER66" s="18"/>
      <c r="DES66" s="18"/>
      <c r="DET66" s="18"/>
      <c r="DEU66" s="18"/>
      <c r="DEV66" s="18"/>
      <c r="DEW66" s="18"/>
      <c r="DEX66" s="18"/>
      <c r="DEY66" s="18"/>
      <c r="DEZ66" s="18"/>
      <c r="DFA66" s="18"/>
      <c r="DFB66" s="18"/>
      <c r="DFC66" s="18"/>
      <c r="DFD66" s="18"/>
      <c r="DFE66" s="18"/>
      <c r="DFF66" s="18"/>
      <c r="DFG66" s="18"/>
      <c r="DFH66" s="18"/>
      <c r="DFI66" s="18"/>
      <c r="DFJ66" s="18"/>
      <c r="DFK66" s="18"/>
      <c r="DFL66" s="18"/>
      <c r="DFM66" s="18"/>
      <c r="DFN66" s="18"/>
      <c r="DFO66" s="18"/>
      <c r="DFP66" s="18"/>
      <c r="DFQ66" s="18"/>
      <c r="DFR66" s="18"/>
      <c r="DFS66" s="18"/>
      <c r="DFT66" s="18"/>
      <c r="DFU66" s="18"/>
      <c r="DFV66" s="18"/>
      <c r="DFW66" s="18"/>
      <c r="DFX66" s="18"/>
      <c r="DFY66" s="18"/>
      <c r="DFZ66" s="18"/>
      <c r="DGA66" s="18"/>
      <c r="DGB66" s="18"/>
      <c r="DGC66" s="18"/>
      <c r="DGD66" s="18"/>
      <c r="DGE66" s="18"/>
      <c r="DGF66" s="18"/>
      <c r="DGG66" s="18"/>
      <c r="DGH66" s="18"/>
      <c r="DGI66" s="18"/>
      <c r="DGJ66" s="18"/>
      <c r="DGK66" s="18"/>
      <c r="DGL66" s="18"/>
      <c r="DGM66" s="18"/>
      <c r="DGN66" s="18"/>
      <c r="DGO66" s="18"/>
      <c r="DGP66" s="18"/>
      <c r="DGQ66" s="18"/>
      <c r="DGR66" s="18"/>
      <c r="DGS66" s="18"/>
      <c r="DGT66" s="18"/>
      <c r="DGU66" s="18"/>
      <c r="DGV66" s="18"/>
      <c r="DGW66" s="18"/>
      <c r="DGX66" s="18"/>
      <c r="DGY66" s="18"/>
      <c r="DGZ66" s="18"/>
      <c r="DHA66" s="18"/>
      <c r="DHB66" s="18"/>
      <c r="DHC66" s="18"/>
      <c r="DHD66" s="18"/>
      <c r="DHE66" s="18"/>
      <c r="DHF66" s="18"/>
      <c r="DHG66" s="18"/>
      <c r="DHH66" s="18"/>
      <c r="DHI66" s="18"/>
      <c r="DHJ66" s="18"/>
      <c r="DHK66" s="18"/>
      <c r="DHL66" s="18"/>
      <c r="DHM66" s="18"/>
      <c r="DHN66" s="18"/>
      <c r="DHO66" s="18"/>
      <c r="DHP66" s="18"/>
      <c r="DHQ66" s="18"/>
      <c r="DHR66" s="18"/>
      <c r="DHS66" s="18"/>
      <c r="DHT66" s="18"/>
      <c r="DHU66" s="18"/>
      <c r="DHV66" s="18"/>
      <c r="DHW66" s="18"/>
      <c r="DHX66" s="18"/>
      <c r="DHY66" s="18"/>
      <c r="DHZ66" s="18"/>
      <c r="DIA66" s="18"/>
      <c r="DIB66" s="18"/>
      <c r="DIC66" s="18"/>
      <c r="DID66" s="18"/>
      <c r="DIE66" s="18"/>
      <c r="DIF66" s="18"/>
      <c r="DIG66" s="18"/>
      <c r="DIH66" s="18"/>
      <c r="DII66" s="18"/>
      <c r="DIJ66" s="18"/>
      <c r="DIK66" s="18"/>
      <c r="DIL66" s="18"/>
      <c r="DIM66" s="18"/>
      <c r="DIN66" s="18"/>
      <c r="DIO66" s="18"/>
      <c r="DIP66" s="18"/>
      <c r="DIQ66" s="18"/>
      <c r="DIR66" s="18"/>
      <c r="DIS66" s="18"/>
      <c r="DIT66" s="18"/>
      <c r="DIU66" s="18"/>
      <c r="DIV66" s="18"/>
      <c r="DIW66" s="18"/>
      <c r="DIX66" s="18"/>
      <c r="DIY66" s="18"/>
      <c r="DIZ66" s="18"/>
      <c r="DJA66" s="18"/>
      <c r="DJB66" s="18"/>
      <c r="DJC66" s="18"/>
      <c r="DJD66" s="18"/>
      <c r="DJE66" s="18"/>
      <c r="DJF66" s="18"/>
      <c r="DJG66" s="18"/>
      <c r="DJH66" s="18"/>
      <c r="DJI66" s="18"/>
      <c r="DJJ66" s="18"/>
      <c r="DJK66" s="18"/>
      <c r="DJL66" s="18"/>
      <c r="DJM66" s="18"/>
      <c r="DJN66" s="18"/>
      <c r="DJO66" s="18"/>
      <c r="DJP66" s="18"/>
      <c r="DJQ66" s="18"/>
      <c r="DJR66" s="18"/>
      <c r="DJS66" s="18"/>
      <c r="DJT66" s="18"/>
      <c r="DJU66" s="18"/>
      <c r="DJV66" s="18"/>
      <c r="DJW66" s="18"/>
      <c r="DJX66" s="18"/>
      <c r="DJY66" s="18"/>
      <c r="DJZ66" s="18"/>
      <c r="DKA66" s="18"/>
      <c r="DKB66" s="18"/>
      <c r="DKC66" s="18"/>
      <c r="DKD66" s="18"/>
      <c r="DKE66" s="18"/>
      <c r="DKF66" s="18"/>
      <c r="DKG66" s="18"/>
      <c r="DKH66" s="18"/>
      <c r="DKI66" s="18"/>
      <c r="DKJ66" s="18"/>
      <c r="DKK66" s="18"/>
      <c r="DKL66" s="18"/>
      <c r="DKM66" s="18"/>
      <c r="DKN66" s="18"/>
      <c r="DKO66" s="18"/>
      <c r="DKP66" s="18"/>
      <c r="DKQ66" s="18"/>
      <c r="DKR66" s="18"/>
      <c r="DKS66" s="18"/>
      <c r="DKT66" s="18"/>
      <c r="DKU66" s="18"/>
      <c r="DKV66" s="18"/>
      <c r="DKW66" s="18"/>
      <c r="DKX66" s="18"/>
      <c r="DKY66" s="18"/>
      <c r="DKZ66" s="18"/>
      <c r="DLA66" s="18"/>
      <c r="DLB66" s="18"/>
      <c r="DLC66" s="18"/>
      <c r="DLD66" s="18"/>
      <c r="DLE66" s="18"/>
      <c r="DLF66" s="18"/>
      <c r="DLG66" s="18"/>
      <c r="DLH66" s="18"/>
      <c r="DLI66" s="18"/>
      <c r="DLJ66" s="18"/>
      <c r="DLK66" s="18"/>
      <c r="DLL66" s="18"/>
      <c r="DLM66" s="18"/>
      <c r="DLN66" s="18"/>
      <c r="DLO66" s="18"/>
      <c r="DLP66" s="18"/>
      <c r="DLQ66" s="18"/>
      <c r="DLR66" s="18"/>
      <c r="DLS66" s="18"/>
      <c r="DLT66" s="18"/>
      <c r="DLU66" s="18"/>
      <c r="DLV66" s="18"/>
      <c r="DLW66" s="18"/>
      <c r="DLX66" s="18"/>
      <c r="DLY66" s="18"/>
      <c r="DLZ66" s="18"/>
      <c r="DMA66" s="18"/>
      <c r="DMB66" s="18"/>
      <c r="DMC66" s="18"/>
      <c r="DMD66" s="18"/>
      <c r="DME66" s="18"/>
      <c r="DMF66" s="18"/>
      <c r="DMG66" s="18"/>
      <c r="DMH66" s="18"/>
      <c r="DMI66" s="18"/>
      <c r="DMJ66" s="18"/>
      <c r="DMK66" s="18"/>
      <c r="DML66" s="18"/>
      <c r="DMM66" s="18"/>
      <c r="DMN66" s="18"/>
      <c r="DMO66" s="18"/>
      <c r="DMP66" s="18"/>
      <c r="DMQ66" s="18"/>
      <c r="DMR66" s="18"/>
      <c r="DMS66" s="18"/>
      <c r="DMT66" s="18"/>
      <c r="DMU66" s="18"/>
      <c r="DMV66" s="18"/>
      <c r="DMW66" s="18"/>
      <c r="DMX66" s="18"/>
      <c r="DMY66" s="18"/>
      <c r="DMZ66" s="18"/>
      <c r="DNA66" s="18"/>
      <c r="DNB66" s="18"/>
      <c r="DNC66" s="18"/>
      <c r="DND66" s="18"/>
      <c r="DNE66" s="18"/>
      <c r="DNF66" s="18"/>
      <c r="DNG66" s="18"/>
      <c r="DNH66" s="18"/>
      <c r="DNI66" s="18"/>
      <c r="DNJ66" s="18"/>
      <c r="DNK66" s="18"/>
      <c r="DNL66" s="18"/>
      <c r="DNM66" s="18"/>
      <c r="DNN66" s="18"/>
      <c r="DNO66" s="18"/>
      <c r="DNP66" s="18"/>
      <c r="DNQ66" s="18"/>
      <c r="DNR66" s="18"/>
      <c r="DNS66" s="18"/>
      <c r="DNT66" s="18"/>
      <c r="DNU66" s="18"/>
      <c r="DNV66" s="18"/>
      <c r="DNW66" s="18"/>
      <c r="DNX66" s="18"/>
      <c r="DNY66" s="18"/>
      <c r="DNZ66" s="18"/>
      <c r="DOA66" s="18"/>
      <c r="DOB66" s="18"/>
      <c r="DOC66" s="18"/>
      <c r="DOD66" s="18"/>
      <c r="DOE66" s="18"/>
      <c r="DOF66" s="18"/>
      <c r="DOG66" s="18"/>
      <c r="DOH66" s="18"/>
      <c r="DOI66" s="18"/>
      <c r="DOJ66" s="18"/>
      <c r="DOK66" s="18"/>
      <c r="DOL66" s="18"/>
      <c r="DOM66" s="18"/>
      <c r="DON66" s="18"/>
      <c r="DOO66" s="18"/>
      <c r="DOP66" s="18"/>
      <c r="DOQ66" s="18"/>
      <c r="DOR66" s="18"/>
      <c r="DOS66" s="18"/>
      <c r="DOT66" s="18"/>
      <c r="DOU66" s="18"/>
      <c r="DOV66" s="18"/>
      <c r="DOW66" s="18"/>
      <c r="DOX66" s="18"/>
      <c r="DOY66" s="18"/>
      <c r="DOZ66" s="18"/>
      <c r="DPA66" s="18"/>
      <c r="DPB66" s="18"/>
      <c r="DPC66" s="18"/>
      <c r="DPD66" s="18"/>
      <c r="DPE66" s="18"/>
      <c r="DPF66" s="18"/>
      <c r="DPG66" s="18"/>
      <c r="DPH66" s="18"/>
      <c r="DPI66" s="18"/>
      <c r="DPJ66" s="18"/>
      <c r="DPK66" s="18"/>
      <c r="DPL66" s="18"/>
      <c r="DPM66" s="18"/>
      <c r="DPN66" s="18"/>
      <c r="DPO66" s="18"/>
      <c r="DPP66" s="18"/>
      <c r="DPQ66" s="18"/>
      <c r="DPR66" s="18"/>
      <c r="DPS66" s="18"/>
      <c r="DPT66" s="18"/>
      <c r="DPU66" s="18"/>
      <c r="DPV66" s="18"/>
      <c r="DPW66" s="18"/>
      <c r="DPX66" s="18"/>
      <c r="DPY66" s="18"/>
      <c r="DPZ66" s="18"/>
      <c r="DQA66" s="18"/>
      <c r="DQB66" s="18"/>
      <c r="DQC66" s="18"/>
      <c r="DQD66" s="18"/>
      <c r="DQE66" s="18"/>
      <c r="DQF66" s="18"/>
      <c r="DQG66" s="18"/>
      <c r="DQH66" s="18"/>
      <c r="DQI66" s="18"/>
      <c r="DQJ66" s="18"/>
      <c r="DQK66" s="18"/>
      <c r="DQL66" s="18"/>
      <c r="DQM66" s="18"/>
      <c r="DQN66" s="18"/>
      <c r="DQO66" s="18"/>
      <c r="DQP66" s="18"/>
      <c r="DQQ66" s="18"/>
      <c r="DQR66" s="18"/>
      <c r="DQS66" s="18"/>
      <c r="DQT66" s="18"/>
      <c r="DQU66" s="18"/>
      <c r="DQV66" s="18"/>
      <c r="DQW66" s="18"/>
      <c r="DQX66" s="18"/>
      <c r="DQY66" s="18"/>
      <c r="DQZ66" s="18"/>
      <c r="DRA66" s="18"/>
      <c r="DRB66" s="18"/>
      <c r="DRC66" s="18"/>
      <c r="DRD66" s="18"/>
      <c r="DRE66" s="18"/>
      <c r="DRF66" s="18"/>
      <c r="DRG66" s="18"/>
      <c r="DRH66" s="18"/>
      <c r="DRI66" s="18"/>
      <c r="DRJ66" s="18"/>
      <c r="DRK66" s="18"/>
      <c r="DRL66" s="18"/>
      <c r="DRM66" s="18"/>
      <c r="DRN66" s="18"/>
      <c r="DRO66" s="18"/>
      <c r="DRP66" s="18"/>
      <c r="DRQ66" s="18"/>
      <c r="DRR66" s="18"/>
      <c r="DRS66" s="18"/>
      <c r="DRT66" s="18"/>
      <c r="DRU66" s="18"/>
      <c r="DRV66" s="18"/>
      <c r="DRW66" s="18"/>
      <c r="DRX66" s="18"/>
      <c r="DRY66" s="18"/>
      <c r="DRZ66" s="18"/>
      <c r="DSA66" s="18"/>
      <c r="DSB66" s="18"/>
      <c r="DSC66" s="18"/>
      <c r="DSD66" s="18"/>
      <c r="DSE66" s="18"/>
      <c r="DSF66" s="18"/>
      <c r="DSG66" s="18"/>
      <c r="DSH66" s="18"/>
      <c r="DSI66" s="18"/>
      <c r="DSJ66" s="18"/>
      <c r="DSK66" s="18"/>
      <c r="DSL66" s="18"/>
      <c r="DSM66" s="18"/>
      <c r="DSN66" s="18"/>
      <c r="DSO66" s="18"/>
      <c r="DSP66" s="18"/>
      <c r="DSQ66" s="18"/>
      <c r="DSR66" s="18"/>
      <c r="DSS66" s="18"/>
      <c r="DST66" s="18"/>
      <c r="DSU66" s="18"/>
      <c r="DSV66" s="18"/>
      <c r="DSW66" s="18"/>
      <c r="DSX66" s="18"/>
      <c r="DSY66" s="18"/>
      <c r="DSZ66" s="18"/>
      <c r="DTA66" s="18"/>
      <c r="DTB66" s="18"/>
      <c r="DTC66" s="18"/>
      <c r="DTD66" s="18"/>
      <c r="DTE66" s="18"/>
      <c r="DTF66" s="18"/>
      <c r="DTG66" s="18"/>
      <c r="DTH66" s="18"/>
      <c r="DTI66" s="18"/>
      <c r="DTJ66" s="18"/>
      <c r="DTK66" s="18"/>
      <c r="DTL66" s="18"/>
      <c r="DTM66" s="18"/>
      <c r="DTN66" s="18"/>
      <c r="DTO66" s="18"/>
      <c r="DTP66" s="18"/>
      <c r="DTQ66" s="18"/>
      <c r="DTR66" s="18"/>
      <c r="DTS66" s="18"/>
      <c r="DTT66" s="18"/>
      <c r="DTU66" s="18"/>
      <c r="DTV66" s="18"/>
      <c r="DTW66" s="18"/>
      <c r="DTX66" s="18"/>
      <c r="DTY66" s="18"/>
      <c r="DTZ66" s="18"/>
      <c r="DUA66" s="18"/>
      <c r="DUB66" s="18"/>
      <c r="DUC66" s="18"/>
      <c r="DUD66" s="18"/>
      <c r="DUE66" s="18"/>
      <c r="DUF66" s="18"/>
      <c r="DUG66" s="18"/>
      <c r="DUH66" s="18"/>
      <c r="DUI66" s="18"/>
      <c r="DUJ66" s="18"/>
      <c r="DUK66" s="18"/>
      <c r="DUL66" s="18"/>
      <c r="DUM66" s="18"/>
      <c r="DUN66" s="18"/>
      <c r="DUO66" s="18"/>
      <c r="DUP66" s="18"/>
      <c r="DUQ66" s="18"/>
      <c r="DUR66" s="18"/>
      <c r="DUS66" s="18"/>
      <c r="DUT66" s="18"/>
      <c r="DUU66" s="18"/>
      <c r="DUV66" s="18"/>
      <c r="DUW66" s="18"/>
      <c r="DUX66" s="18"/>
      <c r="DUY66" s="18"/>
      <c r="DUZ66" s="18"/>
      <c r="DVA66" s="18"/>
      <c r="DVB66" s="18"/>
      <c r="DVC66" s="18"/>
      <c r="DVD66" s="18"/>
      <c r="DVE66" s="18"/>
      <c r="DVF66" s="18"/>
      <c r="DVG66" s="18"/>
      <c r="DVH66" s="18"/>
      <c r="DVI66" s="18"/>
      <c r="DVJ66" s="18"/>
      <c r="DVK66" s="18"/>
      <c r="DVL66" s="18"/>
      <c r="DVM66" s="18"/>
      <c r="DVN66" s="18"/>
      <c r="DVO66" s="18"/>
      <c r="DVP66" s="18"/>
      <c r="DVQ66" s="18"/>
      <c r="DVR66" s="18"/>
      <c r="DVS66" s="18"/>
      <c r="DVT66" s="18"/>
      <c r="DVU66" s="18"/>
      <c r="DVV66" s="18"/>
      <c r="DVW66" s="18"/>
      <c r="DVX66" s="18"/>
      <c r="DVY66" s="18"/>
      <c r="DVZ66" s="18"/>
      <c r="DWA66" s="18"/>
      <c r="DWB66" s="18"/>
      <c r="DWC66" s="18"/>
      <c r="DWD66" s="18"/>
      <c r="DWE66" s="18"/>
      <c r="DWF66" s="18"/>
      <c r="DWG66" s="18"/>
      <c r="DWH66" s="18"/>
      <c r="DWI66" s="18"/>
      <c r="DWJ66" s="18"/>
      <c r="DWK66" s="18"/>
      <c r="DWL66" s="18"/>
      <c r="DWM66" s="18"/>
      <c r="DWN66" s="18"/>
      <c r="DWO66" s="18"/>
      <c r="DWP66" s="18"/>
      <c r="DWQ66" s="18"/>
      <c r="DWR66" s="18"/>
      <c r="DWS66" s="18"/>
      <c r="DWT66" s="18"/>
      <c r="DWU66" s="18"/>
      <c r="DWV66" s="18"/>
      <c r="DWW66" s="18"/>
      <c r="DWX66" s="18"/>
      <c r="DWY66" s="18"/>
      <c r="DWZ66" s="18"/>
      <c r="DXA66" s="18"/>
      <c r="DXB66" s="18"/>
      <c r="DXC66" s="18"/>
      <c r="DXD66" s="18"/>
      <c r="DXE66" s="18"/>
      <c r="DXF66" s="18"/>
      <c r="DXG66" s="18"/>
      <c r="DXH66" s="18"/>
      <c r="DXI66" s="18"/>
      <c r="DXJ66" s="18"/>
      <c r="DXK66" s="18"/>
      <c r="DXL66" s="18"/>
      <c r="DXM66" s="18"/>
      <c r="DXN66" s="18"/>
      <c r="DXO66" s="18"/>
      <c r="DXP66" s="18"/>
      <c r="DXQ66" s="18"/>
      <c r="DXR66" s="18"/>
      <c r="DXS66" s="18"/>
      <c r="DXT66" s="18"/>
      <c r="DXU66" s="18"/>
      <c r="DXV66" s="18"/>
      <c r="DXW66" s="18"/>
      <c r="DXX66" s="18"/>
      <c r="DXY66" s="18"/>
      <c r="DXZ66" s="18"/>
      <c r="DYA66" s="18"/>
      <c r="DYB66" s="18"/>
      <c r="DYC66" s="18"/>
      <c r="DYD66" s="18"/>
      <c r="DYE66" s="18"/>
      <c r="DYF66" s="18"/>
      <c r="DYG66" s="18"/>
      <c r="DYH66" s="18"/>
      <c r="DYI66" s="18"/>
      <c r="DYJ66" s="18"/>
      <c r="DYK66" s="18"/>
      <c r="DYL66" s="18"/>
      <c r="DYM66" s="18"/>
      <c r="DYN66" s="18"/>
      <c r="DYO66" s="18"/>
      <c r="DYP66" s="18"/>
      <c r="DYQ66" s="18"/>
      <c r="DYR66" s="18"/>
      <c r="DYS66" s="18"/>
      <c r="DYT66" s="18"/>
      <c r="DYU66" s="18"/>
      <c r="DYV66" s="18"/>
      <c r="DYW66" s="18"/>
      <c r="DYX66" s="18"/>
      <c r="DYY66" s="18"/>
      <c r="DYZ66" s="18"/>
      <c r="DZA66" s="18"/>
      <c r="DZB66" s="18"/>
      <c r="DZC66" s="18"/>
      <c r="DZD66" s="18"/>
      <c r="DZE66" s="18"/>
      <c r="DZF66" s="18"/>
      <c r="DZG66" s="18"/>
      <c r="DZH66" s="18"/>
      <c r="DZI66" s="18"/>
      <c r="DZJ66" s="18"/>
      <c r="DZK66" s="18"/>
      <c r="DZL66" s="18"/>
      <c r="DZM66" s="18"/>
      <c r="DZN66" s="18"/>
      <c r="DZO66" s="18"/>
      <c r="DZP66" s="18"/>
      <c r="DZQ66" s="18"/>
      <c r="DZR66" s="18"/>
      <c r="DZS66" s="18"/>
      <c r="DZT66" s="18"/>
      <c r="DZU66" s="18"/>
      <c r="DZV66" s="18"/>
      <c r="DZW66" s="18"/>
      <c r="DZX66" s="18"/>
      <c r="DZY66" s="18"/>
      <c r="DZZ66" s="18"/>
      <c r="EAA66" s="18"/>
      <c r="EAB66" s="18"/>
      <c r="EAC66" s="18"/>
      <c r="EAD66" s="18"/>
      <c r="EAE66" s="18"/>
      <c r="EAF66" s="18"/>
      <c r="EAG66" s="18"/>
      <c r="EAH66" s="18"/>
      <c r="EAI66" s="18"/>
      <c r="EAJ66" s="18"/>
      <c r="EAK66" s="18"/>
      <c r="EAL66" s="18"/>
      <c r="EAM66" s="18"/>
      <c r="EAN66" s="18"/>
      <c r="EAO66" s="18"/>
      <c r="EAP66" s="18"/>
      <c r="EAQ66" s="18"/>
      <c r="EAR66" s="18"/>
      <c r="EAS66" s="18"/>
      <c r="EAT66" s="18"/>
      <c r="EAU66" s="18"/>
      <c r="EAV66" s="18"/>
      <c r="EAW66" s="18"/>
      <c r="EAX66" s="18"/>
      <c r="EAY66" s="18"/>
      <c r="EAZ66" s="18"/>
      <c r="EBA66" s="18"/>
      <c r="EBB66" s="18"/>
      <c r="EBC66" s="18"/>
      <c r="EBD66" s="18"/>
      <c r="EBE66" s="18"/>
      <c r="EBF66" s="18"/>
      <c r="EBG66" s="18"/>
      <c r="EBH66" s="18"/>
      <c r="EBI66" s="18"/>
      <c r="EBJ66" s="18"/>
      <c r="EBK66" s="18"/>
      <c r="EBL66" s="18"/>
      <c r="EBM66" s="18"/>
      <c r="EBN66" s="18"/>
      <c r="EBO66" s="18"/>
      <c r="EBP66" s="18"/>
      <c r="EBQ66" s="18"/>
      <c r="EBR66" s="18"/>
      <c r="EBS66" s="18"/>
      <c r="EBT66" s="18"/>
      <c r="EBU66" s="18"/>
      <c r="EBV66" s="18"/>
      <c r="EBW66" s="18"/>
      <c r="EBX66" s="18"/>
      <c r="EBY66" s="18"/>
      <c r="EBZ66" s="18"/>
      <c r="ECA66" s="18"/>
      <c r="ECB66" s="18"/>
      <c r="ECC66" s="18"/>
      <c r="ECD66" s="18"/>
      <c r="ECE66" s="18"/>
      <c r="ECF66" s="18"/>
      <c r="ECG66" s="18"/>
      <c r="ECH66" s="18"/>
      <c r="ECI66" s="18"/>
      <c r="ECJ66" s="18"/>
      <c r="ECK66" s="18"/>
      <c r="ECL66" s="18"/>
      <c r="ECM66" s="18"/>
      <c r="ECN66" s="18"/>
      <c r="ECO66" s="18"/>
      <c r="ECP66" s="18"/>
      <c r="ECQ66" s="18"/>
      <c r="ECR66" s="18"/>
      <c r="ECS66" s="18"/>
      <c r="ECT66" s="18"/>
      <c r="ECU66" s="18"/>
      <c r="ECV66" s="18"/>
      <c r="ECW66" s="18"/>
      <c r="ECX66" s="18"/>
      <c r="ECY66" s="18"/>
      <c r="ECZ66" s="18"/>
      <c r="EDA66" s="18"/>
      <c r="EDB66" s="18"/>
      <c r="EDC66" s="18"/>
      <c r="EDD66" s="18"/>
      <c r="EDE66" s="18"/>
      <c r="EDF66" s="18"/>
      <c r="EDG66" s="18"/>
      <c r="EDH66" s="18"/>
      <c r="EDI66" s="18"/>
      <c r="EDJ66" s="18"/>
      <c r="EDK66" s="18"/>
      <c r="EDL66" s="18"/>
      <c r="EDM66" s="18"/>
      <c r="EDN66" s="18"/>
      <c r="EDO66" s="18"/>
      <c r="EDP66" s="18"/>
      <c r="EDQ66" s="18"/>
      <c r="EDR66" s="18"/>
      <c r="EDS66" s="18"/>
      <c r="EDT66" s="18"/>
      <c r="EDU66" s="18"/>
      <c r="EDV66" s="18"/>
      <c r="EDW66" s="18"/>
      <c r="EDX66" s="18"/>
      <c r="EDY66" s="18"/>
      <c r="EDZ66" s="18"/>
      <c r="EEA66" s="18"/>
      <c r="EEB66" s="18"/>
      <c r="EEC66" s="18"/>
      <c r="EED66" s="18"/>
      <c r="EEE66" s="18"/>
      <c r="EEF66" s="18"/>
      <c r="EEG66" s="18"/>
      <c r="EEH66" s="18"/>
      <c r="EEI66" s="18"/>
      <c r="EEJ66" s="18"/>
      <c r="EEK66" s="18"/>
      <c r="EEL66" s="18"/>
      <c r="EEM66" s="18"/>
      <c r="EEN66" s="18"/>
      <c r="EEO66" s="18"/>
      <c r="EEP66" s="18"/>
      <c r="EEQ66" s="18"/>
      <c r="EER66" s="18"/>
      <c r="EES66" s="18"/>
      <c r="EET66" s="18"/>
      <c r="EEU66" s="18"/>
      <c r="EEV66" s="18"/>
      <c r="EEW66" s="18"/>
      <c r="EEX66" s="18"/>
      <c r="EEY66" s="18"/>
      <c r="EEZ66" s="18"/>
      <c r="EFA66" s="18"/>
      <c r="EFB66" s="18"/>
      <c r="EFC66" s="18"/>
      <c r="EFD66" s="18"/>
      <c r="EFE66" s="18"/>
      <c r="EFF66" s="18"/>
      <c r="EFG66" s="18"/>
      <c r="EFH66" s="18"/>
      <c r="EFI66" s="18"/>
      <c r="EFJ66" s="18"/>
      <c r="EFK66" s="18"/>
      <c r="EFL66" s="18"/>
      <c r="EFM66" s="18"/>
      <c r="EFN66" s="18"/>
      <c r="EFO66" s="18"/>
      <c r="EFP66" s="18"/>
      <c r="EFQ66" s="18"/>
      <c r="EFR66" s="18"/>
      <c r="EFS66" s="18"/>
      <c r="EFT66" s="18"/>
      <c r="EFU66" s="18"/>
      <c r="EFV66" s="18"/>
      <c r="EFW66" s="18"/>
      <c r="EFX66" s="18"/>
      <c r="EFY66" s="18"/>
      <c r="EFZ66" s="18"/>
      <c r="EGA66" s="18"/>
      <c r="EGB66" s="18"/>
      <c r="EGC66" s="18"/>
      <c r="EGD66" s="18"/>
      <c r="EGE66" s="18"/>
      <c r="EGF66" s="18"/>
      <c r="EGG66" s="18"/>
      <c r="EGH66" s="18"/>
      <c r="EGI66" s="18"/>
      <c r="EGJ66" s="18"/>
      <c r="EGK66" s="18"/>
      <c r="EGL66" s="18"/>
      <c r="EGM66" s="18"/>
      <c r="EGN66" s="18"/>
      <c r="EGO66" s="18"/>
      <c r="EGP66" s="18"/>
      <c r="EGQ66" s="18"/>
      <c r="EGR66" s="18"/>
      <c r="EGS66" s="18"/>
      <c r="EGT66" s="18"/>
      <c r="EGU66" s="18"/>
      <c r="EGV66" s="18"/>
      <c r="EGW66" s="18"/>
      <c r="EGX66" s="18"/>
      <c r="EGY66" s="18"/>
      <c r="EGZ66" s="18"/>
      <c r="EHA66" s="18"/>
      <c r="EHB66" s="18"/>
      <c r="EHC66" s="18"/>
      <c r="EHD66" s="18"/>
      <c r="EHE66" s="18"/>
      <c r="EHF66" s="18"/>
      <c r="EHG66" s="18"/>
      <c r="EHH66" s="18"/>
      <c r="EHI66" s="18"/>
      <c r="EHJ66" s="18"/>
      <c r="EHK66" s="18"/>
      <c r="EHL66" s="18"/>
      <c r="EHM66" s="18"/>
      <c r="EHN66" s="18"/>
      <c r="EHO66" s="18"/>
      <c r="EHP66" s="18"/>
      <c r="EHQ66" s="18"/>
      <c r="EHR66" s="18"/>
      <c r="EHS66" s="18"/>
      <c r="EHT66" s="18"/>
      <c r="EHU66" s="18"/>
      <c r="EHV66" s="18"/>
      <c r="EHW66" s="18"/>
      <c r="EHX66" s="18"/>
      <c r="EHY66" s="18"/>
      <c r="EHZ66" s="18"/>
      <c r="EIA66" s="18"/>
      <c r="EIB66" s="18"/>
      <c r="EIC66" s="18"/>
      <c r="EID66" s="18"/>
      <c r="EIE66" s="18"/>
      <c r="EIF66" s="18"/>
      <c r="EIG66" s="18"/>
      <c r="EIH66" s="18"/>
      <c r="EII66" s="18"/>
      <c r="EIJ66" s="18"/>
      <c r="EIK66" s="18"/>
      <c r="EIL66" s="18"/>
      <c r="EIM66" s="18"/>
      <c r="EIN66" s="18"/>
      <c r="EIO66" s="18"/>
      <c r="EIP66" s="18"/>
      <c r="EIQ66" s="18"/>
      <c r="EIR66" s="18"/>
      <c r="EIS66" s="18"/>
      <c r="EIT66" s="18"/>
      <c r="EIU66" s="18"/>
      <c r="EIV66" s="18"/>
      <c r="EIW66" s="18"/>
      <c r="EIX66" s="18"/>
      <c r="EIY66" s="18"/>
      <c r="EIZ66" s="18"/>
      <c r="EJA66" s="18"/>
      <c r="EJB66" s="18"/>
      <c r="EJC66" s="18"/>
      <c r="EJD66" s="18"/>
      <c r="EJE66" s="18"/>
      <c r="EJF66" s="18"/>
      <c r="EJG66" s="18"/>
      <c r="EJH66" s="18"/>
      <c r="EJI66" s="18"/>
      <c r="EJJ66" s="18"/>
      <c r="EJK66" s="18"/>
      <c r="EJL66" s="18"/>
      <c r="EJM66" s="18"/>
      <c r="EJN66" s="18"/>
      <c r="EJO66" s="18"/>
      <c r="EJP66" s="18"/>
      <c r="EJQ66" s="18"/>
      <c r="EJR66" s="18"/>
      <c r="EJS66" s="18"/>
      <c r="EJT66" s="18"/>
      <c r="EJU66" s="18"/>
      <c r="EJV66" s="18"/>
      <c r="EJW66" s="18"/>
      <c r="EJX66" s="18"/>
      <c r="EJY66" s="18"/>
      <c r="EJZ66" s="18"/>
      <c r="EKA66" s="18"/>
      <c r="EKB66" s="18"/>
      <c r="EKC66" s="18"/>
      <c r="EKD66" s="18"/>
      <c r="EKE66" s="18"/>
      <c r="EKF66" s="18"/>
      <c r="EKG66" s="18"/>
      <c r="EKH66" s="18"/>
      <c r="EKI66" s="18"/>
      <c r="EKJ66" s="18"/>
      <c r="EKK66" s="18"/>
      <c r="EKL66" s="18"/>
      <c r="EKM66" s="18"/>
      <c r="EKN66" s="18"/>
      <c r="EKO66" s="18"/>
      <c r="EKP66" s="18"/>
      <c r="EKQ66" s="18"/>
      <c r="EKR66" s="18"/>
      <c r="EKS66" s="18"/>
      <c r="EKT66" s="18"/>
      <c r="EKU66" s="18"/>
      <c r="EKV66" s="18"/>
      <c r="EKW66" s="18"/>
      <c r="EKX66" s="18"/>
      <c r="EKY66" s="18"/>
      <c r="EKZ66" s="18"/>
      <c r="ELA66" s="18"/>
      <c r="ELB66" s="18"/>
      <c r="ELC66" s="18"/>
      <c r="ELD66" s="18"/>
      <c r="ELE66" s="18"/>
      <c r="ELF66" s="18"/>
      <c r="ELG66" s="18"/>
      <c r="ELH66" s="18"/>
      <c r="ELI66" s="18"/>
      <c r="ELJ66" s="18"/>
      <c r="ELK66" s="18"/>
      <c r="ELL66" s="18"/>
      <c r="ELM66" s="18"/>
      <c r="ELN66" s="18"/>
      <c r="ELO66" s="18"/>
      <c r="ELP66" s="18"/>
      <c r="ELQ66" s="18"/>
      <c r="ELR66" s="18"/>
      <c r="ELS66" s="18"/>
      <c r="ELT66" s="18"/>
      <c r="ELU66" s="18"/>
      <c r="ELV66" s="18"/>
      <c r="ELW66" s="18"/>
      <c r="ELX66" s="18"/>
      <c r="ELY66" s="18"/>
      <c r="ELZ66" s="18"/>
      <c r="EMA66" s="18"/>
      <c r="EMB66" s="18"/>
      <c r="EMC66" s="18"/>
      <c r="EMD66" s="18"/>
      <c r="EME66" s="18"/>
      <c r="EMF66" s="18"/>
      <c r="EMG66" s="18"/>
      <c r="EMH66" s="18"/>
      <c r="EMI66" s="18"/>
      <c r="EMJ66" s="18"/>
      <c r="EMK66" s="18"/>
      <c r="EML66" s="18"/>
      <c r="EMM66" s="18"/>
      <c r="EMN66" s="18"/>
      <c r="EMO66" s="18"/>
      <c r="EMP66" s="18"/>
      <c r="EMQ66" s="18"/>
      <c r="EMR66" s="18"/>
      <c r="EMS66" s="18"/>
      <c r="EMT66" s="18"/>
      <c r="EMU66" s="18"/>
      <c r="EMV66" s="18"/>
      <c r="EMW66" s="18"/>
      <c r="EMX66" s="18"/>
      <c r="EMY66" s="18"/>
      <c r="EMZ66" s="18"/>
      <c r="ENA66" s="18"/>
      <c r="ENB66" s="18"/>
      <c r="ENC66" s="18"/>
      <c r="END66" s="18"/>
      <c r="ENE66" s="18"/>
      <c r="ENF66" s="18"/>
      <c r="ENG66" s="18"/>
      <c r="ENH66" s="18"/>
      <c r="ENI66" s="18"/>
      <c r="ENJ66" s="18"/>
      <c r="ENK66" s="18"/>
      <c r="ENL66" s="18"/>
      <c r="ENM66" s="18"/>
      <c r="ENN66" s="18"/>
      <c r="ENO66" s="18"/>
      <c r="ENP66" s="18"/>
      <c r="ENQ66" s="18"/>
      <c r="ENR66" s="18"/>
      <c r="ENS66" s="18"/>
      <c r="ENT66" s="18"/>
      <c r="ENU66" s="18"/>
      <c r="ENV66" s="18"/>
      <c r="ENW66" s="18"/>
      <c r="ENX66" s="18"/>
      <c r="ENY66" s="18"/>
      <c r="ENZ66" s="18"/>
      <c r="EOA66" s="18"/>
      <c r="EOB66" s="18"/>
      <c r="EOC66" s="18"/>
      <c r="EOD66" s="18"/>
      <c r="EOE66" s="18"/>
      <c r="EOF66" s="18"/>
      <c r="EOG66" s="18"/>
      <c r="EOH66" s="18"/>
      <c r="EOI66" s="18"/>
      <c r="EOJ66" s="18"/>
      <c r="EOK66" s="18"/>
      <c r="EOL66" s="18"/>
      <c r="EOM66" s="18"/>
      <c r="EON66" s="18"/>
      <c r="EOO66" s="18"/>
      <c r="EOP66" s="18"/>
      <c r="EOQ66" s="18"/>
      <c r="EOR66" s="18"/>
      <c r="EOS66" s="18"/>
      <c r="EOT66" s="18"/>
      <c r="EOU66" s="18"/>
      <c r="EOV66" s="18"/>
      <c r="EOW66" s="18"/>
      <c r="EOX66" s="18"/>
      <c r="EOY66" s="18"/>
      <c r="EOZ66" s="18"/>
      <c r="EPA66" s="18"/>
      <c r="EPB66" s="18"/>
      <c r="EPC66" s="18"/>
      <c r="EPD66" s="18"/>
      <c r="EPE66" s="18"/>
      <c r="EPF66" s="18"/>
      <c r="EPG66" s="18"/>
      <c r="EPH66" s="18"/>
      <c r="EPI66" s="18"/>
      <c r="EPJ66" s="18"/>
      <c r="EPK66" s="18"/>
      <c r="EPL66" s="18"/>
      <c r="EPM66" s="18"/>
      <c r="EPN66" s="18"/>
      <c r="EPO66" s="18"/>
      <c r="EPP66" s="18"/>
      <c r="EPQ66" s="18"/>
      <c r="EPR66" s="18"/>
      <c r="EPS66" s="18"/>
      <c r="EPT66" s="18"/>
      <c r="EPU66" s="18"/>
      <c r="EPV66" s="18"/>
      <c r="EPW66" s="18"/>
      <c r="EPX66" s="18"/>
      <c r="EPY66" s="18"/>
      <c r="EPZ66" s="18"/>
      <c r="EQA66" s="18"/>
      <c r="EQB66" s="18"/>
      <c r="EQC66" s="18"/>
      <c r="EQD66" s="18"/>
      <c r="EQE66" s="18"/>
      <c r="EQF66" s="18"/>
      <c r="EQG66" s="18"/>
      <c r="EQH66" s="18"/>
      <c r="EQI66" s="18"/>
      <c r="EQJ66" s="18"/>
      <c r="EQK66" s="18"/>
      <c r="EQL66" s="18"/>
      <c r="EQM66" s="18"/>
      <c r="EQN66" s="18"/>
      <c r="EQO66" s="18"/>
      <c r="EQP66" s="18"/>
      <c r="EQQ66" s="18"/>
      <c r="EQR66" s="18"/>
      <c r="EQS66" s="18"/>
      <c r="EQT66" s="18"/>
      <c r="EQU66" s="18"/>
      <c r="EQV66" s="18"/>
      <c r="EQW66" s="18"/>
      <c r="EQX66" s="18"/>
      <c r="EQY66" s="18"/>
      <c r="EQZ66" s="18"/>
      <c r="ERA66" s="18"/>
      <c r="ERB66" s="18"/>
      <c r="ERC66" s="18"/>
      <c r="ERD66" s="18"/>
      <c r="ERE66" s="18"/>
      <c r="ERF66" s="18"/>
      <c r="ERG66" s="18"/>
      <c r="ERH66" s="18"/>
      <c r="ERI66" s="18"/>
      <c r="ERJ66" s="18"/>
      <c r="ERK66" s="18"/>
      <c r="ERL66" s="18"/>
      <c r="ERM66" s="18"/>
      <c r="ERN66" s="18"/>
      <c r="ERO66" s="18"/>
      <c r="ERP66" s="18"/>
      <c r="ERQ66" s="18"/>
      <c r="ERR66" s="18"/>
      <c r="ERS66" s="18"/>
      <c r="ERT66" s="18"/>
      <c r="ERU66" s="18"/>
      <c r="ERV66" s="18"/>
      <c r="ERW66" s="18"/>
      <c r="ERX66" s="18"/>
      <c r="ERY66" s="18"/>
      <c r="ERZ66" s="18"/>
      <c r="ESA66" s="18"/>
      <c r="ESB66" s="18"/>
      <c r="ESC66" s="18"/>
      <c r="ESD66" s="18"/>
      <c r="ESE66" s="18"/>
      <c r="ESF66" s="18"/>
      <c r="ESG66" s="18"/>
      <c r="ESH66" s="18"/>
      <c r="ESI66" s="18"/>
      <c r="ESJ66" s="18"/>
      <c r="ESK66" s="18"/>
      <c r="ESL66" s="18"/>
      <c r="ESM66" s="18"/>
      <c r="ESN66" s="18"/>
      <c r="ESO66" s="18"/>
      <c r="ESP66" s="18"/>
      <c r="ESQ66" s="18"/>
      <c r="ESR66" s="18"/>
      <c r="ESS66" s="18"/>
      <c r="EST66" s="18"/>
      <c r="ESU66" s="18"/>
      <c r="ESV66" s="18"/>
      <c r="ESW66" s="18"/>
      <c r="ESX66" s="18"/>
      <c r="ESY66" s="18"/>
      <c r="ESZ66" s="18"/>
      <c r="ETA66" s="18"/>
      <c r="ETB66" s="18"/>
      <c r="ETC66" s="18"/>
      <c r="ETD66" s="18"/>
      <c r="ETE66" s="18"/>
      <c r="ETF66" s="18"/>
      <c r="ETG66" s="18"/>
      <c r="ETH66" s="18"/>
      <c r="ETI66" s="18"/>
      <c r="ETJ66" s="18"/>
      <c r="ETK66" s="18"/>
      <c r="ETL66" s="18"/>
      <c r="ETM66" s="18"/>
      <c r="ETN66" s="18"/>
      <c r="ETO66" s="18"/>
      <c r="ETP66" s="18"/>
      <c r="ETQ66" s="18"/>
      <c r="ETR66" s="18"/>
      <c r="ETS66" s="18"/>
      <c r="ETT66" s="18"/>
      <c r="ETU66" s="18"/>
      <c r="ETV66" s="18"/>
      <c r="ETW66" s="18"/>
      <c r="ETX66" s="18"/>
      <c r="ETY66" s="18"/>
      <c r="ETZ66" s="18"/>
      <c r="EUA66" s="18"/>
      <c r="EUB66" s="18"/>
      <c r="EUC66" s="18"/>
      <c r="EUD66" s="18"/>
      <c r="EUE66" s="18"/>
      <c r="EUF66" s="18"/>
      <c r="EUG66" s="18"/>
      <c r="EUH66" s="18"/>
      <c r="EUI66" s="18"/>
      <c r="EUJ66" s="18"/>
      <c r="EUK66" s="18"/>
      <c r="EUL66" s="18"/>
      <c r="EUM66" s="18"/>
      <c r="EUN66" s="18"/>
      <c r="EUO66" s="18"/>
      <c r="EUP66" s="18"/>
      <c r="EUQ66" s="18"/>
      <c r="EUR66" s="18"/>
      <c r="EUS66" s="18"/>
      <c r="EUT66" s="18"/>
      <c r="EUU66" s="18"/>
      <c r="EUV66" s="18"/>
      <c r="EUW66" s="18"/>
      <c r="EUX66" s="18"/>
      <c r="EUY66" s="18"/>
      <c r="EUZ66" s="18"/>
      <c r="EVA66" s="18"/>
      <c r="EVB66" s="18"/>
      <c r="EVC66" s="18"/>
      <c r="EVD66" s="18"/>
      <c r="EVE66" s="18"/>
      <c r="EVF66" s="18"/>
      <c r="EVG66" s="18"/>
      <c r="EVH66" s="18"/>
      <c r="EVI66" s="18"/>
      <c r="EVJ66" s="18"/>
      <c r="EVK66" s="18"/>
      <c r="EVL66" s="18"/>
      <c r="EVM66" s="18"/>
      <c r="EVN66" s="18"/>
      <c r="EVO66" s="18"/>
      <c r="EVP66" s="18"/>
      <c r="EVQ66" s="18"/>
      <c r="EVR66" s="18"/>
      <c r="EVS66" s="18"/>
      <c r="EVT66" s="18"/>
      <c r="EVU66" s="18"/>
      <c r="EVV66" s="18"/>
      <c r="EVW66" s="18"/>
      <c r="EVX66" s="18"/>
      <c r="EVY66" s="18"/>
      <c r="EVZ66" s="18"/>
      <c r="EWA66" s="18"/>
      <c r="EWB66" s="18"/>
      <c r="EWC66" s="18"/>
      <c r="EWD66" s="18"/>
      <c r="EWE66" s="18"/>
      <c r="EWF66" s="18"/>
      <c r="EWG66" s="18"/>
      <c r="EWH66" s="18"/>
      <c r="EWI66" s="18"/>
      <c r="EWJ66" s="18"/>
      <c r="EWK66" s="18"/>
      <c r="EWL66" s="18"/>
      <c r="EWM66" s="18"/>
      <c r="EWN66" s="18"/>
      <c r="EWO66" s="18"/>
      <c r="EWP66" s="18"/>
      <c r="EWQ66" s="18"/>
      <c r="EWR66" s="18"/>
      <c r="EWS66" s="18"/>
      <c r="EWT66" s="18"/>
      <c r="EWU66" s="18"/>
      <c r="EWV66" s="18"/>
      <c r="EWW66" s="18"/>
      <c r="EWX66" s="18"/>
      <c r="EWY66" s="18"/>
      <c r="EWZ66" s="18"/>
      <c r="EXA66" s="18"/>
      <c r="EXB66" s="18"/>
      <c r="EXC66" s="18"/>
      <c r="EXD66" s="18"/>
      <c r="EXE66" s="18"/>
      <c r="EXF66" s="18"/>
      <c r="EXG66" s="18"/>
      <c r="EXH66" s="18"/>
      <c r="EXI66" s="18"/>
      <c r="EXJ66" s="18"/>
      <c r="EXK66" s="18"/>
      <c r="EXL66" s="18"/>
      <c r="EXM66" s="18"/>
      <c r="EXN66" s="18"/>
      <c r="EXO66" s="18"/>
      <c r="EXP66" s="18"/>
      <c r="EXQ66" s="18"/>
      <c r="EXR66" s="18"/>
      <c r="EXS66" s="18"/>
      <c r="EXT66" s="18"/>
      <c r="EXU66" s="18"/>
      <c r="EXV66" s="18"/>
      <c r="EXW66" s="18"/>
      <c r="EXX66" s="18"/>
      <c r="EXY66" s="18"/>
      <c r="EXZ66" s="18"/>
      <c r="EYA66" s="18"/>
      <c r="EYB66" s="18"/>
      <c r="EYC66" s="18"/>
      <c r="EYD66" s="18"/>
      <c r="EYE66" s="18"/>
      <c r="EYF66" s="18"/>
      <c r="EYG66" s="18"/>
      <c r="EYH66" s="18"/>
      <c r="EYI66" s="18"/>
      <c r="EYJ66" s="18"/>
      <c r="EYK66" s="18"/>
      <c r="EYL66" s="18"/>
      <c r="EYM66" s="18"/>
      <c r="EYN66" s="18"/>
      <c r="EYO66" s="18"/>
      <c r="EYP66" s="18"/>
      <c r="EYQ66" s="18"/>
      <c r="EYR66" s="18"/>
      <c r="EYS66" s="18"/>
      <c r="EYT66" s="18"/>
      <c r="EYU66" s="18"/>
      <c r="EYV66" s="18"/>
      <c r="EYW66" s="18"/>
      <c r="EYX66" s="18"/>
      <c r="EYY66" s="18"/>
      <c r="EYZ66" s="18"/>
      <c r="EZA66" s="18"/>
      <c r="EZB66" s="18"/>
      <c r="EZC66" s="18"/>
      <c r="EZD66" s="18"/>
      <c r="EZE66" s="18"/>
      <c r="EZF66" s="18"/>
      <c r="EZG66" s="18"/>
      <c r="EZH66" s="18"/>
      <c r="EZI66" s="18"/>
      <c r="EZJ66" s="18"/>
      <c r="EZK66" s="18"/>
      <c r="EZL66" s="18"/>
      <c r="EZM66" s="18"/>
      <c r="EZN66" s="18"/>
      <c r="EZO66" s="18"/>
      <c r="EZP66" s="18"/>
      <c r="EZQ66" s="18"/>
      <c r="EZR66" s="18"/>
      <c r="EZS66" s="18"/>
      <c r="EZT66" s="18"/>
      <c r="EZU66" s="18"/>
      <c r="EZV66" s="18"/>
      <c r="EZW66" s="18"/>
      <c r="EZX66" s="18"/>
      <c r="EZY66" s="18"/>
      <c r="EZZ66" s="18"/>
      <c r="FAA66" s="18"/>
      <c r="FAB66" s="18"/>
      <c r="FAC66" s="18"/>
      <c r="FAD66" s="18"/>
      <c r="FAE66" s="18"/>
      <c r="FAF66" s="18"/>
      <c r="FAG66" s="18"/>
      <c r="FAH66" s="18"/>
      <c r="FAI66" s="18"/>
      <c r="FAJ66" s="18"/>
      <c r="FAK66" s="18"/>
      <c r="FAL66" s="18"/>
      <c r="FAM66" s="18"/>
      <c r="FAN66" s="18"/>
      <c r="FAO66" s="18"/>
      <c r="FAP66" s="18"/>
      <c r="FAQ66" s="18"/>
      <c r="FAR66" s="18"/>
      <c r="FAS66" s="18"/>
      <c r="FAT66" s="18"/>
      <c r="FAU66" s="18"/>
      <c r="FAV66" s="18"/>
      <c r="FAW66" s="18"/>
      <c r="FAX66" s="18"/>
      <c r="FAY66" s="18"/>
      <c r="FAZ66" s="18"/>
      <c r="FBA66" s="18"/>
      <c r="FBB66" s="18"/>
      <c r="FBC66" s="18"/>
      <c r="FBD66" s="18"/>
      <c r="FBE66" s="18"/>
      <c r="FBF66" s="18"/>
      <c r="FBG66" s="18"/>
      <c r="FBH66" s="18"/>
      <c r="FBI66" s="18"/>
      <c r="FBJ66" s="18"/>
      <c r="FBK66" s="18"/>
      <c r="FBL66" s="18"/>
      <c r="FBM66" s="18"/>
      <c r="FBN66" s="18"/>
      <c r="FBO66" s="18"/>
      <c r="FBP66" s="18"/>
      <c r="FBQ66" s="18"/>
      <c r="FBR66" s="18"/>
      <c r="FBS66" s="18"/>
      <c r="FBT66" s="18"/>
      <c r="FBU66" s="18"/>
      <c r="FBV66" s="18"/>
      <c r="FBW66" s="18"/>
      <c r="FBX66" s="18"/>
      <c r="FBY66" s="18"/>
      <c r="FBZ66" s="18"/>
      <c r="FCA66" s="18"/>
      <c r="FCB66" s="18"/>
      <c r="FCC66" s="18"/>
      <c r="FCD66" s="18"/>
      <c r="FCE66" s="18"/>
      <c r="FCF66" s="18"/>
      <c r="FCG66" s="18"/>
      <c r="FCH66" s="18"/>
      <c r="FCI66" s="18"/>
      <c r="FCJ66" s="18"/>
      <c r="FCK66" s="18"/>
      <c r="FCL66" s="18"/>
      <c r="FCM66" s="18"/>
      <c r="FCN66" s="18"/>
      <c r="FCO66" s="18"/>
      <c r="FCP66" s="18"/>
      <c r="FCQ66" s="18"/>
      <c r="FCR66" s="18"/>
      <c r="FCS66" s="18"/>
      <c r="FCT66" s="18"/>
      <c r="FCU66" s="18"/>
      <c r="FCV66" s="18"/>
      <c r="FCW66" s="18"/>
      <c r="FCX66" s="18"/>
      <c r="FCY66" s="18"/>
      <c r="FCZ66" s="18"/>
      <c r="FDA66" s="18"/>
      <c r="FDB66" s="18"/>
      <c r="FDC66" s="18"/>
      <c r="FDD66" s="18"/>
      <c r="FDE66" s="18"/>
      <c r="FDF66" s="18"/>
      <c r="FDG66" s="18"/>
      <c r="FDH66" s="18"/>
      <c r="FDI66" s="18"/>
      <c r="FDJ66" s="18"/>
      <c r="FDK66" s="18"/>
      <c r="FDL66" s="18"/>
      <c r="FDM66" s="18"/>
      <c r="FDN66" s="18"/>
      <c r="FDO66" s="18"/>
      <c r="FDP66" s="18"/>
      <c r="FDQ66" s="18"/>
      <c r="FDR66" s="18"/>
      <c r="FDS66" s="18"/>
      <c r="FDT66" s="18"/>
      <c r="FDU66" s="18"/>
      <c r="FDV66" s="18"/>
      <c r="FDW66" s="18"/>
      <c r="FDX66" s="18"/>
      <c r="FDY66" s="18"/>
      <c r="FDZ66" s="18"/>
      <c r="FEA66" s="18"/>
      <c r="FEB66" s="18"/>
      <c r="FEC66" s="18"/>
      <c r="FED66" s="18"/>
      <c r="FEE66" s="18"/>
      <c r="FEF66" s="18"/>
      <c r="FEG66" s="18"/>
      <c r="FEH66" s="18"/>
      <c r="FEI66" s="18"/>
      <c r="FEJ66" s="18"/>
      <c r="FEK66" s="18"/>
      <c r="FEL66" s="18"/>
      <c r="FEM66" s="18"/>
      <c r="FEN66" s="18"/>
      <c r="FEO66" s="18"/>
      <c r="FEP66" s="18"/>
      <c r="FEQ66" s="18"/>
      <c r="FER66" s="18"/>
      <c r="FES66" s="18"/>
      <c r="FET66" s="18"/>
      <c r="FEU66" s="18"/>
      <c r="FEV66" s="18"/>
      <c r="FEW66" s="18"/>
      <c r="FEX66" s="18"/>
      <c r="FEY66" s="18"/>
      <c r="FEZ66" s="18"/>
      <c r="FFA66" s="18"/>
      <c r="FFB66" s="18"/>
      <c r="FFC66" s="18"/>
      <c r="FFD66" s="18"/>
      <c r="FFE66" s="18"/>
      <c r="FFF66" s="18"/>
      <c r="FFG66" s="18"/>
      <c r="FFH66" s="18"/>
      <c r="FFI66" s="18"/>
      <c r="FFJ66" s="18"/>
      <c r="FFK66" s="18"/>
      <c r="FFL66" s="18"/>
      <c r="FFM66" s="18"/>
      <c r="FFN66" s="18"/>
      <c r="FFO66" s="18"/>
      <c r="FFP66" s="18"/>
      <c r="FFQ66" s="18"/>
      <c r="FFR66" s="18"/>
      <c r="FFS66" s="18"/>
      <c r="FFT66" s="18"/>
      <c r="FFU66" s="18"/>
      <c r="FFV66" s="18"/>
      <c r="FFW66" s="18"/>
      <c r="FFX66" s="18"/>
      <c r="FFY66" s="18"/>
      <c r="FFZ66" s="18"/>
      <c r="FGA66" s="18"/>
      <c r="FGB66" s="18"/>
      <c r="FGC66" s="18"/>
      <c r="FGD66" s="18"/>
      <c r="FGE66" s="18"/>
      <c r="FGF66" s="18"/>
      <c r="FGG66" s="18"/>
      <c r="FGH66" s="18"/>
      <c r="FGI66" s="18"/>
      <c r="FGJ66" s="18"/>
      <c r="FGK66" s="18"/>
      <c r="FGL66" s="18"/>
      <c r="FGM66" s="18"/>
      <c r="FGN66" s="18"/>
      <c r="FGO66" s="18"/>
      <c r="FGP66" s="18"/>
      <c r="FGQ66" s="18"/>
      <c r="FGR66" s="18"/>
      <c r="FGS66" s="18"/>
      <c r="FGT66" s="18"/>
      <c r="FGU66" s="18"/>
      <c r="FGV66" s="18"/>
      <c r="FGW66" s="18"/>
      <c r="FGX66" s="18"/>
      <c r="FGY66" s="18"/>
      <c r="FGZ66" s="18"/>
      <c r="FHA66" s="18"/>
      <c r="FHB66" s="18"/>
      <c r="FHC66" s="18"/>
      <c r="FHD66" s="18"/>
      <c r="FHE66" s="18"/>
      <c r="FHF66" s="18"/>
      <c r="FHG66" s="18"/>
      <c r="FHH66" s="18"/>
      <c r="FHI66" s="18"/>
      <c r="FHJ66" s="18"/>
      <c r="FHK66" s="18"/>
      <c r="FHL66" s="18"/>
      <c r="FHM66" s="18"/>
      <c r="FHN66" s="18"/>
      <c r="FHO66" s="18"/>
      <c r="FHP66" s="18"/>
      <c r="FHQ66" s="18"/>
      <c r="FHR66" s="18"/>
      <c r="FHS66" s="18"/>
      <c r="FHT66" s="18"/>
      <c r="FHU66" s="18"/>
      <c r="FHV66" s="18"/>
      <c r="FHW66" s="18"/>
      <c r="FHX66" s="18"/>
      <c r="FHY66" s="18"/>
      <c r="FHZ66" s="18"/>
      <c r="FIA66" s="18"/>
      <c r="FIB66" s="18"/>
      <c r="FIC66" s="18"/>
      <c r="FID66" s="18"/>
      <c r="FIE66" s="18"/>
      <c r="FIF66" s="18"/>
      <c r="FIG66" s="18"/>
      <c r="FIH66" s="18"/>
      <c r="FII66" s="18"/>
      <c r="FIJ66" s="18"/>
      <c r="FIK66" s="18"/>
      <c r="FIL66" s="18"/>
      <c r="FIM66" s="18"/>
      <c r="FIN66" s="18"/>
      <c r="FIO66" s="18"/>
      <c r="FIP66" s="18"/>
      <c r="FIQ66" s="18"/>
      <c r="FIR66" s="18"/>
      <c r="FIS66" s="18"/>
      <c r="FIT66" s="18"/>
      <c r="FIU66" s="18"/>
      <c r="FIV66" s="18"/>
      <c r="FIW66" s="18"/>
      <c r="FIX66" s="18"/>
      <c r="FIY66" s="18"/>
      <c r="FIZ66" s="18"/>
      <c r="FJA66" s="18"/>
      <c r="FJB66" s="18"/>
      <c r="FJC66" s="18"/>
      <c r="FJD66" s="18"/>
      <c r="FJE66" s="18"/>
      <c r="FJF66" s="18"/>
      <c r="FJG66" s="18"/>
      <c r="FJH66" s="18"/>
      <c r="FJI66" s="18"/>
      <c r="FJJ66" s="18"/>
      <c r="FJK66" s="18"/>
      <c r="FJL66" s="18"/>
      <c r="FJM66" s="18"/>
      <c r="FJN66" s="18"/>
      <c r="FJO66" s="18"/>
      <c r="FJP66" s="18"/>
      <c r="FJQ66" s="18"/>
      <c r="FJR66" s="18"/>
      <c r="FJS66" s="18"/>
      <c r="FJT66" s="18"/>
      <c r="FJU66" s="18"/>
      <c r="FJV66" s="18"/>
      <c r="FJW66" s="18"/>
      <c r="FJX66" s="18"/>
      <c r="FJY66" s="18"/>
      <c r="FJZ66" s="18"/>
      <c r="FKA66" s="18"/>
      <c r="FKB66" s="18"/>
      <c r="FKC66" s="18"/>
      <c r="FKD66" s="18"/>
      <c r="FKE66" s="18"/>
      <c r="FKF66" s="18"/>
      <c r="FKG66" s="18"/>
      <c r="FKH66" s="18"/>
      <c r="FKI66" s="18"/>
      <c r="FKJ66" s="18"/>
      <c r="FKK66" s="18"/>
      <c r="FKL66" s="18"/>
      <c r="FKM66" s="18"/>
      <c r="FKN66" s="18"/>
      <c r="FKO66" s="18"/>
      <c r="FKP66" s="18"/>
      <c r="FKQ66" s="18"/>
      <c r="FKR66" s="18"/>
      <c r="FKS66" s="18"/>
      <c r="FKT66" s="18"/>
      <c r="FKU66" s="18"/>
      <c r="FKV66" s="18"/>
      <c r="FKW66" s="18"/>
      <c r="FKX66" s="18"/>
      <c r="FKY66" s="18"/>
      <c r="FKZ66" s="18"/>
      <c r="FLA66" s="18"/>
      <c r="FLB66" s="18"/>
      <c r="FLC66" s="18"/>
      <c r="FLD66" s="18"/>
      <c r="FLE66" s="18"/>
      <c r="FLF66" s="18"/>
      <c r="FLG66" s="18"/>
      <c r="FLH66" s="18"/>
      <c r="FLI66" s="18"/>
      <c r="FLJ66" s="18"/>
      <c r="FLK66" s="18"/>
      <c r="FLL66" s="18"/>
      <c r="FLM66" s="18"/>
      <c r="FLN66" s="18"/>
      <c r="FLO66" s="18"/>
      <c r="FLP66" s="18"/>
      <c r="FLQ66" s="18"/>
      <c r="FLR66" s="18"/>
      <c r="FLS66" s="18"/>
      <c r="FLT66" s="18"/>
      <c r="FLU66" s="18"/>
      <c r="FLV66" s="18"/>
      <c r="FLW66" s="18"/>
      <c r="FLX66" s="18"/>
      <c r="FLY66" s="18"/>
      <c r="FLZ66" s="18"/>
      <c r="FMA66" s="18"/>
      <c r="FMB66" s="18"/>
      <c r="FMC66" s="18"/>
      <c r="FMD66" s="18"/>
      <c r="FME66" s="18"/>
      <c r="FMF66" s="18"/>
      <c r="FMG66" s="18"/>
      <c r="FMH66" s="18"/>
      <c r="FMI66" s="18"/>
      <c r="FMJ66" s="18"/>
      <c r="FMK66" s="18"/>
      <c r="FML66" s="18"/>
      <c r="FMM66" s="18"/>
      <c r="FMN66" s="18"/>
      <c r="FMO66" s="18"/>
      <c r="FMP66" s="18"/>
      <c r="FMQ66" s="18"/>
      <c r="FMR66" s="18"/>
      <c r="FMS66" s="18"/>
      <c r="FMT66" s="18"/>
      <c r="FMU66" s="18"/>
      <c r="FMV66" s="18"/>
      <c r="FMW66" s="18"/>
      <c r="FMX66" s="18"/>
      <c r="FMY66" s="18"/>
      <c r="FMZ66" s="18"/>
      <c r="FNA66" s="18"/>
      <c r="FNB66" s="18"/>
      <c r="FNC66" s="18"/>
      <c r="FND66" s="18"/>
      <c r="FNE66" s="18"/>
      <c r="FNF66" s="18"/>
      <c r="FNG66" s="18"/>
      <c r="FNH66" s="18"/>
      <c r="FNI66" s="18"/>
      <c r="FNJ66" s="18"/>
      <c r="FNK66" s="18"/>
      <c r="FNL66" s="18"/>
      <c r="FNM66" s="18"/>
      <c r="FNN66" s="18"/>
      <c r="FNO66" s="18"/>
      <c r="FNP66" s="18"/>
      <c r="FNQ66" s="18"/>
      <c r="FNR66" s="18"/>
      <c r="FNS66" s="18"/>
      <c r="FNT66" s="18"/>
      <c r="FNU66" s="18"/>
      <c r="FNV66" s="18"/>
      <c r="FNW66" s="18"/>
      <c r="FNX66" s="18"/>
      <c r="FNY66" s="18"/>
      <c r="FNZ66" s="18"/>
      <c r="FOA66" s="18"/>
      <c r="FOB66" s="18"/>
      <c r="FOC66" s="18"/>
      <c r="FOD66" s="18"/>
      <c r="FOE66" s="18"/>
      <c r="FOF66" s="18"/>
      <c r="FOG66" s="18"/>
      <c r="FOH66" s="18"/>
      <c r="FOI66" s="18"/>
      <c r="FOJ66" s="18"/>
      <c r="FOK66" s="18"/>
      <c r="FOL66" s="18"/>
      <c r="FOM66" s="18"/>
      <c r="FON66" s="18"/>
      <c r="FOO66" s="18"/>
      <c r="FOP66" s="18"/>
      <c r="FOQ66" s="18"/>
      <c r="FOR66" s="18"/>
      <c r="FOS66" s="18"/>
      <c r="FOT66" s="18"/>
      <c r="FOU66" s="18"/>
      <c r="FOV66" s="18"/>
      <c r="FOW66" s="18"/>
      <c r="FOX66" s="18"/>
      <c r="FOY66" s="18"/>
      <c r="FOZ66" s="18"/>
      <c r="FPA66" s="18"/>
      <c r="FPB66" s="18"/>
      <c r="FPC66" s="18"/>
      <c r="FPD66" s="18"/>
      <c r="FPE66" s="18"/>
      <c r="FPF66" s="18"/>
      <c r="FPG66" s="18"/>
      <c r="FPH66" s="18"/>
      <c r="FPI66" s="18"/>
      <c r="FPJ66" s="18"/>
      <c r="FPK66" s="18"/>
      <c r="FPL66" s="18"/>
      <c r="FPM66" s="18"/>
      <c r="FPN66" s="18"/>
      <c r="FPO66" s="18"/>
      <c r="FPP66" s="18"/>
      <c r="FPQ66" s="18"/>
      <c r="FPR66" s="18"/>
      <c r="FPS66" s="18"/>
      <c r="FPT66" s="18"/>
      <c r="FPU66" s="18"/>
      <c r="FPV66" s="18"/>
      <c r="FPW66" s="18"/>
      <c r="FPX66" s="18"/>
      <c r="FPY66" s="18"/>
      <c r="FPZ66" s="18"/>
      <c r="FQA66" s="18"/>
      <c r="FQB66" s="18"/>
      <c r="FQC66" s="18"/>
      <c r="FQD66" s="18"/>
      <c r="FQE66" s="18"/>
      <c r="FQF66" s="18"/>
      <c r="FQG66" s="18"/>
      <c r="FQH66" s="18"/>
      <c r="FQI66" s="18"/>
      <c r="FQJ66" s="18"/>
      <c r="FQK66" s="18"/>
      <c r="FQL66" s="18"/>
      <c r="FQM66" s="18"/>
      <c r="FQN66" s="18"/>
      <c r="FQO66" s="18"/>
      <c r="FQP66" s="18"/>
      <c r="FQQ66" s="18"/>
      <c r="FQR66" s="18"/>
      <c r="FQS66" s="18"/>
      <c r="FQT66" s="18"/>
      <c r="FQU66" s="18"/>
      <c r="FQV66" s="18"/>
      <c r="FQW66" s="18"/>
      <c r="FQX66" s="18"/>
      <c r="FQY66" s="18"/>
      <c r="FQZ66" s="18"/>
      <c r="FRA66" s="18"/>
      <c r="FRB66" s="18"/>
      <c r="FRC66" s="18"/>
      <c r="FRD66" s="18"/>
      <c r="FRE66" s="18"/>
      <c r="FRF66" s="18"/>
      <c r="FRG66" s="18"/>
      <c r="FRH66" s="18"/>
      <c r="FRI66" s="18"/>
      <c r="FRJ66" s="18"/>
      <c r="FRK66" s="18"/>
      <c r="FRL66" s="18"/>
      <c r="FRM66" s="18"/>
      <c r="FRN66" s="18"/>
      <c r="FRO66" s="18"/>
      <c r="FRP66" s="18"/>
      <c r="FRQ66" s="18"/>
      <c r="FRR66" s="18"/>
      <c r="FRS66" s="18"/>
      <c r="FRT66" s="18"/>
      <c r="FRU66" s="18"/>
      <c r="FRV66" s="18"/>
      <c r="FRW66" s="18"/>
      <c r="FRX66" s="18"/>
      <c r="FRY66" s="18"/>
      <c r="FRZ66" s="18"/>
      <c r="FSA66" s="18"/>
      <c r="FSB66" s="18"/>
      <c r="FSC66" s="18"/>
      <c r="FSD66" s="18"/>
      <c r="FSE66" s="18"/>
      <c r="FSF66" s="18"/>
      <c r="FSG66" s="18"/>
      <c r="FSH66" s="18"/>
      <c r="FSI66" s="18"/>
      <c r="FSJ66" s="18"/>
      <c r="FSK66" s="18"/>
      <c r="FSL66" s="18"/>
      <c r="FSM66" s="18"/>
      <c r="FSN66" s="18"/>
      <c r="FSO66" s="18"/>
      <c r="FSP66" s="18"/>
      <c r="FSQ66" s="18"/>
      <c r="FSR66" s="18"/>
      <c r="FSS66" s="18"/>
      <c r="FST66" s="18"/>
      <c r="FSU66" s="18"/>
      <c r="FSV66" s="18"/>
      <c r="FSW66" s="18"/>
      <c r="FSX66" s="18"/>
      <c r="FSY66" s="18"/>
      <c r="FSZ66" s="18"/>
      <c r="FTA66" s="18"/>
      <c r="FTB66" s="18"/>
      <c r="FTC66" s="18"/>
      <c r="FTD66" s="18"/>
      <c r="FTE66" s="18"/>
      <c r="FTF66" s="18"/>
      <c r="FTG66" s="18"/>
      <c r="FTH66" s="18"/>
      <c r="FTI66" s="18"/>
      <c r="FTJ66" s="18"/>
      <c r="FTK66" s="18"/>
      <c r="FTL66" s="18"/>
      <c r="FTM66" s="18"/>
      <c r="FTN66" s="18"/>
      <c r="FTO66" s="18"/>
      <c r="FTP66" s="18"/>
      <c r="FTQ66" s="18"/>
      <c r="FTR66" s="18"/>
      <c r="FTS66" s="18"/>
      <c r="FTT66" s="18"/>
      <c r="FTU66" s="18"/>
      <c r="FTV66" s="18"/>
      <c r="FTW66" s="18"/>
      <c r="FTX66" s="18"/>
      <c r="FTY66" s="18"/>
      <c r="FTZ66" s="18"/>
      <c r="FUA66" s="18"/>
      <c r="FUB66" s="18"/>
      <c r="FUC66" s="18"/>
      <c r="FUD66" s="18"/>
      <c r="FUE66" s="18"/>
      <c r="FUF66" s="18"/>
      <c r="FUG66" s="18"/>
      <c r="FUH66" s="18"/>
      <c r="FUI66" s="18"/>
      <c r="FUJ66" s="18"/>
      <c r="FUK66" s="18"/>
      <c r="FUL66" s="18"/>
      <c r="FUM66" s="18"/>
      <c r="FUN66" s="18"/>
      <c r="FUO66" s="18"/>
      <c r="FUP66" s="18"/>
      <c r="FUQ66" s="18"/>
      <c r="FUR66" s="18"/>
      <c r="FUS66" s="18"/>
      <c r="FUT66" s="18"/>
      <c r="FUU66" s="18"/>
      <c r="FUV66" s="18"/>
      <c r="FUW66" s="18"/>
      <c r="FUX66" s="18"/>
      <c r="FUY66" s="18"/>
      <c r="FUZ66" s="18"/>
      <c r="FVA66" s="18"/>
      <c r="FVB66" s="18"/>
      <c r="FVC66" s="18"/>
      <c r="FVD66" s="18"/>
      <c r="FVE66" s="18"/>
      <c r="FVF66" s="18"/>
      <c r="FVG66" s="18"/>
      <c r="FVH66" s="18"/>
      <c r="FVI66" s="18"/>
      <c r="FVJ66" s="18"/>
      <c r="FVK66" s="18"/>
      <c r="FVL66" s="18"/>
      <c r="FVM66" s="18"/>
      <c r="FVN66" s="18"/>
      <c r="FVO66" s="18"/>
      <c r="FVP66" s="18"/>
      <c r="FVQ66" s="18"/>
      <c r="FVR66" s="18"/>
      <c r="FVS66" s="18"/>
      <c r="FVT66" s="18"/>
      <c r="FVU66" s="18"/>
      <c r="FVV66" s="18"/>
      <c r="FVW66" s="18"/>
      <c r="FVX66" s="18"/>
      <c r="FVY66" s="18"/>
      <c r="FVZ66" s="18"/>
      <c r="FWA66" s="18"/>
      <c r="FWB66" s="18"/>
      <c r="FWC66" s="18"/>
      <c r="FWD66" s="18"/>
      <c r="FWE66" s="18"/>
      <c r="FWF66" s="18"/>
      <c r="FWG66" s="18"/>
      <c r="FWH66" s="18"/>
      <c r="FWI66" s="18"/>
      <c r="FWJ66" s="18"/>
      <c r="FWK66" s="18"/>
      <c r="FWL66" s="18"/>
      <c r="FWM66" s="18"/>
      <c r="FWN66" s="18"/>
      <c r="FWO66" s="18"/>
      <c r="FWP66" s="18"/>
      <c r="FWQ66" s="18"/>
      <c r="FWR66" s="18"/>
      <c r="FWS66" s="18"/>
      <c r="FWT66" s="18"/>
      <c r="FWU66" s="18"/>
      <c r="FWV66" s="18"/>
      <c r="FWW66" s="18"/>
      <c r="FWX66" s="18"/>
      <c r="FWY66" s="18"/>
      <c r="FWZ66" s="18"/>
      <c r="FXA66" s="18"/>
      <c r="FXB66" s="18"/>
      <c r="FXC66" s="18"/>
      <c r="FXD66" s="18"/>
      <c r="FXE66" s="18"/>
      <c r="FXF66" s="18"/>
      <c r="FXG66" s="18"/>
      <c r="FXH66" s="18"/>
      <c r="FXI66" s="18"/>
      <c r="FXJ66" s="18"/>
      <c r="FXK66" s="18"/>
      <c r="FXL66" s="18"/>
      <c r="FXM66" s="18"/>
      <c r="FXN66" s="18"/>
      <c r="FXO66" s="18"/>
      <c r="FXP66" s="18"/>
      <c r="FXQ66" s="18"/>
      <c r="FXR66" s="18"/>
      <c r="FXS66" s="18"/>
      <c r="FXT66" s="18"/>
      <c r="FXU66" s="18"/>
      <c r="FXV66" s="18"/>
      <c r="FXW66" s="18"/>
      <c r="FXX66" s="18"/>
      <c r="FXY66" s="18"/>
      <c r="FXZ66" s="18"/>
      <c r="FYA66" s="18"/>
      <c r="FYB66" s="18"/>
      <c r="FYC66" s="18"/>
      <c r="FYD66" s="18"/>
      <c r="FYE66" s="18"/>
      <c r="FYF66" s="18"/>
      <c r="FYG66" s="18"/>
      <c r="FYH66" s="18"/>
      <c r="FYI66" s="18"/>
      <c r="FYJ66" s="18"/>
      <c r="FYK66" s="18"/>
      <c r="FYL66" s="18"/>
      <c r="FYM66" s="18"/>
      <c r="FYN66" s="18"/>
      <c r="FYO66" s="18"/>
      <c r="FYP66" s="18"/>
      <c r="FYQ66" s="18"/>
      <c r="FYR66" s="18"/>
      <c r="FYS66" s="18"/>
      <c r="FYT66" s="18"/>
      <c r="FYU66" s="18"/>
      <c r="FYV66" s="18"/>
      <c r="FYW66" s="18"/>
      <c r="FYX66" s="18"/>
      <c r="FYY66" s="18"/>
      <c r="FYZ66" s="18"/>
      <c r="FZA66" s="18"/>
      <c r="FZB66" s="18"/>
      <c r="FZC66" s="18"/>
      <c r="FZD66" s="18"/>
      <c r="FZE66" s="18"/>
      <c r="FZF66" s="18"/>
      <c r="FZG66" s="18"/>
      <c r="FZH66" s="18"/>
      <c r="FZI66" s="18"/>
      <c r="FZJ66" s="18"/>
      <c r="FZK66" s="18"/>
      <c r="FZL66" s="18"/>
      <c r="FZM66" s="18"/>
      <c r="FZN66" s="18"/>
      <c r="FZO66" s="18"/>
      <c r="FZP66" s="18"/>
      <c r="FZQ66" s="18"/>
      <c r="FZR66" s="18"/>
      <c r="FZS66" s="18"/>
      <c r="FZT66" s="18"/>
      <c r="FZU66" s="18"/>
      <c r="FZV66" s="18"/>
      <c r="FZW66" s="18"/>
      <c r="FZX66" s="18"/>
      <c r="FZY66" s="18"/>
      <c r="FZZ66" s="18"/>
      <c r="GAA66" s="18"/>
      <c r="GAB66" s="18"/>
      <c r="GAC66" s="18"/>
      <c r="GAD66" s="18"/>
      <c r="GAE66" s="18"/>
      <c r="GAF66" s="18"/>
      <c r="GAG66" s="18"/>
      <c r="GAH66" s="18"/>
      <c r="GAI66" s="18"/>
      <c r="GAJ66" s="18"/>
      <c r="GAK66" s="18"/>
      <c r="GAL66" s="18"/>
      <c r="GAM66" s="18"/>
      <c r="GAN66" s="18"/>
      <c r="GAO66" s="18"/>
      <c r="GAP66" s="18"/>
      <c r="GAQ66" s="18"/>
      <c r="GAR66" s="18"/>
      <c r="GAS66" s="18"/>
      <c r="GAT66" s="18"/>
      <c r="GAU66" s="18"/>
      <c r="GAV66" s="18"/>
      <c r="GAW66" s="18"/>
      <c r="GAX66" s="18"/>
      <c r="GAY66" s="18"/>
      <c r="GAZ66" s="18"/>
      <c r="GBA66" s="18"/>
      <c r="GBB66" s="18"/>
      <c r="GBC66" s="18"/>
      <c r="GBD66" s="18"/>
      <c r="GBE66" s="18"/>
      <c r="GBF66" s="18"/>
      <c r="GBG66" s="18"/>
      <c r="GBH66" s="18"/>
      <c r="GBI66" s="18"/>
      <c r="GBJ66" s="18"/>
      <c r="GBK66" s="18"/>
      <c r="GBL66" s="18"/>
      <c r="GBM66" s="18"/>
      <c r="GBN66" s="18"/>
      <c r="GBO66" s="18"/>
      <c r="GBP66" s="18"/>
      <c r="GBQ66" s="18"/>
      <c r="GBR66" s="18"/>
      <c r="GBS66" s="18"/>
      <c r="GBT66" s="18"/>
      <c r="GBU66" s="18"/>
      <c r="GBV66" s="18"/>
      <c r="GBW66" s="18"/>
      <c r="GBX66" s="18"/>
      <c r="GBY66" s="18"/>
      <c r="GBZ66" s="18"/>
      <c r="GCA66" s="18"/>
      <c r="GCB66" s="18"/>
      <c r="GCC66" s="18"/>
      <c r="GCD66" s="18"/>
      <c r="GCE66" s="18"/>
      <c r="GCF66" s="18"/>
      <c r="GCG66" s="18"/>
      <c r="GCH66" s="18"/>
      <c r="GCI66" s="18"/>
      <c r="GCJ66" s="18"/>
      <c r="GCK66" s="18"/>
      <c r="GCL66" s="18"/>
      <c r="GCM66" s="18"/>
      <c r="GCN66" s="18"/>
      <c r="GCO66" s="18"/>
      <c r="GCP66" s="18"/>
      <c r="GCQ66" s="18"/>
      <c r="GCR66" s="18"/>
      <c r="GCS66" s="18"/>
      <c r="GCT66" s="18"/>
      <c r="GCU66" s="18"/>
      <c r="GCV66" s="18"/>
      <c r="GCW66" s="18"/>
      <c r="GCX66" s="18"/>
      <c r="GCY66" s="18"/>
      <c r="GCZ66" s="18"/>
      <c r="GDA66" s="18"/>
      <c r="GDB66" s="18"/>
      <c r="GDC66" s="18"/>
      <c r="GDD66" s="18"/>
      <c r="GDE66" s="18"/>
      <c r="GDF66" s="18"/>
      <c r="GDG66" s="18"/>
      <c r="GDH66" s="18"/>
      <c r="GDI66" s="18"/>
      <c r="GDJ66" s="18"/>
      <c r="GDK66" s="18"/>
      <c r="GDL66" s="18"/>
      <c r="GDM66" s="18"/>
      <c r="GDN66" s="18"/>
      <c r="GDO66" s="18"/>
      <c r="GDP66" s="18"/>
      <c r="GDQ66" s="18"/>
      <c r="GDR66" s="18"/>
      <c r="GDS66" s="18"/>
      <c r="GDT66" s="18"/>
      <c r="GDU66" s="18"/>
      <c r="GDV66" s="18"/>
      <c r="GDW66" s="18"/>
      <c r="GDX66" s="18"/>
      <c r="GDY66" s="18"/>
      <c r="GDZ66" s="18"/>
      <c r="GEA66" s="18"/>
      <c r="GEB66" s="18"/>
      <c r="GEC66" s="18"/>
      <c r="GED66" s="18"/>
      <c r="GEE66" s="18"/>
      <c r="GEF66" s="18"/>
      <c r="GEG66" s="18"/>
      <c r="GEH66" s="18"/>
      <c r="GEI66" s="18"/>
      <c r="GEJ66" s="18"/>
      <c r="GEK66" s="18"/>
      <c r="GEL66" s="18"/>
      <c r="GEM66" s="18"/>
      <c r="GEN66" s="18"/>
      <c r="GEO66" s="18"/>
      <c r="GEP66" s="18"/>
      <c r="GEQ66" s="18"/>
      <c r="GER66" s="18"/>
      <c r="GES66" s="18"/>
      <c r="GET66" s="18"/>
      <c r="GEU66" s="18"/>
      <c r="GEV66" s="18"/>
      <c r="GEW66" s="18"/>
      <c r="GEX66" s="18"/>
      <c r="GEY66" s="18"/>
      <c r="GEZ66" s="18"/>
      <c r="GFA66" s="18"/>
      <c r="GFB66" s="18"/>
      <c r="GFC66" s="18"/>
      <c r="GFD66" s="18"/>
      <c r="GFE66" s="18"/>
      <c r="GFF66" s="18"/>
      <c r="GFG66" s="18"/>
      <c r="GFH66" s="18"/>
      <c r="GFI66" s="18"/>
      <c r="GFJ66" s="18"/>
      <c r="GFK66" s="18"/>
      <c r="GFL66" s="18"/>
      <c r="GFM66" s="18"/>
      <c r="GFN66" s="18"/>
      <c r="GFO66" s="18"/>
      <c r="GFP66" s="18"/>
      <c r="GFQ66" s="18"/>
      <c r="GFR66" s="18"/>
      <c r="GFS66" s="18"/>
      <c r="GFT66" s="18"/>
      <c r="GFU66" s="18"/>
      <c r="GFV66" s="18"/>
      <c r="GFW66" s="18"/>
      <c r="GFX66" s="18"/>
      <c r="GFY66" s="18"/>
      <c r="GFZ66" s="18"/>
      <c r="GGA66" s="18"/>
      <c r="GGB66" s="18"/>
      <c r="GGC66" s="18"/>
      <c r="GGD66" s="18"/>
      <c r="GGE66" s="18"/>
      <c r="GGF66" s="18"/>
      <c r="GGG66" s="18"/>
      <c r="GGH66" s="18"/>
      <c r="GGI66" s="18"/>
      <c r="GGJ66" s="18"/>
      <c r="GGK66" s="18"/>
      <c r="GGL66" s="18"/>
      <c r="GGM66" s="18"/>
      <c r="GGN66" s="18"/>
      <c r="GGO66" s="18"/>
      <c r="GGP66" s="18"/>
      <c r="GGQ66" s="18"/>
      <c r="GGR66" s="18"/>
      <c r="GGS66" s="18"/>
      <c r="GGT66" s="18"/>
      <c r="GGU66" s="18"/>
      <c r="GGV66" s="18"/>
      <c r="GGW66" s="18"/>
      <c r="GGX66" s="18"/>
      <c r="GGY66" s="18"/>
      <c r="GGZ66" s="18"/>
      <c r="GHA66" s="18"/>
      <c r="GHB66" s="18"/>
      <c r="GHC66" s="18"/>
      <c r="GHD66" s="18"/>
      <c r="GHE66" s="18"/>
      <c r="GHF66" s="18"/>
      <c r="GHG66" s="18"/>
      <c r="GHH66" s="18"/>
      <c r="GHI66" s="18"/>
      <c r="GHJ66" s="18"/>
      <c r="GHK66" s="18"/>
      <c r="GHL66" s="18"/>
      <c r="GHM66" s="18"/>
      <c r="GHN66" s="18"/>
      <c r="GHO66" s="18"/>
      <c r="GHP66" s="18"/>
      <c r="GHQ66" s="18"/>
      <c r="GHR66" s="18"/>
      <c r="GHS66" s="18"/>
      <c r="GHT66" s="18"/>
      <c r="GHU66" s="18"/>
      <c r="GHV66" s="18"/>
      <c r="GHW66" s="18"/>
      <c r="GHX66" s="18"/>
      <c r="GHY66" s="18"/>
      <c r="GHZ66" s="18"/>
      <c r="GIA66" s="18"/>
      <c r="GIB66" s="18"/>
      <c r="GIC66" s="18"/>
      <c r="GID66" s="18"/>
      <c r="GIE66" s="18"/>
      <c r="GIF66" s="18"/>
      <c r="GIG66" s="18"/>
      <c r="GIH66" s="18"/>
      <c r="GII66" s="18"/>
      <c r="GIJ66" s="18"/>
      <c r="GIK66" s="18"/>
      <c r="GIL66" s="18"/>
      <c r="GIM66" s="18"/>
      <c r="GIN66" s="18"/>
      <c r="GIO66" s="18"/>
      <c r="GIP66" s="18"/>
      <c r="GIQ66" s="18"/>
      <c r="GIR66" s="18"/>
      <c r="GIS66" s="18"/>
      <c r="GIT66" s="18"/>
      <c r="GIU66" s="18"/>
      <c r="GIV66" s="18"/>
      <c r="GIW66" s="18"/>
      <c r="GIX66" s="18"/>
      <c r="GIY66" s="18"/>
      <c r="GIZ66" s="18"/>
      <c r="GJA66" s="18"/>
      <c r="GJB66" s="18"/>
      <c r="GJC66" s="18"/>
      <c r="GJD66" s="18"/>
      <c r="GJE66" s="18"/>
      <c r="GJF66" s="18"/>
      <c r="GJG66" s="18"/>
      <c r="GJH66" s="18"/>
      <c r="GJI66" s="18"/>
      <c r="GJJ66" s="18"/>
      <c r="GJK66" s="18"/>
      <c r="GJL66" s="18"/>
      <c r="GJM66" s="18"/>
      <c r="GJN66" s="18"/>
      <c r="GJO66" s="18"/>
      <c r="GJP66" s="18"/>
      <c r="GJQ66" s="18"/>
      <c r="GJR66" s="18"/>
      <c r="GJS66" s="18"/>
      <c r="GJT66" s="18"/>
      <c r="GJU66" s="18"/>
      <c r="GJV66" s="18"/>
      <c r="GJW66" s="18"/>
      <c r="GJX66" s="18"/>
      <c r="GJY66" s="18"/>
      <c r="GJZ66" s="18"/>
      <c r="GKA66" s="18"/>
      <c r="GKB66" s="18"/>
      <c r="GKC66" s="18"/>
      <c r="GKD66" s="18"/>
      <c r="GKE66" s="18"/>
      <c r="GKF66" s="18"/>
      <c r="GKG66" s="18"/>
      <c r="GKH66" s="18"/>
      <c r="GKI66" s="18"/>
      <c r="GKJ66" s="18"/>
      <c r="GKK66" s="18"/>
      <c r="GKL66" s="18"/>
      <c r="GKM66" s="18"/>
      <c r="GKN66" s="18"/>
      <c r="GKO66" s="18"/>
      <c r="GKP66" s="18"/>
      <c r="GKQ66" s="18"/>
      <c r="GKR66" s="18"/>
      <c r="GKS66" s="18"/>
      <c r="GKT66" s="18"/>
      <c r="GKU66" s="18"/>
      <c r="GKV66" s="18"/>
      <c r="GKW66" s="18"/>
      <c r="GKX66" s="18"/>
      <c r="GKY66" s="18"/>
      <c r="GKZ66" s="18"/>
      <c r="GLA66" s="18"/>
      <c r="GLB66" s="18"/>
      <c r="GLC66" s="18"/>
      <c r="GLD66" s="18"/>
      <c r="GLE66" s="18"/>
      <c r="GLF66" s="18"/>
      <c r="GLG66" s="18"/>
      <c r="GLH66" s="18"/>
      <c r="GLI66" s="18"/>
      <c r="GLJ66" s="18"/>
      <c r="GLK66" s="18"/>
      <c r="GLL66" s="18"/>
      <c r="GLM66" s="18"/>
      <c r="GLN66" s="18"/>
      <c r="GLO66" s="18"/>
      <c r="GLP66" s="18"/>
      <c r="GLQ66" s="18"/>
      <c r="GLR66" s="18"/>
      <c r="GLS66" s="18"/>
      <c r="GLT66" s="18"/>
      <c r="GLU66" s="18"/>
      <c r="GLV66" s="18"/>
      <c r="GLW66" s="18"/>
      <c r="GLX66" s="18"/>
      <c r="GLY66" s="18"/>
      <c r="GLZ66" s="18"/>
      <c r="GMA66" s="18"/>
      <c r="GMB66" s="18"/>
      <c r="GMC66" s="18"/>
      <c r="GMD66" s="18"/>
      <c r="GME66" s="18"/>
      <c r="GMF66" s="18"/>
      <c r="GMG66" s="18"/>
      <c r="GMH66" s="18"/>
      <c r="GMI66" s="18"/>
      <c r="GMJ66" s="18"/>
      <c r="GMK66" s="18"/>
      <c r="GML66" s="18"/>
      <c r="GMM66" s="18"/>
      <c r="GMN66" s="18"/>
      <c r="GMO66" s="18"/>
      <c r="GMP66" s="18"/>
      <c r="GMQ66" s="18"/>
      <c r="GMR66" s="18"/>
      <c r="GMS66" s="18"/>
      <c r="GMT66" s="18"/>
      <c r="GMU66" s="18"/>
      <c r="GMV66" s="18"/>
      <c r="GMW66" s="18"/>
      <c r="GMX66" s="18"/>
      <c r="GMY66" s="18"/>
      <c r="GMZ66" s="18"/>
      <c r="GNA66" s="18"/>
      <c r="GNB66" s="18"/>
      <c r="GNC66" s="18"/>
      <c r="GND66" s="18"/>
      <c r="GNE66" s="18"/>
      <c r="GNF66" s="18"/>
      <c r="GNG66" s="18"/>
      <c r="GNH66" s="18"/>
      <c r="GNI66" s="18"/>
      <c r="GNJ66" s="18"/>
      <c r="GNK66" s="18"/>
      <c r="GNL66" s="18"/>
      <c r="GNM66" s="18"/>
      <c r="GNN66" s="18"/>
      <c r="GNO66" s="18"/>
      <c r="GNP66" s="18"/>
      <c r="GNQ66" s="18"/>
      <c r="GNR66" s="18"/>
      <c r="GNS66" s="18"/>
      <c r="GNT66" s="18"/>
      <c r="GNU66" s="18"/>
      <c r="GNV66" s="18"/>
      <c r="GNW66" s="18"/>
      <c r="GNX66" s="18"/>
      <c r="GNY66" s="18"/>
      <c r="GNZ66" s="18"/>
      <c r="GOA66" s="18"/>
      <c r="GOB66" s="18"/>
      <c r="GOC66" s="18"/>
      <c r="GOD66" s="18"/>
      <c r="GOE66" s="18"/>
      <c r="GOF66" s="18"/>
      <c r="GOG66" s="18"/>
      <c r="GOH66" s="18"/>
      <c r="GOI66" s="18"/>
      <c r="GOJ66" s="18"/>
      <c r="GOK66" s="18"/>
      <c r="GOL66" s="18"/>
      <c r="GOM66" s="18"/>
      <c r="GON66" s="18"/>
      <c r="GOO66" s="18"/>
      <c r="GOP66" s="18"/>
      <c r="GOQ66" s="18"/>
      <c r="GOR66" s="18"/>
      <c r="GOS66" s="18"/>
      <c r="GOT66" s="18"/>
      <c r="GOU66" s="18"/>
      <c r="GOV66" s="18"/>
      <c r="GOW66" s="18"/>
      <c r="GOX66" s="18"/>
      <c r="GOY66" s="18"/>
      <c r="GOZ66" s="18"/>
      <c r="GPA66" s="18"/>
      <c r="GPB66" s="18"/>
      <c r="GPC66" s="18"/>
      <c r="GPD66" s="18"/>
      <c r="GPE66" s="18"/>
      <c r="GPF66" s="18"/>
      <c r="GPG66" s="18"/>
      <c r="GPH66" s="18"/>
      <c r="GPI66" s="18"/>
      <c r="GPJ66" s="18"/>
      <c r="GPK66" s="18"/>
      <c r="GPL66" s="18"/>
      <c r="GPM66" s="18"/>
      <c r="GPN66" s="18"/>
      <c r="GPO66" s="18"/>
      <c r="GPP66" s="18"/>
      <c r="GPQ66" s="18"/>
      <c r="GPR66" s="18"/>
      <c r="GPS66" s="18"/>
      <c r="GPT66" s="18"/>
      <c r="GPU66" s="18"/>
      <c r="GPV66" s="18"/>
      <c r="GPW66" s="18"/>
      <c r="GPX66" s="18"/>
      <c r="GPY66" s="18"/>
      <c r="GPZ66" s="18"/>
      <c r="GQA66" s="18"/>
      <c r="GQB66" s="18"/>
      <c r="GQC66" s="18"/>
      <c r="GQD66" s="18"/>
      <c r="GQE66" s="18"/>
      <c r="GQF66" s="18"/>
      <c r="GQG66" s="18"/>
      <c r="GQH66" s="18"/>
      <c r="GQI66" s="18"/>
      <c r="GQJ66" s="18"/>
      <c r="GQK66" s="18"/>
      <c r="GQL66" s="18"/>
      <c r="GQM66" s="18"/>
      <c r="GQN66" s="18"/>
      <c r="GQO66" s="18"/>
      <c r="GQP66" s="18"/>
      <c r="GQQ66" s="18"/>
      <c r="GQR66" s="18"/>
      <c r="GQS66" s="18"/>
      <c r="GQT66" s="18"/>
      <c r="GQU66" s="18"/>
      <c r="GQV66" s="18"/>
      <c r="GQW66" s="18"/>
      <c r="GQX66" s="18"/>
      <c r="GQY66" s="18"/>
      <c r="GQZ66" s="18"/>
      <c r="GRA66" s="18"/>
      <c r="GRB66" s="18"/>
      <c r="GRC66" s="18"/>
      <c r="GRD66" s="18"/>
      <c r="GRE66" s="18"/>
      <c r="GRF66" s="18"/>
      <c r="GRG66" s="18"/>
      <c r="GRH66" s="18"/>
      <c r="GRI66" s="18"/>
      <c r="GRJ66" s="18"/>
      <c r="GRK66" s="18"/>
      <c r="GRL66" s="18"/>
      <c r="GRM66" s="18"/>
      <c r="GRN66" s="18"/>
      <c r="GRO66" s="18"/>
      <c r="GRP66" s="18"/>
      <c r="GRQ66" s="18"/>
      <c r="GRR66" s="18"/>
      <c r="GRS66" s="18"/>
      <c r="GRT66" s="18"/>
      <c r="GRU66" s="18"/>
      <c r="GRV66" s="18"/>
      <c r="GRW66" s="18"/>
      <c r="GRX66" s="18"/>
      <c r="GRY66" s="18"/>
      <c r="GRZ66" s="18"/>
      <c r="GSA66" s="18"/>
      <c r="GSB66" s="18"/>
      <c r="GSC66" s="18"/>
      <c r="GSD66" s="18"/>
      <c r="GSE66" s="18"/>
      <c r="GSF66" s="18"/>
      <c r="GSG66" s="18"/>
      <c r="GSH66" s="18"/>
      <c r="GSI66" s="18"/>
      <c r="GSJ66" s="18"/>
      <c r="GSK66" s="18"/>
      <c r="GSL66" s="18"/>
      <c r="GSM66" s="18"/>
      <c r="GSN66" s="18"/>
      <c r="GSO66" s="18"/>
      <c r="GSP66" s="18"/>
      <c r="GSQ66" s="18"/>
      <c r="GSR66" s="18"/>
      <c r="GSS66" s="18"/>
      <c r="GST66" s="18"/>
      <c r="GSU66" s="18"/>
      <c r="GSV66" s="18"/>
      <c r="GSW66" s="18"/>
      <c r="GSX66" s="18"/>
      <c r="GSY66" s="18"/>
      <c r="GSZ66" s="18"/>
      <c r="GTA66" s="18"/>
      <c r="GTB66" s="18"/>
      <c r="GTC66" s="18"/>
      <c r="GTD66" s="18"/>
      <c r="GTE66" s="18"/>
      <c r="GTF66" s="18"/>
      <c r="GTG66" s="18"/>
      <c r="GTH66" s="18"/>
      <c r="GTI66" s="18"/>
      <c r="GTJ66" s="18"/>
      <c r="GTK66" s="18"/>
      <c r="GTL66" s="18"/>
      <c r="GTM66" s="18"/>
      <c r="GTN66" s="18"/>
      <c r="GTO66" s="18"/>
      <c r="GTP66" s="18"/>
      <c r="GTQ66" s="18"/>
      <c r="GTR66" s="18"/>
      <c r="GTS66" s="18"/>
      <c r="GTT66" s="18"/>
      <c r="GTU66" s="18"/>
      <c r="GTV66" s="18"/>
      <c r="GTW66" s="18"/>
      <c r="GTX66" s="18"/>
      <c r="GTY66" s="18"/>
      <c r="GTZ66" s="18"/>
      <c r="GUA66" s="18"/>
      <c r="GUB66" s="18"/>
      <c r="GUC66" s="18"/>
      <c r="GUD66" s="18"/>
      <c r="GUE66" s="18"/>
      <c r="GUF66" s="18"/>
      <c r="GUG66" s="18"/>
      <c r="GUH66" s="18"/>
      <c r="GUI66" s="18"/>
      <c r="GUJ66" s="18"/>
      <c r="GUK66" s="18"/>
      <c r="GUL66" s="18"/>
      <c r="GUM66" s="18"/>
      <c r="GUN66" s="18"/>
      <c r="GUO66" s="18"/>
      <c r="GUP66" s="18"/>
      <c r="GUQ66" s="18"/>
      <c r="GUR66" s="18"/>
      <c r="GUS66" s="18"/>
      <c r="GUT66" s="18"/>
      <c r="GUU66" s="18"/>
      <c r="GUV66" s="18"/>
      <c r="GUW66" s="18"/>
      <c r="GUX66" s="18"/>
      <c r="GUY66" s="18"/>
      <c r="GUZ66" s="18"/>
      <c r="GVA66" s="18"/>
      <c r="GVB66" s="18"/>
      <c r="GVC66" s="18"/>
      <c r="GVD66" s="18"/>
      <c r="GVE66" s="18"/>
      <c r="GVF66" s="18"/>
      <c r="GVG66" s="18"/>
      <c r="GVH66" s="18"/>
      <c r="GVI66" s="18"/>
      <c r="GVJ66" s="18"/>
      <c r="GVK66" s="18"/>
      <c r="GVL66" s="18"/>
      <c r="GVM66" s="18"/>
      <c r="GVN66" s="18"/>
      <c r="GVO66" s="18"/>
      <c r="GVP66" s="18"/>
      <c r="GVQ66" s="18"/>
      <c r="GVR66" s="18"/>
      <c r="GVS66" s="18"/>
      <c r="GVT66" s="18"/>
      <c r="GVU66" s="18"/>
      <c r="GVV66" s="18"/>
      <c r="GVW66" s="18"/>
      <c r="GVX66" s="18"/>
      <c r="GVY66" s="18"/>
      <c r="GVZ66" s="18"/>
      <c r="GWA66" s="18"/>
      <c r="GWB66" s="18"/>
      <c r="GWC66" s="18"/>
      <c r="GWD66" s="18"/>
      <c r="GWE66" s="18"/>
      <c r="GWF66" s="18"/>
      <c r="GWG66" s="18"/>
      <c r="GWH66" s="18"/>
      <c r="GWI66" s="18"/>
      <c r="GWJ66" s="18"/>
      <c r="GWK66" s="18"/>
      <c r="GWL66" s="18"/>
      <c r="GWM66" s="18"/>
      <c r="GWN66" s="18"/>
      <c r="GWO66" s="18"/>
      <c r="GWP66" s="18"/>
      <c r="GWQ66" s="18"/>
      <c r="GWR66" s="18"/>
      <c r="GWS66" s="18"/>
      <c r="GWT66" s="18"/>
      <c r="GWU66" s="18"/>
      <c r="GWV66" s="18"/>
      <c r="GWW66" s="18"/>
      <c r="GWX66" s="18"/>
      <c r="GWY66" s="18"/>
      <c r="GWZ66" s="18"/>
      <c r="GXA66" s="18"/>
      <c r="GXB66" s="18"/>
      <c r="GXC66" s="18"/>
      <c r="GXD66" s="18"/>
      <c r="GXE66" s="18"/>
      <c r="GXF66" s="18"/>
      <c r="GXG66" s="18"/>
      <c r="GXH66" s="18"/>
      <c r="GXI66" s="18"/>
      <c r="GXJ66" s="18"/>
      <c r="GXK66" s="18"/>
      <c r="GXL66" s="18"/>
      <c r="GXM66" s="18"/>
      <c r="GXN66" s="18"/>
      <c r="GXO66" s="18"/>
      <c r="GXP66" s="18"/>
      <c r="GXQ66" s="18"/>
      <c r="GXR66" s="18"/>
      <c r="GXS66" s="18"/>
      <c r="GXT66" s="18"/>
      <c r="GXU66" s="18"/>
      <c r="GXV66" s="18"/>
      <c r="GXW66" s="18"/>
      <c r="GXX66" s="18"/>
      <c r="GXY66" s="18"/>
      <c r="GXZ66" s="18"/>
      <c r="GYA66" s="18"/>
      <c r="GYB66" s="18"/>
      <c r="GYC66" s="18"/>
      <c r="GYD66" s="18"/>
      <c r="GYE66" s="18"/>
      <c r="GYF66" s="18"/>
      <c r="GYG66" s="18"/>
      <c r="GYH66" s="18"/>
      <c r="GYI66" s="18"/>
      <c r="GYJ66" s="18"/>
      <c r="GYK66" s="18"/>
      <c r="GYL66" s="18"/>
      <c r="GYM66" s="18"/>
      <c r="GYN66" s="18"/>
      <c r="GYO66" s="18"/>
      <c r="GYP66" s="18"/>
      <c r="GYQ66" s="18"/>
      <c r="GYR66" s="18"/>
      <c r="GYS66" s="18"/>
      <c r="GYT66" s="18"/>
      <c r="GYU66" s="18"/>
      <c r="GYV66" s="18"/>
      <c r="GYW66" s="18"/>
      <c r="GYX66" s="18"/>
      <c r="GYY66" s="18"/>
      <c r="GYZ66" s="18"/>
      <c r="GZA66" s="18"/>
      <c r="GZB66" s="18"/>
      <c r="GZC66" s="18"/>
      <c r="GZD66" s="18"/>
      <c r="GZE66" s="18"/>
      <c r="GZF66" s="18"/>
      <c r="GZG66" s="18"/>
      <c r="GZH66" s="18"/>
      <c r="GZI66" s="18"/>
      <c r="GZJ66" s="18"/>
      <c r="GZK66" s="18"/>
      <c r="GZL66" s="18"/>
      <c r="GZM66" s="18"/>
      <c r="GZN66" s="18"/>
      <c r="GZO66" s="18"/>
      <c r="GZP66" s="18"/>
      <c r="GZQ66" s="18"/>
      <c r="GZR66" s="18"/>
      <c r="GZS66" s="18"/>
      <c r="GZT66" s="18"/>
      <c r="GZU66" s="18"/>
      <c r="GZV66" s="18"/>
      <c r="GZW66" s="18"/>
      <c r="GZX66" s="18"/>
      <c r="GZY66" s="18"/>
      <c r="GZZ66" s="18"/>
      <c r="HAA66" s="18"/>
      <c r="HAB66" s="18"/>
      <c r="HAC66" s="18"/>
      <c r="HAD66" s="18"/>
      <c r="HAE66" s="18"/>
      <c r="HAF66" s="18"/>
      <c r="HAG66" s="18"/>
      <c r="HAH66" s="18"/>
      <c r="HAI66" s="18"/>
      <c r="HAJ66" s="18"/>
      <c r="HAK66" s="18"/>
      <c r="HAL66" s="18"/>
      <c r="HAM66" s="18"/>
      <c r="HAN66" s="18"/>
      <c r="HAO66" s="18"/>
      <c r="HAP66" s="18"/>
      <c r="HAQ66" s="18"/>
      <c r="HAR66" s="18"/>
      <c r="HAS66" s="18"/>
      <c r="HAT66" s="18"/>
      <c r="HAU66" s="18"/>
      <c r="HAV66" s="18"/>
      <c r="HAW66" s="18"/>
      <c r="HAX66" s="18"/>
      <c r="HAY66" s="18"/>
      <c r="HAZ66" s="18"/>
      <c r="HBA66" s="18"/>
      <c r="HBB66" s="18"/>
      <c r="HBC66" s="18"/>
      <c r="HBD66" s="18"/>
      <c r="HBE66" s="18"/>
      <c r="HBF66" s="18"/>
      <c r="HBG66" s="18"/>
      <c r="HBH66" s="18"/>
      <c r="HBI66" s="18"/>
      <c r="HBJ66" s="18"/>
      <c r="HBK66" s="18"/>
      <c r="HBL66" s="18"/>
      <c r="HBM66" s="18"/>
      <c r="HBN66" s="18"/>
      <c r="HBO66" s="18"/>
      <c r="HBP66" s="18"/>
      <c r="HBQ66" s="18"/>
      <c r="HBR66" s="18"/>
      <c r="HBS66" s="18"/>
      <c r="HBT66" s="18"/>
      <c r="HBU66" s="18"/>
      <c r="HBV66" s="18"/>
      <c r="HBW66" s="18"/>
      <c r="HBX66" s="18"/>
      <c r="HBY66" s="18"/>
      <c r="HBZ66" s="18"/>
      <c r="HCA66" s="18"/>
      <c r="HCB66" s="18"/>
      <c r="HCC66" s="18"/>
      <c r="HCD66" s="18"/>
      <c r="HCE66" s="18"/>
      <c r="HCF66" s="18"/>
      <c r="HCG66" s="18"/>
      <c r="HCH66" s="18"/>
      <c r="HCI66" s="18"/>
      <c r="HCJ66" s="18"/>
      <c r="HCK66" s="18"/>
      <c r="HCL66" s="18"/>
      <c r="HCM66" s="18"/>
      <c r="HCN66" s="18"/>
      <c r="HCO66" s="18"/>
      <c r="HCP66" s="18"/>
      <c r="HCQ66" s="18"/>
      <c r="HCR66" s="18"/>
      <c r="HCS66" s="18"/>
      <c r="HCT66" s="18"/>
      <c r="HCU66" s="18"/>
      <c r="HCV66" s="18"/>
      <c r="HCW66" s="18"/>
      <c r="HCX66" s="18"/>
      <c r="HCY66" s="18"/>
      <c r="HCZ66" s="18"/>
      <c r="HDA66" s="18"/>
      <c r="HDB66" s="18"/>
      <c r="HDC66" s="18"/>
      <c r="HDD66" s="18"/>
      <c r="HDE66" s="18"/>
      <c r="HDF66" s="18"/>
      <c r="HDG66" s="18"/>
      <c r="HDH66" s="18"/>
      <c r="HDI66" s="18"/>
      <c r="HDJ66" s="18"/>
      <c r="HDK66" s="18"/>
      <c r="HDL66" s="18"/>
      <c r="HDM66" s="18"/>
      <c r="HDN66" s="18"/>
      <c r="HDO66" s="18"/>
      <c r="HDP66" s="18"/>
      <c r="HDQ66" s="18"/>
      <c r="HDR66" s="18"/>
      <c r="HDS66" s="18"/>
      <c r="HDT66" s="18"/>
      <c r="HDU66" s="18"/>
      <c r="HDV66" s="18"/>
      <c r="HDW66" s="18"/>
      <c r="HDX66" s="18"/>
      <c r="HDY66" s="18"/>
      <c r="HDZ66" s="18"/>
      <c r="HEA66" s="18"/>
      <c r="HEB66" s="18"/>
      <c r="HEC66" s="18"/>
      <c r="HED66" s="18"/>
      <c r="HEE66" s="18"/>
      <c r="HEF66" s="18"/>
      <c r="HEG66" s="18"/>
      <c r="HEH66" s="18"/>
      <c r="HEI66" s="18"/>
      <c r="HEJ66" s="18"/>
      <c r="HEK66" s="18"/>
      <c r="HEL66" s="18"/>
      <c r="HEM66" s="18"/>
      <c r="HEN66" s="18"/>
      <c r="HEO66" s="18"/>
      <c r="HEP66" s="18"/>
      <c r="HEQ66" s="18"/>
      <c r="HER66" s="18"/>
      <c r="HES66" s="18"/>
      <c r="HET66" s="18"/>
      <c r="HEU66" s="18"/>
      <c r="HEV66" s="18"/>
      <c r="HEW66" s="18"/>
      <c r="HEX66" s="18"/>
      <c r="HEY66" s="18"/>
      <c r="HEZ66" s="18"/>
      <c r="HFA66" s="18"/>
      <c r="HFB66" s="18"/>
      <c r="HFC66" s="18"/>
      <c r="HFD66" s="18"/>
      <c r="HFE66" s="18"/>
      <c r="HFF66" s="18"/>
      <c r="HFG66" s="18"/>
      <c r="HFH66" s="18"/>
      <c r="HFI66" s="18"/>
      <c r="HFJ66" s="18"/>
      <c r="HFK66" s="18"/>
      <c r="HFL66" s="18"/>
      <c r="HFM66" s="18"/>
      <c r="HFN66" s="18"/>
      <c r="HFO66" s="18"/>
      <c r="HFP66" s="18"/>
      <c r="HFQ66" s="18"/>
      <c r="HFR66" s="18"/>
      <c r="HFS66" s="18"/>
      <c r="HFT66" s="18"/>
      <c r="HFU66" s="18"/>
      <c r="HFV66" s="18"/>
      <c r="HFW66" s="18"/>
      <c r="HFX66" s="18"/>
      <c r="HFY66" s="18"/>
      <c r="HFZ66" s="18"/>
      <c r="HGA66" s="18"/>
      <c r="HGB66" s="18"/>
      <c r="HGC66" s="18"/>
      <c r="HGD66" s="18"/>
      <c r="HGE66" s="18"/>
      <c r="HGF66" s="18"/>
      <c r="HGG66" s="18"/>
      <c r="HGH66" s="18"/>
      <c r="HGI66" s="18"/>
      <c r="HGJ66" s="18"/>
      <c r="HGK66" s="18"/>
      <c r="HGL66" s="18"/>
      <c r="HGM66" s="18"/>
      <c r="HGN66" s="18"/>
      <c r="HGO66" s="18"/>
      <c r="HGP66" s="18"/>
      <c r="HGQ66" s="18"/>
      <c r="HGR66" s="18"/>
      <c r="HGS66" s="18"/>
      <c r="HGT66" s="18"/>
      <c r="HGU66" s="18"/>
      <c r="HGV66" s="18"/>
      <c r="HGW66" s="18"/>
      <c r="HGX66" s="18"/>
      <c r="HGY66" s="18"/>
      <c r="HGZ66" s="18"/>
      <c r="HHA66" s="18"/>
      <c r="HHB66" s="18"/>
      <c r="HHC66" s="18"/>
      <c r="HHD66" s="18"/>
      <c r="HHE66" s="18"/>
      <c r="HHF66" s="18"/>
      <c r="HHG66" s="18"/>
      <c r="HHH66" s="18"/>
      <c r="HHI66" s="18"/>
      <c r="HHJ66" s="18"/>
      <c r="HHK66" s="18"/>
      <c r="HHL66" s="18"/>
      <c r="HHM66" s="18"/>
      <c r="HHN66" s="18"/>
      <c r="HHO66" s="18"/>
      <c r="HHP66" s="18"/>
      <c r="HHQ66" s="18"/>
      <c r="HHR66" s="18"/>
      <c r="HHS66" s="18"/>
      <c r="HHT66" s="18"/>
      <c r="HHU66" s="18"/>
      <c r="HHV66" s="18"/>
      <c r="HHW66" s="18"/>
      <c r="HHX66" s="18"/>
      <c r="HHY66" s="18"/>
      <c r="HHZ66" s="18"/>
      <c r="HIA66" s="18"/>
      <c r="HIB66" s="18"/>
      <c r="HIC66" s="18"/>
      <c r="HID66" s="18"/>
      <c r="HIE66" s="18"/>
      <c r="HIF66" s="18"/>
      <c r="HIG66" s="18"/>
      <c r="HIH66" s="18"/>
      <c r="HII66" s="18"/>
      <c r="HIJ66" s="18"/>
      <c r="HIK66" s="18"/>
      <c r="HIL66" s="18"/>
      <c r="HIM66" s="18"/>
      <c r="HIN66" s="18"/>
      <c r="HIO66" s="18"/>
      <c r="HIP66" s="18"/>
      <c r="HIQ66" s="18"/>
      <c r="HIR66" s="18"/>
      <c r="HIS66" s="18"/>
      <c r="HIT66" s="18"/>
      <c r="HIU66" s="18"/>
      <c r="HIV66" s="18"/>
      <c r="HIW66" s="18"/>
      <c r="HIX66" s="18"/>
      <c r="HIY66" s="18"/>
      <c r="HIZ66" s="18"/>
      <c r="HJA66" s="18"/>
      <c r="HJB66" s="18"/>
      <c r="HJC66" s="18"/>
      <c r="HJD66" s="18"/>
      <c r="HJE66" s="18"/>
      <c r="HJF66" s="18"/>
      <c r="HJG66" s="18"/>
      <c r="HJH66" s="18"/>
      <c r="HJI66" s="18"/>
      <c r="HJJ66" s="18"/>
      <c r="HJK66" s="18"/>
      <c r="HJL66" s="18"/>
      <c r="HJM66" s="18"/>
      <c r="HJN66" s="18"/>
      <c r="HJO66" s="18"/>
      <c r="HJP66" s="18"/>
      <c r="HJQ66" s="18"/>
      <c r="HJR66" s="18"/>
      <c r="HJS66" s="18"/>
      <c r="HJT66" s="18"/>
      <c r="HJU66" s="18"/>
      <c r="HJV66" s="18"/>
      <c r="HJW66" s="18"/>
      <c r="HJX66" s="18"/>
      <c r="HJY66" s="18"/>
      <c r="HJZ66" s="18"/>
      <c r="HKA66" s="18"/>
      <c r="HKB66" s="18"/>
      <c r="HKC66" s="18"/>
      <c r="HKD66" s="18"/>
      <c r="HKE66" s="18"/>
      <c r="HKF66" s="18"/>
      <c r="HKG66" s="18"/>
      <c r="HKH66" s="18"/>
      <c r="HKI66" s="18"/>
      <c r="HKJ66" s="18"/>
      <c r="HKK66" s="18"/>
      <c r="HKL66" s="18"/>
      <c r="HKM66" s="18"/>
      <c r="HKN66" s="18"/>
      <c r="HKO66" s="18"/>
      <c r="HKP66" s="18"/>
      <c r="HKQ66" s="18"/>
      <c r="HKR66" s="18"/>
      <c r="HKS66" s="18"/>
      <c r="HKT66" s="18"/>
      <c r="HKU66" s="18"/>
      <c r="HKV66" s="18"/>
      <c r="HKW66" s="18"/>
      <c r="HKX66" s="18"/>
      <c r="HKY66" s="18"/>
      <c r="HKZ66" s="18"/>
      <c r="HLA66" s="18"/>
      <c r="HLB66" s="18"/>
      <c r="HLC66" s="18"/>
      <c r="HLD66" s="18"/>
      <c r="HLE66" s="18"/>
      <c r="HLF66" s="18"/>
      <c r="HLG66" s="18"/>
      <c r="HLH66" s="18"/>
      <c r="HLI66" s="18"/>
      <c r="HLJ66" s="18"/>
      <c r="HLK66" s="18"/>
      <c r="HLL66" s="18"/>
      <c r="HLM66" s="18"/>
      <c r="HLN66" s="18"/>
      <c r="HLO66" s="18"/>
      <c r="HLP66" s="18"/>
      <c r="HLQ66" s="18"/>
      <c r="HLR66" s="18"/>
      <c r="HLS66" s="18"/>
      <c r="HLT66" s="18"/>
      <c r="HLU66" s="18"/>
      <c r="HLV66" s="18"/>
      <c r="HLW66" s="18"/>
      <c r="HLX66" s="18"/>
      <c r="HLY66" s="18"/>
      <c r="HLZ66" s="18"/>
      <c r="HMA66" s="18"/>
      <c r="HMB66" s="18"/>
      <c r="HMC66" s="18"/>
      <c r="HMD66" s="18"/>
      <c r="HME66" s="18"/>
      <c r="HMF66" s="18"/>
      <c r="HMG66" s="18"/>
      <c r="HMH66" s="18"/>
      <c r="HMI66" s="18"/>
      <c r="HMJ66" s="18"/>
      <c r="HMK66" s="18"/>
      <c r="HML66" s="18"/>
      <c r="HMM66" s="18"/>
      <c r="HMN66" s="18"/>
      <c r="HMO66" s="18"/>
      <c r="HMP66" s="18"/>
      <c r="HMQ66" s="18"/>
      <c r="HMR66" s="18"/>
      <c r="HMS66" s="18"/>
      <c r="HMT66" s="18"/>
      <c r="HMU66" s="18"/>
      <c r="HMV66" s="18"/>
      <c r="HMW66" s="18"/>
      <c r="HMX66" s="18"/>
      <c r="HMY66" s="18"/>
      <c r="HMZ66" s="18"/>
      <c r="HNA66" s="18"/>
      <c r="HNB66" s="18"/>
      <c r="HNC66" s="18"/>
      <c r="HND66" s="18"/>
      <c r="HNE66" s="18"/>
      <c r="HNF66" s="18"/>
      <c r="HNG66" s="18"/>
      <c r="HNH66" s="18"/>
      <c r="HNI66" s="18"/>
      <c r="HNJ66" s="18"/>
      <c r="HNK66" s="18"/>
      <c r="HNL66" s="18"/>
      <c r="HNM66" s="18"/>
      <c r="HNN66" s="18"/>
      <c r="HNO66" s="18"/>
      <c r="HNP66" s="18"/>
      <c r="HNQ66" s="18"/>
      <c r="HNR66" s="18"/>
      <c r="HNS66" s="18"/>
      <c r="HNT66" s="18"/>
      <c r="HNU66" s="18"/>
      <c r="HNV66" s="18"/>
      <c r="HNW66" s="18"/>
      <c r="HNX66" s="18"/>
      <c r="HNY66" s="18"/>
      <c r="HNZ66" s="18"/>
      <c r="HOA66" s="18"/>
      <c r="HOB66" s="18"/>
      <c r="HOC66" s="18"/>
      <c r="HOD66" s="18"/>
      <c r="HOE66" s="18"/>
      <c r="HOF66" s="18"/>
      <c r="HOG66" s="18"/>
      <c r="HOH66" s="18"/>
      <c r="HOI66" s="18"/>
      <c r="HOJ66" s="18"/>
      <c r="HOK66" s="18"/>
      <c r="HOL66" s="18"/>
      <c r="HOM66" s="18"/>
      <c r="HON66" s="18"/>
      <c r="HOO66" s="18"/>
      <c r="HOP66" s="18"/>
      <c r="HOQ66" s="18"/>
      <c r="HOR66" s="18"/>
      <c r="HOS66" s="18"/>
      <c r="HOT66" s="18"/>
      <c r="HOU66" s="18"/>
      <c r="HOV66" s="18"/>
      <c r="HOW66" s="18"/>
      <c r="HOX66" s="18"/>
      <c r="HOY66" s="18"/>
      <c r="HOZ66" s="18"/>
      <c r="HPA66" s="18"/>
      <c r="HPB66" s="18"/>
      <c r="HPC66" s="18"/>
      <c r="HPD66" s="18"/>
      <c r="HPE66" s="18"/>
      <c r="HPF66" s="18"/>
      <c r="HPG66" s="18"/>
      <c r="HPH66" s="18"/>
      <c r="HPI66" s="18"/>
      <c r="HPJ66" s="18"/>
      <c r="HPK66" s="18"/>
      <c r="HPL66" s="18"/>
      <c r="HPM66" s="18"/>
      <c r="HPN66" s="18"/>
      <c r="HPO66" s="18"/>
      <c r="HPP66" s="18"/>
      <c r="HPQ66" s="18"/>
      <c r="HPR66" s="18"/>
      <c r="HPS66" s="18"/>
      <c r="HPT66" s="18"/>
      <c r="HPU66" s="18"/>
      <c r="HPV66" s="18"/>
      <c r="HPW66" s="18"/>
      <c r="HPX66" s="18"/>
      <c r="HPY66" s="18"/>
      <c r="HPZ66" s="18"/>
      <c r="HQA66" s="18"/>
      <c r="HQB66" s="18"/>
      <c r="HQC66" s="18"/>
      <c r="HQD66" s="18"/>
      <c r="HQE66" s="18"/>
      <c r="HQF66" s="18"/>
      <c r="HQG66" s="18"/>
      <c r="HQH66" s="18"/>
      <c r="HQI66" s="18"/>
      <c r="HQJ66" s="18"/>
      <c r="HQK66" s="18"/>
      <c r="HQL66" s="18"/>
      <c r="HQM66" s="18"/>
      <c r="HQN66" s="18"/>
      <c r="HQO66" s="18"/>
      <c r="HQP66" s="18"/>
      <c r="HQQ66" s="18"/>
      <c r="HQR66" s="18"/>
      <c r="HQS66" s="18"/>
      <c r="HQT66" s="18"/>
      <c r="HQU66" s="18"/>
      <c r="HQV66" s="18"/>
      <c r="HQW66" s="18"/>
      <c r="HQX66" s="18"/>
      <c r="HQY66" s="18"/>
      <c r="HQZ66" s="18"/>
      <c r="HRA66" s="18"/>
      <c r="HRB66" s="18"/>
      <c r="HRC66" s="18"/>
      <c r="HRD66" s="18"/>
      <c r="HRE66" s="18"/>
      <c r="HRF66" s="18"/>
      <c r="HRG66" s="18"/>
      <c r="HRH66" s="18"/>
      <c r="HRI66" s="18"/>
      <c r="HRJ66" s="18"/>
      <c r="HRK66" s="18"/>
      <c r="HRL66" s="18"/>
      <c r="HRM66" s="18"/>
      <c r="HRN66" s="18"/>
      <c r="HRO66" s="18"/>
      <c r="HRP66" s="18"/>
      <c r="HRQ66" s="18"/>
      <c r="HRR66" s="18"/>
      <c r="HRS66" s="18"/>
      <c r="HRT66" s="18"/>
      <c r="HRU66" s="18"/>
      <c r="HRV66" s="18"/>
      <c r="HRW66" s="18"/>
      <c r="HRX66" s="18"/>
      <c r="HRY66" s="18"/>
      <c r="HRZ66" s="18"/>
      <c r="HSA66" s="18"/>
      <c r="HSB66" s="18"/>
      <c r="HSC66" s="18"/>
      <c r="HSD66" s="18"/>
      <c r="HSE66" s="18"/>
      <c r="HSF66" s="18"/>
      <c r="HSG66" s="18"/>
      <c r="HSH66" s="18"/>
      <c r="HSI66" s="18"/>
      <c r="HSJ66" s="18"/>
      <c r="HSK66" s="18"/>
      <c r="HSL66" s="18"/>
      <c r="HSM66" s="18"/>
      <c r="HSN66" s="18"/>
      <c r="HSO66" s="18"/>
      <c r="HSP66" s="18"/>
      <c r="HSQ66" s="18"/>
      <c r="HSR66" s="18"/>
      <c r="HSS66" s="18"/>
      <c r="HST66" s="18"/>
      <c r="HSU66" s="18"/>
      <c r="HSV66" s="18"/>
      <c r="HSW66" s="18"/>
      <c r="HSX66" s="18"/>
      <c r="HSY66" s="18"/>
      <c r="HSZ66" s="18"/>
      <c r="HTA66" s="18"/>
      <c r="HTB66" s="18"/>
      <c r="HTC66" s="18"/>
      <c r="HTD66" s="18"/>
      <c r="HTE66" s="18"/>
      <c r="HTF66" s="18"/>
      <c r="HTG66" s="18"/>
      <c r="HTH66" s="18"/>
      <c r="HTI66" s="18"/>
      <c r="HTJ66" s="18"/>
      <c r="HTK66" s="18"/>
      <c r="HTL66" s="18"/>
      <c r="HTM66" s="18"/>
      <c r="HTN66" s="18"/>
      <c r="HTO66" s="18"/>
      <c r="HTP66" s="18"/>
      <c r="HTQ66" s="18"/>
      <c r="HTR66" s="18"/>
      <c r="HTS66" s="18"/>
      <c r="HTT66" s="18"/>
      <c r="HTU66" s="18"/>
      <c r="HTV66" s="18"/>
      <c r="HTW66" s="18"/>
      <c r="HTX66" s="18"/>
      <c r="HTY66" s="18"/>
      <c r="HTZ66" s="18"/>
      <c r="HUA66" s="18"/>
      <c r="HUB66" s="18"/>
      <c r="HUC66" s="18"/>
      <c r="HUD66" s="18"/>
      <c r="HUE66" s="18"/>
      <c r="HUF66" s="18"/>
      <c r="HUG66" s="18"/>
      <c r="HUH66" s="18"/>
      <c r="HUI66" s="18"/>
      <c r="HUJ66" s="18"/>
      <c r="HUK66" s="18"/>
      <c r="HUL66" s="18"/>
      <c r="HUM66" s="18"/>
      <c r="HUN66" s="18"/>
      <c r="HUO66" s="18"/>
      <c r="HUP66" s="18"/>
      <c r="HUQ66" s="18"/>
      <c r="HUR66" s="18"/>
      <c r="HUS66" s="18"/>
      <c r="HUT66" s="18"/>
      <c r="HUU66" s="18"/>
      <c r="HUV66" s="18"/>
      <c r="HUW66" s="18"/>
      <c r="HUX66" s="18"/>
      <c r="HUY66" s="18"/>
      <c r="HUZ66" s="18"/>
      <c r="HVA66" s="18"/>
      <c r="HVB66" s="18"/>
      <c r="HVC66" s="18"/>
      <c r="HVD66" s="18"/>
      <c r="HVE66" s="18"/>
      <c r="HVF66" s="18"/>
      <c r="HVG66" s="18"/>
      <c r="HVH66" s="18"/>
      <c r="HVI66" s="18"/>
      <c r="HVJ66" s="18"/>
      <c r="HVK66" s="18"/>
      <c r="HVL66" s="18"/>
      <c r="HVM66" s="18"/>
      <c r="HVN66" s="18"/>
      <c r="HVO66" s="18"/>
      <c r="HVP66" s="18"/>
      <c r="HVQ66" s="18"/>
      <c r="HVR66" s="18"/>
      <c r="HVS66" s="18"/>
      <c r="HVT66" s="18"/>
      <c r="HVU66" s="18"/>
      <c r="HVV66" s="18"/>
      <c r="HVW66" s="18"/>
      <c r="HVX66" s="18"/>
      <c r="HVY66" s="18"/>
      <c r="HVZ66" s="18"/>
      <c r="HWA66" s="18"/>
      <c r="HWB66" s="18"/>
      <c r="HWC66" s="18"/>
      <c r="HWD66" s="18"/>
      <c r="HWE66" s="18"/>
      <c r="HWF66" s="18"/>
      <c r="HWG66" s="18"/>
      <c r="HWH66" s="18"/>
      <c r="HWI66" s="18"/>
      <c r="HWJ66" s="18"/>
      <c r="HWK66" s="18"/>
      <c r="HWL66" s="18"/>
      <c r="HWM66" s="18"/>
      <c r="HWN66" s="18"/>
      <c r="HWO66" s="18"/>
      <c r="HWP66" s="18"/>
      <c r="HWQ66" s="18"/>
      <c r="HWR66" s="18"/>
      <c r="HWS66" s="18"/>
      <c r="HWT66" s="18"/>
      <c r="HWU66" s="18"/>
      <c r="HWV66" s="18"/>
      <c r="HWW66" s="18"/>
      <c r="HWX66" s="18"/>
      <c r="HWY66" s="18"/>
      <c r="HWZ66" s="18"/>
      <c r="HXA66" s="18"/>
      <c r="HXB66" s="18"/>
      <c r="HXC66" s="18"/>
      <c r="HXD66" s="18"/>
      <c r="HXE66" s="18"/>
      <c r="HXF66" s="18"/>
      <c r="HXG66" s="18"/>
      <c r="HXH66" s="18"/>
      <c r="HXI66" s="18"/>
      <c r="HXJ66" s="18"/>
      <c r="HXK66" s="18"/>
      <c r="HXL66" s="18"/>
      <c r="HXM66" s="18"/>
      <c r="HXN66" s="18"/>
      <c r="HXO66" s="18"/>
      <c r="HXP66" s="18"/>
      <c r="HXQ66" s="18"/>
      <c r="HXR66" s="18"/>
      <c r="HXS66" s="18"/>
      <c r="HXT66" s="18"/>
      <c r="HXU66" s="18"/>
      <c r="HXV66" s="18"/>
      <c r="HXW66" s="18"/>
      <c r="HXX66" s="18"/>
      <c r="HXY66" s="18"/>
      <c r="HXZ66" s="18"/>
      <c r="HYA66" s="18"/>
      <c r="HYB66" s="18"/>
      <c r="HYC66" s="18"/>
      <c r="HYD66" s="18"/>
      <c r="HYE66" s="18"/>
      <c r="HYF66" s="18"/>
      <c r="HYG66" s="18"/>
      <c r="HYH66" s="18"/>
      <c r="HYI66" s="18"/>
      <c r="HYJ66" s="18"/>
      <c r="HYK66" s="18"/>
      <c r="HYL66" s="18"/>
      <c r="HYM66" s="18"/>
      <c r="HYN66" s="18"/>
      <c r="HYO66" s="18"/>
      <c r="HYP66" s="18"/>
      <c r="HYQ66" s="18"/>
      <c r="HYR66" s="18"/>
      <c r="HYS66" s="18"/>
      <c r="HYT66" s="18"/>
      <c r="HYU66" s="18"/>
      <c r="HYV66" s="18"/>
      <c r="HYW66" s="18"/>
      <c r="HYX66" s="18"/>
      <c r="HYY66" s="18"/>
      <c r="HYZ66" s="18"/>
      <c r="HZA66" s="18"/>
      <c r="HZB66" s="18"/>
      <c r="HZC66" s="18"/>
      <c r="HZD66" s="18"/>
      <c r="HZE66" s="18"/>
      <c r="HZF66" s="18"/>
      <c r="HZG66" s="18"/>
      <c r="HZH66" s="18"/>
      <c r="HZI66" s="18"/>
      <c r="HZJ66" s="18"/>
      <c r="HZK66" s="18"/>
      <c r="HZL66" s="18"/>
      <c r="HZM66" s="18"/>
      <c r="HZN66" s="18"/>
      <c r="HZO66" s="18"/>
      <c r="HZP66" s="18"/>
      <c r="HZQ66" s="18"/>
      <c r="HZR66" s="18"/>
      <c r="HZS66" s="18"/>
      <c r="HZT66" s="18"/>
      <c r="HZU66" s="18"/>
      <c r="HZV66" s="18"/>
      <c r="HZW66" s="18"/>
      <c r="HZX66" s="18"/>
      <c r="HZY66" s="18"/>
      <c r="HZZ66" s="18"/>
      <c r="IAA66" s="18"/>
      <c r="IAB66" s="18"/>
      <c r="IAC66" s="18"/>
      <c r="IAD66" s="18"/>
      <c r="IAE66" s="18"/>
      <c r="IAF66" s="18"/>
      <c r="IAG66" s="18"/>
      <c r="IAH66" s="18"/>
      <c r="IAI66" s="18"/>
      <c r="IAJ66" s="18"/>
      <c r="IAK66" s="18"/>
      <c r="IAL66" s="18"/>
      <c r="IAM66" s="18"/>
      <c r="IAN66" s="18"/>
      <c r="IAO66" s="18"/>
      <c r="IAP66" s="18"/>
      <c r="IAQ66" s="18"/>
      <c r="IAR66" s="18"/>
      <c r="IAS66" s="18"/>
      <c r="IAT66" s="18"/>
      <c r="IAU66" s="18"/>
      <c r="IAV66" s="18"/>
      <c r="IAW66" s="18"/>
      <c r="IAX66" s="18"/>
      <c r="IAY66" s="18"/>
      <c r="IAZ66" s="18"/>
      <c r="IBA66" s="18"/>
      <c r="IBB66" s="18"/>
      <c r="IBC66" s="18"/>
      <c r="IBD66" s="18"/>
      <c r="IBE66" s="18"/>
      <c r="IBF66" s="18"/>
      <c r="IBG66" s="18"/>
      <c r="IBH66" s="18"/>
      <c r="IBI66" s="18"/>
      <c r="IBJ66" s="18"/>
      <c r="IBK66" s="18"/>
      <c r="IBL66" s="18"/>
      <c r="IBM66" s="18"/>
      <c r="IBN66" s="18"/>
      <c r="IBO66" s="18"/>
      <c r="IBP66" s="18"/>
      <c r="IBQ66" s="18"/>
      <c r="IBR66" s="18"/>
      <c r="IBS66" s="18"/>
      <c r="IBT66" s="18"/>
      <c r="IBU66" s="18"/>
      <c r="IBV66" s="18"/>
      <c r="IBW66" s="18"/>
      <c r="IBX66" s="18"/>
      <c r="IBY66" s="18"/>
      <c r="IBZ66" s="18"/>
      <c r="ICA66" s="18"/>
      <c r="ICB66" s="18"/>
      <c r="ICC66" s="18"/>
      <c r="ICD66" s="18"/>
      <c r="ICE66" s="18"/>
      <c r="ICF66" s="18"/>
      <c r="ICG66" s="18"/>
      <c r="ICH66" s="18"/>
      <c r="ICI66" s="18"/>
      <c r="ICJ66" s="18"/>
      <c r="ICK66" s="18"/>
      <c r="ICL66" s="18"/>
      <c r="ICM66" s="18"/>
      <c r="ICN66" s="18"/>
      <c r="ICO66" s="18"/>
      <c r="ICP66" s="18"/>
      <c r="ICQ66" s="18"/>
      <c r="ICR66" s="18"/>
      <c r="ICS66" s="18"/>
      <c r="ICT66" s="18"/>
      <c r="ICU66" s="18"/>
      <c r="ICV66" s="18"/>
      <c r="ICW66" s="18"/>
      <c r="ICX66" s="18"/>
      <c r="ICY66" s="18"/>
      <c r="ICZ66" s="18"/>
      <c r="IDA66" s="18"/>
      <c r="IDB66" s="18"/>
      <c r="IDC66" s="18"/>
      <c r="IDD66" s="18"/>
      <c r="IDE66" s="18"/>
      <c r="IDF66" s="18"/>
      <c r="IDG66" s="18"/>
      <c r="IDH66" s="18"/>
      <c r="IDI66" s="18"/>
      <c r="IDJ66" s="18"/>
      <c r="IDK66" s="18"/>
      <c r="IDL66" s="18"/>
      <c r="IDM66" s="18"/>
      <c r="IDN66" s="18"/>
      <c r="IDO66" s="18"/>
      <c r="IDP66" s="18"/>
      <c r="IDQ66" s="18"/>
      <c r="IDR66" s="18"/>
      <c r="IDS66" s="18"/>
      <c r="IDT66" s="18"/>
      <c r="IDU66" s="18"/>
      <c r="IDV66" s="18"/>
      <c r="IDW66" s="18"/>
      <c r="IDX66" s="18"/>
      <c r="IDY66" s="18"/>
      <c r="IDZ66" s="18"/>
      <c r="IEA66" s="18"/>
      <c r="IEB66" s="18"/>
      <c r="IEC66" s="18"/>
      <c r="IED66" s="18"/>
      <c r="IEE66" s="18"/>
      <c r="IEF66" s="18"/>
      <c r="IEG66" s="18"/>
      <c r="IEH66" s="18"/>
      <c r="IEI66" s="18"/>
      <c r="IEJ66" s="18"/>
      <c r="IEK66" s="18"/>
      <c r="IEL66" s="18"/>
      <c r="IEM66" s="18"/>
      <c r="IEN66" s="18"/>
      <c r="IEO66" s="18"/>
      <c r="IEP66" s="18"/>
      <c r="IEQ66" s="18"/>
      <c r="IER66" s="18"/>
      <c r="IES66" s="18"/>
      <c r="IET66" s="18"/>
      <c r="IEU66" s="18"/>
      <c r="IEV66" s="18"/>
      <c r="IEW66" s="18"/>
      <c r="IEX66" s="18"/>
      <c r="IEY66" s="18"/>
      <c r="IEZ66" s="18"/>
      <c r="IFA66" s="18"/>
      <c r="IFB66" s="18"/>
      <c r="IFC66" s="18"/>
      <c r="IFD66" s="18"/>
      <c r="IFE66" s="18"/>
      <c r="IFF66" s="18"/>
      <c r="IFG66" s="18"/>
      <c r="IFH66" s="18"/>
      <c r="IFI66" s="18"/>
      <c r="IFJ66" s="18"/>
      <c r="IFK66" s="18"/>
      <c r="IFL66" s="18"/>
      <c r="IFM66" s="18"/>
      <c r="IFN66" s="18"/>
      <c r="IFO66" s="18"/>
      <c r="IFP66" s="18"/>
      <c r="IFQ66" s="18"/>
      <c r="IFR66" s="18"/>
      <c r="IFS66" s="18"/>
      <c r="IFT66" s="18"/>
      <c r="IFU66" s="18"/>
      <c r="IFV66" s="18"/>
      <c r="IFW66" s="18"/>
      <c r="IFX66" s="18"/>
      <c r="IFY66" s="18"/>
      <c r="IFZ66" s="18"/>
      <c r="IGA66" s="18"/>
      <c r="IGB66" s="18"/>
      <c r="IGC66" s="18"/>
      <c r="IGD66" s="18"/>
      <c r="IGE66" s="18"/>
      <c r="IGF66" s="18"/>
      <c r="IGG66" s="18"/>
      <c r="IGH66" s="18"/>
      <c r="IGI66" s="18"/>
      <c r="IGJ66" s="18"/>
      <c r="IGK66" s="18"/>
      <c r="IGL66" s="18"/>
      <c r="IGM66" s="18"/>
      <c r="IGN66" s="18"/>
      <c r="IGO66" s="18"/>
      <c r="IGP66" s="18"/>
      <c r="IGQ66" s="18"/>
      <c r="IGR66" s="18"/>
      <c r="IGS66" s="18"/>
      <c r="IGT66" s="18"/>
      <c r="IGU66" s="18"/>
      <c r="IGV66" s="18"/>
      <c r="IGW66" s="18"/>
      <c r="IGX66" s="18"/>
      <c r="IGY66" s="18"/>
      <c r="IGZ66" s="18"/>
      <c r="IHA66" s="18"/>
      <c r="IHB66" s="18"/>
      <c r="IHC66" s="18"/>
      <c r="IHD66" s="18"/>
      <c r="IHE66" s="18"/>
      <c r="IHF66" s="18"/>
      <c r="IHG66" s="18"/>
      <c r="IHH66" s="18"/>
      <c r="IHI66" s="18"/>
      <c r="IHJ66" s="18"/>
      <c r="IHK66" s="18"/>
      <c r="IHL66" s="18"/>
      <c r="IHM66" s="18"/>
      <c r="IHN66" s="18"/>
      <c r="IHO66" s="18"/>
      <c r="IHP66" s="18"/>
      <c r="IHQ66" s="18"/>
      <c r="IHR66" s="18"/>
      <c r="IHS66" s="18"/>
      <c r="IHT66" s="18"/>
      <c r="IHU66" s="18"/>
      <c r="IHV66" s="18"/>
      <c r="IHW66" s="18"/>
      <c r="IHX66" s="18"/>
      <c r="IHY66" s="18"/>
      <c r="IHZ66" s="18"/>
      <c r="IIA66" s="18"/>
      <c r="IIB66" s="18"/>
      <c r="IIC66" s="18"/>
      <c r="IID66" s="18"/>
      <c r="IIE66" s="18"/>
      <c r="IIF66" s="18"/>
      <c r="IIG66" s="18"/>
      <c r="IIH66" s="18"/>
      <c r="III66" s="18"/>
      <c r="IIJ66" s="18"/>
      <c r="IIK66" s="18"/>
      <c r="IIL66" s="18"/>
      <c r="IIM66" s="18"/>
      <c r="IIN66" s="18"/>
      <c r="IIO66" s="18"/>
      <c r="IIP66" s="18"/>
      <c r="IIQ66" s="18"/>
      <c r="IIR66" s="18"/>
      <c r="IIS66" s="18"/>
      <c r="IIT66" s="18"/>
      <c r="IIU66" s="18"/>
      <c r="IIV66" s="18"/>
      <c r="IIW66" s="18"/>
      <c r="IIX66" s="18"/>
      <c r="IIY66" s="18"/>
      <c r="IIZ66" s="18"/>
      <c r="IJA66" s="18"/>
      <c r="IJB66" s="18"/>
      <c r="IJC66" s="18"/>
      <c r="IJD66" s="18"/>
      <c r="IJE66" s="18"/>
      <c r="IJF66" s="18"/>
      <c r="IJG66" s="18"/>
      <c r="IJH66" s="18"/>
      <c r="IJI66" s="18"/>
      <c r="IJJ66" s="18"/>
      <c r="IJK66" s="18"/>
      <c r="IJL66" s="18"/>
      <c r="IJM66" s="18"/>
      <c r="IJN66" s="18"/>
      <c r="IJO66" s="18"/>
      <c r="IJP66" s="18"/>
      <c r="IJQ66" s="18"/>
      <c r="IJR66" s="18"/>
      <c r="IJS66" s="18"/>
      <c r="IJT66" s="18"/>
      <c r="IJU66" s="18"/>
      <c r="IJV66" s="18"/>
      <c r="IJW66" s="18"/>
      <c r="IJX66" s="18"/>
      <c r="IJY66" s="18"/>
      <c r="IJZ66" s="18"/>
      <c r="IKA66" s="18"/>
      <c r="IKB66" s="18"/>
      <c r="IKC66" s="18"/>
      <c r="IKD66" s="18"/>
      <c r="IKE66" s="18"/>
      <c r="IKF66" s="18"/>
      <c r="IKG66" s="18"/>
      <c r="IKH66" s="18"/>
      <c r="IKI66" s="18"/>
      <c r="IKJ66" s="18"/>
      <c r="IKK66" s="18"/>
      <c r="IKL66" s="18"/>
      <c r="IKM66" s="18"/>
      <c r="IKN66" s="18"/>
      <c r="IKO66" s="18"/>
      <c r="IKP66" s="18"/>
      <c r="IKQ66" s="18"/>
      <c r="IKR66" s="18"/>
      <c r="IKS66" s="18"/>
      <c r="IKT66" s="18"/>
      <c r="IKU66" s="18"/>
      <c r="IKV66" s="18"/>
      <c r="IKW66" s="18"/>
      <c r="IKX66" s="18"/>
      <c r="IKY66" s="18"/>
      <c r="IKZ66" s="18"/>
      <c r="ILA66" s="18"/>
      <c r="ILB66" s="18"/>
      <c r="ILC66" s="18"/>
      <c r="ILD66" s="18"/>
      <c r="ILE66" s="18"/>
      <c r="ILF66" s="18"/>
      <c r="ILG66" s="18"/>
      <c r="ILH66" s="18"/>
      <c r="ILI66" s="18"/>
      <c r="ILJ66" s="18"/>
      <c r="ILK66" s="18"/>
      <c r="ILL66" s="18"/>
      <c r="ILM66" s="18"/>
      <c r="ILN66" s="18"/>
      <c r="ILO66" s="18"/>
      <c r="ILP66" s="18"/>
      <c r="ILQ66" s="18"/>
      <c r="ILR66" s="18"/>
      <c r="ILS66" s="18"/>
      <c r="ILT66" s="18"/>
      <c r="ILU66" s="18"/>
      <c r="ILV66" s="18"/>
      <c r="ILW66" s="18"/>
      <c r="ILX66" s="18"/>
      <c r="ILY66" s="18"/>
      <c r="ILZ66" s="18"/>
      <c r="IMA66" s="18"/>
      <c r="IMB66" s="18"/>
      <c r="IMC66" s="18"/>
      <c r="IMD66" s="18"/>
      <c r="IME66" s="18"/>
      <c r="IMF66" s="18"/>
      <c r="IMG66" s="18"/>
      <c r="IMH66" s="18"/>
      <c r="IMI66" s="18"/>
      <c r="IMJ66" s="18"/>
      <c r="IMK66" s="18"/>
      <c r="IML66" s="18"/>
      <c r="IMM66" s="18"/>
      <c r="IMN66" s="18"/>
      <c r="IMO66" s="18"/>
      <c r="IMP66" s="18"/>
      <c r="IMQ66" s="18"/>
      <c r="IMR66" s="18"/>
      <c r="IMS66" s="18"/>
      <c r="IMT66" s="18"/>
      <c r="IMU66" s="18"/>
      <c r="IMV66" s="18"/>
      <c r="IMW66" s="18"/>
      <c r="IMX66" s="18"/>
      <c r="IMY66" s="18"/>
      <c r="IMZ66" s="18"/>
      <c r="INA66" s="18"/>
      <c r="INB66" s="18"/>
      <c r="INC66" s="18"/>
      <c r="IND66" s="18"/>
      <c r="INE66" s="18"/>
      <c r="INF66" s="18"/>
      <c r="ING66" s="18"/>
      <c r="INH66" s="18"/>
      <c r="INI66" s="18"/>
      <c r="INJ66" s="18"/>
      <c r="INK66" s="18"/>
      <c r="INL66" s="18"/>
      <c r="INM66" s="18"/>
      <c r="INN66" s="18"/>
      <c r="INO66" s="18"/>
      <c r="INP66" s="18"/>
      <c r="INQ66" s="18"/>
      <c r="INR66" s="18"/>
      <c r="INS66" s="18"/>
      <c r="INT66" s="18"/>
      <c r="INU66" s="18"/>
      <c r="INV66" s="18"/>
      <c r="INW66" s="18"/>
      <c r="INX66" s="18"/>
      <c r="INY66" s="18"/>
      <c r="INZ66" s="18"/>
      <c r="IOA66" s="18"/>
      <c r="IOB66" s="18"/>
      <c r="IOC66" s="18"/>
      <c r="IOD66" s="18"/>
      <c r="IOE66" s="18"/>
      <c r="IOF66" s="18"/>
      <c r="IOG66" s="18"/>
      <c r="IOH66" s="18"/>
      <c r="IOI66" s="18"/>
      <c r="IOJ66" s="18"/>
      <c r="IOK66" s="18"/>
      <c r="IOL66" s="18"/>
      <c r="IOM66" s="18"/>
      <c r="ION66" s="18"/>
      <c r="IOO66" s="18"/>
      <c r="IOP66" s="18"/>
      <c r="IOQ66" s="18"/>
      <c r="IOR66" s="18"/>
      <c r="IOS66" s="18"/>
      <c r="IOT66" s="18"/>
      <c r="IOU66" s="18"/>
      <c r="IOV66" s="18"/>
      <c r="IOW66" s="18"/>
      <c r="IOX66" s="18"/>
      <c r="IOY66" s="18"/>
      <c r="IOZ66" s="18"/>
      <c r="IPA66" s="18"/>
      <c r="IPB66" s="18"/>
      <c r="IPC66" s="18"/>
      <c r="IPD66" s="18"/>
      <c r="IPE66" s="18"/>
      <c r="IPF66" s="18"/>
      <c r="IPG66" s="18"/>
      <c r="IPH66" s="18"/>
      <c r="IPI66" s="18"/>
      <c r="IPJ66" s="18"/>
      <c r="IPK66" s="18"/>
      <c r="IPL66" s="18"/>
      <c r="IPM66" s="18"/>
      <c r="IPN66" s="18"/>
      <c r="IPO66" s="18"/>
      <c r="IPP66" s="18"/>
      <c r="IPQ66" s="18"/>
      <c r="IPR66" s="18"/>
      <c r="IPS66" s="18"/>
      <c r="IPT66" s="18"/>
      <c r="IPU66" s="18"/>
      <c r="IPV66" s="18"/>
      <c r="IPW66" s="18"/>
      <c r="IPX66" s="18"/>
      <c r="IPY66" s="18"/>
      <c r="IPZ66" s="18"/>
      <c r="IQA66" s="18"/>
      <c r="IQB66" s="18"/>
      <c r="IQC66" s="18"/>
      <c r="IQD66" s="18"/>
      <c r="IQE66" s="18"/>
      <c r="IQF66" s="18"/>
      <c r="IQG66" s="18"/>
      <c r="IQH66" s="18"/>
      <c r="IQI66" s="18"/>
      <c r="IQJ66" s="18"/>
      <c r="IQK66" s="18"/>
      <c r="IQL66" s="18"/>
      <c r="IQM66" s="18"/>
      <c r="IQN66" s="18"/>
      <c r="IQO66" s="18"/>
      <c r="IQP66" s="18"/>
      <c r="IQQ66" s="18"/>
      <c r="IQR66" s="18"/>
      <c r="IQS66" s="18"/>
      <c r="IQT66" s="18"/>
      <c r="IQU66" s="18"/>
      <c r="IQV66" s="18"/>
      <c r="IQW66" s="18"/>
      <c r="IQX66" s="18"/>
      <c r="IQY66" s="18"/>
      <c r="IQZ66" s="18"/>
      <c r="IRA66" s="18"/>
      <c r="IRB66" s="18"/>
      <c r="IRC66" s="18"/>
      <c r="IRD66" s="18"/>
      <c r="IRE66" s="18"/>
      <c r="IRF66" s="18"/>
      <c r="IRG66" s="18"/>
      <c r="IRH66" s="18"/>
      <c r="IRI66" s="18"/>
      <c r="IRJ66" s="18"/>
      <c r="IRK66" s="18"/>
      <c r="IRL66" s="18"/>
      <c r="IRM66" s="18"/>
      <c r="IRN66" s="18"/>
      <c r="IRO66" s="18"/>
      <c r="IRP66" s="18"/>
      <c r="IRQ66" s="18"/>
      <c r="IRR66" s="18"/>
      <c r="IRS66" s="18"/>
      <c r="IRT66" s="18"/>
      <c r="IRU66" s="18"/>
      <c r="IRV66" s="18"/>
      <c r="IRW66" s="18"/>
      <c r="IRX66" s="18"/>
      <c r="IRY66" s="18"/>
      <c r="IRZ66" s="18"/>
      <c r="ISA66" s="18"/>
      <c r="ISB66" s="18"/>
      <c r="ISC66" s="18"/>
      <c r="ISD66" s="18"/>
      <c r="ISE66" s="18"/>
      <c r="ISF66" s="18"/>
      <c r="ISG66" s="18"/>
      <c r="ISH66" s="18"/>
      <c r="ISI66" s="18"/>
      <c r="ISJ66" s="18"/>
      <c r="ISK66" s="18"/>
      <c r="ISL66" s="18"/>
      <c r="ISM66" s="18"/>
      <c r="ISN66" s="18"/>
      <c r="ISO66" s="18"/>
      <c r="ISP66" s="18"/>
      <c r="ISQ66" s="18"/>
      <c r="ISR66" s="18"/>
      <c r="ISS66" s="18"/>
      <c r="IST66" s="18"/>
      <c r="ISU66" s="18"/>
      <c r="ISV66" s="18"/>
      <c r="ISW66" s="18"/>
      <c r="ISX66" s="18"/>
      <c r="ISY66" s="18"/>
      <c r="ISZ66" s="18"/>
      <c r="ITA66" s="18"/>
      <c r="ITB66" s="18"/>
      <c r="ITC66" s="18"/>
      <c r="ITD66" s="18"/>
      <c r="ITE66" s="18"/>
      <c r="ITF66" s="18"/>
      <c r="ITG66" s="18"/>
      <c r="ITH66" s="18"/>
      <c r="ITI66" s="18"/>
      <c r="ITJ66" s="18"/>
      <c r="ITK66" s="18"/>
      <c r="ITL66" s="18"/>
      <c r="ITM66" s="18"/>
      <c r="ITN66" s="18"/>
      <c r="ITO66" s="18"/>
      <c r="ITP66" s="18"/>
      <c r="ITQ66" s="18"/>
      <c r="ITR66" s="18"/>
      <c r="ITS66" s="18"/>
      <c r="ITT66" s="18"/>
      <c r="ITU66" s="18"/>
      <c r="ITV66" s="18"/>
      <c r="ITW66" s="18"/>
      <c r="ITX66" s="18"/>
      <c r="ITY66" s="18"/>
      <c r="ITZ66" s="18"/>
      <c r="IUA66" s="18"/>
      <c r="IUB66" s="18"/>
      <c r="IUC66" s="18"/>
      <c r="IUD66" s="18"/>
      <c r="IUE66" s="18"/>
      <c r="IUF66" s="18"/>
      <c r="IUG66" s="18"/>
      <c r="IUH66" s="18"/>
      <c r="IUI66" s="18"/>
      <c r="IUJ66" s="18"/>
      <c r="IUK66" s="18"/>
      <c r="IUL66" s="18"/>
      <c r="IUM66" s="18"/>
      <c r="IUN66" s="18"/>
      <c r="IUO66" s="18"/>
      <c r="IUP66" s="18"/>
      <c r="IUQ66" s="18"/>
      <c r="IUR66" s="18"/>
      <c r="IUS66" s="18"/>
      <c r="IUT66" s="18"/>
      <c r="IUU66" s="18"/>
      <c r="IUV66" s="18"/>
      <c r="IUW66" s="18"/>
      <c r="IUX66" s="18"/>
      <c r="IUY66" s="18"/>
      <c r="IUZ66" s="18"/>
      <c r="IVA66" s="18"/>
      <c r="IVB66" s="18"/>
      <c r="IVC66" s="18"/>
      <c r="IVD66" s="18"/>
      <c r="IVE66" s="18"/>
      <c r="IVF66" s="18"/>
      <c r="IVG66" s="18"/>
      <c r="IVH66" s="18"/>
      <c r="IVI66" s="18"/>
      <c r="IVJ66" s="18"/>
      <c r="IVK66" s="18"/>
      <c r="IVL66" s="18"/>
      <c r="IVM66" s="18"/>
      <c r="IVN66" s="18"/>
      <c r="IVO66" s="18"/>
      <c r="IVP66" s="18"/>
      <c r="IVQ66" s="18"/>
      <c r="IVR66" s="18"/>
      <c r="IVS66" s="18"/>
      <c r="IVT66" s="18"/>
      <c r="IVU66" s="18"/>
      <c r="IVV66" s="18"/>
      <c r="IVW66" s="18"/>
      <c r="IVX66" s="18"/>
      <c r="IVY66" s="18"/>
      <c r="IVZ66" s="18"/>
      <c r="IWA66" s="18"/>
      <c r="IWB66" s="18"/>
      <c r="IWC66" s="18"/>
      <c r="IWD66" s="18"/>
      <c r="IWE66" s="18"/>
      <c r="IWF66" s="18"/>
      <c r="IWG66" s="18"/>
      <c r="IWH66" s="18"/>
      <c r="IWI66" s="18"/>
      <c r="IWJ66" s="18"/>
      <c r="IWK66" s="18"/>
      <c r="IWL66" s="18"/>
      <c r="IWM66" s="18"/>
      <c r="IWN66" s="18"/>
      <c r="IWO66" s="18"/>
      <c r="IWP66" s="18"/>
      <c r="IWQ66" s="18"/>
      <c r="IWR66" s="18"/>
      <c r="IWS66" s="18"/>
      <c r="IWT66" s="18"/>
      <c r="IWU66" s="18"/>
      <c r="IWV66" s="18"/>
      <c r="IWW66" s="18"/>
      <c r="IWX66" s="18"/>
      <c r="IWY66" s="18"/>
      <c r="IWZ66" s="18"/>
      <c r="IXA66" s="18"/>
      <c r="IXB66" s="18"/>
      <c r="IXC66" s="18"/>
      <c r="IXD66" s="18"/>
      <c r="IXE66" s="18"/>
      <c r="IXF66" s="18"/>
      <c r="IXG66" s="18"/>
      <c r="IXH66" s="18"/>
      <c r="IXI66" s="18"/>
      <c r="IXJ66" s="18"/>
      <c r="IXK66" s="18"/>
      <c r="IXL66" s="18"/>
      <c r="IXM66" s="18"/>
      <c r="IXN66" s="18"/>
      <c r="IXO66" s="18"/>
      <c r="IXP66" s="18"/>
      <c r="IXQ66" s="18"/>
      <c r="IXR66" s="18"/>
      <c r="IXS66" s="18"/>
      <c r="IXT66" s="18"/>
      <c r="IXU66" s="18"/>
      <c r="IXV66" s="18"/>
      <c r="IXW66" s="18"/>
      <c r="IXX66" s="18"/>
      <c r="IXY66" s="18"/>
      <c r="IXZ66" s="18"/>
      <c r="IYA66" s="18"/>
      <c r="IYB66" s="18"/>
      <c r="IYC66" s="18"/>
      <c r="IYD66" s="18"/>
      <c r="IYE66" s="18"/>
      <c r="IYF66" s="18"/>
      <c r="IYG66" s="18"/>
      <c r="IYH66" s="18"/>
      <c r="IYI66" s="18"/>
      <c r="IYJ66" s="18"/>
      <c r="IYK66" s="18"/>
      <c r="IYL66" s="18"/>
      <c r="IYM66" s="18"/>
      <c r="IYN66" s="18"/>
      <c r="IYO66" s="18"/>
      <c r="IYP66" s="18"/>
      <c r="IYQ66" s="18"/>
      <c r="IYR66" s="18"/>
      <c r="IYS66" s="18"/>
      <c r="IYT66" s="18"/>
      <c r="IYU66" s="18"/>
      <c r="IYV66" s="18"/>
      <c r="IYW66" s="18"/>
      <c r="IYX66" s="18"/>
      <c r="IYY66" s="18"/>
      <c r="IYZ66" s="18"/>
      <c r="IZA66" s="18"/>
      <c r="IZB66" s="18"/>
      <c r="IZC66" s="18"/>
      <c r="IZD66" s="18"/>
      <c r="IZE66" s="18"/>
      <c r="IZF66" s="18"/>
      <c r="IZG66" s="18"/>
      <c r="IZH66" s="18"/>
      <c r="IZI66" s="18"/>
      <c r="IZJ66" s="18"/>
      <c r="IZK66" s="18"/>
      <c r="IZL66" s="18"/>
      <c r="IZM66" s="18"/>
      <c r="IZN66" s="18"/>
      <c r="IZO66" s="18"/>
      <c r="IZP66" s="18"/>
      <c r="IZQ66" s="18"/>
      <c r="IZR66" s="18"/>
      <c r="IZS66" s="18"/>
      <c r="IZT66" s="18"/>
      <c r="IZU66" s="18"/>
      <c r="IZV66" s="18"/>
      <c r="IZW66" s="18"/>
      <c r="IZX66" s="18"/>
      <c r="IZY66" s="18"/>
      <c r="IZZ66" s="18"/>
      <c r="JAA66" s="18"/>
      <c r="JAB66" s="18"/>
      <c r="JAC66" s="18"/>
      <c r="JAD66" s="18"/>
      <c r="JAE66" s="18"/>
      <c r="JAF66" s="18"/>
      <c r="JAG66" s="18"/>
      <c r="JAH66" s="18"/>
      <c r="JAI66" s="18"/>
      <c r="JAJ66" s="18"/>
      <c r="JAK66" s="18"/>
      <c r="JAL66" s="18"/>
      <c r="JAM66" s="18"/>
      <c r="JAN66" s="18"/>
      <c r="JAO66" s="18"/>
      <c r="JAP66" s="18"/>
      <c r="JAQ66" s="18"/>
      <c r="JAR66" s="18"/>
      <c r="JAS66" s="18"/>
      <c r="JAT66" s="18"/>
      <c r="JAU66" s="18"/>
      <c r="JAV66" s="18"/>
      <c r="JAW66" s="18"/>
      <c r="JAX66" s="18"/>
      <c r="JAY66" s="18"/>
      <c r="JAZ66" s="18"/>
      <c r="JBA66" s="18"/>
      <c r="JBB66" s="18"/>
      <c r="JBC66" s="18"/>
      <c r="JBD66" s="18"/>
      <c r="JBE66" s="18"/>
      <c r="JBF66" s="18"/>
      <c r="JBG66" s="18"/>
      <c r="JBH66" s="18"/>
      <c r="JBI66" s="18"/>
      <c r="JBJ66" s="18"/>
      <c r="JBK66" s="18"/>
      <c r="JBL66" s="18"/>
      <c r="JBM66" s="18"/>
      <c r="JBN66" s="18"/>
      <c r="JBO66" s="18"/>
      <c r="JBP66" s="18"/>
      <c r="JBQ66" s="18"/>
      <c r="JBR66" s="18"/>
      <c r="JBS66" s="18"/>
      <c r="JBT66" s="18"/>
      <c r="JBU66" s="18"/>
      <c r="JBV66" s="18"/>
      <c r="JBW66" s="18"/>
      <c r="JBX66" s="18"/>
      <c r="JBY66" s="18"/>
      <c r="JBZ66" s="18"/>
      <c r="JCA66" s="18"/>
      <c r="JCB66" s="18"/>
      <c r="JCC66" s="18"/>
      <c r="JCD66" s="18"/>
      <c r="JCE66" s="18"/>
      <c r="JCF66" s="18"/>
      <c r="JCG66" s="18"/>
      <c r="JCH66" s="18"/>
      <c r="JCI66" s="18"/>
      <c r="JCJ66" s="18"/>
      <c r="JCK66" s="18"/>
      <c r="JCL66" s="18"/>
      <c r="JCM66" s="18"/>
      <c r="JCN66" s="18"/>
      <c r="JCO66" s="18"/>
      <c r="JCP66" s="18"/>
      <c r="JCQ66" s="18"/>
      <c r="JCR66" s="18"/>
      <c r="JCS66" s="18"/>
      <c r="JCT66" s="18"/>
      <c r="JCU66" s="18"/>
      <c r="JCV66" s="18"/>
      <c r="JCW66" s="18"/>
      <c r="JCX66" s="18"/>
      <c r="JCY66" s="18"/>
      <c r="JCZ66" s="18"/>
      <c r="JDA66" s="18"/>
      <c r="JDB66" s="18"/>
      <c r="JDC66" s="18"/>
      <c r="JDD66" s="18"/>
      <c r="JDE66" s="18"/>
      <c r="JDF66" s="18"/>
      <c r="JDG66" s="18"/>
      <c r="JDH66" s="18"/>
      <c r="JDI66" s="18"/>
      <c r="JDJ66" s="18"/>
      <c r="JDK66" s="18"/>
      <c r="JDL66" s="18"/>
      <c r="JDM66" s="18"/>
      <c r="JDN66" s="18"/>
      <c r="JDO66" s="18"/>
      <c r="JDP66" s="18"/>
      <c r="JDQ66" s="18"/>
      <c r="JDR66" s="18"/>
      <c r="JDS66" s="18"/>
      <c r="JDT66" s="18"/>
      <c r="JDU66" s="18"/>
      <c r="JDV66" s="18"/>
      <c r="JDW66" s="18"/>
      <c r="JDX66" s="18"/>
      <c r="JDY66" s="18"/>
      <c r="JDZ66" s="18"/>
      <c r="JEA66" s="18"/>
      <c r="JEB66" s="18"/>
      <c r="JEC66" s="18"/>
      <c r="JED66" s="18"/>
      <c r="JEE66" s="18"/>
      <c r="JEF66" s="18"/>
      <c r="JEG66" s="18"/>
      <c r="JEH66" s="18"/>
      <c r="JEI66" s="18"/>
      <c r="JEJ66" s="18"/>
      <c r="JEK66" s="18"/>
      <c r="JEL66" s="18"/>
      <c r="JEM66" s="18"/>
      <c r="JEN66" s="18"/>
      <c r="JEO66" s="18"/>
      <c r="JEP66" s="18"/>
      <c r="JEQ66" s="18"/>
      <c r="JER66" s="18"/>
      <c r="JES66" s="18"/>
      <c r="JET66" s="18"/>
      <c r="JEU66" s="18"/>
      <c r="JEV66" s="18"/>
      <c r="JEW66" s="18"/>
      <c r="JEX66" s="18"/>
      <c r="JEY66" s="18"/>
      <c r="JEZ66" s="18"/>
      <c r="JFA66" s="18"/>
      <c r="JFB66" s="18"/>
      <c r="JFC66" s="18"/>
      <c r="JFD66" s="18"/>
      <c r="JFE66" s="18"/>
      <c r="JFF66" s="18"/>
      <c r="JFG66" s="18"/>
      <c r="JFH66" s="18"/>
      <c r="JFI66" s="18"/>
      <c r="JFJ66" s="18"/>
      <c r="JFK66" s="18"/>
      <c r="JFL66" s="18"/>
      <c r="JFM66" s="18"/>
      <c r="JFN66" s="18"/>
      <c r="JFO66" s="18"/>
      <c r="JFP66" s="18"/>
      <c r="JFQ66" s="18"/>
      <c r="JFR66" s="18"/>
      <c r="JFS66" s="18"/>
      <c r="JFT66" s="18"/>
      <c r="JFU66" s="18"/>
      <c r="JFV66" s="18"/>
      <c r="JFW66" s="18"/>
      <c r="JFX66" s="18"/>
      <c r="JFY66" s="18"/>
      <c r="JFZ66" s="18"/>
      <c r="JGA66" s="18"/>
      <c r="JGB66" s="18"/>
      <c r="JGC66" s="18"/>
      <c r="JGD66" s="18"/>
      <c r="JGE66" s="18"/>
      <c r="JGF66" s="18"/>
      <c r="JGG66" s="18"/>
      <c r="JGH66" s="18"/>
      <c r="JGI66" s="18"/>
      <c r="JGJ66" s="18"/>
      <c r="JGK66" s="18"/>
      <c r="JGL66" s="18"/>
      <c r="JGM66" s="18"/>
      <c r="JGN66" s="18"/>
      <c r="JGO66" s="18"/>
      <c r="JGP66" s="18"/>
      <c r="JGQ66" s="18"/>
      <c r="JGR66" s="18"/>
      <c r="JGS66" s="18"/>
      <c r="JGT66" s="18"/>
      <c r="JGU66" s="18"/>
      <c r="JGV66" s="18"/>
      <c r="JGW66" s="18"/>
      <c r="JGX66" s="18"/>
      <c r="JGY66" s="18"/>
      <c r="JGZ66" s="18"/>
      <c r="JHA66" s="18"/>
      <c r="JHB66" s="18"/>
      <c r="JHC66" s="18"/>
      <c r="JHD66" s="18"/>
      <c r="JHE66" s="18"/>
      <c r="JHF66" s="18"/>
      <c r="JHG66" s="18"/>
      <c r="JHH66" s="18"/>
      <c r="JHI66" s="18"/>
      <c r="JHJ66" s="18"/>
      <c r="JHK66" s="18"/>
      <c r="JHL66" s="18"/>
      <c r="JHM66" s="18"/>
      <c r="JHN66" s="18"/>
      <c r="JHO66" s="18"/>
      <c r="JHP66" s="18"/>
      <c r="JHQ66" s="18"/>
      <c r="JHR66" s="18"/>
      <c r="JHS66" s="18"/>
      <c r="JHT66" s="18"/>
      <c r="JHU66" s="18"/>
      <c r="JHV66" s="18"/>
      <c r="JHW66" s="18"/>
      <c r="JHX66" s="18"/>
      <c r="JHY66" s="18"/>
      <c r="JHZ66" s="18"/>
      <c r="JIA66" s="18"/>
      <c r="JIB66" s="18"/>
      <c r="JIC66" s="18"/>
      <c r="JID66" s="18"/>
      <c r="JIE66" s="18"/>
      <c r="JIF66" s="18"/>
      <c r="JIG66" s="18"/>
      <c r="JIH66" s="18"/>
      <c r="JII66" s="18"/>
      <c r="JIJ66" s="18"/>
      <c r="JIK66" s="18"/>
      <c r="JIL66" s="18"/>
      <c r="JIM66" s="18"/>
      <c r="JIN66" s="18"/>
      <c r="JIO66" s="18"/>
      <c r="JIP66" s="18"/>
      <c r="JIQ66" s="18"/>
      <c r="JIR66" s="18"/>
      <c r="JIS66" s="18"/>
      <c r="JIT66" s="18"/>
      <c r="JIU66" s="18"/>
      <c r="JIV66" s="18"/>
      <c r="JIW66" s="18"/>
      <c r="JIX66" s="18"/>
      <c r="JIY66" s="18"/>
      <c r="JIZ66" s="18"/>
      <c r="JJA66" s="18"/>
      <c r="JJB66" s="18"/>
      <c r="JJC66" s="18"/>
      <c r="JJD66" s="18"/>
      <c r="JJE66" s="18"/>
      <c r="JJF66" s="18"/>
      <c r="JJG66" s="18"/>
      <c r="JJH66" s="18"/>
      <c r="JJI66" s="18"/>
      <c r="JJJ66" s="18"/>
      <c r="JJK66" s="18"/>
      <c r="JJL66" s="18"/>
      <c r="JJM66" s="18"/>
      <c r="JJN66" s="18"/>
      <c r="JJO66" s="18"/>
      <c r="JJP66" s="18"/>
      <c r="JJQ66" s="18"/>
      <c r="JJR66" s="18"/>
      <c r="JJS66" s="18"/>
      <c r="JJT66" s="18"/>
      <c r="JJU66" s="18"/>
      <c r="JJV66" s="18"/>
      <c r="JJW66" s="18"/>
      <c r="JJX66" s="18"/>
      <c r="JJY66" s="18"/>
      <c r="JJZ66" s="18"/>
      <c r="JKA66" s="18"/>
      <c r="JKB66" s="18"/>
      <c r="JKC66" s="18"/>
      <c r="JKD66" s="18"/>
      <c r="JKE66" s="18"/>
      <c r="JKF66" s="18"/>
      <c r="JKG66" s="18"/>
      <c r="JKH66" s="18"/>
      <c r="JKI66" s="18"/>
      <c r="JKJ66" s="18"/>
      <c r="JKK66" s="18"/>
      <c r="JKL66" s="18"/>
      <c r="JKM66" s="18"/>
      <c r="JKN66" s="18"/>
      <c r="JKO66" s="18"/>
      <c r="JKP66" s="18"/>
      <c r="JKQ66" s="18"/>
      <c r="JKR66" s="18"/>
      <c r="JKS66" s="18"/>
      <c r="JKT66" s="18"/>
      <c r="JKU66" s="18"/>
      <c r="JKV66" s="18"/>
      <c r="JKW66" s="18"/>
      <c r="JKX66" s="18"/>
      <c r="JKY66" s="18"/>
      <c r="JKZ66" s="18"/>
      <c r="JLA66" s="18"/>
      <c r="JLB66" s="18"/>
      <c r="JLC66" s="18"/>
      <c r="JLD66" s="18"/>
      <c r="JLE66" s="18"/>
      <c r="JLF66" s="18"/>
      <c r="JLG66" s="18"/>
      <c r="JLH66" s="18"/>
      <c r="JLI66" s="18"/>
      <c r="JLJ66" s="18"/>
      <c r="JLK66" s="18"/>
      <c r="JLL66" s="18"/>
      <c r="JLM66" s="18"/>
      <c r="JLN66" s="18"/>
      <c r="JLO66" s="18"/>
      <c r="JLP66" s="18"/>
      <c r="JLQ66" s="18"/>
      <c r="JLR66" s="18"/>
      <c r="JLS66" s="18"/>
      <c r="JLT66" s="18"/>
      <c r="JLU66" s="18"/>
      <c r="JLV66" s="18"/>
      <c r="JLW66" s="18"/>
      <c r="JLX66" s="18"/>
      <c r="JLY66" s="18"/>
      <c r="JLZ66" s="18"/>
      <c r="JMA66" s="18"/>
      <c r="JMB66" s="18"/>
      <c r="JMC66" s="18"/>
      <c r="JMD66" s="18"/>
      <c r="JME66" s="18"/>
      <c r="JMF66" s="18"/>
      <c r="JMG66" s="18"/>
      <c r="JMH66" s="18"/>
      <c r="JMI66" s="18"/>
      <c r="JMJ66" s="18"/>
      <c r="JMK66" s="18"/>
      <c r="JML66" s="18"/>
      <c r="JMM66" s="18"/>
      <c r="JMN66" s="18"/>
      <c r="JMO66" s="18"/>
      <c r="JMP66" s="18"/>
      <c r="JMQ66" s="18"/>
      <c r="JMR66" s="18"/>
      <c r="JMS66" s="18"/>
      <c r="JMT66" s="18"/>
      <c r="JMU66" s="18"/>
      <c r="JMV66" s="18"/>
      <c r="JMW66" s="18"/>
      <c r="JMX66" s="18"/>
      <c r="JMY66" s="18"/>
      <c r="JMZ66" s="18"/>
      <c r="JNA66" s="18"/>
      <c r="JNB66" s="18"/>
      <c r="JNC66" s="18"/>
      <c r="JND66" s="18"/>
      <c r="JNE66" s="18"/>
      <c r="JNF66" s="18"/>
      <c r="JNG66" s="18"/>
      <c r="JNH66" s="18"/>
      <c r="JNI66" s="18"/>
      <c r="JNJ66" s="18"/>
      <c r="JNK66" s="18"/>
      <c r="JNL66" s="18"/>
      <c r="JNM66" s="18"/>
      <c r="JNN66" s="18"/>
      <c r="JNO66" s="18"/>
      <c r="JNP66" s="18"/>
      <c r="JNQ66" s="18"/>
      <c r="JNR66" s="18"/>
      <c r="JNS66" s="18"/>
      <c r="JNT66" s="18"/>
      <c r="JNU66" s="18"/>
      <c r="JNV66" s="18"/>
      <c r="JNW66" s="18"/>
      <c r="JNX66" s="18"/>
      <c r="JNY66" s="18"/>
      <c r="JNZ66" s="18"/>
      <c r="JOA66" s="18"/>
      <c r="JOB66" s="18"/>
      <c r="JOC66" s="18"/>
      <c r="JOD66" s="18"/>
      <c r="JOE66" s="18"/>
      <c r="JOF66" s="18"/>
      <c r="JOG66" s="18"/>
      <c r="JOH66" s="18"/>
      <c r="JOI66" s="18"/>
      <c r="JOJ66" s="18"/>
      <c r="JOK66" s="18"/>
      <c r="JOL66" s="18"/>
      <c r="JOM66" s="18"/>
      <c r="JON66" s="18"/>
      <c r="JOO66" s="18"/>
      <c r="JOP66" s="18"/>
      <c r="JOQ66" s="18"/>
      <c r="JOR66" s="18"/>
      <c r="JOS66" s="18"/>
      <c r="JOT66" s="18"/>
      <c r="JOU66" s="18"/>
      <c r="JOV66" s="18"/>
      <c r="JOW66" s="18"/>
      <c r="JOX66" s="18"/>
      <c r="JOY66" s="18"/>
      <c r="JOZ66" s="18"/>
      <c r="JPA66" s="18"/>
      <c r="JPB66" s="18"/>
      <c r="JPC66" s="18"/>
      <c r="JPD66" s="18"/>
      <c r="JPE66" s="18"/>
      <c r="JPF66" s="18"/>
      <c r="JPG66" s="18"/>
      <c r="JPH66" s="18"/>
      <c r="JPI66" s="18"/>
      <c r="JPJ66" s="18"/>
      <c r="JPK66" s="18"/>
      <c r="JPL66" s="18"/>
      <c r="JPM66" s="18"/>
      <c r="JPN66" s="18"/>
      <c r="JPO66" s="18"/>
      <c r="JPP66" s="18"/>
      <c r="JPQ66" s="18"/>
      <c r="JPR66" s="18"/>
      <c r="JPS66" s="18"/>
      <c r="JPT66" s="18"/>
      <c r="JPU66" s="18"/>
      <c r="JPV66" s="18"/>
      <c r="JPW66" s="18"/>
      <c r="JPX66" s="18"/>
      <c r="JPY66" s="18"/>
      <c r="JPZ66" s="18"/>
      <c r="JQA66" s="18"/>
      <c r="JQB66" s="18"/>
      <c r="JQC66" s="18"/>
      <c r="JQD66" s="18"/>
      <c r="JQE66" s="18"/>
      <c r="JQF66" s="18"/>
      <c r="JQG66" s="18"/>
      <c r="JQH66" s="18"/>
      <c r="JQI66" s="18"/>
      <c r="JQJ66" s="18"/>
      <c r="JQK66" s="18"/>
      <c r="JQL66" s="18"/>
      <c r="JQM66" s="18"/>
      <c r="JQN66" s="18"/>
      <c r="JQO66" s="18"/>
      <c r="JQP66" s="18"/>
      <c r="JQQ66" s="18"/>
      <c r="JQR66" s="18"/>
      <c r="JQS66" s="18"/>
      <c r="JQT66" s="18"/>
      <c r="JQU66" s="18"/>
      <c r="JQV66" s="18"/>
      <c r="JQW66" s="18"/>
      <c r="JQX66" s="18"/>
      <c r="JQY66" s="18"/>
      <c r="JQZ66" s="18"/>
      <c r="JRA66" s="18"/>
      <c r="JRB66" s="18"/>
      <c r="JRC66" s="18"/>
      <c r="JRD66" s="18"/>
      <c r="JRE66" s="18"/>
      <c r="JRF66" s="18"/>
      <c r="JRG66" s="18"/>
      <c r="JRH66" s="18"/>
      <c r="JRI66" s="18"/>
      <c r="JRJ66" s="18"/>
      <c r="JRK66" s="18"/>
      <c r="JRL66" s="18"/>
      <c r="JRM66" s="18"/>
      <c r="JRN66" s="18"/>
      <c r="JRO66" s="18"/>
      <c r="JRP66" s="18"/>
      <c r="JRQ66" s="18"/>
      <c r="JRR66" s="18"/>
      <c r="JRS66" s="18"/>
      <c r="JRT66" s="18"/>
      <c r="JRU66" s="18"/>
      <c r="JRV66" s="18"/>
      <c r="JRW66" s="18"/>
      <c r="JRX66" s="18"/>
      <c r="JRY66" s="18"/>
      <c r="JRZ66" s="18"/>
      <c r="JSA66" s="18"/>
      <c r="JSB66" s="18"/>
      <c r="JSC66" s="18"/>
      <c r="JSD66" s="18"/>
      <c r="JSE66" s="18"/>
      <c r="JSF66" s="18"/>
      <c r="JSG66" s="18"/>
      <c r="JSH66" s="18"/>
      <c r="JSI66" s="18"/>
      <c r="JSJ66" s="18"/>
      <c r="JSK66" s="18"/>
      <c r="JSL66" s="18"/>
      <c r="JSM66" s="18"/>
      <c r="JSN66" s="18"/>
      <c r="JSO66" s="18"/>
      <c r="JSP66" s="18"/>
      <c r="JSQ66" s="18"/>
      <c r="JSR66" s="18"/>
      <c r="JSS66" s="18"/>
      <c r="JST66" s="18"/>
      <c r="JSU66" s="18"/>
      <c r="JSV66" s="18"/>
      <c r="JSW66" s="18"/>
      <c r="JSX66" s="18"/>
      <c r="JSY66" s="18"/>
      <c r="JSZ66" s="18"/>
      <c r="JTA66" s="18"/>
      <c r="JTB66" s="18"/>
      <c r="JTC66" s="18"/>
      <c r="JTD66" s="18"/>
      <c r="JTE66" s="18"/>
      <c r="JTF66" s="18"/>
      <c r="JTG66" s="18"/>
      <c r="JTH66" s="18"/>
      <c r="JTI66" s="18"/>
      <c r="JTJ66" s="18"/>
      <c r="JTK66" s="18"/>
      <c r="JTL66" s="18"/>
      <c r="JTM66" s="18"/>
      <c r="JTN66" s="18"/>
      <c r="JTO66" s="18"/>
      <c r="JTP66" s="18"/>
      <c r="JTQ66" s="18"/>
      <c r="JTR66" s="18"/>
      <c r="JTS66" s="18"/>
      <c r="JTT66" s="18"/>
      <c r="JTU66" s="18"/>
      <c r="JTV66" s="18"/>
      <c r="JTW66" s="18"/>
      <c r="JTX66" s="18"/>
      <c r="JTY66" s="18"/>
      <c r="JTZ66" s="18"/>
      <c r="JUA66" s="18"/>
      <c r="JUB66" s="18"/>
      <c r="JUC66" s="18"/>
      <c r="JUD66" s="18"/>
      <c r="JUE66" s="18"/>
      <c r="JUF66" s="18"/>
      <c r="JUG66" s="18"/>
      <c r="JUH66" s="18"/>
      <c r="JUI66" s="18"/>
      <c r="JUJ66" s="18"/>
      <c r="JUK66" s="18"/>
      <c r="JUL66" s="18"/>
      <c r="JUM66" s="18"/>
      <c r="JUN66" s="18"/>
      <c r="JUO66" s="18"/>
      <c r="JUP66" s="18"/>
      <c r="JUQ66" s="18"/>
      <c r="JUR66" s="18"/>
      <c r="JUS66" s="18"/>
      <c r="JUT66" s="18"/>
      <c r="JUU66" s="18"/>
      <c r="JUV66" s="18"/>
      <c r="JUW66" s="18"/>
      <c r="JUX66" s="18"/>
      <c r="JUY66" s="18"/>
      <c r="JUZ66" s="18"/>
      <c r="JVA66" s="18"/>
      <c r="JVB66" s="18"/>
      <c r="JVC66" s="18"/>
      <c r="JVD66" s="18"/>
      <c r="JVE66" s="18"/>
      <c r="JVF66" s="18"/>
      <c r="JVG66" s="18"/>
      <c r="JVH66" s="18"/>
      <c r="JVI66" s="18"/>
      <c r="JVJ66" s="18"/>
      <c r="JVK66" s="18"/>
      <c r="JVL66" s="18"/>
      <c r="JVM66" s="18"/>
      <c r="JVN66" s="18"/>
      <c r="JVO66" s="18"/>
      <c r="JVP66" s="18"/>
      <c r="JVQ66" s="18"/>
      <c r="JVR66" s="18"/>
      <c r="JVS66" s="18"/>
      <c r="JVT66" s="18"/>
      <c r="JVU66" s="18"/>
      <c r="JVV66" s="18"/>
      <c r="JVW66" s="18"/>
      <c r="JVX66" s="18"/>
      <c r="JVY66" s="18"/>
      <c r="JVZ66" s="18"/>
      <c r="JWA66" s="18"/>
      <c r="JWB66" s="18"/>
      <c r="JWC66" s="18"/>
      <c r="JWD66" s="18"/>
      <c r="JWE66" s="18"/>
      <c r="JWF66" s="18"/>
      <c r="JWG66" s="18"/>
      <c r="JWH66" s="18"/>
      <c r="JWI66" s="18"/>
      <c r="JWJ66" s="18"/>
      <c r="JWK66" s="18"/>
      <c r="JWL66" s="18"/>
      <c r="JWM66" s="18"/>
      <c r="JWN66" s="18"/>
      <c r="JWO66" s="18"/>
      <c r="JWP66" s="18"/>
      <c r="JWQ66" s="18"/>
      <c r="JWR66" s="18"/>
      <c r="JWS66" s="18"/>
      <c r="JWT66" s="18"/>
      <c r="JWU66" s="18"/>
      <c r="JWV66" s="18"/>
      <c r="JWW66" s="18"/>
      <c r="JWX66" s="18"/>
      <c r="JWY66" s="18"/>
      <c r="JWZ66" s="18"/>
      <c r="JXA66" s="18"/>
      <c r="JXB66" s="18"/>
      <c r="JXC66" s="18"/>
      <c r="JXD66" s="18"/>
      <c r="JXE66" s="18"/>
      <c r="JXF66" s="18"/>
      <c r="JXG66" s="18"/>
      <c r="JXH66" s="18"/>
      <c r="JXI66" s="18"/>
      <c r="JXJ66" s="18"/>
      <c r="JXK66" s="18"/>
      <c r="JXL66" s="18"/>
      <c r="JXM66" s="18"/>
      <c r="JXN66" s="18"/>
      <c r="JXO66" s="18"/>
      <c r="JXP66" s="18"/>
      <c r="JXQ66" s="18"/>
      <c r="JXR66" s="18"/>
      <c r="JXS66" s="18"/>
      <c r="JXT66" s="18"/>
      <c r="JXU66" s="18"/>
      <c r="JXV66" s="18"/>
      <c r="JXW66" s="18"/>
      <c r="JXX66" s="18"/>
      <c r="JXY66" s="18"/>
      <c r="JXZ66" s="18"/>
      <c r="JYA66" s="18"/>
      <c r="JYB66" s="18"/>
      <c r="JYC66" s="18"/>
      <c r="JYD66" s="18"/>
      <c r="JYE66" s="18"/>
      <c r="JYF66" s="18"/>
      <c r="JYG66" s="18"/>
      <c r="JYH66" s="18"/>
      <c r="JYI66" s="18"/>
      <c r="JYJ66" s="18"/>
      <c r="JYK66" s="18"/>
      <c r="JYL66" s="18"/>
      <c r="JYM66" s="18"/>
      <c r="JYN66" s="18"/>
      <c r="JYO66" s="18"/>
      <c r="JYP66" s="18"/>
      <c r="JYQ66" s="18"/>
      <c r="JYR66" s="18"/>
      <c r="JYS66" s="18"/>
      <c r="JYT66" s="18"/>
      <c r="JYU66" s="18"/>
      <c r="JYV66" s="18"/>
      <c r="JYW66" s="18"/>
      <c r="JYX66" s="18"/>
      <c r="JYY66" s="18"/>
      <c r="JYZ66" s="18"/>
      <c r="JZA66" s="18"/>
      <c r="JZB66" s="18"/>
      <c r="JZC66" s="18"/>
      <c r="JZD66" s="18"/>
      <c r="JZE66" s="18"/>
      <c r="JZF66" s="18"/>
      <c r="JZG66" s="18"/>
      <c r="JZH66" s="18"/>
      <c r="JZI66" s="18"/>
      <c r="JZJ66" s="18"/>
      <c r="JZK66" s="18"/>
      <c r="JZL66" s="18"/>
      <c r="JZM66" s="18"/>
      <c r="JZN66" s="18"/>
      <c r="JZO66" s="18"/>
      <c r="JZP66" s="18"/>
      <c r="JZQ66" s="18"/>
      <c r="JZR66" s="18"/>
      <c r="JZS66" s="18"/>
      <c r="JZT66" s="18"/>
      <c r="JZU66" s="18"/>
      <c r="JZV66" s="18"/>
      <c r="JZW66" s="18"/>
      <c r="JZX66" s="18"/>
      <c r="JZY66" s="18"/>
      <c r="JZZ66" s="18"/>
      <c r="KAA66" s="18"/>
      <c r="KAB66" s="18"/>
      <c r="KAC66" s="18"/>
      <c r="KAD66" s="18"/>
      <c r="KAE66" s="18"/>
      <c r="KAF66" s="18"/>
      <c r="KAG66" s="18"/>
      <c r="KAH66" s="18"/>
      <c r="KAI66" s="18"/>
      <c r="KAJ66" s="18"/>
      <c r="KAK66" s="18"/>
      <c r="KAL66" s="18"/>
      <c r="KAM66" s="18"/>
      <c r="KAN66" s="18"/>
      <c r="KAO66" s="18"/>
      <c r="KAP66" s="18"/>
      <c r="KAQ66" s="18"/>
      <c r="KAR66" s="18"/>
      <c r="KAS66" s="18"/>
      <c r="KAT66" s="18"/>
      <c r="KAU66" s="18"/>
      <c r="KAV66" s="18"/>
      <c r="KAW66" s="18"/>
      <c r="KAX66" s="18"/>
      <c r="KAY66" s="18"/>
      <c r="KAZ66" s="18"/>
      <c r="KBA66" s="18"/>
      <c r="KBB66" s="18"/>
      <c r="KBC66" s="18"/>
      <c r="KBD66" s="18"/>
      <c r="KBE66" s="18"/>
      <c r="KBF66" s="18"/>
      <c r="KBG66" s="18"/>
      <c r="KBH66" s="18"/>
      <c r="KBI66" s="18"/>
      <c r="KBJ66" s="18"/>
      <c r="KBK66" s="18"/>
      <c r="KBL66" s="18"/>
      <c r="KBM66" s="18"/>
      <c r="KBN66" s="18"/>
      <c r="KBO66" s="18"/>
      <c r="KBP66" s="18"/>
      <c r="KBQ66" s="18"/>
      <c r="KBR66" s="18"/>
      <c r="KBS66" s="18"/>
      <c r="KBT66" s="18"/>
      <c r="KBU66" s="18"/>
      <c r="KBV66" s="18"/>
      <c r="KBW66" s="18"/>
      <c r="KBX66" s="18"/>
      <c r="KBY66" s="18"/>
      <c r="KBZ66" s="18"/>
      <c r="KCA66" s="18"/>
      <c r="KCB66" s="18"/>
      <c r="KCC66" s="18"/>
      <c r="KCD66" s="18"/>
      <c r="KCE66" s="18"/>
      <c r="KCF66" s="18"/>
      <c r="KCG66" s="18"/>
      <c r="KCH66" s="18"/>
      <c r="KCI66" s="18"/>
      <c r="KCJ66" s="18"/>
      <c r="KCK66" s="18"/>
      <c r="KCL66" s="18"/>
      <c r="KCM66" s="18"/>
      <c r="KCN66" s="18"/>
      <c r="KCO66" s="18"/>
      <c r="KCP66" s="18"/>
      <c r="KCQ66" s="18"/>
      <c r="KCR66" s="18"/>
      <c r="KCS66" s="18"/>
      <c r="KCT66" s="18"/>
      <c r="KCU66" s="18"/>
      <c r="KCV66" s="18"/>
      <c r="KCW66" s="18"/>
      <c r="KCX66" s="18"/>
      <c r="KCY66" s="18"/>
      <c r="KCZ66" s="18"/>
      <c r="KDA66" s="18"/>
      <c r="KDB66" s="18"/>
      <c r="KDC66" s="18"/>
      <c r="KDD66" s="18"/>
      <c r="KDE66" s="18"/>
      <c r="KDF66" s="18"/>
      <c r="KDG66" s="18"/>
      <c r="KDH66" s="18"/>
      <c r="KDI66" s="18"/>
      <c r="KDJ66" s="18"/>
      <c r="KDK66" s="18"/>
      <c r="KDL66" s="18"/>
      <c r="KDM66" s="18"/>
      <c r="KDN66" s="18"/>
      <c r="KDO66" s="18"/>
      <c r="KDP66" s="18"/>
      <c r="KDQ66" s="18"/>
      <c r="KDR66" s="18"/>
      <c r="KDS66" s="18"/>
      <c r="KDT66" s="18"/>
      <c r="KDU66" s="18"/>
      <c r="KDV66" s="18"/>
      <c r="KDW66" s="18"/>
      <c r="KDX66" s="18"/>
      <c r="KDY66" s="18"/>
      <c r="KDZ66" s="18"/>
      <c r="KEA66" s="18"/>
      <c r="KEB66" s="18"/>
      <c r="KEC66" s="18"/>
      <c r="KED66" s="18"/>
      <c r="KEE66" s="18"/>
      <c r="KEF66" s="18"/>
      <c r="KEG66" s="18"/>
      <c r="KEH66" s="18"/>
      <c r="KEI66" s="18"/>
      <c r="KEJ66" s="18"/>
      <c r="KEK66" s="18"/>
      <c r="KEL66" s="18"/>
      <c r="KEM66" s="18"/>
      <c r="KEN66" s="18"/>
      <c r="KEO66" s="18"/>
      <c r="KEP66" s="18"/>
      <c r="KEQ66" s="18"/>
      <c r="KER66" s="18"/>
      <c r="KES66" s="18"/>
      <c r="KET66" s="18"/>
      <c r="KEU66" s="18"/>
      <c r="KEV66" s="18"/>
      <c r="KEW66" s="18"/>
      <c r="KEX66" s="18"/>
      <c r="KEY66" s="18"/>
      <c r="KEZ66" s="18"/>
      <c r="KFA66" s="18"/>
      <c r="KFB66" s="18"/>
      <c r="KFC66" s="18"/>
      <c r="KFD66" s="18"/>
      <c r="KFE66" s="18"/>
      <c r="KFF66" s="18"/>
      <c r="KFG66" s="18"/>
      <c r="KFH66" s="18"/>
      <c r="KFI66" s="18"/>
      <c r="KFJ66" s="18"/>
      <c r="KFK66" s="18"/>
      <c r="KFL66" s="18"/>
      <c r="KFM66" s="18"/>
      <c r="KFN66" s="18"/>
      <c r="KFO66" s="18"/>
      <c r="KFP66" s="18"/>
      <c r="KFQ66" s="18"/>
      <c r="KFR66" s="18"/>
      <c r="KFS66" s="18"/>
      <c r="KFT66" s="18"/>
      <c r="KFU66" s="18"/>
      <c r="KFV66" s="18"/>
      <c r="KFW66" s="18"/>
      <c r="KFX66" s="18"/>
      <c r="KFY66" s="18"/>
      <c r="KFZ66" s="18"/>
      <c r="KGA66" s="18"/>
      <c r="KGB66" s="18"/>
      <c r="KGC66" s="18"/>
      <c r="KGD66" s="18"/>
      <c r="KGE66" s="18"/>
      <c r="KGF66" s="18"/>
      <c r="KGG66" s="18"/>
      <c r="KGH66" s="18"/>
      <c r="KGI66" s="18"/>
      <c r="KGJ66" s="18"/>
      <c r="KGK66" s="18"/>
      <c r="KGL66" s="18"/>
      <c r="KGM66" s="18"/>
      <c r="KGN66" s="18"/>
      <c r="KGO66" s="18"/>
      <c r="KGP66" s="18"/>
      <c r="KGQ66" s="18"/>
      <c r="KGR66" s="18"/>
      <c r="KGS66" s="18"/>
      <c r="KGT66" s="18"/>
      <c r="KGU66" s="18"/>
      <c r="KGV66" s="18"/>
      <c r="KGW66" s="18"/>
      <c r="KGX66" s="18"/>
      <c r="KGY66" s="18"/>
      <c r="KGZ66" s="18"/>
      <c r="KHA66" s="18"/>
      <c r="KHB66" s="18"/>
      <c r="KHC66" s="18"/>
      <c r="KHD66" s="18"/>
      <c r="KHE66" s="18"/>
      <c r="KHF66" s="18"/>
      <c r="KHG66" s="18"/>
      <c r="KHH66" s="18"/>
      <c r="KHI66" s="18"/>
      <c r="KHJ66" s="18"/>
      <c r="KHK66" s="18"/>
      <c r="KHL66" s="18"/>
      <c r="KHM66" s="18"/>
      <c r="KHN66" s="18"/>
      <c r="KHO66" s="18"/>
      <c r="KHP66" s="18"/>
      <c r="KHQ66" s="18"/>
      <c r="KHR66" s="18"/>
      <c r="KHS66" s="18"/>
      <c r="KHT66" s="18"/>
      <c r="KHU66" s="18"/>
      <c r="KHV66" s="18"/>
      <c r="KHW66" s="18"/>
      <c r="KHX66" s="18"/>
      <c r="KHY66" s="18"/>
      <c r="KHZ66" s="18"/>
      <c r="KIA66" s="18"/>
      <c r="KIB66" s="18"/>
      <c r="KIC66" s="18"/>
      <c r="KID66" s="18"/>
      <c r="KIE66" s="18"/>
      <c r="KIF66" s="18"/>
      <c r="KIG66" s="18"/>
      <c r="KIH66" s="18"/>
      <c r="KII66" s="18"/>
      <c r="KIJ66" s="18"/>
      <c r="KIK66" s="18"/>
      <c r="KIL66" s="18"/>
      <c r="KIM66" s="18"/>
      <c r="KIN66" s="18"/>
      <c r="KIO66" s="18"/>
      <c r="KIP66" s="18"/>
      <c r="KIQ66" s="18"/>
      <c r="KIR66" s="18"/>
      <c r="KIS66" s="18"/>
      <c r="KIT66" s="18"/>
      <c r="KIU66" s="18"/>
      <c r="KIV66" s="18"/>
      <c r="KIW66" s="18"/>
      <c r="KIX66" s="18"/>
      <c r="KIY66" s="18"/>
      <c r="KIZ66" s="18"/>
      <c r="KJA66" s="18"/>
      <c r="KJB66" s="18"/>
      <c r="KJC66" s="18"/>
      <c r="KJD66" s="18"/>
      <c r="KJE66" s="18"/>
      <c r="KJF66" s="18"/>
      <c r="KJG66" s="18"/>
      <c r="KJH66" s="18"/>
      <c r="KJI66" s="18"/>
      <c r="KJJ66" s="18"/>
      <c r="KJK66" s="18"/>
      <c r="KJL66" s="18"/>
      <c r="KJM66" s="18"/>
      <c r="KJN66" s="18"/>
      <c r="KJO66" s="18"/>
      <c r="KJP66" s="18"/>
      <c r="KJQ66" s="18"/>
      <c r="KJR66" s="18"/>
      <c r="KJS66" s="18"/>
      <c r="KJT66" s="18"/>
      <c r="KJU66" s="18"/>
      <c r="KJV66" s="18"/>
      <c r="KJW66" s="18"/>
      <c r="KJX66" s="18"/>
      <c r="KJY66" s="18"/>
      <c r="KJZ66" s="18"/>
      <c r="KKA66" s="18"/>
      <c r="KKB66" s="18"/>
      <c r="KKC66" s="18"/>
      <c r="KKD66" s="18"/>
      <c r="KKE66" s="18"/>
      <c r="KKF66" s="18"/>
      <c r="KKG66" s="18"/>
      <c r="KKH66" s="18"/>
      <c r="KKI66" s="18"/>
      <c r="KKJ66" s="18"/>
      <c r="KKK66" s="18"/>
      <c r="KKL66" s="18"/>
      <c r="KKM66" s="18"/>
      <c r="KKN66" s="18"/>
      <c r="KKO66" s="18"/>
      <c r="KKP66" s="18"/>
      <c r="KKQ66" s="18"/>
      <c r="KKR66" s="18"/>
      <c r="KKS66" s="18"/>
      <c r="KKT66" s="18"/>
      <c r="KKU66" s="18"/>
      <c r="KKV66" s="18"/>
      <c r="KKW66" s="18"/>
      <c r="KKX66" s="18"/>
      <c r="KKY66" s="18"/>
      <c r="KKZ66" s="18"/>
      <c r="KLA66" s="18"/>
      <c r="KLB66" s="18"/>
      <c r="KLC66" s="18"/>
      <c r="KLD66" s="18"/>
      <c r="KLE66" s="18"/>
      <c r="KLF66" s="18"/>
      <c r="KLG66" s="18"/>
      <c r="KLH66" s="18"/>
      <c r="KLI66" s="18"/>
      <c r="KLJ66" s="18"/>
      <c r="KLK66" s="18"/>
      <c r="KLL66" s="18"/>
      <c r="KLM66" s="18"/>
      <c r="KLN66" s="18"/>
      <c r="KLO66" s="18"/>
      <c r="KLP66" s="18"/>
      <c r="KLQ66" s="18"/>
      <c r="KLR66" s="18"/>
      <c r="KLS66" s="18"/>
      <c r="KLT66" s="18"/>
      <c r="KLU66" s="18"/>
      <c r="KLV66" s="18"/>
      <c r="KLW66" s="18"/>
      <c r="KLX66" s="18"/>
      <c r="KLY66" s="18"/>
      <c r="KLZ66" s="18"/>
      <c r="KMA66" s="18"/>
      <c r="KMB66" s="18"/>
      <c r="KMC66" s="18"/>
      <c r="KMD66" s="18"/>
      <c r="KME66" s="18"/>
      <c r="KMF66" s="18"/>
      <c r="KMG66" s="18"/>
      <c r="KMH66" s="18"/>
      <c r="KMI66" s="18"/>
      <c r="KMJ66" s="18"/>
      <c r="KMK66" s="18"/>
      <c r="KML66" s="18"/>
      <c r="KMM66" s="18"/>
      <c r="KMN66" s="18"/>
      <c r="KMO66" s="18"/>
      <c r="KMP66" s="18"/>
      <c r="KMQ66" s="18"/>
      <c r="KMR66" s="18"/>
      <c r="KMS66" s="18"/>
      <c r="KMT66" s="18"/>
      <c r="KMU66" s="18"/>
      <c r="KMV66" s="18"/>
      <c r="KMW66" s="18"/>
      <c r="KMX66" s="18"/>
      <c r="KMY66" s="18"/>
      <c r="KMZ66" s="18"/>
      <c r="KNA66" s="18"/>
      <c r="KNB66" s="18"/>
      <c r="KNC66" s="18"/>
      <c r="KND66" s="18"/>
      <c r="KNE66" s="18"/>
      <c r="KNF66" s="18"/>
      <c r="KNG66" s="18"/>
      <c r="KNH66" s="18"/>
      <c r="KNI66" s="18"/>
      <c r="KNJ66" s="18"/>
      <c r="KNK66" s="18"/>
      <c r="KNL66" s="18"/>
      <c r="KNM66" s="18"/>
      <c r="KNN66" s="18"/>
      <c r="KNO66" s="18"/>
      <c r="KNP66" s="18"/>
      <c r="KNQ66" s="18"/>
      <c r="KNR66" s="18"/>
      <c r="KNS66" s="18"/>
      <c r="KNT66" s="18"/>
      <c r="KNU66" s="18"/>
      <c r="KNV66" s="18"/>
      <c r="KNW66" s="18"/>
      <c r="KNX66" s="18"/>
      <c r="KNY66" s="18"/>
      <c r="KNZ66" s="18"/>
      <c r="KOA66" s="18"/>
      <c r="KOB66" s="18"/>
      <c r="KOC66" s="18"/>
      <c r="KOD66" s="18"/>
      <c r="KOE66" s="18"/>
      <c r="KOF66" s="18"/>
      <c r="KOG66" s="18"/>
      <c r="KOH66" s="18"/>
      <c r="KOI66" s="18"/>
      <c r="KOJ66" s="18"/>
      <c r="KOK66" s="18"/>
      <c r="KOL66" s="18"/>
      <c r="KOM66" s="18"/>
      <c r="KON66" s="18"/>
      <c r="KOO66" s="18"/>
      <c r="KOP66" s="18"/>
      <c r="KOQ66" s="18"/>
      <c r="KOR66" s="18"/>
      <c r="KOS66" s="18"/>
      <c r="KOT66" s="18"/>
      <c r="KOU66" s="18"/>
      <c r="KOV66" s="18"/>
      <c r="KOW66" s="18"/>
      <c r="KOX66" s="18"/>
      <c r="KOY66" s="18"/>
      <c r="KOZ66" s="18"/>
      <c r="KPA66" s="18"/>
      <c r="KPB66" s="18"/>
      <c r="KPC66" s="18"/>
      <c r="KPD66" s="18"/>
      <c r="KPE66" s="18"/>
      <c r="KPF66" s="18"/>
      <c r="KPG66" s="18"/>
      <c r="KPH66" s="18"/>
      <c r="KPI66" s="18"/>
      <c r="KPJ66" s="18"/>
      <c r="KPK66" s="18"/>
      <c r="KPL66" s="18"/>
      <c r="KPM66" s="18"/>
      <c r="KPN66" s="18"/>
      <c r="KPO66" s="18"/>
      <c r="KPP66" s="18"/>
      <c r="KPQ66" s="18"/>
      <c r="KPR66" s="18"/>
      <c r="KPS66" s="18"/>
      <c r="KPT66" s="18"/>
      <c r="KPU66" s="18"/>
      <c r="KPV66" s="18"/>
      <c r="KPW66" s="18"/>
      <c r="KPX66" s="18"/>
      <c r="KPY66" s="18"/>
      <c r="KPZ66" s="18"/>
      <c r="KQA66" s="18"/>
      <c r="KQB66" s="18"/>
      <c r="KQC66" s="18"/>
      <c r="KQD66" s="18"/>
      <c r="KQE66" s="18"/>
      <c r="KQF66" s="18"/>
      <c r="KQG66" s="18"/>
      <c r="KQH66" s="18"/>
      <c r="KQI66" s="18"/>
      <c r="KQJ66" s="18"/>
      <c r="KQK66" s="18"/>
      <c r="KQL66" s="18"/>
      <c r="KQM66" s="18"/>
      <c r="KQN66" s="18"/>
      <c r="KQO66" s="18"/>
      <c r="KQP66" s="18"/>
      <c r="KQQ66" s="18"/>
      <c r="KQR66" s="18"/>
      <c r="KQS66" s="18"/>
      <c r="KQT66" s="18"/>
      <c r="KQU66" s="18"/>
      <c r="KQV66" s="18"/>
      <c r="KQW66" s="18"/>
      <c r="KQX66" s="18"/>
      <c r="KQY66" s="18"/>
      <c r="KQZ66" s="18"/>
      <c r="KRA66" s="18"/>
      <c r="KRB66" s="18"/>
      <c r="KRC66" s="18"/>
      <c r="KRD66" s="18"/>
      <c r="KRE66" s="18"/>
      <c r="KRF66" s="18"/>
      <c r="KRG66" s="18"/>
      <c r="KRH66" s="18"/>
      <c r="KRI66" s="18"/>
      <c r="KRJ66" s="18"/>
      <c r="KRK66" s="18"/>
      <c r="KRL66" s="18"/>
      <c r="KRM66" s="18"/>
      <c r="KRN66" s="18"/>
      <c r="KRO66" s="18"/>
      <c r="KRP66" s="18"/>
      <c r="KRQ66" s="18"/>
      <c r="KRR66" s="18"/>
      <c r="KRS66" s="18"/>
      <c r="KRT66" s="18"/>
      <c r="KRU66" s="18"/>
      <c r="KRV66" s="18"/>
      <c r="KRW66" s="18"/>
      <c r="KRX66" s="18"/>
      <c r="KRY66" s="18"/>
      <c r="KRZ66" s="18"/>
      <c r="KSA66" s="18"/>
      <c r="KSB66" s="18"/>
      <c r="KSC66" s="18"/>
      <c r="KSD66" s="18"/>
      <c r="KSE66" s="18"/>
      <c r="KSF66" s="18"/>
      <c r="KSG66" s="18"/>
      <c r="KSH66" s="18"/>
      <c r="KSI66" s="18"/>
      <c r="KSJ66" s="18"/>
      <c r="KSK66" s="18"/>
      <c r="KSL66" s="18"/>
      <c r="KSM66" s="18"/>
      <c r="KSN66" s="18"/>
      <c r="KSO66" s="18"/>
      <c r="KSP66" s="18"/>
      <c r="KSQ66" s="18"/>
      <c r="KSR66" s="18"/>
      <c r="KSS66" s="18"/>
      <c r="KST66" s="18"/>
      <c r="KSU66" s="18"/>
      <c r="KSV66" s="18"/>
      <c r="KSW66" s="18"/>
      <c r="KSX66" s="18"/>
      <c r="KSY66" s="18"/>
      <c r="KSZ66" s="18"/>
      <c r="KTA66" s="18"/>
      <c r="KTB66" s="18"/>
      <c r="KTC66" s="18"/>
      <c r="KTD66" s="18"/>
      <c r="KTE66" s="18"/>
      <c r="KTF66" s="18"/>
      <c r="KTG66" s="18"/>
      <c r="KTH66" s="18"/>
      <c r="KTI66" s="18"/>
      <c r="KTJ66" s="18"/>
      <c r="KTK66" s="18"/>
      <c r="KTL66" s="18"/>
      <c r="KTM66" s="18"/>
      <c r="KTN66" s="18"/>
      <c r="KTO66" s="18"/>
      <c r="KTP66" s="18"/>
      <c r="KTQ66" s="18"/>
      <c r="KTR66" s="18"/>
      <c r="KTS66" s="18"/>
      <c r="KTT66" s="18"/>
      <c r="KTU66" s="18"/>
      <c r="KTV66" s="18"/>
      <c r="KTW66" s="18"/>
      <c r="KTX66" s="18"/>
      <c r="KTY66" s="18"/>
      <c r="KTZ66" s="18"/>
      <c r="KUA66" s="18"/>
      <c r="KUB66" s="18"/>
      <c r="KUC66" s="18"/>
      <c r="KUD66" s="18"/>
      <c r="KUE66" s="18"/>
      <c r="KUF66" s="18"/>
      <c r="KUG66" s="18"/>
      <c r="KUH66" s="18"/>
      <c r="KUI66" s="18"/>
      <c r="KUJ66" s="18"/>
      <c r="KUK66" s="18"/>
      <c r="KUL66" s="18"/>
      <c r="KUM66" s="18"/>
      <c r="KUN66" s="18"/>
      <c r="KUO66" s="18"/>
      <c r="KUP66" s="18"/>
      <c r="KUQ66" s="18"/>
      <c r="KUR66" s="18"/>
      <c r="KUS66" s="18"/>
      <c r="KUT66" s="18"/>
      <c r="KUU66" s="18"/>
      <c r="KUV66" s="18"/>
      <c r="KUW66" s="18"/>
      <c r="KUX66" s="18"/>
      <c r="KUY66" s="18"/>
      <c r="KUZ66" s="18"/>
      <c r="KVA66" s="18"/>
      <c r="KVB66" s="18"/>
      <c r="KVC66" s="18"/>
      <c r="KVD66" s="18"/>
      <c r="KVE66" s="18"/>
      <c r="KVF66" s="18"/>
      <c r="KVG66" s="18"/>
      <c r="KVH66" s="18"/>
      <c r="KVI66" s="18"/>
      <c r="KVJ66" s="18"/>
      <c r="KVK66" s="18"/>
      <c r="KVL66" s="18"/>
      <c r="KVM66" s="18"/>
      <c r="KVN66" s="18"/>
      <c r="KVO66" s="18"/>
      <c r="KVP66" s="18"/>
      <c r="KVQ66" s="18"/>
      <c r="KVR66" s="18"/>
      <c r="KVS66" s="18"/>
      <c r="KVT66" s="18"/>
      <c r="KVU66" s="18"/>
      <c r="KVV66" s="18"/>
      <c r="KVW66" s="18"/>
      <c r="KVX66" s="18"/>
      <c r="KVY66" s="18"/>
      <c r="KVZ66" s="18"/>
      <c r="KWA66" s="18"/>
      <c r="KWB66" s="18"/>
      <c r="KWC66" s="18"/>
      <c r="KWD66" s="18"/>
      <c r="KWE66" s="18"/>
      <c r="KWF66" s="18"/>
      <c r="KWG66" s="18"/>
      <c r="KWH66" s="18"/>
      <c r="KWI66" s="18"/>
      <c r="KWJ66" s="18"/>
      <c r="KWK66" s="18"/>
      <c r="KWL66" s="18"/>
      <c r="KWM66" s="18"/>
      <c r="KWN66" s="18"/>
      <c r="KWO66" s="18"/>
      <c r="KWP66" s="18"/>
      <c r="KWQ66" s="18"/>
      <c r="KWR66" s="18"/>
      <c r="KWS66" s="18"/>
      <c r="KWT66" s="18"/>
      <c r="KWU66" s="18"/>
      <c r="KWV66" s="18"/>
      <c r="KWW66" s="18"/>
      <c r="KWX66" s="18"/>
      <c r="KWY66" s="18"/>
      <c r="KWZ66" s="18"/>
      <c r="KXA66" s="18"/>
      <c r="KXB66" s="18"/>
      <c r="KXC66" s="18"/>
      <c r="KXD66" s="18"/>
      <c r="KXE66" s="18"/>
      <c r="KXF66" s="18"/>
      <c r="KXG66" s="18"/>
      <c r="KXH66" s="18"/>
      <c r="KXI66" s="18"/>
      <c r="KXJ66" s="18"/>
      <c r="KXK66" s="18"/>
      <c r="KXL66" s="18"/>
      <c r="KXM66" s="18"/>
      <c r="KXN66" s="18"/>
      <c r="KXO66" s="18"/>
      <c r="KXP66" s="18"/>
      <c r="KXQ66" s="18"/>
      <c r="KXR66" s="18"/>
      <c r="KXS66" s="18"/>
      <c r="KXT66" s="18"/>
      <c r="KXU66" s="18"/>
      <c r="KXV66" s="18"/>
      <c r="KXW66" s="18"/>
      <c r="KXX66" s="18"/>
      <c r="KXY66" s="18"/>
      <c r="KXZ66" s="18"/>
      <c r="KYA66" s="18"/>
      <c r="KYB66" s="18"/>
      <c r="KYC66" s="18"/>
      <c r="KYD66" s="18"/>
      <c r="KYE66" s="18"/>
      <c r="KYF66" s="18"/>
      <c r="KYG66" s="18"/>
      <c r="KYH66" s="18"/>
      <c r="KYI66" s="18"/>
      <c r="KYJ66" s="18"/>
      <c r="KYK66" s="18"/>
      <c r="KYL66" s="18"/>
      <c r="KYM66" s="18"/>
      <c r="KYN66" s="18"/>
      <c r="KYO66" s="18"/>
      <c r="KYP66" s="18"/>
      <c r="KYQ66" s="18"/>
      <c r="KYR66" s="18"/>
      <c r="KYS66" s="18"/>
      <c r="KYT66" s="18"/>
      <c r="KYU66" s="18"/>
      <c r="KYV66" s="18"/>
      <c r="KYW66" s="18"/>
      <c r="KYX66" s="18"/>
      <c r="KYY66" s="18"/>
      <c r="KYZ66" s="18"/>
      <c r="KZA66" s="18"/>
      <c r="KZB66" s="18"/>
      <c r="KZC66" s="18"/>
      <c r="KZD66" s="18"/>
      <c r="KZE66" s="18"/>
      <c r="KZF66" s="18"/>
      <c r="KZG66" s="18"/>
      <c r="KZH66" s="18"/>
      <c r="KZI66" s="18"/>
      <c r="KZJ66" s="18"/>
      <c r="KZK66" s="18"/>
      <c r="KZL66" s="18"/>
      <c r="KZM66" s="18"/>
      <c r="KZN66" s="18"/>
      <c r="KZO66" s="18"/>
      <c r="KZP66" s="18"/>
      <c r="KZQ66" s="18"/>
      <c r="KZR66" s="18"/>
      <c r="KZS66" s="18"/>
      <c r="KZT66" s="18"/>
      <c r="KZU66" s="18"/>
      <c r="KZV66" s="18"/>
      <c r="KZW66" s="18"/>
      <c r="KZX66" s="18"/>
      <c r="KZY66" s="18"/>
      <c r="KZZ66" s="18"/>
      <c r="LAA66" s="18"/>
      <c r="LAB66" s="18"/>
      <c r="LAC66" s="18"/>
      <c r="LAD66" s="18"/>
      <c r="LAE66" s="18"/>
      <c r="LAF66" s="18"/>
      <c r="LAG66" s="18"/>
      <c r="LAH66" s="18"/>
      <c r="LAI66" s="18"/>
      <c r="LAJ66" s="18"/>
      <c r="LAK66" s="18"/>
      <c r="LAL66" s="18"/>
      <c r="LAM66" s="18"/>
      <c r="LAN66" s="18"/>
      <c r="LAO66" s="18"/>
      <c r="LAP66" s="18"/>
      <c r="LAQ66" s="18"/>
      <c r="LAR66" s="18"/>
      <c r="LAS66" s="18"/>
      <c r="LAT66" s="18"/>
      <c r="LAU66" s="18"/>
      <c r="LAV66" s="18"/>
      <c r="LAW66" s="18"/>
      <c r="LAX66" s="18"/>
      <c r="LAY66" s="18"/>
      <c r="LAZ66" s="18"/>
      <c r="LBA66" s="18"/>
      <c r="LBB66" s="18"/>
      <c r="LBC66" s="18"/>
      <c r="LBD66" s="18"/>
      <c r="LBE66" s="18"/>
      <c r="LBF66" s="18"/>
      <c r="LBG66" s="18"/>
      <c r="LBH66" s="18"/>
      <c r="LBI66" s="18"/>
      <c r="LBJ66" s="18"/>
      <c r="LBK66" s="18"/>
      <c r="LBL66" s="18"/>
      <c r="LBM66" s="18"/>
      <c r="LBN66" s="18"/>
      <c r="LBO66" s="18"/>
      <c r="LBP66" s="18"/>
      <c r="LBQ66" s="18"/>
      <c r="LBR66" s="18"/>
      <c r="LBS66" s="18"/>
      <c r="LBT66" s="18"/>
      <c r="LBU66" s="18"/>
      <c r="LBV66" s="18"/>
      <c r="LBW66" s="18"/>
      <c r="LBX66" s="18"/>
      <c r="LBY66" s="18"/>
      <c r="LBZ66" s="18"/>
      <c r="LCA66" s="18"/>
      <c r="LCB66" s="18"/>
      <c r="LCC66" s="18"/>
      <c r="LCD66" s="18"/>
      <c r="LCE66" s="18"/>
      <c r="LCF66" s="18"/>
      <c r="LCG66" s="18"/>
      <c r="LCH66" s="18"/>
      <c r="LCI66" s="18"/>
      <c r="LCJ66" s="18"/>
      <c r="LCK66" s="18"/>
      <c r="LCL66" s="18"/>
      <c r="LCM66" s="18"/>
      <c r="LCN66" s="18"/>
      <c r="LCO66" s="18"/>
      <c r="LCP66" s="18"/>
      <c r="LCQ66" s="18"/>
      <c r="LCR66" s="18"/>
      <c r="LCS66" s="18"/>
      <c r="LCT66" s="18"/>
      <c r="LCU66" s="18"/>
      <c r="LCV66" s="18"/>
      <c r="LCW66" s="18"/>
      <c r="LCX66" s="18"/>
      <c r="LCY66" s="18"/>
      <c r="LCZ66" s="18"/>
      <c r="LDA66" s="18"/>
      <c r="LDB66" s="18"/>
      <c r="LDC66" s="18"/>
      <c r="LDD66" s="18"/>
      <c r="LDE66" s="18"/>
      <c r="LDF66" s="18"/>
      <c r="LDG66" s="18"/>
      <c r="LDH66" s="18"/>
      <c r="LDI66" s="18"/>
      <c r="LDJ66" s="18"/>
      <c r="LDK66" s="18"/>
      <c r="LDL66" s="18"/>
      <c r="LDM66" s="18"/>
      <c r="LDN66" s="18"/>
      <c r="LDO66" s="18"/>
      <c r="LDP66" s="18"/>
      <c r="LDQ66" s="18"/>
      <c r="LDR66" s="18"/>
      <c r="LDS66" s="18"/>
      <c r="LDT66" s="18"/>
      <c r="LDU66" s="18"/>
      <c r="LDV66" s="18"/>
      <c r="LDW66" s="18"/>
      <c r="LDX66" s="18"/>
      <c r="LDY66" s="18"/>
      <c r="LDZ66" s="18"/>
      <c r="LEA66" s="18"/>
      <c r="LEB66" s="18"/>
      <c r="LEC66" s="18"/>
      <c r="LED66" s="18"/>
      <c r="LEE66" s="18"/>
      <c r="LEF66" s="18"/>
      <c r="LEG66" s="18"/>
      <c r="LEH66" s="18"/>
      <c r="LEI66" s="18"/>
      <c r="LEJ66" s="18"/>
      <c r="LEK66" s="18"/>
      <c r="LEL66" s="18"/>
      <c r="LEM66" s="18"/>
      <c r="LEN66" s="18"/>
      <c r="LEO66" s="18"/>
      <c r="LEP66" s="18"/>
      <c r="LEQ66" s="18"/>
      <c r="LER66" s="18"/>
      <c r="LES66" s="18"/>
      <c r="LET66" s="18"/>
      <c r="LEU66" s="18"/>
      <c r="LEV66" s="18"/>
      <c r="LEW66" s="18"/>
      <c r="LEX66" s="18"/>
      <c r="LEY66" s="18"/>
      <c r="LEZ66" s="18"/>
      <c r="LFA66" s="18"/>
      <c r="LFB66" s="18"/>
      <c r="LFC66" s="18"/>
      <c r="LFD66" s="18"/>
      <c r="LFE66" s="18"/>
      <c r="LFF66" s="18"/>
      <c r="LFG66" s="18"/>
      <c r="LFH66" s="18"/>
      <c r="LFI66" s="18"/>
      <c r="LFJ66" s="18"/>
      <c r="LFK66" s="18"/>
      <c r="LFL66" s="18"/>
      <c r="LFM66" s="18"/>
      <c r="LFN66" s="18"/>
      <c r="LFO66" s="18"/>
      <c r="LFP66" s="18"/>
      <c r="LFQ66" s="18"/>
      <c r="LFR66" s="18"/>
      <c r="LFS66" s="18"/>
      <c r="LFT66" s="18"/>
      <c r="LFU66" s="18"/>
      <c r="LFV66" s="18"/>
      <c r="LFW66" s="18"/>
      <c r="LFX66" s="18"/>
      <c r="LFY66" s="18"/>
      <c r="LFZ66" s="18"/>
      <c r="LGA66" s="18"/>
      <c r="LGB66" s="18"/>
      <c r="LGC66" s="18"/>
      <c r="LGD66" s="18"/>
      <c r="LGE66" s="18"/>
      <c r="LGF66" s="18"/>
      <c r="LGG66" s="18"/>
      <c r="LGH66" s="18"/>
      <c r="LGI66" s="18"/>
      <c r="LGJ66" s="18"/>
      <c r="LGK66" s="18"/>
      <c r="LGL66" s="18"/>
      <c r="LGM66" s="18"/>
      <c r="LGN66" s="18"/>
      <c r="LGO66" s="18"/>
      <c r="LGP66" s="18"/>
      <c r="LGQ66" s="18"/>
      <c r="LGR66" s="18"/>
      <c r="LGS66" s="18"/>
      <c r="LGT66" s="18"/>
      <c r="LGU66" s="18"/>
      <c r="LGV66" s="18"/>
      <c r="LGW66" s="18"/>
      <c r="LGX66" s="18"/>
      <c r="LGY66" s="18"/>
      <c r="LGZ66" s="18"/>
      <c r="LHA66" s="18"/>
      <c r="LHB66" s="18"/>
      <c r="LHC66" s="18"/>
      <c r="LHD66" s="18"/>
      <c r="LHE66" s="18"/>
      <c r="LHF66" s="18"/>
      <c r="LHG66" s="18"/>
      <c r="LHH66" s="18"/>
      <c r="LHI66" s="18"/>
      <c r="LHJ66" s="18"/>
      <c r="LHK66" s="18"/>
      <c r="LHL66" s="18"/>
      <c r="LHM66" s="18"/>
      <c r="LHN66" s="18"/>
      <c r="LHO66" s="18"/>
      <c r="LHP66" s="18"/>
      <c r="LHQ66" s="18"/>
      <c r="LHR66" s="18"/>
      <c r="LHS66" s="18"/>
      <c r="LHT66" s="18"/>
      <c r="LHU66" s="18"/>
      <c r="LHV66" s="18"/>
      <c r="LHW66" s="18"/>
      <c r="LHX66" s="18"/>
      <c r="LHY66" s="18"/>
      <c r="LHZ66" s="18"/>
      <c r="LIA66" s="18"/>
      <c r="LIB66" s="18"/>
      <c r="LIC66" s="18"/>
      <c r="LID66" s="18"/>
      <c r="LIE66" s="18"/>
      <c r="LIF66" s="18"/>
      <c r="LIG66" s="18"/>
      <c r="LIH66" s="18"/>
      <c r="LII66" s="18"/>
      <c r="LIJ66" s="18"/>
      <c r="LIK66" s="18"/>
      <c r="LIL66" s="18"/>
      <c r="LIM66" s="18"/>
      <c r="LIN66" s="18"/>
      <c r="LIO66" s="18"/>
      <c r="LIP66" s="18"/>
      <c r="LIQ66" s="18"/>
      <c r="LIR66" s="18"/>
      <c r="LIS66" s="18"/>
      <c r="LIT66" s="18"/>
      <c r="LIU66" s="18"/>
      <c r="LIV66" s="18"/>
      <c r="LIW66" s="18"/>
      <c r="LIX66" s="18"/>
      <c r="LIY66" s="18"/>
      <c r="LIZ66" s="18"/>
      <c r="LJA66" s="18"/>
      <c r="LJB66" s="18"/>
      <c r="LJC66" s="18"/>
      <c r="LJD66" s="18"/>
      <c r="LJE66" s="18"/>
      <c r="LJF66" s="18"/>
      <c r="LJG66" s="18"/>
      <c r="LJH66" s="18"/>
      <c r="LJI66" s="18"/>
      <c r="LJJ66" s="18"/>
      <c r="LJK66" s="18"/>
      <c r="LJL66" s="18"/>
      <c r="LJM66" s="18"/>
      <c r="LJN66" s="18"/>
      <c r="LJO66" s="18"/>
      <c r="LJP66" s="18"/>
      <c r="LJQ66" s="18"/>
      <c r="LJR66" s="18"/>
      <c r="LJS66" s="18"/>
      <c r="LJT66" s="18"/>
      <c r="LJU66" s="18"/>
      <c r="LJV66" s="18"/>
      <c r="LJW66" s="18"/>
      <c r="LJX66" s="18"/>
      <c r="LJY66" s="18"/>
      <c r="LJZ66" s="18"/>
      <c r="LKA66" s="18"/>
      <c r="LKB66" s="18"/>
      <c r="LKC66" s="18"/>
      <c r="LKD66" s="18"/>
      <c r="LKE66" s="18"/>
      <c r="LKF66" s="18"/>
      <c r="LKG66" s="18"/>
      <c r="LKH66" s="18"/>
      <c r="LKI66" s="18"/>
      <c r="LKJ66" s="18"/>
      <c r="LKK66" s="18"/>
      <c r="LKL66" s="18"/>
      <c r="LKM66" s="18"/>
      <c r="LKN66" s="18"/>
      <c r="LKO66" s="18"/>
      <c r="LKP66" s="18"/>
      <c r="LKQ66" s="18"/>
      <c r="LKR66" s="18"/>
      <c r="LKS66" s="18"/>
      <c r="LKT66" s="18"/>
      <c r="LKU66" s="18"/>
      <c r="LKV66" s="18"/>
      <c r="LKW66" s="18"/>
      <c r="LKX66" s="18"/>
      <c r="LKY66" s="18"/>
      <c r="LKZ66" s="18"/>
      <c r="LLA66" s="18"/>
      <c r="LLB66" s="18"/>
      <c r="LLC66" s="18"/>
      <c r="LLD66" s="18"/>
      <c r="LLE66" s="18"/>
      <c r="LLF66" s="18"/>
      <c r="LLG66" s="18"/>
      <c r="LLH66" s="18"/>
      <c r="LLI66" s="18"/>
      <c r="LLJ66" s="18"/>
      <c r="LLK66" s="18"/>
      <c r="LLL66" s="18"/>
      <c r="LLM66" s="18"/>
      <c r="LLN66" s="18"/>
      <c r="LLO66" s="18"/>
      <c r="LLP66" s="18"/>
      <c r="LLQ66" s="18"/>
      <c r="LLR66" s="18"/>
      <c r="LLS66" s="18"/>
      <c r="LLT66" s="18"/>
      <c r="LLU66" s="18"/>
      <c r="LLV66" s="18"/>
      <c r="LLW66" s="18"/>
      <c r="LLX66" s="18"/>
      <c r="LLY66" s="18"/>
      <c r="LLZ66" s="18"/>
      <c r="LMA66" s="18"/>
      <c r="LMB66" s="18"/>
      <c r="LMC66" s="18"/>
      <c r="LMD66" s="18"/>
      <c r="LME66" s="18"/>
      <c r="LMF66" s="18"/>
      <c r="LMG66" s="18"/>
      <c r="LMH66" s="18"/>
      <c r="LMI66" s="18"/>
      <c r="LMJ66" s="18"/>
      <c r="LMK66" s="18"/>
      <c r="LML66" s="18"/>
      <c r="LMM66" s="18"/>
      <c r="LMN66" s="18"/>
      <c r="LMO66" s="18"/>
      <c r="LMP66" s="18"/>
      <c r="LMQ66" s="18"/>
      <c r="LMR66" s="18"/>
      <c r="LMS66" s="18"/>
      <c r="LMT66" s="18"/>
      <c r="LMU66" s="18"/>
      <c r="LMV66" s="18"/>
      <c r="LMW66" s="18"/>
      <c r="LMX66" s="18"/>
      <c r="LMY66" s="18"/>
      <c r="LMZ66" s="18"/>
      <c r="LNA66" s="18"/>
      <c r="LNB66" s="18"/>
      <c r="LNC66" s="18"/>
      <c r="LND66" s="18"/>
      <c r="LNE66" s="18"/>
      <c r="LNF66" s="18"/>
      <c r="LNG66" s="18"/>
      <c r="LNH66" s="18"/>
      <c r="LNI66" s="18"/>
      <c r="LNJ66" s="18"/>
      <c r="LNK66" s="18"/>
      <c r="LNL66" s="18"/>
      <c r="LNM66" s="18"/>
      <c r="LNN66" s="18"/>
      <c r="LNO66" s="18"/>
      <c r="LNP66" s="18"/>
      <c r="LNQ66" s="18"/>
      <c r="LNR66" s="18"/>
      <c r="LNS66" s="18"/>
      <c r="LNT66" s="18"/>
      <c r="LNU66" s="18"/>
      <c r="LNV66" s="18"/>
      <c r="LNW66" s="18"/>
      <c r="LNX66" s="18"/>
      <c r="LNY66" s="18"/>
      <c r="LNZ66" s="18"/>
      <c r="LOA66" s="18"/>
      <c r="LOB66" s="18"/>
      <c r="LOC66" s="18"/>
      <c r="LOD66" s="18"/>
      <c r="LOE66" s="18"/>
      <c r="LOF66" s="18"/>
      <c r="LOG66" s="18"/>
      <c r="LOH66" s="18"/>
      <c r="LOI66" s="18"/>
      <c r="LOJ66" s="18"/>
      <c r="LOK66" s="18"/>
      <c r="LOL66" s="18"/>
      <c r="LOM66" s="18"/>
      <c r="LON66" s="18"/>
      <c r="LOO66" s="18"/>
      <c r="LOP66" s="18"/>
      <c r="LOQ66" s="18"/>
      <c r="LOR66" s="18"/>
      <c r="LOS66" s="18"/>
      <c r="LOT66" s="18"/>
      <c r="LOU66" s="18"/>
      <c r="LOV66" s="18"/>
      <c r="LOW66" s="18"/>
      <c r="LOX66" s="18"/>
      <c r="LOY66" s="18"/>
      <c r="LOZ66" s="18"/>
      <c r="LPA66" s="18"/>
      <c r="LPB66" s="18"/>
      <c r="LPC66" s="18"/>
      <c r="LPD66" s="18"/>
      <c r="LPE66" s="18"/>
      <c r="LPF66" s="18"/>
      <c r="LPG66" s="18"/>
      <c r="LPH66" s="18"/>
      <c r="LPI66" s="18"/>
      <c r="LPJ66" s="18"/>
      <c r="LPK66" s="18"/>
      <c r="LPL66" s="18"/>
      <c r="LPM66" s="18"/>
      <c r="LPN66" s="18"/>
      <c r="LPO66" s="18"/>
      <c r="LPP66" s="18"/>
      <c r="LPQ66" s="18"/>
      <c r="LPR66" s="18"/>
      <c r="LPS66" s="18"/>
      <c r="LPT66" s="18"/>
      <c r="LPU66" s="18"/>
      <c r="LPV66" s="18"/>
      <c r="LPW66" s="18"/>
      <c r="LPX66" s="18"/>
      <c r="LPY66" s="18"/>
      <c r="LPZ66" s="18"/>
      <c r="LQA66" s="18"/>
      <c r="LQB66" s="18"/>
      <c r="LQC66" s="18"/>
      <c r="LQD66" s="18"/>
      <c r="LQE66" s="18"/>
      <c r="LQF66" s="18"/>
      <c r="LQG66" s="18"/>
      <c r="LQH66" s="18"/>
      <c r="LQI66" s="18"/>
      <c r="LQJ66" s="18"/>
      <c r="LQK66" s="18"/>
      <c r="LQL66" s="18"/>
      <c r="LQM66" s="18"/>
      <c r="LQN66" s="18"/>
      <c r="LQO66" s="18"/>
      <c r="LQP66" s="18"/>
      <c r="LQQ66" s="18"/>
      <c r="LQR66" s="18"/>
      <c r="LQS66" s="18"/>
      <c r="LQT66" s="18"/>
      <c r="LQU66" s="18"/>
      <c r="LQV66" s="18"/>
      <c r="LQW66" s="18"/>
      <c r="LQX66" s="18"/>
      <c r="LQY66" s="18"/>
      <c r="LQZ66" s="18"/>
      <c r="LRA66" s="18"/>
      <c r="LRB66" s="18"/>
      <c r="LRC66" s="18"/>
      <c r="LRD66" s="18"/>
      <c r="LRE66" s="18"/>
      <c r="LRF66" s="18"/>
      <c r="LRG66" s="18"/>
      <c r="LRH66" s="18"/>
      <c r="LRI66" s="18"/>
      <c r="LRJ66" s="18"/>
      <c r="LRK66" s="18"/>
      <c r="LRL66" s="18"/>
      <c r="LRM66" s="18"/>
      <c r="LRN66" s="18"/>
      <c r="LRO66" s="18"/>
      <c r="LRP66" s="18"/>
      <c r="LRQ66" s="18"/>
      <c r="LRR66" s="18"/>
      <c r="LRS66" s="18"/>
      <c r="LRT66" s="18"/>
      <c r="LRU66" s="18"/>
      <c r="LRV66" s="18"/>
      <c r="LRW66" s="18"/>
      <c r="LRX66" s="18"/>
      <c r="LRY66" s="18"/>
      <c r="LRZ66" s="18"/>
      <c r="LSA66" s="18"/>
      <c r="LSB66" s="18"/>
      <c r="LSC66" s="18"/>
      <c r="LSD66" s="18"/>
      <c r="LSE66" s="18"/>
      <c r="LSF66" s="18"/>
      <c r="LSG66" s="18"/>
      <c r="LSH66" s="18"/>
      <c r="LSI66" s="18"/>
      <c r="LSJ66" s="18"/>
      <c r="LSK66" s="18"/>
      <c r="LSL66" s="18"/>
      <c r="LSM66" s="18"/>
      <c r="LSN66" s="18"/>
      <c r="LSO66" s="18"/>
      <c r="LSP66" s="18"/>
      <c r="LSQ66" s="18"/>
      <c r="LSR66" s="18"/>
      <c r="LSS66" s="18"/>
      <c r="LST66" s="18"/>
      <c r="LSU66" s="18"/>
      <c r="LSV66" s="18"/>
      <c r="LSW66" s="18"/>
      <c r="LSX66" s="18"/>
      <c r="LSY66" s="18"/>
      <c r="LSZ66" s="18"/>
      <c r="LTA66" s="18"/>
      <c r="LTB66" s="18"/>
      <c r="LTC66" s="18"/>
      <c r="LTD66" s="18"/>
      <c r="LTE66" s="18"/>
      <c r="LTF66" s="18"/>
      <c r="LTG66" s="18"/>
      <c r="LTH66" s="18"/>
      <c r="LTI66" s="18"/>
      <c r="LTJ66" s="18"/>
      <c r="LTK66" s="18"/>
      <c r="LTL66" s="18"/>
      <c r="LTM66" s="18"/>
      <c r="LTN66" s="18"/>
      <c r="LTO66" s="18"/>
      <c r="LTP66" s="18"/>
      <c r="LTQ66" s="18"/>
      <c r="LTR66" s="18"/>
      <c r="LTS66" s="18"/>
      <c r="LTT66" s="18"/>
      <c r="LTU66" s="18"/>
      <c r="LTV66" s="18"/>
      <c r="LTW66" s="18"/>
      <c r="LTX66" s="18"/>
      <c r="LTY66" s="18"/>
      <c r="LTZ66" s="18"/>
      <c r="LUA66" s="18"/>
      <c r="LUB66" s="18"/>
      <c r="LUC66" s="18"/>
      <c r="LUD66" s="18"/>
      <c r="LUE66" s="18"/>
      <c r="LUF66" s="18"/>
      <c r="LUG66" s="18"/>
      <c r="LUH66" s="18"/>
      <c r="LUI66" s="18"/>
      <c r="LUJ66" s="18"/>
      <c r="LUK66" s="18"/>
      <c r="LUL66" s="18"/>
      <c r="LUM66" s="18"/>
      <c r="LUN66" s="18"/>
      <c r="LUO66" s="18"/>
      <c r="LUP66" s="18"/>
      <c r="LUQ66" s="18"/>
      <c r="LUR66" s="18"/>
      <c r="LUS66" s="18"/>
      <c r="LUT66" s="18"/>
      <c r="LUU66" s="18"/>
      <c r="LUV66" s="18"/>
      <c r="LUW66" s="18"/>
      <c r="LUX66" s="18"/>
      <c r="LUY66" s="18"/>
      <c r="LUZ66" s="18"/>
      <c r="LVA66" s="18"/>
      <c r="LVB66" s="18"/>
      <c r="LVC66" s="18"/>
      <c r="LVD66" s="18"/>
      <c r="LVE66" s="18"/>
      <c r="LVF66" s="18"/>
      <c r="LVG66" s="18"/>
      <c r="LVH66" s="18"/>
      <c r="LVI66" s="18"/>
      <c r="LVJ66" s="18"/>
      <c r="LVK66" s="18"/>
      <c r="LVL66" s="18"/>
      <c r="LVM66" s="18"/>
      <c r="LVN66" s="18"/>
      <c r="LVO66" s="18"/>
      <c r="LVP66" s="18"/>
      <c r="LVQ66" s="18"/>
      <c r="LVR66" s="18"/>
      <c r="LVS66" s="18"/>
      <c r="LVT66" s="18"/>
      <c r="LVU66" s="18"/>
      <c r="LVV66" s="18"/>
      <c r="LVW66" s="18"/>
      <c r="LVX66" s="18"/>
      <c r="LVY66" s="18"/>
      <c r="LVZ66" s="18"/>
      <c r="LWA66" s="18"/>
      <c r="LWB66" s="18"/>
      <c r="LWC66" s="18"/>
      <c r="LWD66" s="18"/>
      <c r="LWE66" s="18"/>
      <c r="LWF66" s="18"/>
      <c r="LWG66" s="18"/>
      <c r="LWH66" s="18"/>
      <c r="LWI66" s="18"/>
      <c r="LWJ66" s="18"/>
      <c r="LWK66" s="18"/>
      <c r="LWL66" s="18"/>
      <c r="LWM66" s="18"/>
      <c r="LWN66" s="18"/>
      <c r="LWO66" s="18"/>
      <c r="LWP66" s="18"/>
      <c r="LWQ66" s="18"/>
      <c r="LWR66" s="18"/>
      <c r="LWS66" s="18"/>
      <c r="LWT66" s="18"/>
      <c r="LWU66" s="18"/>
      <c r="LWV66" s="18"/>
      <c r="LWW66" s="18"/>
      <c r="LWX66" s="18"/>
      <c r="LWY66" s="18"/>
      <c r="LWZ66" s="18"/>
      <c r="LXA66" s="18"/>
      <c r="LXB66" s="18"/>
      <c r="LXC66" s="18"/>
      <c r="LXD66" s="18"/>
      <c r="LXE66" s="18"/>
      <c r="LXF66" s="18"/>
      <c r="LXG66" s="18"/>
      <c r="LXH66" s="18"/>
      <c r="LXI66" s="18"/>
      <c r="LXJ66" s="18"/>
      <c r="LXK66" s="18"/>
      <c r="LXL66" s="18"/>
      <c r="LXM66" s="18"/>
      <c r="LXN66" s="18"/>
      <c r="LXO66" s="18"/>
      <c r="LXP66" s="18"/>
      <c r="LXQ66" s="18"/>
      <c r="LXR66" s="18"/>
      <c r="LXS66" s="18"/>
      <c r="LXT66" s="18"/>
      <c r="LXU66" s="18"/>
      <c r="LXV66" s="18"/>
      <c r="LXW66" s="18"/>
      <c r="LXX66" s="18"/>
      <c r="LXY66" s="18"/>
      <c r="LXZ66" s="18"/>
      <c r="LYA66" s="18"/>
      <c r="LYB66" s="18"/>
      <c r="LYC66" s="18"/>
      <c r="LYD66" s="18"/>
      <c r="LYE66" s="18"/>
      <c r="LYF66" s="18"/>
      <c r="LYG66" s="18"/>
      <c r="LYH66" s="18"/>
      <c r="LYI66" s="18"/>
      <c r="LYJ66" s="18"/>
      <c r="LYK66" s="18"/>
      <c r="LYL66" s="18"/>
      <c r="LYM66" s="18"/>
      <c r="LYN66" s="18"/>
      <c r="LYO66" s="18"/>
      <c r="LYP66" s="18"/>
      <c r="LYQ66" s="18"/>
      <c r="LYR66" s="18"/>
      <c r="LYS66" s="18"/>
      <c r="LYT66" s="18"/>
      <c r="LYU66" s="18"/>
      <c r="LYV66" s="18"/>
      <c r="LYW66" s="18"/>
      <c r="LYX66" s="18"/>
      <c r="LYY66" s="18"/>
      <c r="LYZ66" s="18"/>
      <c r="LZA66" s="18"/>
      <c r="LZB66" s="18"/>
      <c r="LZC66" s="18"/>
      <c r="LZD66" s="18"/>
      <c r="LZE66" s="18"/>
      <c r="LZF66" s="18"/>
      <c r="LZG66" s="18"/>
      <c r="LZH66" s="18"/>
      <c r="LZI66" s="18"/>
      <c r="LZJ66" s="18"/>
      <c r="LZK66" s="18"/>
      <c r="LZL66" s="18"/>
      <c r="LZM66" s="18"/>
      <c r="LZN66" s="18"/>
      <c r="LZO66" s="18"/>
      <c r="LZP66" s="18"/>
      <c r="LZQ66" s="18"/>
      <c r="LZR66" s="18"/>
      <c r="LZS66" s="18"/>
      <c r="LZT66" s="18"/>
      <c r="LZU66" s="18"/>
      <c r="LZV66" s="18"/>
      <c r="LZW66" s="18"/>
      <c r="LZX66" s="18"/>
      <c r="LZY66" s="18"/>
      <c r="LZZ66" s="18"/>
      <c r="MAA66" s="18"/>
      <c r="MAB66" s="18"/>
      <c r="MAC66" s="18"/>
      <c r="MAD66" s="18"/>
      <c r="MAE66" s="18"/>
      <c r="MAF66" s="18"/>
      <c r="MAG66" s="18"/>
      <c r="MAH66" s="18"/>
      <c r="MAI66" s="18"/>
      <c r="MAJ66" s="18"/>
      <c r="MAK66" s="18"/>
      <c r="MAL66" s="18"/>
      <c r="MAM66" s="18"/>
      <c r="MAN66" s="18"/>
      <c r="MAO66" s="18"/>
      <c r="MAP66" s="18"/>
      <c r="MAQ66" s="18"/>
      <c r="MAR66" s="18"/>
      <c r="MAS66" s="18"/>
      <c r="MAT66" s="18"/>
      <c r="MAU66" s="18"/>
      <c r="MAV66" s="18"/>
      <c r="MAW66" s="18"/>
      <c r="MAX66" s="18"/>
      <c r="MAY66" s="18"/>
      <c r="MAZ66" s="18"/>
      <c r="MBA66" s="18"/>
      <c r="MBB66" s="18"/>
      <c r="MBC66" s="18"/>
      <c r="MBD66" s="18"/>
      <c r="MBE66" s="18"/>
      <c r="MBF66" s="18"/>
      <c r="MBG66" s="18"/>
      <c r="MBH66" s="18"/>
      <c r="MBI66" s="18"/>
      <c r="MBJ66" s="18"/>
      <c r="MBK66" s="18"/>
      <c r="MBL66" s="18"/>
      <c r="MBM66" s="18"/>
      <c r="MBN66" s="18"/>
      <c r="MBO66" s="18"/>
      <c r="MBP66" s="18"/>
      <c r="MBQ66" s="18"/>
      <c r="MBR66" s="18"/>
      <c r="MBS66" s="18"/>
      <c r="MBT66" s="18"/>
      <c r="MBU66" s="18"/>
      <c r="MBV66" s="18"/>
      <c r="MBW66" s="18"/>
      <c r="MBX66" s="18"/>
      <c r="MBY66" s="18"/>
      <c r="MBZ66" s="18"/>
      <c r="MCA66" s="18"/>
      <c r="MCB66" s="18"/>
      <c r="MCC66" s="18"/>
      <c r="MCD66" s="18"/>
      <c r="MCE66" s="18"/>
      <c r="MCF66" s="18"/>
      <c r="MCG66" s="18"/>
      <c r="MCH66" s="18"/>
      <c r="MCI66" s="18"/>
      <c r="MCJ66" s="18"/>
      <c r="MCK66" s="18"/>
      <c r="MCL66" s="18"/>
      <c r="MCM66" s="18"/>
      <c r="MCN66" s="18"/>
      <c r="MCO66" s="18"/>
      <c r="MCP66" s="18"/>
      <c r="MCQ66" s="18"/>
      <c r="MCR66" s="18"/>
      <c r="MCS66" s="18"/>
      <c r="MCT66" s="18"/>
      <c r="MCU66" s="18"/>
      <c r="MCV66" s="18"/>
      <c r="MCW66" s="18"/>
      <c r="MCX66" s="18"/>
      <c r="MCY66" s="18"/>
      <c r="MCZ66" s="18"/>
      <c r="MDA66" s="18"/>
      <c r="MDB66" s="18"/>
      <c r="MDC66" s="18"/>
      <c r="MDD66" s="18"/>
      <c r="MDE66" s="18"/>
      <c r="MDF66" s="18"/>
      <c r="MDG66" s="18"/>
      <c r="MDH66" s="18"/>
      <c r="MDI66" s="18"/>
      <c r="MDJ66" s="18"/>
      <c r="MDK66" s="18"/>
      <c r="MDL66" s="18"/>
      <c r="MDM66" s="18"/>
      <c r="MDN66" s="18"/>
      <c r="MDO66" s="18"/>
      <c r="MDP66" s="18"/>
      <c r="MDQ66" s="18"/>
      <c r="MDR66" s="18"/>
      <c r="MDS66" s="18"/>
      <c r="MDT66" s="18"/>
      <c r="MDU66" s="18"/>
      <c r="MDV66" s="18"/>
      <c r="MDW66" s="18"/>
      <c r="MDX66" s="18"/>
      <c r="MDY66" s="18"/>
      <c r="MDZ66" s="18"/>
      <c r="MEA66" s="18"/>
      <c r="MEB66" s="18"/>
      <c r="MEC66" s="18"/>
      <c r="MED66" s="18"/>
      <c r="MEE66" s="18"/>
      <c r="MEF66" s="18"/>
      <c r="MEG66" s="18"/>
      <c r="MEH66" s="18"/>
      <c r="MEI66" s="18"/>
      <c r="MEJ66" s="18"/>
      <c r="MEK66" s="18"/>
      <c r="MEL66" s="18"/>
      <c r="MEM66" s="18"/>
      <c r="MEN66" s="18"/>
      <c r="MEO66" s="18"/>
      <c r="MEP66" s="18"/>
      <c r="MEQ66" s="18"/>
      <c r="MER66" s="18"/>
      <c r="MES66" s="18"/>
      <c r="MET66" s="18"/>
      <c r="MEU66" s="18"/>
      <c r="MEV66" s="18"/>
      <c r="MEW66" s="18"/>
      <c r="MEX66" s="18"/>
      <c r="MEY66" s="18"/>
      <c r="MEZ66" s="18"/>
      <c r="MFA66" s="18"/>
      <c r="MFB66" s="18"/>
      <c r="MFC66" s="18"/>
      <c r="MFD66" s="18"/>
      <c r="MFE66" s="18"/>
      <c r="MFF66" s="18"/>
      <c r="MFG66" s="18"/>
      <c r="MFH66" s="18"/>
      <c r="MFI66" s="18"/>
      <c r="MFJ66" s="18"/>
      <c r="MFK66" s="18"/>
      <c r="MFL66" s="18"/>
      <c r="MFM66" s="18"/>
      <c r="MFN66" s="18"/>
      <c r="MFO66" s="18"/>
      <c r="MFP66" s="18"/>
      <c r="MFQ66" s="18"/>
      <c r="MFR66" s="18"/>
      <c r="MFS66" s="18"/>
      <c r="MFT66" s="18"/>
      <c r="MFU66" s="18"/>
      <c r="MFV66" s="18"/>
      <c r="MFW66" s="18"/>
      <c r="MFX66" s="18"/>
      <c r="MFY66" s="18"/>
      <c r="MFZ66" s="18"/>
      <c r="MGA66" s="18"/>
      <c r="MGB66" s="18"/>
      <c r="MGC66" s="18"/>
      <c r="MGD66" s="18"/>
      <c r="MGE66" s="18"/>
      <c r="MGF66" s="18"/>
      <c r="MGG66" s="18"/>
      <c r="MGH66" s="18"/>
      <c r="MGI66" s="18"/>
      <c r="MGJ66" s="18"/>
      <c r="MGK66" s="18"/>
      <c r="MGL66" s="18"/>
      <c r="MGM66" s="18"/>
      <c r="MGN66" s="18"/>
      <c r="MGO66" s="18"/>
      <c r="MGP66" s="18"/>
      <c r="MGQ66" s="18"/>
      <c r="MGR66" s="18"/>
      <c r="MGS66" s="18"/>
      <c r="MGT66" s="18"/>
      <c r="MGU66" s="18"/>
      <c r="MGV66" s="18"/>
      <c r="MGW66" s="18"/>
      <c r="MGX66" s="18"/>
      <c r="MGY66" s="18"/>
      <c r="MGZ66" s="18"/>
      <c r="MHA66" s="18"/>
      <c r="MHB66" s="18"/>
      <c r="MHC66" s="18"/>
      <c r="MHD66" s="18"/>
      <c r="MHE66" s="18"/>
      <c r="MHF66" s="18"/>
      <c r="MHG66" s="18"/>
      <c r="MHH66" s="18"/>
      <c r="MHI66" s="18"/>
      <c r="MHJ66" s="18"/>
      <c r="MHK66" s="18"/>
      <c r="MHL66" s="18"/>
      <c r="MHM66" s="18"/>
      <c r="MHN66" s="18"/>
      <c r="MHO66" s="18"/>
      <c r="MHP66" s="18"/>
      <c r="MHQ66" s="18"/>
      <c r="MHR66" s="18"/>
      <c r="MHS66" s="18"/>
      <c r="MHT66" s="18"/>
      <c r="MHU66" s="18"/>
      <c r="MHV66" s="18"/>
      <c r="MHW66" s="18"/>
      <c r="MHX66" s="18"/>
      <c r="MHY66" s="18"/>
      <c r="MHZ66" s="18"/>
      <c r="MIA66" s="18"/>
      <c r="MIB66" s="18"/>
      <c r="MIC66" s="18"/>
      <c r="MID66" s="18"/>
      <c r="MIE66" s="18"/>
      <c r="MIF66" s="18"/>
      <c r="MIG66" s="18"/>
      <c r="MIH66" s="18"/>
      <c r="MII66" s="18"/>
      <c r="MIJ66" s="18"/>
      <c r="MIK66" s="18"/>
      <c r="MIL66" s="18"/>
      <c r="MIM66" s="18"/>
      <c r="MIN66" s="18"/>
      <c r="MIO66" s="18"/>
      <c r="MIP66" s="18"/>
      <c r="MIQ66" s="18"/>
      <c r="MIR66" s="18"/>
      <c r="MIS66" s="18"/>
      <c r="MIT66" s="18"/>
      <c r="MIU66" s="18"/>
      <c r="MIV66" s="18"/>
      <c r="MIW66" s="18"/>
      <c r="MIX66" s="18"/>
      <c r="MIY66" s="18"/>
      <c r="MIZ66" s="18"/>
      <c r="MJA66" s="18"/>
      <c r="MJB66" s="18"/>
      <c r="MJC66" s="18"/>
      <c r="MJD66" s="18"/>
      <c r="MJE66" s="18"/>
      <c r="MJF66" s="18"/>
      <c r="MJG66" s="18"/>
      <c r="MJH66" s="18"/>
      <c r="MJI66" s="18"/>
      <c r="MJJ66" s="18"/>
      <c r="MJK66" s="18"/>
      <c r="MJL66" s="18"/>
      <c r="MJM66" s="18"/>
      <c r="MJN66" s="18"/>
      <c r="MJO66" s="18"/>
      <c r="MJP66" s="18"/>
      <c r="MJQ66" s="18"/>
      <c r="MJR66" s="18"/>
      <c r="MJS66" s="18"/>
      <c r="MJT66" s="18"/>
      <c r="MJU66" s="18"/>
      <c r="MJV66" s="18"/>
      <c r="MJW66" s="18"/>
      <c r="MJX66" s="18"/>
      <c r="MJY66" s="18"/>
      <c r="MJZ66" s="18"/>
      <c r="MKA66" s="18"/>
      <c r="MKB66" s="18"/>
      <c r="MKC66" s="18"/>
      <c r="MKD66" s="18"/>
      <c r="MKE66" s="18"/>
      <c r="MKF66" s="18"/>
      <c r="MKG66" s="18"/>
      <c r="MKH66" s="18"/>
      <c r="MKI66" s="18"/>
      <c r="MKJ66" s="18"/>
      <c r="MKK66" s="18"/>
      <c r="MKL66" s="18"/>
      <c r="MKM66" s="18"/>
      <c r="MKN66" s="18"/>
      <c r="MKO66" s="18"/>
      <c r="MKP66" s="18"/>
      <c r="MKQ66" s="18"/>
      <c r="MKR66" s="18"/>
      <c r="MKS66" s="18"/>
      <c r="MKT66" s="18"/>
      <c r="MKU66" s="18"/>
      <c r="MKV66" s="18"/>
      <c r="MKW66" s="18"/>
      <c r="MKX66" s="18"/>
      <c r="MKY66" s="18"/>
      <c r="MKZ66" s="18"/>
      <c r="MLA66" s="18"/>
      <c r="MLB66" s="18"/>
      <c r="MLC66" s="18"/>
      <c r="MLD66" s="18"/>
      <c r="MLE66" s="18"/>
      <c r="MLF66" s="18"/>
      <c r="MLG66" s="18"/>
      <c r="MLH66" s="18"/>
      <c r="MLI66" s="18"/>
      <c r="MLJ66" s="18"/>
      <c r="MLK66" s="18"/>
      <c r="MLL66" s="18"/>
      <c r="MLM66" s="18"/>
      <c r="MLN66" s="18"/>
      <c r="MLO66" s="18"/>
      <c r="MLP66" s="18"/>
      <c r="MLQ66" s="18"/>
      <c r="MLR66" s="18"/>
      <c r="MLS66" s="18"/>
      <c r="MLT66" s="18"/>
      <c r="MLU66" s="18"/>
      <c r="MLV66" s="18"/>
      <c r="MLW66" s="18"/>
      <c r="MLX66" s="18"/>
      <c r="MLY66" s="18"/>
      <c r="MLZ66" s="18"/>
      <c r="MMA66" s="18"/>
      <c r="MMB66" s="18"/>
      <c r="MMC66" s="18"/>
      <c r="MMD66" s="18"/>
      <c r="MME66" s="18"/>
      <c r="MMF66" s="18"/>
      <c r="MMG66" s="18"/>
      <c r="MMH66" s="18"/>
      <c r="MMI66" s="18"/>
      <c r="MMJ66" s="18"/>
      <c r="MMK66" s="18"/>
      <c r="MML66" s="18"/>
      <c r="MMM66" s="18"/>
      <c r="MMN66" s="18"/>
      <c r="MMO66" s="18"/>
      <c r="MMP66" s="18"/>
      <c r="MMQ66" s="18"/>
      <c r="MMR66" s="18"/>
      <c r="MMS66" s="18"/>
      <c r="MMT66" s="18"/>
      <c r="MMU66" s="18"/>
      <c r="MMV66" s="18"/>
      <c r="MMW66" s="18"/>
      <c r="MMX66" s="18"/>
      <c r="MMY66" s="18"/>
      <c r="MMZ66" s="18"/>
      <c r="MNA66" s="18"/>
      <c r="MNB66" s="18"/>
      <c r="MNC66" s="18"/>
      <c r="MND66" s="18"/>
      <c r="MNE66" s="18"/>
      <c r="MNF66" s="18"/>
      <c r="MNG66" s="18"/>
      <c r="MNH66" s="18"/>
      <c r="MNI66" s="18"/>
      <c r="MNJ66" s="18"/>
      <c r="MNK66" s="18"/>
      <c r="MNL66" s="18"/>
      <c r="MNM66" s="18"/>
      <c r="MNN66" s="18"/>
      <c r="MNO66" s="18"/>
      <c r="MNP66" s="18"/>
      <c r="MNQ66" s="18"/>
      <c r="MNR66" s="18"/>
      <c r="MNS66" s="18"/>
      <c r="MNT66" s="18"/>
      <c r="MNU66" s="18"/>
      <c r="MNV66" s="18"/>
      <c r="MNW66" s="18"/>
      <c r="MNX66" s="18"/>
      <c r="MNY66" s="18"/>
      <c r="MNZ66" s="18"/>
      <c r="MOA66" s="18"/>
      <c r="MOB66" s="18"/>
      <c r="MOC66" s="18"/>
      <c r="MOD66" s="18"/>
      <c r="MOE66" s="18"/>
      <c r="MOF66" s="18"/>
      <c r="MOG66" s="18"/>
      <c r="MOH66" s="18"/>
      <c r="MOI66" s="18"/>
      <c r="MOJ66" s="18"/>
      <c r="MOK66" s="18"/>
      <c r="MOL66" s="18"/>
      <c r="MOM66" s="18"/>
      <c r="MON66" s="18"/>
      <c r="MOO66" s="18"/>
      <c r="MOP66" s="18"/>
      <c r="MOQ66" s="18"/>
      <c r="MOR66" s="18"/>
      <c r="MOS66" s="18"/>
      <c r="MOT66" s="18"/>
      <c r="MOU66" s="18"/>
      <c r="MOV66" s="18"/>
      <c r="MOW66" s="18"/>
      <c r="MOX66" s="18"/>
      <c r="MOY66" s="18"/>
      <c r="MOZ66" s="18"/>
      <c r="MPA66" s="18"/>
      <c r="MPB66" s="18"/>
      <c r="MPC66" s="18"/>
      <c r="MPD66" s="18"/>
      <c r="MPE66" s="18"/>
      <c r="MPF66" s="18"/>
      <c r="MPG66" s="18"/>
      <c r="MPH66" s="18"/>
      <c r="MPI66" s="18"/>
      <c r="MPJ66" s="18"/>
      <c r="MPK66" s="18"/>
      <c r="MPL66" s="18"/>
      <c r="MPM66" s="18"/>
      <c r="MPN66" s="18"/>
      <c r="MPO66" s="18"/>
      <c r="MPP66" s="18"/>
      <c r="MPQ66" s="18"/>
      <c r="MPR66" s="18"/>
      <c r="MPS66" s="18"/>
      <c r="MPT66" s="18"/>
      <c r="MPU66" s="18"/>
      <c r="MPV66" s="18"/>
      <c r="MPW66" s="18"/>
      <c r="MPX66" s="18"/>
      <c r="MPY66" s="18"/>
      <c r="MPZ66" s="18"/>
      <c r="MQA66" s="18"/>
      <c r="MQB66" s="18"/>
      <c r="MQC66" s="18"/>
      <c r="MQD66" s="18"/>
      <c r="MQE66" s="18"/>
      <c r="MQF66" s="18"/>
      <c r="MQG66" s="18"/>
      <c r="MQH66" s="18"/>
      <c r="MQI66" s="18"/>
      <c r="MQJ66" s="18"/>
      <c r="MQK66" s="18"/>
      <c r="MQL66" s="18"/>
      <c r="MQM66" s="18"/>
      <c r="MQN66" s="18"/>
      <c r="MQO66" s="18"/>
      <c r="MQP66" s="18"/>
      <c r="MQQ66" s="18"/>
      <c r="MQR66" s="18"/>
      <c r="MQS66" s="18"/>
      <c r="MQT66" s="18"/>
      <c r="MQU66" s="18"/>
      <c r="MQV66" s="18"/>
      <c r="MQW66" s="18"/>
      <c r="MQX66" s="18"/>
      <c r="MQY66" s="18"/>
      <c r="MQZ66" s="18"/>
      <c r="MRA66" s="18"/>
      <c r="MRB66" s="18"/>
      <c r="MRC66" s="18"/>
      <c r="MRD66" s="18"/>
      <c r="MRE66" s="18"/>
      <c r="MRF66" s="18"/>
      <c r="MRG66" s="18"/>
      <c r="MRH66" s="18"/>
      <c r="MRI66" s="18"/>
      <c r="MRJ66" s="18"/>
      <c r="MRK66" s="18"/>
      <c r="MRL66" s="18"/>
      <c r="MRM66" s="18"/>
      <c r="MRN66" s="18"/>
      <c r="MRO66" s="18"/>
      <c r="MRP66" s="18"/>
      <c r="MRQ66" s="18"/>
      <c r="MRR66" s="18"/>
      <c r="MRS66" s="18"/>
      <c r="MRT66" s="18"/>
      <c r="MRU66" s="18"/>
      <c r="MRV66" s="18"/>
      <c r="MRW66" s="18"/>
      <c r="MRX66" s="18"/>
      <c r="MRY66" s="18"/>
      <c r="MRZ66" s="18"/>
      <c r="MSA66" s="18"/>
      <c r="MSB66" s="18"/>
      <c r="MSC66" s="18"/>
      <c r="MSD66" s="18"/>
      <c r="MSE66" s="18"/>
      <c r="MSF66" s="18"/>
      <c r="MSG66" s="18"/>
      <c r="MSH66" s="18"/>
      <c r="MSI66" s="18"/>
      <c r="MSJ66" s="18"/>
      <c r="MSK66" s="18"/>
      <c r="MSL66" s="18"/>
      <c r="MSM66" s="18"/>
      <c r="MSN66" s="18"/>
      <c r="MSO66" s="18"/>
      <c r="MSP66" s="18"/>
      <c r="MSQ66" s="18"/>
      <c r="MSR66" s="18"/>
      <c r="MSS66" s="18"/>
      <c r="MST66" s="18"/>
      <c r="MSU66" s="18"/>
      <c r="MSV66" s="18"/>
      <c r="MSW66" s="18"/>
      <c r="MSX66" s="18"/>
      <c r="MSY66" s="18"/>
      <c r="MSZ66" s="18"/>
      <c r="MTA66" s="18"/>
      <c r="MTB66" s="18"/>
      <c r="MTC66" s="18"/>
      <c r="MTD66" s="18"/>
      <c r="MTE66" s="18"/>
      <c r="MTF66" s="18"/>
      <c r="MTG66" s="18"/>
      <c r="MTH66" s="18"/>
      <c r="MTI66" s="18"/>
      <c r="MTJ66" s="18"/>
      <c r="MTK66" s="18"/>
      <c r="MTL66" s="18"/>
      <c r="MTM66" s="18"/>
      <c r="MTN66" s="18"/>
      <c r="MTO66" s="18"/>
      <c r="MTP66" s="18"/>
      <c r="MTQ66" s="18"/>
      <c r="MTR66" s="18"/>
      <c r="MTS66" s="18"/>
      <c r="MTT66" s="18"/>
      <c r="MTU66" s="18"/>
      <c r="MTV66" s="18"/>
      <c r="MTW66" s="18"/>
      <c r="MTX66" s="18"/>
      <c r="MTY66" s="18"/>
      <c r="MTZ66" s="18"/>
      <c r="MUA66" s="18"/>
      <c r="MUB66" s="18"/>
      <c r="MUC66" s="18"/>
      <c r="MUD66" s="18"/>
      <c r="MUE66" s="18"/>
      <c r="MUF66" s="18"/>
      <c r="MUG66" s="18"/>
      <c r="MUH66" s="18"/>
      <c r="MUI66" s="18"/>
      <c r="MUJ66" s="18"/>
      <c r="MUK66" s="18"/>
      <c r="MUL66" s="18"/>
      <c r="MUM66" s="18"/>
      <c r="MUN66" s="18"/>
      <c r="MUO66" s="18"/>
      <c r="MUP66" s="18"/>
      <c r="MUQ66" s="18"/>
      <c r="MUR66" s="18"/>
      <c r="MUS66" s="18"/>
      <c r="MUT66" s="18"/>
      <c r="MUU66" s="18"/>
      <c r="MUV66" s="18"/>
      <c r="MUW66" s="18"/>
      <c r="MUX66" s="18"/>
      <c r="MUY66" s="18"/>
      <c r="MUZ66" s="18"/>
      <c r="MVA66" s="18"/>
      <c r="MVB66" s="18"/>
      <c r="MVC66" s="18"/>
      <c r="MVD66" s="18"/>
      <c r="MVE66" s="18"/>
      <c r="MVF66" s="18"/>
      <c r="MVG66" s="18"/>
      <c r="MVH66" s="18"/>
      <c r="MVI66" s="18"/>
      <c r="MVJ66" s="18"/>
      <c r="MVK66" s="18"/>
      <c r="MVL66" s="18"/>
      <c r="MVM66" s="18"/>
      <c r="MVN66" s="18"/>
      <c r="MVO66" s="18"/>
      <c r="MVP66" s="18"/>
      <c r="MVQ66" s="18"/>
      <c r="MVR66" s="18"/>
      <c r="MVS66" s="18"/>
      <c r="MVT66" s="18"/>
      <c r="MVU66" s="18"/>
      <c r="MVV66" s="18"/>
      <c r="MVW66" s="18"/>
      <c r="MVX66" s="18"/>
      <c r="MVY66" s="18"/>
      <c r="MVZ66" s="18"/>
      <c r="MWA66" s="18"/>
      <c r="MWB66" s="18"/>
      <c r="MWC66" s="18"/>
      <c r="MWD66" s="18"/>
      <c r="MWE66" s="18"/>
      <c r="MWF66" s="18"/>
      <c r="MWG66" s="18"/>
      <c r="MWH66" s="18"/>
      <c r="MWI66" s="18"/>
      <c r="MWJ66" s="18"/>
      <c r="MWK66" s="18"/>
      <c r="MWL66" s="18"/>
      <c r="MWM66" s="18"/>
      <c r="MWN66" s="18"/>
      <c r="MWO66" s="18"/>
      <c r="MWP66" s="18"/>
      <c r="MWQ66" s="18"/>
      <c r="MWR66" s="18"/>
      <c r="MWS66" s="18"/>
      <c r="MWT66" s="18"/>
      <c r="MWU66" s="18"/>
      <c r="MWV66" s="18"/>
      <c r="MWW66" s="18"/>
      <c r="MWX66" s="18"/>
      <c r="MWY66" s="18"/>
      <c r="MWZ66" s="18"/>
      <c r="MXA66" s="18"/>
      <c r="MXB66" s="18"/>
      <c r="MXC66" s="18"/>
      <c r="MXD66" s="18"/>
      <c r="MXE66" s="18"/>
      <c r="MXF66" s="18"/>
      <c r="MXG66" s="18"/>
      <c r="MXH66" s="18"/>
      <c r="MXI66" s="18"/>
      <c r="MXJ66" s="18"/>
      <c r="MXK66" s="18"/>
      <c r="MXL66" s="18"/>
      <c r="MXM66" s="18"/>
      <c r="MXN66" s="18"/>
      <c r="MXO66" s="18"/>
      <c r="MXP66" s="18"/>
      <c r="MXQ66" s="18"/>
      <c r="MXR66" s="18"/>
      <c r="MXS66" s="18"/>
      <c r="MXT66" s="18"/>
      <c r="MXU66" s="18"/>
      <c r="MXV66" s="18"/>
      <c r="MXW66" s="18"/>
      <c r="MXX66" s="18"/>
      <c r="MXY66" s="18"/>
      <c r="MXZ66" s="18"/>
      <c r="MYA66" s="18"/>
      <c r="MYB66" s="18"/>
      <c r="MYC66" s="18"/>
      <c r="MYD66" s="18"/>
      <c r="MYE66" s="18"/>
      <c r="MYF66" s="18"/>
      <c r="MYG66" s="18"/>
      <c r="MYH66" s="18"/>
      <c r="MYI66" s="18"/>
      <c r="MYJ66" s="18"/>
      <c r="MYK66" s="18"/>
      <c r="MYL66" s="18"/>
      <c r="MYM66" s="18"/>
      <c r="MYN66" s="18"/>
      <c r="MYO66" s="18"/>
      <c r="MYP66" s="18"/>
      <c r="MYQ66" s="18"/>
      <c r="MYR66" s="18"/>
      <c r="MYS66" s="18"/>
      <c r="MYT66" s="18"/>
      <c r="MYU66" s="18"/>
      <c r="MYV66" s="18"/>
      <c r="MYW66" s="18"/>
      <c r="MYX66" s="18"/>
      <c r="MYY66" s="18"/>
      <c r="MYZ66" s="18"/>
      <c r="MZA66" s="18"/>
      <c r="MZB66" s="18"/>
      <c r="MZC66" s="18"/>
      <c r="MZD66" s="18"/>
      <c r="MZE66" s="18"/>
      <c r="MZF66" s="18"/>
      <c r="MZG66" s="18"/>
      <c r="MZH66" s="18"/>
      <c r="MZI66" s="18"/>
      <c r="MZJ66" s="18"/>
      <c r="MZK66" s="18"/>
      <c r="MZL66" s="18"/>
      <c r="MZM66" s="18"/>
      <c r="MZN66" s="18"/>
      <c r="MZO66" s="18"/>
      <c r="MZP66" s="18"/>
      <c r="MZQ66" s="18"/>
      <c r="MZR66" s="18"/>
      <c r="MZS66" s="18"/>
      <c r="MZT66" s="18"/>
      <c r="MZU66" s="18"/>
      <c r="MZV66" s="18"/>
      <c r="MZW66" s="18"/>
      <c r="MZX66" s="18"/>
      <c r="MZY66" s="18"/>
      <c r="MZZ66" s="18"/>
      <c r="NAA66" s="18"/>
      <c r="NAB66" s="18"/>
      <c r="NAC66" s="18"/>
      <c r="NAD66" s="18"/>
      <c r="NAE66" s="18"/>
      <c r="NAF66" s="18"/>
      <c r="NAG66" s="18"/>
      <c r="NAH66" s="18"/>
      <c r="NAI66" s="18"/>
      <c r="NAJ66" s="18"/>
      <c r="NAK66" s="18"/>
      <c r="NAL66" s="18"/>
      <c r="NAM66" s="18"/>
      <c r="NAN66" s="18"/>
      <c r="NAO66" s="18"/>
      <c r="NAP66" s="18"/>
      <c r="NAQ66" s="18"/>
      <c r="NAR66" s="18"/>
      <c r="NAS66" s="18"/>
      <c r="NAT66" s="18"/>
      <c r="NAU66" s="18"/>
      <c r="NAV66" s="18"/>
      <c r="NAW66" s="18"/>
      <c r="NAX66" s="18"/>
      <c r="NAY66" s="18"/>
      <c r="NAZ66" s="18"/>
      <c r="NBA66" s="18"/>
      <c r="NBB66" s="18"/>
      <c r="NBC66" s="18"/>
      <c r="NBD66" s="18"/>
      <c r="NBE66" s="18"/>
      <c r="NBF66" s="18"/>
      <c r="NBG66" s="18"/>
      <c r="NBH66" s="18"/>
      <c r="NBI66" s="18"/>
      <c r="NBJ66" s="18"/>
      <c r="NBK66" s="18"/>
      <c r="NBL66" s="18"/>
      <c r="NBM66" s="18"/>
      <c r="NBN66" s="18"/>
      <c r="NBO66" s="18"/>
      <c r="NBP66" s="18"/>
      <c r="NBQ66" s="18"/>
      <c r="NBR66" s="18"/>
      <c r="NBS66" s="18"/>
      <c r="NBT66" s="18"/>
      <c r="NBU66" s="18"/>
      <c r="NBV66" s="18"/>
      <c r="NBW66" s="18"/>
      <c r="NBX66" s="18"/>
      <c r="NBY66" s="18"/>
      <c r="NBZ66" s="18"/>
      <c r="NCA66" s="18"/>
      <c r="NCB66" s="18"/>
      <c r="NCC66" s="18"/>
      <c r="NCD66" s="18"/>
      <c r="NCE66" s="18"/>
      <c r="NCF66" s="18"/>
      <c r="NCG66" s="18"/>
      <c r="NCH66" s="18"/>
      <c r="NCI66" s="18"/>
      <c r="NCJ66" s="18"/>
      <c r="NCK66" s="18"/>
      <c r="NCL66" s="18"/>
      <c r="NCM66" s="18"/>
      <c r="NCN66" s="18"/>
      <c r="NCO66" s="18"/>
      <c r="NCP66" s="18"/>
      <c r="NCQ66" s="18"/>
      <c r="NCR66" s="18"/>
      <c r="NCS66" s="18"/>
      <c r="NCT66" s="18"/>
      <c r="NCU66" s="18"/>
      <c r="NCV66" s="18"/>
      <c r="NCW66" s="18"/>
      <c r="NCX66" s="18"/>
      <c r="NCY66" s="18"/>
      <c r="NCZ66" s="18"/>
      <c r="NDA66" s="18"/>
      <c r="NDB66" s="18"/>
      <c r="NDC66" s="18"/>
      <c r="NDD66" s="18"/>
      <c r="NDE66" s="18"/>
      <c r="NDF66" s="18"/>
      <c r="NDG66" s="18"/>
      <c r="NDH66" s="18"/>
      <c r="NDI66" s="18"/>
      <c r="NDJ66" s="18"/>
      <c r="NDK66" s="18"/>
      <c r="NDL66" s="18"/>
      <c r="NDM66" s="18"/>
      <c r="NDN66" s="18"/>
      <c r="NDO66" s="18"/>
      <c r="NDP66" s="18"/>
      <c r="NDQ66" s="18"/>
      <c r="NDR66" s="18"/>
      <c r="NDS66" s="18"/>
      <c r="NDT66" s="18"/>
      <c r="NDU66" s="18"/>
      <c r="NDV66" s="18"/>
      <c r="NDW66" s="18"/>
      <c r="NDX66" s="18"/>
      <c r="NDY66" s="18"/>
      <c r="NDZ66" s="18"/>
      <c r="NEA66" s="18"/>
      <c r="NEB66" s="18"/>
      <c r="NEC66" s="18"/>
      <c r="NED66" s="18"/>
      <c r="NEE66" s="18"/>
      <c r="NEF66" s="18"/>
      <c r="NEG66" s="18"/>
      <c r="NEH66" s="18"/>
      <c r="NEI66" s="18"/>
      <c r="NEJ66" s="18"/>
      <c r="NEK66" s="18"/>
      <c r="NEL66" s="18"/>
      <c r="NEM66" s="18"/>
      <c r="NEN66" s="18"/>
      <c r="NEO66" s="18"/>
      <c r="NEP66" s="18"/>
      <c r="NEQ66" s="18"/>
      <c r="NER66" s="18"/>
      <c r="NES66" s="18"/>
      <c r="NET66" s="18"/>
      <c r="NEU66" s="18"/>
      <c r="NEV66" s="18"/>
      <c r="NEW66" s="18"/>
      <c r="NEX66" s="18"/>
      <c r="NEY66" s="18"/>
      <c r="NEZ66" s="18"/>
      <c r="NFA66" s="18"/>
      <c r="NFB66" s="18"/>
      <c r="NFC66" s="18"/>
      <c r="NFD66" s="18"/>
      <c r="NFE66" s="18"/>
      <c r="NFF66" s="18"/>
      <c r="NFG66" s="18"/>
      <c r="NFH66" s="18"/>
      <c r="NFI66" s="18"/>
      <c r="NFJ66" s="18"/>
      <c r="NFK66" s="18"/>
      <c r="NFL66" s="18"/>
      <c r="NFM66" s="18"/>
      <c r="NFN66" s="18"/>
      <c r="NFO66" s="18"/>
      <c r="NFP66" s="18"/>
      <c r="NFQ66" s="18"/>
      <c r="NFR66" s="18"/>
      <c r="NFS66" s="18"/>
      <c r="NFT66" s="18"/>
      <c r="NFU66" s="18"/>
      <c r="NFV66" s="18"/>
      <c r="NFW66" s="18"/>
      <c r="NFX66" s="18"/>
      <c r="NFY66" s="18"/>
      <c r="NFZ66" s="18"/>
      <c r="NGA66" s="18"/>
      <c r="NGB66" s="18"/>
      <c r="NGC66" s="18"/>
      <c r="NGD66" s="18"/>
      <c r="NGE66" s="18"/>
      <c r="NGF66" s="18"/>
      <c r="NGG66" s="18"/>
      <c r="NGH66" s="18"/>
      <c r="NGI66" s="18"/>
      <c r="NGJ66" s="18"/>
      <c r="NGK66" s="18"/>
      <c r="NGL66" s="18"/>
      <c r="NGM66" s="18"/>
      <c r="NGN66" s="18"/>
      <c r="NGO66" s="18"/>
      <c r="NGP66" s="18"/>
      <c r="NGQ66" s="18"/>
      <c r="NGR66" s="18"/>
      <c r="NGS66" s="18"/>
      <c r="NGT66" s="18"/>
      <c r="NGU66" s="18"/>
      <c r="NGV66" s="18"/>
      <c r="NGW66" s="18"/>
      <c r="NGX66" s="18"/>
      <c r="NGY66" s="18"/>
      <c r="NGZ66" s="18"/>
      <c r="NHA66" s="18"/>
      <c r="NHB66" s="18"/>
      <c r="NHC66" s="18"/>
      <c r="NHD66" s="18"/>
      <c r="NHE66" s="18"/>
      <c r="NHF66" s="18"/>
      <c r="NHG66" s="18"/>
      <c r="NHH66" s="18"/>
      <c r="NHI66" s="18"/>
      <c r="NHJ66" s="18"/>
      <c r="NHK66" s="18"/>
      <c r="NHL66" s="18"/>
      <c r="NHM66" s="18"/>
      <c r="NHN66" s="18"/>
      <c r="NHO66" s="18"/>
      <c r="NHP66" s="18"/>
      <c r="NHQ66" s="18"/>
      <c r="NHR66" s="18"/>
      <c r="NHS66" s="18"/>
      <c r="NHT66" s="18"/>
      <c r="NHU66" s="18"/>
      <c r="NHV66" s="18"/>
      <c r="NHW66" s="18"/>
      <c r="NHX66" s="18"/>
      <c r="NHY66" s="18"/>
      <c r="NHZ66" s="18"/>
      <c r="NIA66" s="18"/>
      <c r="NIB66" s="18"/>
      <c r="NIC66" s="18"/>
      <c r="NID66" s="18"/>
      <c r="NIE66" s="18"/>
      <c r="NIF66" s="18"/>
      <c r="NIG66" s="18"/>
      <c r="NIH66" s="18"/>
      <c r="NII66" s="18"/>
      <c r="NIJ66" s="18"/>
      <c r="NIK66" s="18"/>
      <c r="NIL66" s="18"/>
      <c r="NIM66" s="18"/>
      <c r="NIN66" s="18"/>
      <c r="NIO66" s="18"/>
      <c r="NIP66" s="18"/>
      <c r="NIQ66" s="18"/>
      <c r="NIR66" s="18"/>
      <c r="NIS66" s="18"/>
      <c r="NIT66" s="18"/>
      <c r="NIU66" s="18"/>
      <c r="NIV66" s="18"/>
      <c r="NIW66" s="18"/>
      <c r="NIX66" s="18"/>
      <c r="NIY66" s="18"/>
      <c r="NIZ66" s="18"/>
      <c r="NJA66" s="18"/>
      <c r="NJB66" s="18"/>
      <c r="NJC66" s="18"/>
      <c r="NJD66" s="18"/>
      <c r="NJE66" s="18"/>
      <c r="NJF66" s="18"/>
      <c r="NJG66" s="18"/>
      <c r="NJH66" s="18"/>
      <c r="NJI66" s="18"/>
      <c r="NJJ66" s="18"/>
      <c r="NJK66" s="18"/>
      <c r="NJL66" s="18"/>
      <c r="NJM66" s="18"/>
      <c r="NJN66" s="18"/>
      <c r="NJO66" s="18"/>
      <c r="NJP66" s="18"/>
      <c r="NJQ66" s="18"/>
      <c r="NJR66" s="18"/>
      <c r="NJS66" s="18"/>
      <c r="NJT66" s="18"/>
      <c r="NJU66" s="18"/>
      <c r="NJV66" s="18"/>
      <c r="NJW66" s="18"/>
      <c r="NJX66" s="18"/>
      <c r="NJY66" s="18"/>
      <c r="NJZ66" s="18"/>
      <c r="NKA66" s="18"/>
      <c r="NKB66" s="18"/>
      <c r="NKC66" s="18"/>
      <c r="NKD66" s="18"/>
      <c r="NKE66" s="18"/>
      <c r="NKF66" s="18"/>
      <c r="NKG66" s="18"/>
      <c r="NKH66" s="18"/>
      <c r="NKI66" s="18"/>
      <c r="NKJ66" s="18"/>
      <c r="NKK66" s="18"/>
      <c r="NKL66" s="18"/>
      <c r="NKM66" s="18"/>
      <c r="NKN66" s="18"/>
      <c r="NKO66" s="18"/>
      <c r="NKP66" s="18"/>
      <c r="NKQ66" s="18"/>
      <c r="NKR66" s="18"/>
      <c r="NKS66" s="18"/>
      <c r="NKT66" s="18"/>
      <c r="NKU66" s="18"/>
      <c r="NKV66" s="18"/>
      <c r="NKW66" s="18"/>
      <c r="NKX66" s="18"/>
      <c r="NKY66" s="18"/>
      <c r="NKZ66" s="18"/>
      <c r="NLA66" s="18"/>
      <c r="NLB66" s="18"/>
      <c r="NLC66" s="18"/>
      <c r="NLD66" s="18"/>
      <c r="NLE66" s="18"/>
      <c r="NLF66" s="18"/>
      <c r="NLG66" s="18"/>
      <c r="NLH66" s="18"/>
      <c r="NLI66" s="18"/>
      <c r="NLJ66" s="18"/>
      <c r="NLK66" s="18"/>
      <c r="NLL66" s="18"/>
      <c r="NLM66" s="18"/>
      <c r="NLN66" s="18"/>
      <c r="NLO66" s="18"/>
      <c r="NLP66" s="18"/>
      <c r="NLQ66" s="18"/>
      <c r="NLR66" s="18"/>
      <c r="NLS66" s="18"/>
      <c r="NLT66" s="18"/>
      <c r="NLU66" s="18"/>
      <c r="NLV66" s="18"/>
      <c r="NLW66" s="18"/>
      <c r="NLX66" s="18"/>
      <c r="NLY66" s="18"/>
      <c r="NLZ66" s="18"/>
      <c r="NMA66" s="18"/>
      <c r="NMB66" s="18"/>
      <c r="NMC66" s="18"/>
      <c r="NMD66" s="18"/>
      <c r="NME66" s="18"/>
      <c r="NMF66" s="18"/>
      <c r="NMG66" s="18"/>
      <c r="NMH66" s="18"/>
      <c r="NMI66" s="18"/>
      <c r="NMJ66" s="18"/>
      <c r="NMK66" s="18"/>
      <c r="NML66" s="18"/>
      <c r="NMM66" s="18"/>
      <c r="NMN66" s="18"/>
      <c r="NMO66" s="18"/>
      <c r="NMP66" s="18"/>
      <c r="NMQ66" s="18"/>
      <c r="NMR66" s="18"/>
      <c r="NMS66" s="18"/>
      <c r="NMT66" s="18"/>
      <c r="NMU66" s="18"/>
      <c r="NMV66" s="18"/>
      <c r="NMW66" s="18"/>
      <c r="NMX66" s="18"/>
      <c r="NMY66" s="18"/>
      <c r="NMZ66" s="18"/>
      <c r="NNA66" s="18"/>
      <c r="NNB66" s="18"/>
      <c r="NNC66" s="18"/>
      <c r="NND66" s="18"/>
      <c r="NNE66" s="18"/>
      <c r="NNF66" s="18"/>
      <c r="NNG66" s="18"/>
      <c r="NNH66" s="18"/>
      <c r="NNI66" s="18"/>
      <c r="NNJ66" s="18"/>
      <c r="NNK66" s="18"/>
      <c r="NNL66" s="18"/>
      <c r="NNM66" s="18"/>
      <c r="NNN66" s="18"/>
      <c r="NNO66" s="18"/>
      <c r="NNP66" s="18"/>
      <c r="NNQ66" s="18"/>
      <c r="NNR66" s="18"/>
      <c r="NNS66" s="18"/>
      <c r="NNT66" s="18"/>
      <c r="NNU66" s="18"/>
      <c r="NNV66" s="18"/>
      <c r="NNW66" s="18"/>
      <c r="NNX66" s="18"/>
      <c r="NNY66" s="18"/>
      <c r="NNZ66" s="18"/>
      <c r="NOA66" s="18"/>
      <c r="NOB66" s="18"/>
      <c r="NOC66" s="18"/>
      <c r="NOD66" s="18"/>
      <c r="NOE66" s="18"/>
      <c r="NOF66" s="18"/>
      <c r="NOG66" s="18"/>
      <c r="NOH66" s="18"/>
      <c r="NOI66" s="18"/>
      <c r="NOJ66" s="18"/>
      <c r="NOK66" s="18"/>
      <c r="NOL66" s="18"/>
      <c r="NOM66" s="18"/>
      <c r="NON66" s="18"/>
      <c r="NOO66" s="18"/>
      <c r="NOP66" s="18"/>
      <c r="NOQ66" s="18"/>
      <c r="NOR66" s="18"/>
      <c r="NOS66" s="18"/>
      <c r="NOT66" s="18"/>
      <c r="NOU66" s="18"/>
      <c r="NOV66" s="18"/>
      <c r="NOW66" s="18"/>
      <c r="NOX66" s="18"/>
      <c r="NOY66" s="18"/>
      <c r="NOZ66" s="18"/>
      <c r="NPA66" s="18"/>
      <c r="NPB66" s="18"/>
      <c r="NPC66" s="18"/>
      <c r="NPD66" s="18"/>
      <c r="NPE66" s="18"/>
      <c r="NPF66" s="18"/>
      <c r="NPG66" s="18"/>
      <c r="NPH66" s="18"/>
      <c r="NPI66" s="18"/>
      <c r="NPJ66" s="18"/>
      <c r="NPK66" s="18"/>
      <c r="NPL66" s="18"/>
      <c r="NPM66" s="18"/>
      <c r="NPN66" s="18"/>
      <c r="NPO66" s="18"/>
      <c r="NPP66" s="18"/>
      <c r="NPQ66" s="18"/>
      <c r="NPR66" s="18"/>
      <c r="NPS66" s="18"/>
      <c r="NPT66" s="18"/>
      <c r="NPU66" s="18"/>
      <c r="NPV66" s="18"/>
      <c r="NPW66" s="18"/>
      <c r="NPX66" s="18"/>
      <c r="NPY66" s="18"/>
      <c r="NPZ66" s="18"/>
      <c r="NQA66" s="18"/>
      <c r="NQB66" s="18"/>
      <c r="NQC66" s="18"/>
      <c r="NQD66" s="18"/>
      <c r="NQE66" s="18"/>
      <c r="NQF66" s="18"/>
      <c r="NQG66" s="18"/>
      <c r="NQH66" s="18"/>
      <c r="NQI66" s="18"/>
      <c r="NQJ66" s="18"/>
      <c r="NQK66" s="18"/>
      <c r="NQL66" s="18"/>
      <c r="NQM66" s="18"/>
      <c r="NQN66" s="18"/>
      <c r="NQO66" s="18"/>
      <c r="NQP66" s="18"/>
      <c r="NQQ66" s="18"/>
      <c r="NQR66" s="18"/>
      <c r="NQS66" s="18"/>
      <c r="NQT66" s="18"/>
      <c r="NQU66" s="18"/>
      <c r="NQV66" s="18"/>
      <c r="NQW66" s="18"/>
      <c r="NQX66" s="18"/>
      <c r="NQY66" s="18"/>
      <c r="NQZ66" s="18"/>
      <c r="NRA66" s="18"/>
      <c r="NRB66" s="18"/>
      <c r="NRC66" s="18"/>
      <c r="NRD66" s="18"/>
      <c r="NRE66" s="18"/>
      <c r="NRF66" s="18"/>
      <c r="NRG66" s="18"/>
      <c r="NRH66" s="18"/>
      <c r="NRI66" s="18"/>
      <c r="NRJ66" s="18"/>
      <c r="NRK66" s="18"/>
      <c r="NRL66" s="18"/>
      <c r="NRM66" s="18"/>
      <c r="NRN66" s="18"/>
      <c r="NRO66" s="18"/>
      <c r="NRP66" s="18"/>
      <c r="NRQ66" s="18"/>
      <c r="NRR66" s="18"/>
      <c r="NRS66" s="18"/>
      <c r="NRT66" s="18"/>
      <c r="NRU66" s="18"/>
      <c r="NRV66" s="18"/>
      <c r="NRW66" s="18"/>
      <c r="NRX66" s="18"/>
      <c r="NRY66" s="18"/>
      <c r="NRZ66" s="18"/>
      <c r="NSA66" s="18"/>
      <c r="NSB66" s="18"/>
      <c r="NSC66" s="18"/>
      <c r="NSD66" s="18"/>
      <c r="NSE66" s="18"/>
      <c r="NSF66" s="18"/>
      <c r="NSG66" s="18"/>
      <c r="NSH66" s="18"/>
      <c r="NSI66" s="18"/>
      <c r="NSJ66" s="18"/>
      <c r="NSK66" s="18"/>
      <c r="NSL66" s="18"/>
      <c r="NSM66" s="18"/>
      <c r="NSN66" s="18"/>
      <c r="NSO66" s="18"/>
      <c r="NSP66" s="18"/>
      <c r="NSQ66" s="18"/>
      <c r="NSR66" s="18"/>
      <c r="NSS66" s="18"/>
      <c r="NST66" s="18"/>
      <c r="NSU66" s="18"/>
      <c r="NSV66" s="18"/>
      <c r="NSW66" s="18"/>
      <c r="NSX66" s="18"/>
      <c r="NSY66" s="18"/>
      <c r="NSZ66" s="18"/>
      <c r="NTA66" s="18"/>
      <c r="NTB66" s="18"/>
      <c r="NTC66" s="18"/>
      <c r="NTD66" s="18"/>
      <c r="NTE66" s="18"/>
      <c r="NTF66" s="18"/>
      <c r="NTG66" s="18"/>
      <c r="NTH66" s="18"/>
      <c r="NTI66" s="18"/>
      <c r="NTJ66" s="18"/>
      <c r="NTK66" s="18"/>
      <c r="NTL66" s="18"/>
      <c r="NTM66" s="18"/>
      <c r="NTN66" s="18"/>
      <c r="NTO66" s="18"/>
      <c r="NTP66" s="18"/>
      <c r="NTQ66" s="18"/>
      <c r="NTR66" s="18"/>
      <c r="NTS66" s="18"/>
      <c r="NTT66" s="18"/>
      <c r="NTU66" s="18"/>
      <c r="NTV66" s="18"/>
      <c r="NTW66" s="18"/>
      <c r="NTX66" s="18"/>
      <c r="NTY66" s="18"/>
      <c r="NTZ66" s="18"/>
      <c r="NUA66" s="18"/>
      <c r="NUB66" s="18"/>
      <c r="NUC66" s="18"/>
      <c r="NUD66" s="18"/>
      <c r="NUE66" s="18"/>
      <c r="NUF66" s="18"/>
      <c r="NUG66" s="18"/>
      <c r="NUH66" s="18"/>
      <c r="NUI66" s="18"/>
      <c r="NUJ66" s="18"/>
      <c r="NUK66" s="18"/>
      <c r="NUL66" s="18"/>
      <c r="NUM66" s="18"/>
      <c r="NUN66" s="18"/>
      <c r="NUO66" s="18"/>
      <c r="NUP66" s="18"/>
      <c r="NUQ66" s="18"/>
      <c r="NUR66" s="18"/>
      <c r="NUS66" s="18"/>
      <c r="NUT66" s="18"/>
      <c r="NUU66" s="18"/>
      <c r="NUV66" s="18"/>
      <c r="NUW66" s="18"/>
      <c r="NUX66" s="18"/>
      <c r="NUY66" s="18"/>
      <c r="NUZ66" s="18"/>
      <c r="NVA66" s="18"/>
      <c r="NVB66" s="18"/>
      <c r="NVC66" s="18"/>
      <c r="NVD66" s="18"/>
      <c r="NVE66" s="18"/>
      <c r="NVF66" s="18"/>
      <c r="NVG66" s="18"/>
      <c r="NVH66" s="18"/>
      <c r="NVI66" s="18"/>
      <c r="NVJ66" s="18"/>
      <c r="NVK66" s="18"/>
      <c r="NVL66" s="18"/>
      <c r="NVM66" s="18"/>
      <c r="NVN66" s="18"/>
      <c r="NVO66" s="18"/>
      <c r="NVP66" s="18"/>
      <c r="NVQ66" s="18"/>
      <c r="NVR66" s="18"/>
      <c r="NVS66" s="18"/>
      <c r="NVT66" s="18"/>
      <c r="NVU66" s="18"/>
      <c r="NVV66" s="18"/>
      <c r="NVW66" s="18"/>
      <c r="NVX66" s="18"/>
      <c r="NVY66" s="18"/>
      <c r="NVZ66" s="18"/>
      <c r="NWA66" s="18"/>
      <c r="NWB66" s="18"/>
      <c r="NWC66" s="18"/>
      <c r="NWD66" s="18"/>
      <c r="NWE66" s="18"/>
      <c r="NWF66" s="18"/>
      <c r="NWG66" s="18"/>
      <c r="NWH66" s="18"/>
      <c r="NWI66" s="18"/>
      <c r="NWJ66" s="18"/>
      <c r="NWK66" s="18"/>
      <c r="NWL66" s="18"/>
      <c r="NWM66" s="18"/>
      <c r="NWN66" s="18"/>
      <c r="NWO66" s="18"/>
      <c r="NWP66" s="18"/>
      <c r="NWQ66" s="18"/>
      <c r="NWR66" s="18"/>
      <c r="NWS66" s="18"/>
      <c r="NWT66" s="18"/>
      <c r="NWU66" s="18"/>
      <c r="NWV66" s="18"/>
      <c r="NWW66" s="18"/>
      <c r="NWX66" s="18"/>
      <c r="NWY66" s="18"/>
      <c r="NWZ66" s="18"/>
      <c r="NXA66" s="18"/>
      <c r="NXB66" s="18"/>
      <c r="NXC66" s="18"/>
      <c r="NXD66" s="18"/>
      <c r="NXE66" s="18"/>
      <c r="NXF66" s="18"/>
      <c r="NXG66" s="18"/>
      <c r="NXH66" s="18"/>
      <c r="NXI66" s="18"/>
      <c r="NXJ66" s="18"/>
      <c r="NXK66" s="18"/>
      <c r="NXL66" s="18"/>
      <c r="NXM66" s="18"/>
      <c r="NXN66" s="18"/>
      <c r="NXO66" s="18"/>
      <c r="NXP66" s="18"/>
      <c r="NXQ66" s="18"/>
      <c r="NXR66" s="18"/>
      <c r="NXS66" s="18"/>
      <c r="NXT66" s="18"/>
      <c r="NXU66" s="18"/>
      <c r="NXV66" s="18"/>
      <c r="NXW66" s="18"/>
      <c r="NXX66" s="18"/>
      <c r="NXY66" s="18"/>
      <c r="NXZ66" s="18"/>
      <c r="NYA66" s="18"/>
      <c r="NYB66" s="18"/>
      <c r="NYC66" s="18"/>
      <c r="NYD66" s="18"/>
      <c r="NYE66" s="18"/>
      <c r="NYF66" s="18"/>
      <c r="NYG66" s="18"/>
      <c r="NYH66" s="18"/>
      <c r="NYI66" s="18"/>
      <c r="NYJ66" s="18"/>
      <c r="NYK66" s="18"/>
      <c r="NYL66" s="18"/>
      <c r="NYM66" s="18"/>
      <c r="NYN66" s="18"/>
      <c r="NYO66" s="18"/>
      <c r="NYP66" s="18"/>
      <c r="NYQ66" s="18"/>
      <c r="NYR66" s="18"/>
      <c r="NYS66" s="18"/>
      <c r="NYT66" s="18"/>
      <c r="NYU66" s="18"/>
      <c r="NYV66" s="18"/>
      <c r="NYW66" s="18"/>
      <c r="NYX66" s="18"/>
      <c r="NYY66" s="18"/>
      <c r="NYZ66" s="18"/>
      <c r="NZA66" s="18"/>
      <c r="NZB66" s="18"/>
      <c r="NZC66" s="18"/>
      <c r="NZD66" s="18"/>
      <c r="NZE66" s="18"/>
      <c r="NZF66" s="18"/>
      <c r="NZG66" s="18"/>
      <c r="NZH66" s="18"/>
      <c r="NZI66" s="18"/>
      <c r="NZJ66" s="18"/>
      <c r="NZK66" s="18"/>
      <c r="NZL66" s="18"/>
      <c r="NZM66" s="18"/>
      <c r="NZN66" s="18"/>
      <c r="NZO66" s="18"/>
      <c r="NZP66" s="18"/>
      <c r="NZQ66" s="18"/>
      <c r="NZR66" s="18"/>
      <c r="NZS66" s="18"/>
      <c r="NZT66" s="18"/>
      <c r="NZU66" s="18"/>
      <c r="NZV66" s="18"/>
      <c r="NZW66" s="18"/>
      <c r="NZX66" s="18"/>
      <c r="NZY66" s="18"/>
      <c r="NZZ66" s="18"/>
      <c r="OAA66" s="18"/>
      <c r="OAB66" s="18"/>
      <c r="OAC66" s="18"/>
      <c r="OAD66" s="18"/>
      <c r="OAE66" s="18"/>
      <c r="OAF66" s="18"/>
      <c r="OAG66" s="18"/>
      <c r="OAH66" s="18"/>
      <c r="OAI66" s="18"/>
      <c r="OAJ66" s="18"/>
      <c r="OAK66" s="18"/>
      <c r="OAL66" s="18"/>
      <c r="OAM66" s="18"/>
      <c r="OAN66" s="18"/>
      <c r="OAO66" s="18"/>
      <c r="OAP66" s="18"/>
      <c r="OAQ66" s="18"/>
      <c r="OAR66" s="18"/>
      <c r="OAS66" s="18"/>
      <c r="OAT66" s="18"/>
      <c r="OAU66" s="18"/>
      <c r="OAV66" s="18"/>
      <c r="OAW66" s="18"/>
      <c r="OAX66" s="18"/>
      <c r="OAY66" s="18"/>
      <c r="OAZ66" s="18"/>
      <c r="OBA66" s="18"/>
      <c r="OBB66" s="18"/>
      <c r="OBC66" s="18"/>
      <c r="OBD66" s="18"/>
      <c r="OBE66" s="18"/>
      <c r="OBF66" s="18"/>
      <c r="OBG66" s="18"/>
      <c r="OBH66" s="18"/>
      <c r="OBI66" s="18"/>
      <c r="OBJ66" s="18"/>
      <c r="OBK66" s="18"/>
      <c r="OBL66" s="18"/>
      <c r="OBM66" s="18"/>
      <c r="OBN66" s="18"/>
      <c r="OBO66" s="18"/>
      <c r="OBP66" s="18"/>
      <c r="OBQ66" s="18"/>
      <c r="OBR66" s="18"/>
      <c r="OBS66" s="18"/>
      <c r="OBT66" s="18"/>
      <c r="OBU66" s="18"/>
      <c r="OBV66" s="18"/>
      <c r="OBW66" s="18"/>
      <c r="OBX66" s="18"/>
      <c r="OBY66" s="18"/>
      <c r="OBZ66" s="18"/>
      <c r="OCA66" s="18"/>
      <c r="OCB66" s="18"/>
      <c r="OCC66" s="18"/>
      <c r="OCD66" s="18"/>
      <c r="OCE66" s="18"/>
      <c r="OCF66" s="18"/>
      <c r="OCG66" s="18"/>
      <c r="OCH66" s="18"/>
      <c r="OCI66" s="18"/>
      <c r="OCJ66" s="18"/>
      <c r="OCK66" s="18"/>
      <c r="OCL66" s="18"/>
      <c r="OCM66" s="18"/>
      <c r="OCN66" s="18"/>
      <c r="OCO66" s="18"/>
      <c r="OCP66" s="18"/>
      <c r="OCQ66" s="18"/>
      <c r="OCR66" s="18"/>
      <c r="OCS66" s="18"/>
      <c r="OCT66" s="18"/>
      <c r="OCU66" s="18"/>
      <c r="OCV66" s="18"/>
      <c r="OCW66" s="18"/>
      <c r="OCX66" s="18"/>
      <c r="OCY66" s="18"/>
      <c r="OCZ66" s="18"/>
      <c r="ODA66" s="18"/>
      <c r="ODB66" s="18"/>
      <c r="ODC66" s="18"/>
      <c r="ODD66" s="18"/>
      <c r="ODE66" s="18"/>
      <c r="ODF66" s="18"/>
      <c r="ODG66" s="18"/>
      <c r="ODH66" s="18"/>
      <c r="ODI66" s="18"/>
      <c r="ODJ66" s="18"/>
      <c r="ODK66" s="18"/>
      <c r="ODL66" s="18"/>
      <c r="ODM66" s="18"/>
      <c r="ODN66" s="18"/>
      <c r="ODO66" s="18"/>
      <c r="ODP66" s="18"/>
      <c r="ODQ66" s="18"/>
      <c r="ODR66" s="18"/>
      <c r="ODS66" s="18"/>
      <c r="ODT66" s="18"/>
      <c r="ODU66" s="18"/>
      <c r="ODV66" s="18"/>
      <c r="ODW66" s="18"/>
      <c r="ODX66" s="18"/>
      <c r="ODY66" s="18"/>
      <c r="ODZ66" s="18"/>
      <c r="OEA66" s="18"/>
      <c r="OEB66" s="18"/>
      <c r="OEC66" s="18"/>
      <c r="OED66" s="18"/>
      <c r="OEE66" s="18"/>
      <c r="OEF66" s="18"/>
      <c r="OEG66" s="18"/>
      <c r="OEH66" s="18"/>
      <c r="OEI66" s="18"/>
      <c r="OEJ66" s="18"/>
      <c r="OEK66" s="18"/>
      <c r="OEL66" s="18"/>
      <c r="OEM66" s="18"/>
      <c r="OEN66" s="18"/>
      <c r="OEO66" s="18"/>
      <c r="OEP66" s="18"/>
      <c r="OEQ66" s="18"/>
      <c r="OER66" s="18"/>
      <c r="OES66" s="18"/>
      <c r="OET66" s="18"/>
      <c r="OEU66" s="18"/>
      <c r="OEV66" s="18"/>
      <c r="OEW66" s="18"/>
      <c r="OEX66" s="18"/>
      <c r="OEY66" s="18"/>
      <c r="OEZ66" s="18"/>
      <c r="OFA66" s="18"/>
      <c r="OFB66" s="18"/>
      <c r="OFC66" s="18"/>
      <c r="OFD66" s="18"/>
      <c r="OFE66" s="18"/>
      <c r="OFF66" s="18"/>
      <c r="OFG66" s="18"/>
      <c r="OFH66" s="18"/>
      <c r="OFI66" s="18"/>
      <c r="OFJ66" s="18"/>
      <c r="OFK66" s="18"/>
      <c r="OFL66" s="18"/>
      <c r="OFM66" s="18"/>
      <c r="OFN66" s="18"/>
      <c r="OFO66" s="18"/>
      <c r="OFP66" s="18"/>
      <c r="OFQ66" s="18"/>
      <c r="OFR66" s="18"/>
      <c r="OFS66" s="18"/>
      <c r="OFT66" s="18"/>
      <c r="OFU66" s="18"/>
      <c r="OFV66" s="18"/>
      <c r="OFW66" s="18"/>
      <c r="OFX66" s="18"/>
      <c r="OFY66" s="18"/>
      <c r="OFZ66" s="18"/>
      <c r="OGA66" s="18"/>
      <c r="OGB66" s="18"/>
      <c r="OGC66" s="18"/>
      <c r="OGD66" s="18"/>
      <c r="OGE66" s="18"/>
      <c r="OGF66" s="18"/>
      <c r="OGG66" s="18"/>
      <c r="OGH66" s="18"/>
      <c r="OGI66" s="18"/>
      <c r="OGJ66" s="18"/>
      <c r="OGK66" s="18"/>
      <c r="OGL66" s="18"/>
      <c r="OGM66" s="18"/>
      <c r="OGN66" s="18"/>
      <c r="OGO66" s="18"/>
      <c r="OGP66" s="18"/>
      <c r="OGQ66" s="18"/>
      <c r="OGR66" s="18"/>
      <c r="OGS66" s="18"/>
      <c r="OGT66" s="18"/>
      <c r="OGU66" s="18"/>
      <c r="OGV66" s="18"/>
      <c r="OGW66" s="18"/>
      <c r="OGX66" s="18"/>
      <c r="OGY66" s="18"/>
      <c r="OGZ66" s="18"/>
      <c r="OHA66" s="18"/>
      <c r="OHB66" s="18"/>
      <c r="OHC66" s="18"/>
      <c r="OHD66" s="18"/>
      <c r="OHE66" s="18"/>
      <c r="OHF66" s="18"/>
      <c r="OHG66" s="18"/>
      <c r="OHH66" s="18"/>
      <c r="OHI66" s="18"/>
      <c r="OHJ66" s="18"/>
      <c r="OHK66" s="18"/>
      <c r="OHL66" s="18"/>
      <c r="OHM66" s="18"/>
      <c r="OHN66" s="18"/>
      <c r="OHO66" s="18"/>
      <c r="OHP66" s="18"/>
      <c r="OHQ66" s="18"/>
      <c r="OHR66" s="18"/>
      <c r="OHS66" s="18"/>
      <c r="OHT66" s="18"/>
      <c r="OHU66" s="18"/>
      <c r="OHV66" s="18"/>
      <c r="OHW66" s="18"/>
      <c r="OHX66" s="18"/>
      <c r="OHY66" s="18"/>
      <c r="OHZ66" s="18"/>
      <c r="OIA66" s="18"/>
      <c r="OIB66" s="18"/>
      <c r="OIC66" s="18"/>
      <c r="OID66" s="18"/>
      <c r="OIE66" s="18"/>
      <c r="OIF66" s="18"/>
      <c r="OIG66" s="18"/>
      <c r="OIH66" s="18"/>
      <c r="OII66" s="18"/>
      <c r="OIJ66" s="18"/>
      <c r="OIK66" s="18"/>
      <c r="OIL66" s="18"/>
      <c r="OIM66" s="18"/>
      <c r="OIN66" s="18"/>
      <c r="OIO66" s="18"/>
      <c r="OIP66" s="18"/>
      <c r="OIQ66" s="18"/>
      <c r="OIR66" s="18"/>
      <c r="OIS66" s="18"/>
      <c r="OIT66" s="18"/>
      <c r="OIU66" s="18"/>
      <c r="OIV66" s="18"/>
      <c r="OIW66" s="18"/>
      <c r="OIX66" s="18"/>
      <c r="OIY66" s="18"/>
      <c r="OIZ66" s="18"/>
      <c r="OJA66" s="18"/>
      <c r="OJB66" s="18"/>
      <c r="OJC66" s="18"/>
      <c r="OJD66" s="18"/>
      <c r="OJE66" s="18"/>
      <c r="OJF66" s="18"/>
      <c r="OJG66" s="18"/>
      <c r="OJH66" s="18"/>
      <c r="OJI66" s="18"/>
      <c r="OJJ66" s="18"/>
      <c r="OJK66" s="18"/>
      <c r="OJL66" s="18"/>
      <c r="OJM66" s="18"/>
      <c r="OJN66" s="18"/>
      <c r="OJO66" s="18"/>
      <c r="OJP66" s="18"/>
      <c r="OJQ66" s="18"/>
      <c r="OJR66" s="18"/>
      <c r="OJS66" s="18"/>
      <c r="OJT66" s="18"/>
      <c r="OJU66" s="18"/>
      <c r="OJV66" s="18"/>
      <c r="OJW66" s="18"/>
      <c r="OJX66" s="18"/>
      <c r="OJY66" s="18"/>
      <c r="OJZ66" s="18"/>
      <c r="OKA66" s="18"/>
      <c r="OKB66" s="18"/>
      <c r="OKC66" s="18"/>
      <c r="OKD66" s="18"/>
      <c r="OKE66" s="18"/>
      <c r="OKF66" s="18"/>
      <c r="OKG66" s="18"/>
      <c r="OKH66" s="18"/>
      <c r="OKI66" s="18"/>
      <c r="OKJ66" s="18"/>
      <c r="OKK66" s="18"/>
      <c r="OKL66" s="18"/>
      <c r="OKM66" s="18"/>
      <c r="OKN66" s="18"/>
      <c r="OKO66" s="18"/>
      <c r="OKP66" s="18"/>
      <c r="OKQ66" s="18"/>
      <c r="OKR66" s="18"/>
      <c r="OKS66" s="18"/>
      <c r="OKT66" s="18"/>
      <c r="OKU66" s="18"/>
      <c r="OKV66" s="18"/>
      <c r="OKW66" s="18"/>
      <c r="OKX66" s="18"/>
      <c r="OKY66" s="18"/>
      <c r="OKZ66" s="18"/>
      <c r="OLA66" s="18"/>
      <c r="OLB66" s="18"/>
      <c r="OLC66" s="18"/>
      <c r="OLD66" s="18"/>
      <c r="OLE66" s="18"/>
      <c r="OLF66" s="18"/>
      <c r="OLG66" s="18"/>
      <c r="OLH66" s="18"/>
      <c r="OLI66" s="18"/>
      <c r="OLJ66" s="18"/>
      <c r="OLK66" s="18"/>
      <c r="OLL66" s="18"/>
      <c r="OLM66" s="18"/>
      <c r="OLN66" s="18"/>
      <c r="OLO66" s="18"/>
      <c r="OLP66" s="18"/>
      <c r="OLQ66" s="18"/>
      <c r="OLR66" s="18"/>
      <c r="OLS66" s="18"/>
      <c r="OLT66" s="18"/>
      <c r="OLU66" s="18"/>
      <c r="OLV66" s="18"/>
      <c r="OLW66" s="18"/>
      <c r="OLX66" s="18"/>
      <c r="OLY66" s="18"/>
      <c r="OLZ66" s="18"/>
      <c r="OMA66" s="18"/>
      <c r="OMB66" s="18"/>
      <c r="OMC66" s="18"/>
      <c r="OMD66" s="18"/>
      <c r="OME66" s="18"/>
      <c r="OMF66" s="18"/>
      <c r="OMG66" s="18"/>
      <c r="OMH66" s="18"/>
      <c r="OMI66" s="18"/>
      <c r="OMJ66" s="18"/>
      <c r="OMK66" s="18"/>
      <c r="OML66" s="18"/>
      <c r="OMM66" s="18"/>
      <c r="OMN66" s="18"/>
      <c r="OMO66" s="18"/>
      <c r="OMP66" s="18"/>
      <c r="OMQ66" s="18"/>
      <c r="OMR66" s="18"/>
      <c r="OMS66" s="18"/>
      <c r="OMT66" s="18"/>
      <c r="OMU66" s="18"/>
      <c r="OMV66" s="18"/>
      <c r="OMW66" s="18"/>
      <c r="OMX66" s="18"/>
      <c r="OMY66" s="18"/>
      <c r="OMZ66" s="18"/>
      <c r="ONA66" s="18"/>
      <c r="ONB66" s="18"/>
      <c r="ONC66" s="18"/>
      <c r="OND66" s="18"/>
      <c r="ONE66" s="18"/>
      <c r="ONF66" s="18"/>
      <c r="ONG66" s="18"/>
      <c r="ONH66" s="18"/>
      <c r="ONI66" s="18"/>
      <c r="ONJ66" s="18"/>
      <c r="ONK66" s="18"/>
      <c r="ONL66" s="18"/>
      <c r="ONM66" s="18"/>
      <c r="ONN66" s="18"/>
      <c r="ONO66" s="18"/>
      <c r="ONP66" s="18"/>
      <c r="ONQ66" s="18"/>
      <c r="ONR66" s="18"/>
      <c r="ONS66" s="18"/>
      <c r="ONT66" s="18"/>
      <c r="ONU66" s="18"/>
      <c r="ONV66" s="18"/>
      <c r="ONW66" s="18"/>
      <c r="ONX66" s="18"/>
      <c r="ONY66" s="18"/>
      <c r="ONZ66" s="18"/>
      <c r="OOA66" s="18"/>
      <c r="OOB66" s="18"/>
      <c r="OOC66" s="18"/>
      <c r="OOD66" s="18"/>
      <c r="OOE66" s="18"/>
      <c r="OOF66" s="18"/>
      <c r="OOG66" s="18"/>
      <c r="OOH66" s="18"/>
      <c r="OOI66" s="18"/>
      <c r="OOJ66" s="18"/>
      <c r="OOK66" s="18"/>
      <c r="OOL66" s="18"/>
      <c r="OOM66" s="18"/>
      <c r="OON66" s="18"/>
      <c r="OOO66" s="18"/>
      <c r="OOP66" s="18"/>
      <c r="OOQ66" s="18"/>
      <c r="OOR66" s="18"/>
      <c r="OOS66" s="18"/>
      <c r="OOT66" s="18"/>
      <c r="OOU66" s="18"/>
      <c r="OOV66" s="18"/>
      <c r="OOW66" s="18"/>
      <c r="OOX66" s="18"/>
      <c r="OOY66" s="18"/>
      <c r="OOZ66" s="18"/>
      <c r="OPA66" s="18"/>
      <c r="OPB66" s="18"/>
      <c r="OPC66" s="18"/>
      <c r="OPD66" s="18"/>
      <c r="OPE66" s="18"/>
      <c r="OPF66" s="18"/>
      <c r="OPG66" s="18"/>
      <c r="OPH66" s="18"/>
      <c r="OPI66" s="18"/>
      <c r="OPJ66" s="18"/>
      <c r="OPK66" s="18"/>
      <c r="OPL66" s="18"/>
      <c r="OPM66" s="18"/>
      <c r="OPN66" s="18"/>
      <c r="OPO66" s="18"/>
      <c r="OPP66" s="18"/>
      <c r="OPQ66" s="18"/>
      <c r="OPR66" s="18"/>
      <c r="OPS66" s="18"/>
      <c r="OPT66" s="18"/>
      <c r="OPU66" s="18"/>
      <c r="OPV66" s="18"/>
      <c r="OPW66" s="18"/>
      <c r="OPX66" s="18"/>
      <c r="OPY66" s="18"/>
      <c r="OPZ66" s="18"/>
      <c r="OQA66" s="18"/>
      <c r="OQB66" s="18"/>
      <c r="OQC66" s="18"/>
      <c r="OQD66" s="18"/>
      <c r="OQE66" s="18"/>
      <c r="OQF66" s="18"/>
      <c r="OQG66" s="18"/>
      <c r="OQH66" s="18"/>
      <c r="OQI66" s="18"/>
      <c r="OQJ66" s="18"/>
      <c r="OQK66" s="18"/>
      <c r="OQL66" s="18"/>
      <c r="OQM66" s="18"/>
      <c r="OQN66" s="18"/>
      <c r="OQO66" s="18"/>
      <c r="OQP66" s="18"/>
      <c r="OQQ66" s="18"/>
      <c r="OQR66" s="18"/>
      <c r="OQS66" s="18"/>
      <c r="OQT66" s="18"/>
      <c r="OQU66" s="18"/>
      <c r="OQV66" s="18"/>
      <c r="OQW66" s="18"/>
      <c r="OQX66" s="18"/>
      <c r="OQY66" s="18"/>
      <c r="OQZ66" s="18"/>
      <c r="ORA66" s="18"/>
      <c r="ORB66" s="18"/>
      <c r="ORC66" s="18"/>
      <c r="ORD66" s="18"/>
      <c r="ORE66" s="18"/>
      <c r="ORF66" s="18"/>
      <c r="ORG66" s="18"/>
      <c r="ORH66" s="18"/>
      <c r="ORI66" s="18"/>
      <c r="ORJ66" s="18"/>
      <c r="ORK66" s="18"/>
      <c r="ORL66" s="18"/>
      <c r="ORM66" s="18"/>
      <c r="ORN66" s="18"/>
      <c r="ORO66" s="18"/>
      <c r="ORP66" s="18"/>
      <c r="ORQ66" s="18"/>
      <c r="ORR66" s="18"/>
      <c r="ORS66" s="18"/>
      <c r="ORT66" s="18"/>
      <c r="ORU66" s="18"/>
      <c r="ORV66" s="18"/>
      <c r="ORW66" s="18"/>
      <c r="ORX66" s="18"/>
      <c r="ORY66" s="18"/>
      <c r="ORZ66" s="18"/>
      <c r="OSA66" s="18"/>
      <c r="OSB66" s="18"/>
      <c r="OSC66" s="18"/>
      <c r="OSD66" s="18"/>
      <c r="OSE66" s="18"/>
      <c r="OSF66" s="18"/>
      <c r="OSG66" s="18"/>
      <c r="OSH66" s="18"/>
      <c r="OSI66" s="18"/>
      <c r="OSJ66" s="18"/>
      <c r="OSK66" s="18"/>
      <c r="OSL66" s="18"/>
      <c r="OSM66" s="18"/>
      <c r="OSN66" s="18"/>
      <c r="OSO66" s="18"/>
      <c r="OSP66" s="18"/>
      <c r="OSQ66" s="18"/>
      <c r="OSR66" s="18"/>
      <c r="OSS66" s="18"/>
      <c r="OST66" s="18"/>
      <c r="OSU66" s="18"/>
      <c r="OSV66" s="18"/>
      <c r="OSW66" s="18"/>
      <c r="OSX66" s="18"/>
      <c r="OSY66" s="18"/>
      <c r="OSZ66" s="18"/>
      <c r="OTA66" s="18"/>
      <c r="OTB66" s="18"/>
      <c r="OTC66" s="18"/>
      <c r="OTD66" s="18"/>
      <c r="OTE66" s="18"/>
      <c r="OTF66" s="18"/>
      <c r="OTG66" s="18"/>
      <c r="OTH66" s="18"/>
      <c r="OTI66" s="18"/>
      <c r="OTJ66" s="18"/>
      <c r="OTK66" s="18"/>
      <c r="OTL66" s="18"/>
      <c r="OTM66" s="18"/>
      <c r="OTN66" s="18"/>
      <c r="OTO66" s="18"/>
      <c r="OTP66" s="18"/>
      <c r="OTQ66" s="18"/>
      <c r="OTR66" s="18"/>
      <c r="OTS66" s="18"/>
      <c r="OTT66" s="18"/>
      <c r="OTU66" s="18"/>
      <c r="OTV66" s="18"/>
      <c r="OTW66" s="18"/>
      <c r="OTX66" s="18"/>
      <c r="OTY66" s="18"/>
      <c r="OTZ66" s="18"/>
      <c r="OUA66" s="18"/>
      <c r="OUB66" s="18"/>
      <c r="OUC66" s="18"/>
      <c r="OUD66" s="18"/>
      <c r="OUE66" s="18"/>
      <c r="OUF66" s="18"/>
      <c r="OUG66" s="18"/>
      <c r="OUH66" s="18"/>
      <c r="OUI66" s="18"/>
      <c r="OUJ66" s="18"/>
      <c r="OUK66" s="18"/>
      <c r="OUL66" s="18"/>
      <c r="OUM66" s="18"/>
      <c r="OUN66" s="18"/>
      <c r="OUO66" s="18"/>
      <c r="OUP66" s="18"/>
      <c r="OUQ66" s="18"/>
      <c r="OUR66" s="18"/>
      <c r="OUS66" s="18"/>
      <c r="OUT66" s="18"/>
      <c r="OUU66" s="18"/>
      <c r="OUV66" s="18"/>
      <c r="OUW66" s="18"/>
      <c r="OUX66" s="18"/>
      <c r="OUY66" s="18"/>
      <c r="OUZ66" s="18"/>
      <c r="OVA66" s="18"/>
      <c r="OVB66" s="18"/>
      <c r="OVC66" s="18"/>
      <c r="OVD66" s="18"/>
      <c r="OVE66" s="18"/>
      <c r="OVF66" s="18"/>
      <c r="OVG66" s="18"/>
      <c r="OVH66" s="18"/>
      <c r="OVI66" s="18"/>
      <c r="OVJ66" s="18"/>
      <c r="OVK66" s="18"/>
      <c r="OVL66" s="18"/>
      <c r="OVM66" s="18"/>
      <c r="OVN66" s="18"/>
      <c r="OVO66" s="18"/>
      <c r="OVP66" s="18"/>
      <c r="OVQ66" s="18"/>
      <c r="OVR66" s="18"/>
      <c r="OVS66" s="18"/>
      <c r="OVT66" s="18"/>
      <c r="OVU66" s="18"/>
      <c r="OVV66" s="18"/>
      <c r="OVW66" s="18"/>
      <c r="OVX66" s="18"/>
      <c r="OVY66" s="18"/>
      <c r="OVZ66" s="18"/>
      <c r="OWA66" s="18"/>
      <c r="OWB66" s="18"/>
      <c r="OWC66" s="18"/>
      <c r="OWD66" s="18"/>
      <c r="OWE66" s="18"/>
      <c r="OWF66" s="18"/>
      <c r="OWG66" s="18"/>
      <c r="OWH66" s="18"/>
      <c r="OWI66" s="18"/>
      <c r="OWJ66" s="18"/>
      <c r="OWK66" s="18"/>
      <c r="OWL66" s="18"/>
      <c r="OWM66" s="18"/>
      <c r="OWN66" s="18"/>
      <c r="OWO66" s="18"/>
      <c r="OWP66" s="18"/>
      <c r="OWQ66" s="18"/>
      <c r="OWR66" s="18"/>
      <c r="OWS66" s="18"/>
      <c r="OWT66" s="18"/>
      <c r="OWU66" s="18"/>
      <c r="OWV66" s="18"/>
      <c r="OWW66" s="18"/>
      <c r="OWX66" s="18"/>
      <c r="OWY66" s="18"/>
      <c r="OWZ66" s="18"/>
      <c r="OXA66" s="18"/>
      <c r="OXB66" s="18"/>
      <c r="OXC66" s="18"/>
      <c r="OXD66" s="18"/>
      <c r="OXE66" s="18"/>
      <c r="OXF66" s="18"/>
      <c r="OXG66" s="18"/>
      <c r="OXH66" s="18"/>
      <c r="OXI66" s="18"/>
      <c r="OXJ66" s="18"/>
      <c r="OXK66" s="18"/>
      <c r="OXL66" s="18"/>
      <c r="OXM66" s="18"/>
      <c r="OXN66" s="18"/>
      <c r="OXO66" s="18"/>
      <c r="OXP66" s="18"/>
      <c r="OXQ66" s="18"/>
      <c r="OXR66" s="18"/>
      <c r="OXS66" s="18"/>
      <c r="OXT66" s="18"/>
      <c r="OXU66" s="18"/>
      <c r="OXV66" s="18"/>
      <c r="OXW66" s="18"/>
      <c r="OXX66" s="18"/>
      <c r="OXY66" s="18"/>
      <c r="OXZ66" s="18"/>
      <c r="OYA66" s="18"/>
      <c r="OYB66" s="18"/>
      <c r="OYC66" s="18"/>
      <c r="OYD66" s="18"/>
      <c r="OYE66" s="18"/>
      <c r="OYF66" s="18"/>
      <c r="OYG66" s="18"/>
      <c r="OYH66" s="18"/>
      <c r="OYI66" s="18"/>
      <c r="OYJ66" s="18"/>
      <c r="OYK66" s="18"/>
      <c r="OYL66" s="18"/>
      <c r="OYM66" s="18"/>
      <c r="OYN66" s="18"/>
      <c r="OYO66" s="18"/>
      <c r="OYP66" s="18"/>
      <c r="OYQ66" s="18"/>
      <c r="OYR66" s="18"/>
      <c r="OYS66" s="18"/>
      <c r="OYT66" s="18"/>
      <c r="OYU66" s="18"/>
      <c r="OYV66" s="18"/>
      <c r="OYW66" s="18"/>
      <c r="OYX66" s="18"/>
      <c r="OYY66" s="18"/>
      <c r="OYZ66" s="18"/>
      <c r="OZA66" s="18"/>
      <c r="OZB66" s="18"/>
      <c r="OZC66" s="18"/>
      <c r="OZD66" s="18"/>
      <c r="OZE66" s="18"/>
      <c r="OZF66" s="18"/>
      <c r="OZG66" s="18"/>
      <c r="OZH66" s="18"/>
      <c r="OZI66" s="18"/>
      <c r="OZJ66" s="18"/>
      <c r="OZK66" s="18"/>
      <c r="OZL66" s="18"/>
      <c r="OZM66" s="18"/>
      <c r="OZN66" s="18"/>
      <c r="OZO66" s="18"/>
      <c r="OZP66" s="18"/>
      <c r="OZQ66" s="18"/>
      <c r="OZR66" s="18"/>
      <c r="OZS66" s="18"/>
      <c r="OZT66" s="18"/>
      <c r="OZU66" s="18"/>
      <c r="OZV66" s="18"/>
      <c r="OZW66" s="18"/>
      <c r="OZX66" s="18"/>
      <c r="OZY66" s="18"/>
      <c r="OZZ66" s="18"/>
      <c r="PAA66" s="18"/>
      <c r="PAB66" s="18"/>
      <c r="PAC66" s="18"/>
      <c r="PAD66" s="18"/>
      <c r="PAE66" s="18"/>
      <c r="PAF66" s="18"/>
      <c r="PAG66" s="18"/>
      <c r="PAH66" s="18"/>
      <c r="PAI66" s="18"/>
      <c r="PAJ66" s="18"/>
      <c r="PAK66" s="18"/>
      <c r="PAL66" s="18"/>
      <c r="PAM66" s="18"/>
      <c r="PAN66" s="18"/>
      <c r="PAO66" s="18"/>
      <c r="PAP66" s="18"/>
      <c r="PAQ66" s="18"/>
      <c r="PAR66" s="18"/>
      <c r="PAS66" s="18"/>
      <c r="PAT66" s="18"/>
      <c r="PAU66" s="18"/>
      <c r="PAV66" s="18"/>
      <c r="PAW66" s="18"/>
      <c r="PAX66" s="18"/>
      <c r="PAY66" s="18"/>
      <c r="PAZ66" s="18"/>
      <c r="PBA66" s="18"/>
      <c r="PBB66" s="18"/>
      <c r="PBC66" s="18"/>
      <c r="PBD66" s="18"/>
      <c r="PBE66" s="18"/>
      <c r="PBF66" s="18"/>
      <c r="PBG66" s="18"/>
      <c r="PBH66" s="18"/>
      <c r="PBI66" s="18"/>
      <c r="PBJ66" s="18"/>
      <c r="PBK66" s="18"/>
      <c r="PBL66" s="18"/>
      <c r="PBM66" s="18"/>
      <c r="PBN66" s="18"/>
      <c r="PBO66" s="18"/>
      <c r="PBP66" s="18"/>
      <c r="PBQ66" s="18"/>
      <c r="PBR66" s="18"/>
      <c r="PBS66" s="18"/>
      <c r="PBT66" s="18"/>
      <c r="PBU66" s="18"/>
      <c r="PBV66" s="18"/>
      <c r="PBW66" s="18"/>
      <c r="PBX66" s="18"/>
      <c r="PBY66" s="18"/>
      <c r="PBZ66" s="18"/>
      <c r="PCA66" s="18"/>
      <c r="PCB66" s="18"/>
      <c r="PCC66" s="18"/>
      <c r="PCD66" s="18"/>
      <c r="PCE66" s="18"/>
      <c r="PCF66" s="18"/>
      <c r="PCG66" s="18"/>
      <c r="PCH66" s="18"/>
      <c r="PCI66" s="18"/>
      <c r="PCJ66" s="18"/>
      <c r="PCK66" s="18"/>
      <c r="PCL66" s="18"/>
      <c r="PCM66" s="18"/>
      <c r="PCN66" s="18"/>
      <c r="PCO66" s="18"/>
      <c r="PCP66" s="18"/>
      <c r="PCQ66" s="18"/>
      <c r="PCR66" s="18"/>
      <c r="PCS66" s="18"/>
      <c r="PCT66" s="18"/>
      <c r="PCU66" s="18"/>
      <c r="PCV66" s="18"/>
      <c r="PCW66" s="18"/>
      <c r="PCX66" s="18"/>
      <c r="PCY66" s="18"/>
      <c r="PCZ66" s="18"/>
      <c r="PDA66" s="18"/>
      <c r="PDB66" s="18"/>
      <c r="PDC66" s="18"/>
      <c r="PDD66" s="18"/>
      <c r="PDE66" s="18"/>
      <c r="PDF66" s="18"/>
      <c r="PDG66" s="18"/>
      <c r="PDH66" s="18"/>
      <c r="PDI66" s="18"/>
      <c r="PDJ66" s="18"/>
      <c r="PDK66" s="18"/>
      <c r="PDL66" s="18"/>
      <c r="PDM66" s="18"/>
      <c r="PDN66" s="18"/>
      <c r="PDO66" s="18"/>
      <c r="PDP66" s="18"/>
      <c r="PDQ66" s="18"/>
      <c r="PDR66" s="18"/>
      <c r="PDS66" s="18"/>
      <c r="PDT66" s="18"/>
      <c r="PDU66" s="18"/>
      <c r="PDV66" s="18"/>
      <c r="PDW66" s="18"/>
      <c r="PDX66" s="18"/>
      <c r="PDY66" s="18"/>
      <c r="PDZ66" s="18"/>
      <c r="PEA66" s="18"/>
      <c r="PEB66" s="18"/>
      <c r="PEC66" s="18"/>
      <c r="PED66" s="18"/>
      <c r="PEE66" s="18"/>
      <c r="PEF66" s="18"/>
      <c r="PEG66" s="18"/>
      <c r="PEH66" s="18"/>
      <c r="PEI66" s="18"/>
      <c r="PEJ66" s="18"/>
      <c r="PEK66" s="18"/>
      <c r="PEL66" s="18"/>
      <c r="PEM66" s="18"/>
      <c r="PEN66" s="18"/>
      <c r="PEO66" s="18"/>
      <c r="PEP66" s="18"/>
      <c r="PEQ66" s="18"/>
      <c r="PER66" s="18"/>
      <c r="PES66" s="18"/>
      <c r="PET66" s="18"/>
      <c r="PEU66" s="18"/>
      <c r="PEV66" s="18"/>
      <c r="PEW66" s="18"/>
      <c r="PEX66" s="18"/>
      <c r="PEY66" s="18"/>
      <c r="PEZ66" s="18"/>
      <c r="PFA66" s="18"/>
      <c r="PFB66" s="18"/>
      <c r="PFC66" s="18"/>
      <c r="PFD66" s="18"/>
      <c r="PFE66" s="18"/>
      <c r="PFF66" s="18"/>
      <c r="PFG66" s="18"/>
      <c r="PFH66" s="18"/>
      <c r="PFI66" s="18"/>
      <c r="PFJ66" s="18"/>
      <c r="PFK66" s="18"/>
      <c r="PFL66" s="18"/>
      <c r="PFM66" s="18"/>
      <c r="PFN66" s="18"/>
      <c r="PFO66" s="18"/>
      <c r="PFP66" s="18"/>
      <c r="PFQ66" s="18"/>
      <c r="PFR66" s="18"/>
      <c r="PFS66" s="18"/>
      <c r="PFT66" s="18"/>
      <c r="PFU66" s="18"/>
      <c r="PFV66" s="18"/>
      <c r="PFW66" s="18"/>
      <c r="PFX66" s="18"/>
      <c r="PFY66" s="18"/>
      <c r="PFZ66" s="18"/>
      <c r="PGA66" s="18"/>
      <c r="PGB66" s="18"/>
      <c r="PGC66" s="18"/>
      <c r="PGD66" s="18"/>
      <c r="PGE66" s="18"/>
      <c r="PGF66" s="18"/>
      <c r="PGG66" s="18"/>
      <c r="PGH66" s="18"/>
      <c r="PGI66" s="18"/>
      <c r="PGJ66" s="18"/>
      <c r="PGK66" s="18"/>
      <c r="PGL66" s="18"/>
      <c r="PGM66" s="18"/>
      <c r="PGN66" s="18"/>
      <c r="PGO66" s="18"/>
      <c r="PGP66" s="18"/>
      <c r="PGQ66" s="18"/>
      <c r="PGR66" s="18"/>
      <c r="PGS66" s="18"/>
      <c r="PGT66" s="18"/>
      <c r="PGU66" s="18"/>
      <c r="PGV66" s="18"/>
      <c r="PGW66" s="18"/>
      <c r="PGX66" s="18"/>
      <c r="PGY66" s="18"/>
      <c r="PGZ66" s="18"/>
      <c r="PHA66" s="18"/>
      <c r="PHB66" s="18"/>
      <c r="PHC66" s="18"/>
      <c r="PHD66" s="18"/>
      <c r="PHE66" s="18"/>
      <c r="PHF66" s="18"/>
      <c r="PHG66" s="18"/>
      <c r="PHH66" s="18"/>
      <c r="PHI66" s="18"/>
      <c r="PHJ66" s="18"/>
      <c r="PHK66" s="18"/>
      <c r="PHL66" s="18"/>
      <c r="PHM66" s="18"/>
      <c r="PHN66" s="18"/>
      <c r="PHO66" s="18"/>
      <c r="PHP66" s="18"/>
      <c r="PHQ66" s="18"/>
      <c r="PHR66" s="18"/>
      <c r="PHS66" s="18"/>
      <c r="PHT66" s="18"/>
      <c r="PHU66" s="18"/>
      <c r="PHV66" s="18"/>
      <c r="PHW66" s="18"/>
      <c r="PHX66" s="18"/>
      <c r="PHY66" s="18"/>
      <c r="PHZ66" s="18"/>
      <c r="PIA66" s="18"/>
      <c r="PIB66" s="18"/>
      <c r="PIC66" s="18"/>
      <c r="PID66" s="18"/>
      <c r="PIE66" s="18"/>
      <c r="PIF66" s="18"/>
      <c r="PIG66" s="18"/>
      <c r="PIH66" s="18"/>
      <c r="PII66" s="18"/>
      <c r="PIJ66" s="18"/>
      <c r="PIK66" s="18"/>
      <c r="PIL66" s="18"/>
      <c r="PIM66" s="18"/>
      <c r="PIN66" s="18"/>
      <c r="PIO66" s="18"/>
      <c r="PIP66" s="18"/>
      <c r="PIQ66" s="18"/>
      <c r="PIR66" s="18"/>
      <c r="PIS66" s="18"/>
      <c r="PIT66" s="18"/>
      <c r="PIU66" s="18"/>
      <c r="PIV66" s="18"/>
      <c r="PIW66" s="18"/>
      <c r="PIX66" s="18"/>
      <c r="PIY66" s="18"/>
      <c r="PIZ66" s="18"/>
      <c r="PJA66" s="18"/>
      <c r="PJB66" s="18"/>
      <c r="PJC66" s="18"/>
      <c r="PJD66" s="18"/>
      <c r="PJE66" s="18"/>
      <c r="PJF66" s="18"/>
      <c r="PJG66" s="18"/>
      <c r="PJH66" s="18"/>
      <c r="PJI66" s="18"/>
      <c r="PJJ66" s="18"/>
      <c r="PJK66" s="18"/>
      <c r="PJL66" s="18"/>
      <c r="PJM66" s="18"/>
      <c r="PJN66" s="18"/>
      <c r="PJO66" s="18"/>
      <c r="PJP66" s="18"/>
      <c r="PJQ66" s="18"/>
      <c r="PJR66" s="18"/>
      <c r="PJS66" s="18"/>
      <c r="PJT66" s="18"/>
      <c r="PJU66" s="18"/>
      <c r="PJV66" s="18"/>
      <c r="PJW66" s="18"/>
      <c r="PJX66" s="18"/>
      <c r="PJY66" s="18"/>
      <c r="PJZ66" s="18"/>
      <c r="PKA66" s="18"/>
      <c r="PKB66" s="18"/>
      <c r="PKC66" s="18"/>
      <c r="PKD66" s="18"/>
      <c r="PKE66" s="18"/>
      <c r="PKF66" s="18"/>
      <c r="PKG66" s="18"/>
      <c r="PKH66" s="18"/>
      <c r="PKI66" s="18"/>
      <c r="PKJ66" s="18"/>
      <c r="PKK66" s="18"/>
      <c r="PKL66" s="18"/>
      <c r="PKM66" s="18"/>
      <c r="PKN66" s="18"/>
      <c r="PKO66" s="18"/>
      <c r="PKP66" s="18"/>
      <c r="PKQ66" s="18"/>
      <c r="PKR66" s="18"/>
      <c r="PKS66" s="18"/>
      <c r="PKT66" s="18"/>
      <c r="PKU66" s="18"/>
      <c r="PKV66" s="18"/>
      <c r="PKW66" s="18"/>
      <c r="PKX66" s="18"/>
      <c r="PKY66" s="18"/>
      <c r="PKZ66" s="18"/>
      <c r="PLA66" s="18"/>
      <c r="PLB66" s="18"/>
      <c r="PLC66" s="18"/>
      <c r="PLD66" s="18"/>
      <c r="PLE66" s="18"/>
      <c r="PLF66" s="18"/>
      <c r="PLG66" s="18"/>
      <c r="PLH66" s="18"/>
      <c r="PLI66" s="18"/>
      <c r="PLJ66" s="18"/>
      <c r="PLK66" s="18"/>
      <c r="PLL66" s="18"/>
      <c r="PLM66" s="18"/>
      <c r="PLN66" s="18"/>
      <c r="PLO66" s="18"/>
      <c r="PLP66" s="18"/>
      <c r="PLQ66" s="18"/>
      <c r="PLR66" s="18"/>
      <c r="PLS66" s="18"/>
      <c r="PLT66" s="18"/>
      <c r="PLU66" s="18"/>
      <c r="PLV66" s="18"/>
      <c r="PLW66" s="18"/>
      <c r="PLX66" s="18"/>
      <c r="PLY66" s="18"/>
      <c r="PLZ66" s="18"/>
      <c r="PMA66" s="18"/>
      <c r="PMB66" s="18"/>
      <c r="PMC66" s="18"/>
      <c r="PMD66" s="18"/>
      <c r="PME66" s="18"/>
      <c r="PMF66" s="18"/>
      <c r="PMG66" s="18"/>
      <c r="PMH66" s="18"/>
      <c r="PMI66" s="18"/>
      <c r="PMJ66" s="18"/>
      <c r="PMK66" s="18"/>
      <c r="PML66" s="18"/>
      <c r="PMM66" s="18"/>
      <c r="PMN66" s="18"/>
      <c r="PMO66" s="18"/>
      <c r="PMP66" s="18"/>
      <c r="PMQ66" s="18"/>
      <c r="PMR66" s="18"/>
      <c r="PMS66" s="18"/>
      <c r="PMT66" s="18"/>
      <c r="PMU66" s="18"/>
      <c r="PMV66" s="18"/>
      <c r="PMW66" s="18"/>
      <c r="PMX66" s="18"/>
      <c r="PMY66" s="18"/>
      <c r="PMZ66" s="18"/>
      <c r="PNA66" s="18"/>
      <c r="PNB66" s="18"/>
      <c r="PNC66" s="18"/>
      <c r="PND66" s="18"/>
      <c r="PNE66" s="18"/>
      <c r="PNF66" s="18"/>
      <c r="PNG66" s="18"/>
      <c r="PNH66" s="18"/>
      <c r="PNI66" s="18"/>
      <c r="PNJ66" s="18"/>
      <c r="PNK66" s="18"/>
      <c r="PNL66" s="18"/>
      <c r="PNM66" s="18"/>
      <c r="PNN66" s="18"/>
      <c r="PNO66" s="18"/>
      <c r="PNP66" s="18"/>
      <c r="PNQ66" s="18"/>
      <c r="PNR66" s="18"/>
      <c r="PNS66" s="18"/>
      <c r="PNT66" s="18"/>
      <c r="PNU66" s="18"/>
      <c r="PNV66" s="18"/>
      <c r="PNW66" s="18"/>
      <c r="PNX66" s="18"/>
      <c r="PNY66" s="18"/>
      <c r="PNZ66" s="18"/>
      <c r="POA66" s="18"/>
      <c r="POB66" s="18"/>
      <c r="POC66" s="18"/>
      <c r="POD66" s="18"/>
      <c r="POE66" s="18"/>
      <c r="POF66" s="18"/>
      <c r="POG66" s="18"/>
      <c r="POH66" s="18"/>
      <c r="POI66" s="18"/>
      <c r="POJ66" s="18"/>
      <c r="POK66" s="18"/>
      <c r="POL66" s="18"/>
      <c r="POM66" s="18"/>
      <c r="PON66" s="18"/>
      <c r="POO66" s="18"/>
      <c r="POP66" s="18"/>
      <c r="POQ66" s="18"/>
      <c r="POR66" s="18"/>
      <c r="POS66" s="18"/>
      <c r="POT66" s="18"/>
      <c r="POU66" s="18"/>
      <c r="POV66" s="18"/>
      <c r="POW66" s="18"/>
      <c r="POX66" s="18"/>
      <c r="POY66" s="18"/>
      <c r="POZ66" s="18"/>
      <c r="PPA66" s="18"/>
      <c r="PPB66" s="18"/>
      <c r="PPC66" s="18"/>
      <c r="PPD66" s="18"/>
      <c r="PPE66" s="18"/>
      <c r="PPF66" s="18"/>
      <c r="PPG66" s="18"/>
      <c r="PPH66" s="18"/>
      <c r="PPI66" s="18"/>
      <c r="PPJ66" s="18"/>
      <c r="PPK66" s="18"/>
      <c r="PPL66" s="18"/>
      <c r="PPM66" s="18"/>
      <c r="PPN66" s="18"/>
      <c r="PPO66" s="18"/>
      <c r="PPP66" s="18"/>
      <c r="PPQ66" s="18"/>
      <c r="PPR66" s="18"/>
      <c r="PPS66" s="18"/>
      <c r="PPT66" s="18"/>
      <c r="PPU66" s="18"/>
      <c r="PPV66" s="18"/>
      <c r="PPW66" s="18"/>
      <c r="PPX66" s="18"/>
      <c r="PPY66" s="18"/>
      <c r="PPZ66" s="18"/>
      <c r="PQA66" s="18"/>
      <c r="PQB66" s="18"/>
      <c r="PQC66" s="18"/>
      <c r="PQD66" s="18"/>
      <c r="PQE66" s="18"/>
      <c r="PQF66" s="18"/>
      <c r="PQG66" s="18"/>
      <c r="PQH66" s="18"/>
      <c r="PQI66" s="18"/>
      <c r="PQJ66" s="18"/>
      <c r="PQK66" s="18"/>
      <c r="PQL66" s="18"/>
      <c r="PQM66" s="18"/>
      <c r="PQN66" s="18"/>
      <c r="PQO66" s="18"/>
      <c r="PQP66" s="18"/>
      <c r="PQQ66" s="18"/>
      <c r="PQR66" s="18"/>
      <c r="PQS66" s="18"/>
      <c r="PQT66" s="18"/>
      <c r="PQU66" s="18"/>
      <c r="PQV66" s="18"/>
      <c r="PQW66" s="18"/>
      <c r="PQX66" s="18"/>
      <c r="PQY66" s="18"/>
      <c r="PQZ66" s="18"/>
      <c r="PRA66" s="18"/>
      <c r="PRB66" s="18"/>
      <c r="PRC66" s="18"/>
      <c r="PRD66" s="18"/>
      <c r="PRE66" s="18"/>
      <c r="PRF66" s="18"/>
      <c r="PRG66" s="18"/>
      <c r="PRH66" s="18"/>
      <c r="PRI66" s="18"/>
      <c r="PRJ66" s="18"/>
      <c r="PRK66" s="18"/>
      <c r="PRL66" s="18"/>
      <c r="PRM66" s="18"/>
      <c r="PRN66" s="18"/>
      <c r="PRO66" s="18"/>
      <c r="PRP66" s="18"/>
      <c r="PRQ66" s="18"/>
      <c r="PRR66" s="18"/>
      <c r="PRS66" s="18"/>
      <c r="PRT66" s="18"/>
      <c r="PRU66" s="18"/>
      <c r="PRV66" s="18"/>
      <c r="PRW66" s="18"/>
      <c r="PRX66" s="18"/>
      <c r="PRY66" s="18"/>
      <c r="PRZ66" s="18"/>
      <c r="PSA66" s="18"/>
      <c r="PSB66" s="18"/>
      <c r="PSC66" s="18"/>
      <c r="PSD66" s="18"/>
      <c r="PSE66" s="18"/>
      <c r="PSF66" s="18"/>
      <c r="PSG66" s="18"/>
      <c r="PSH66" s="18"/>
      <c r="PSI66" s="18"/>
      <c r="PSJ66" s="18"/>
      <c r="PSK66" s="18"/>
      <c r="PSL66" s="18"/>
      <c r="PSM66" s="18"/>
      <c r="PSN66" s="18"/>
      <c r="PSO66" s="18"/>
      <c r="PSP66" s="18"/>
      <c r="PSQ66" s="18"/>
      <c r="PSR66" s="18"/>
      <c r="PSS66" s="18"/>
      <c r="PST66" s="18"/>
      <c r="PSU66" s="18"/>
      <c r="PSV66" s="18"/>
      <c r="PSW66" s="18"/>
      <c r="PSX66" s="18"/>
      <c r="PSY66" s="18"/>
      <c r="PSZ66" s="18"/>
      <c r="PTA66" s="18"/>
      <c r="PTB66" s="18"/>
      <c r="PTC66" s="18"/>
      <c r="PTD66" s="18"/>
      <c r="PTE66" s="18"/>
      <c r="PTF66" s="18"/>
      <c r="PTG66" s="18"/>
      <c r="PTH66" s="18"/>
      <c r="PTI66" s="18"/>
      <c r="PTJ66" s="18"/>
      <c r="PTK66" s="18"/>
      <c r="PTL66" s="18"/>
      <c r="PTM66" s="18"/>
      <c r="PTN66" s="18"/>
      <c r="PTO66" s="18"/>
      <c r="PTP66" s="18"/>
      <c r="PTQ66" s="18"/>
      <c r="PTR66" s="18"/>
      <c r="PTS66" s="18"/>
      <c r="PTT66" s="18"/>
      <c r="PTU66" s="18"/>
      <c r="PTV66" s="18"/>
      <c r="PTW66" s="18"/>
      <c r="PTX66" s="18"/>
      <c r="PTY66" s="18"/>
      <c r="PTZ66" s="18"/>
      <c r="PUA66" s="18"/>
      <c r="PUB66" s="18"/>
      <c r="PUC66" s="18"/>
      <c r="PUD66" s="18"/>
      <c r="PUE66" s="18"/>
      <c r="PUF66" s="18"/>
      <c r="PUG66" s="18"/>
      <c r="PUH66" s="18"/>
      <c r="PUI66" s="18"/>
      <c r="PUJ66" s="18"/>
      <c r="PUK66" s="18"/>
      <c r="PUL66" s="18"/>
      <c r="PUM66" s="18"/>
      <c r="PUN66" s="18"/>
      <c r="PUO66" s="18"/>
      <c r="PUP66" s="18"/>
      <c r="PUQ66" s="18"/>
      <c r="PUR66" s="18"/>
      <c r="PUS66" s="18"/>
      <c r="PUT66" s="18"/>
      <c r="PUU66" s="18"/>
      <c r="PUV66" s="18"/>
      <c r="PUW66" s="18"/>
      <c r="PUX66" s="18"/>
      <c r="PUY66" s="18"/>
      <c r="PUZ66" s="18"/>
      <c r="PVA66" s="18"/>
      <c r="PVB66" s="18"/>
      <c r="PVC66" s="18"/>
      <c r="PVD66" s="18"/>
      <c r="PVE66" s="18"/>
      <c r="PVF66" s="18"/>
      <c r="PVG66" s="18"/>
      <c r="PVH66" s="18"/>
      <c r="PVI66" s="18"/>
      <c r="PVJ66" s="18"/>
      <c r="PVK66" s="18"/>
      <c r="PVL66" s="18"/>
      <c r="PVM66" s="18"/>
      <c r="PVN66" s="18"/>
      <c r="PVO66" s="18"/>
      <c r="PVP66" s="18"/>
      <c r="PVQ66" s="18"/>
      <c r="PVR66" s="18"/>
      <c r="PVS66" s="18"/>
      <c r="PVT66" s="18"/>
      <c r="PVU66" s="18"/>
      <c r="PVV66" s="18"/>
      <c r="PVW66" s="18"/>
      <c r="PVX66" s="18"/>
      <c r="PVY66" s="18"/>
      <c r="PVZ66" s="18"/>
      <c r="PWA66" s="18"/>
      <c r="PWB66" s="18"/>
      <c r="PWC66" s="18"/>
      <c r="PWD66" s="18"/>
      <c r="PWE66" s="18"/>
      <c r="PWF66" s="18"/>
      <c r="PWG66" s="18"/>
      <c r="PWH66" s="18"/>
      <c r="PWI66" s="18"/>
      <c r="PWJ66" s="18"/>
      <c r="PWK66" s="18"/>
      <c r="PWL66" s="18"/>
      <c r="PWM66" s="18"/>
      <c r="PWN66" s="18"/>
      <c r="PWO66" s="18"/>
      <c r="PWP66" s="18"/>
      <c r="PWQ66" s="18"/>
      <c r="PWR66" s="18"/>
      <c r="PWS66" s="18"/>
      <c r="PWT66" s="18"/>
      <c r="PWU66" s="18"/>
      <c r="PWV66" s="18"/>
      <c r="PWW66" s="18"/>
      <c r="PWX66" s="18"/>
      <c r="PWY66" s="18"/>
      <c r="PWZ66" s="18"/>
      <c r="PXA66" s="18"/>
      <c r="PXB66" s="18"/>
      <c r="PXC66" s="18"/>
      <c r="PXD66" s="18"/>
      <c r="PXE66" s="18"/>
      <c r="PXF66" s="18"/>
      <c r="PXG66" s="18"/>
      <c r="PXH66" s="18"/>
      <c r="PXI66" s="18"/>
      <c r="PXJ66" s="18"/>
      <c r="PXK66" s="18"/>
      <c r="PXL66" s="18"/>
      <c r="PXM66" s="18"/>
      <c r="PXN66" s="18"/>
      <c r="PXO66" s="18"/>
      <c r="PXP66" s="18"/>
      <c r="PXQ66" s="18"/>
      <c r="PXR66" s="18"/>
      <c r="PXS66" s="18"/>
      <c r="PXT66" s="18"/>
      <c r="PXU66" s="18"/>
      <c r="PXV66" s="18"/>
      <c r="PXW66" s="18"/>
      <c r="PXX66" s="18"/>
      <c r="PXY66" s="18"/>
      <c r="PXZ66" s="18"/>
      <c r="PYA66" s="18"/>
      <c r="PYB66" s="18"/>
      <c r="PYC66" s="18"/>
      <c r="PYD66" s="18"/>
      <c r="PYE66" s="18"/>
      <c r="PYF66" s="18"/>
      <c r="PYG66" s="18"/>
      <c r="PYH66" s="18"/>
      <c r="PYI66" s="18"/>
      <c r="PYJ66" s="18"/>
      <c r="PYK66" s="18"/>
      <c r="PYL66" s="18"/>
      <c r="PYM66" s="18"/>
      <c r="PYN66" s="18"/>
      <c r="PYO66" s="18"/>
      <c r="PYP66" s="18"/>
      <c r="PYQ66" s="18"/>
      <c r="PYR66" s="18"/>
      <c r="PYS66" s="18"/>
      <c r="PYT66" s="18"/>
      <c r="PYU66" s="18"/>
      <c r="PYV66" s="18"/>
      <c r="PYW66" s="18"/>
      <c r="PYX66" s="18"/>
      <c r="PYY66" s="18"/>
      <c r="PYZ66" s="18"/>
      <c r="PZA66" s="18"/>
      <c r="PZB66" s="18"/>
      <c r="PZC66" s="18"/>
      <c r="PZD66" s="18"/>
      <c r="PZE66" s="18"/>
      <c r="PZF66" s="18"/>
      <c r="PZG66" s="18"/>
      <c r="PZH66" s="18"/>
      <c r="PZI66" s="18"/>
      <c r="PZJ66" s="18"/>
      <c r="PZK66" s="18"/>
      <c r="PZL66" s="18"/>
      <c r="PZM66" s="18"/>
      <c r="PZN66" s="18"/>
      <c r="PZO66" s="18"/>
      <c r="PZP66" s="18"/>
      <c r="PZQ66" s="18"/>
      <c r="PZR66" s="18"/>
      <c r="PZS66" s="18"/>
      <c r="PZT66" s="18"/>
      <c r="PZU66" s="18"/>
      <c r="PZV66" s="18"/>
      <c r="PZW66" s="18"/>
      <c r="PZX66" s="18"/>
      <c r="PZY66" s="18"/>
      <c r="PZZ66" s="18"/>
      <c r="QAA66" s="18"/>
      <c r="QAB66" s="18"/>
      <c r="QAC66" s="18"/>
      <c r="QAD66" s="18"/>
      <c r="QAE66" s="18"/>
      <c r="QAF66" s="18"/>
      <c r="QAG66" s="18"/>
      <c r="QAH66" s="18"/>
      <c r="QAI66" s="18"/>
      <c r="QAJ66" s="18"/>
      <c r="QAK66" s="18"/>
      <c r="QAL66" s="18"/>
      <c r="QAM66" s="18"/>
      <c r="QAN66" s="18"/>
      <c r="QAO66" s="18"/>
      <c r="QAP66" s="18"/>
      <c r="QAQ66" s="18"/>
      <c r="QAR66" s="18"/>
      <c r="QAS66" s="18"/>
      <c r="QAT66" s="18"/>
      <c r="QAU66" s="18"/>
      <c r="QAV66" s="18"/>
      <c r="QAW66" s="18"/>
      <c r="QAX66" s="18"/>
      <c r="QAY66" s="18"/>
      <c r="QAZ66" s="18"/>
      <c r="QBA66" s="18"/>
      <c r="QBB66" s="18"/>
      <c r="QBC66" s="18"/>
      <c r="QBD66" s="18"/>
      <c r="QBE66" s="18"/>
      <c r="QBF66" s="18"/>
      <c r="QBG66" s="18"/>
      <c r="QBH66" s="18"/>
      <c r="QBI66" s="18"/>
      <c r="QBJ66" s="18"/>
      <c r="QBK66" s="18"/>
      <c r="QBL66" s="18"/>
      <c r="QBM66" s="18"/>
      <c r="QBN66" s="18"/>
      <c r="QBO66" s="18"/>
      <c r="QBP66" s="18"/>
      <c r="QBQ66" s="18"/>
      <c r="QBR66" s="18"/>
      <c r="QBS66" s="18"/>
      <c r="QBT66" s="18"/>
      <c r="QBU66" s="18"/>
      <c r="QBV66" s="18"/>
      <c r="QBW66" s="18"/>
      <c r="QBX66" s="18"/>
      <c r="QBY66" s="18"/>
      <c r="QBZ66" s="18"/>
      <c r="QCA66" s="18"/>
      <c r="QCB66" s="18"/>
      <c r="QCC66" s="18"/>
      <c r="QCD66" s="18"/>
      <c r="QCE66" s="18"/>
      <c r="QCF66" s="18"/>
      <c r="QCG66" s="18"/>
      <c r="QCH66" s="18"/>
      <c r="QCI66" s="18"/>
      <c r="QCJ66" s="18"/>
      <c r="QCK66" s="18"/>
      <c r="QCL66" s="18"/>
      <c r="QCM66" s="18"/>
      <c r="QCN66" s="18"/>
      <c r="QCO66" s="18"/>
      <c r="QCP66" s="18"/>
      <c r="QCQ66" s="18"/>
      <c r="QCR66" s="18"/>
      <c r="QCS66" s="18"/>
      <c r="QCT66" s="18"/>
      <c r="QCU66" s="18"/>
      <c r="QCV66" s="18"/>
      <c r="QCW66" s="18"/>
      <c r="QCX66" s="18"/>
      <c r="QCY66" s="18"/>
      <c r="QCZ66" s="18"/>
      <c r="QDA66" s="18"/>
      <c r="QDB66" s="18"/>
      <c r="QDC66" s="18"/>
      <c r="QDD66" s="18"/>
      <c r="QDE66" s="18"/>
      <c r="QDF66" s="18"/>
      <c r="QDG66" s="18"/>
      <c r="QDH66" s="18"/>
      <c r="QDI66" s="18"/>
      <c r="QDJ66" s="18"/>
      <c r="QDK66" s="18"/>
      <c r="QDL66" s="18"/>
      <c r="QDM66" s="18"/>
      <c r="QDN66" s="18"/>
      <c r="QDO66" s="18"/>
      <c r="QDP66" s="18"/>
      <c r="QDQ66" s="18"/>
      <c r="QDR66" s="18"/>
      <c r="QDS66" s="18"/>
      <c r="QDT66" s="18"/>
      <c r="QDU66" s="18"/>
      <c r="QDV66" s="18"/>
      <c r="QDW66" s="18"/>
      <c r="QDX66" s="18"/>
      <c r="QDY66" s="18"/>
      <c r="QDZ66" s="18"/>
      <c r="QEA66" s="18"/>
      <c r="QEB66" s="18"/>
      <c r="QEC66" s="18"/>
      <c r="QED66" s="18"/>
      <c r="QEE66" s="18"/>
      <c r="QEF66" s="18"/>
      <c r="QEG66" s="18"/>
      <c r="QEH66" s="18"/>
      <c r="QEI66" s="18"/>
      <c r="QEJ66" s="18"/>
      <c r="QEK66" s="18"/>
      <c r="QEL66" s="18"/>
      <c r="QEM66" s="18"/>
      <c r="QEN66" s="18"/>
      <c r="QEO66" s="18"/>
      <c r="QEP66" s="18"/>
      <c r="QEQ66" s="18"/>
      <c r="QER66" s="18"/>
      <c r="QES66" s="18"/>
      <c r="QET66" s="18"/>
      <c r="QEU66" s="18"/>
      <c r="QEV66" s="18"/>
      <c r="QEW66" s="18"/>
      <c r="QEX66" s="18"/>
      <c r="QEY66" s="18"/>
      <c r="QEZ66" s="18"/>
      <c r="QFA66" s="18"/>
      <c r="QFB66" s="18"/>
      <c r="QFC66" s="18"/>
      <c r="QFD66" s="18"/>
      <c r="QFE66" s="18"/>
      <c r="QFF66" s="18"/>
      <c r="QFG66" s="18"/>
      <c r="QFH66" s="18"/>
      <c r="QFI66" s="18"/>
      <c r="QFJ66" s="18"/>
      <c r="QFK66" s="18"/>
      <c r="QFL66" s="18"/>
      <c r="QFM66" s="18"/>
      <c r="QFN66" s="18"/>
      <c r="QFO66" s="18"/>
      <c r="QFP66" s="18"/>
      <c r="QFQ66" s="18"/>
      <c r="QFR66" s="18"/>
      <c r="QFS66" s="18"/>
      <c r="QFT66" s="18"/>
      <c r="QFU66" s="18"/>
      <c r="QFV66" s="18"/>
      <c r="QFW66" s="18"/>
      <c r="QFX66" s="18"/>
      <c r="QFY66" s="18"/>
      <c r="QFZ66" s="18"/>
      <c r="QGA66" s="18"/>
      <c r="QGB66" s="18"/>
      <c r="QGC66" s="18"/>
      <c r="QGD66" s="18"/>
      <c r="QGE66" s="18"/>
      <c r="QGF66" s="18"/>
      <c r="QGG66" s="18"/>
      <c r="QGH66" s="18"/>
      <c r="QGI66" s="18"/>
      <c r="QGJ66" s="18"/>
      <c r="QGK66" s="18"/>
      <c r="QGL66" s="18"/>
      <c r="QGM66" s="18"/>
      <c r="QGN66" s="18"/>
      <c r="QGO66" s="18"/>
      <c r="QGP66" s="18"/>
      <c r="QGQ66" s="18"/>
      <c r="QGR66" s="18"/>
      <c r="QGS66" s="18"/>
      <c r="QGT66" s="18"/>
      <c r="QGU66" s="18"/>
      <c r="QGV66" s="18"/>
      <c r="QGW66" s="18"/>
      <c r="QGX66" s="18"/>
      <c r="QGY66" s="18"/>
      <c r="QGZ66" s="18"/>
      <c r="QHA66" s="18"/>
      <c r="QHB66" s="18"/>
      <c r="QHC66" s="18"/>
      <c r="QHD66" s="18"/>
      <c r="QHE66" s="18"/>
      <c r="QHF66" s="18"/>
      <c r="QHG66" s="18"/>
      <c r="QHH66" s="18"/>
      <c r="QHI66" s="18"/>
      <c r="QHJ66" s="18"/>
      <c r="QHK66" s="18"/>
      <c r="QHL66" s="18"/>
      <c r="QHM66" s="18"/>
      <c r="QHN66" s="18"/>
      <c r="QHO66" s="18"/>
      <c r="QHP66" s="18"/>
      <c r="QHQ66" s="18"/>
      <c r="QHR66" s="18"/>
      <c r="QHS66" s="18"/>
      <c r="QHT66" s="18"/>
      <c r="QHU66" s="18"/>
      <c r="QHV66" s="18"/>
      <c r="QHW66" s="18"/>
      <c r="QHX66" s="18"/>
      <c r="QHY66" s="18"/>
      <c r="QHZ66" s="18"/>
      <c r="QIA66" s="18"/>
      <c r="QIB66" s="18"/>
      <c r="QIC66" s="18"/>
      <c r="QID66" s="18"/>
      <c r="QIE66" s="18"/>
      <c r="QIF66" s="18"/>
      <c r="QIG66" s="18"/>
      <c r="QIH66" s="18"/>
      <c r="QII66" s="18"/>
      <c r="QIJ66" s="18"/>
      <c r="QIK66" s="18"/>
      <c r="QIL66" s="18"/>
      <c r="QIM66" s="18"/>
      <c r="QIN66" s="18"/>
      <c r="QIO66" s="18"/>
      <c r="QIP66" s="18"/>
      <c r="QIQ66" s="18"/>
      <c r="QIR66" s="18"/>
      <c r="QIS66" s="18"/>
      <c r="QIT66" s="18"/>
      <c r="QIU66" s="18"/>
      <c r="QIV66" s="18"/>
      <c r="QIW66" s="18"/>
      <c r="QIX66" s="18"/>
      <c r="QIY66" s="18"/>
      <c r="QIZ66" s="18"/>
      <c r="QJA66" s="18"/>
      <c r="QJB66" s="18"/>
      <c r="QJC66" s="18"/>
      <c r="QJD66" s="18"/>
      <c r="QJE66" s="18"/>
      <c r="QJF66" s="18"/>
      <c r="QJG66" s="18"/>
      <c r="QJH66" s="18"/>
      <c r="QJI66" s="18"/>
      <c r="QJJ66" s="18"/>
      <c r="QJK66" s="18"/>
      <c r="QJL66" s="18"/>
      <c r="QJM66" s="18"/>
      <c r="QJN66" s="18"/>
      <c r="QJO66" s="18"/>
      <c r="QJP66" s="18"/>
      <c r="QJQ66" s="18"/>
      <c r="QJR66" s="18"/>
      <c r="QJS66" s="18"/>
      <c r="QJT66" s="18"/>
      <c r="QJU66" s="18"/>
      <c r="QJV66" s="18"/>
      <c r="QJW66" s="18"/>
      <c r="QJX66" s="18"/>
      <c r="QJY66" s="18"/>
      <c r="QJZ66" s="18"/>
      <c r="QKA66" s="18"/>
      <c r="QKB66" s="18"/>
      <c r="QKC66" s="18"/>
      <c r="QKD66" s="18"/>
      <c r="QKE66" s="18"/>
      <c r="QKF66" s="18"/>
      <c r="QKG66" s="18"/>
      <c r="QKH66" s="18"/>
      <c r="QKI66" s="18"/>
      <c r="QKJ66" s="18"/>
      <c r="QKK66" s="18"/>
      <c r="QKL66" s="18"/>
      <c r="QKM66" s="18"/>
      <c r="QKN66" s="18"/>
      <c r="QKO66" s="18"/>
      <c r="QKP66" s="18"/>
      <c r="QKQ66" s="18"/>
      <c r="QKR66" s="18"/>
      <c r="QKS66" s="18"/>
      <c r="QKT66" s="18"/>
      <c r="QKU66" s="18"/>
      <c r="QKV66" s="18"/>
      <c r="QKW66" s="18"/>
      <c r="QKX66" s="18"/>
      <c r="QKY66" s="18"/>
      <c r="QKZ66" s="18"/>
      <c r="QLA66" s="18"/>
      <c r="QLB66" s="18"/>
      <c r="QLC66" s="18"/>
      <c r="QLD66" s="18"/>
      <c r="QLE66" s="18"/>
      <c r="QLF66" s="18"/>
      <c r="QLG66" s="18"/>
      <c r="QLH66" s="18"/>
      <c r="QLI66" s="18"/>
      <c r="QLJ66" s="18"/>
      <c r="QLK66" s="18"/>
      <c r="QLL66" s="18"/>
      <c r="QLM66" s="18"/>
      <c r="QLN66" s="18"/>
      <c r="QLO66" s="18"/>
      <c r="QLP66" s="18"/>
      <c r="QLQ66" s="18"/>
      <c r="QLR66" s="18"/>
      <c r="QLS66" s="18"/>
      <c r="QLT66" s="18"/>
      <c r="QLU66" s="18"/>
      <c r="QLV66" s="18"/>
      <c r="QLW66" s="18"/>
      <c r="QLX66" s="18"/>
      <c r="QLY66" s="18"/>
      <c r="QLZ66" s="18"/>
      <c r="QMA66" s="18"/>
      <c r="QMB66" s="18"/>
      <c r="QMC66" s="18"/>
      <c r="QMD66" s="18"/>
      <c r="QME66" s="18"/>
      <c r="QMF66" s="18"/>
      <c r="QMG66" s="18"/>
      <c r="QMH66" s="18"/>
      <c r="QMI66" s="18"/>
      <c r="QMJ66" s="18"/>
      <c r="QMK66" s="18"/>
      <c r="QML66" s="18"/>
      <c r="QMM66" s="18"/>
      <c r="QMN66" s="18"/>
      <c r="QMO66" s="18"/>
      <c r="QMP66" s="18"/>
      <c r="QMQ66" s="18"/>
      <c r="QMR66" s="18"/>
      <c r="QMS66" s="18"/>
      <c r="QMT66" s="18"/>
      <c r="QMU66" s="18"/>
      <c r="QMV66" s="18"/>
      <c r="QMW66" s="18"/>
      <c r="QMX66" s="18"/>
      <c r="QMY66" s="18"/>
      <c r="QMZ66" s="18"/>
      <c r="QNA66" s="18"/>
      <c r="QNB66" s="18"/>
      <c r="QNC66" s="18"/>
      <c r="QND66" s="18"/>
      <c r="QNE66" s="18"/>
      <c r="QNF66" s="18"/>
      <c r="QNG66" s="18"/>
      <c r="QNH66" s="18"/>
      <c r="QNI66" s="18"/>
      <c r="QNJ66" s="18"/>
      <c r="QNK66" s="18"/>
      <c r="QNL66" s="18"/>
      <c r="QNM66" s="18"/>
      <c r="QNN66" s="18"/>
      <c r="QNO66" s="18"/>
      <c r="QNP66" s="18"/>
      <c r="QNQ66" s="18"/>
      <c r="QNR66" s="18"/>
      <c r="QNS66" s="18"/>
      <c r="QNT66" s="18"/>
      <c r="QNU66" s="18"/>
      <c r="QNV66" s="18"/>
      <c r="QNW66" s="18"/>
      <c r="QNX66" s="18"/>
      <c r="QNY66" s="18"/>
      <c r="QNZ66" s="18"/>
      <c r="QOA66" s="18"/>
      <c r="QOB66" s="18"/>
      <c r="QOC66" s="18"/>
      <c r="QOD66" s="18"/>
      <c r="QOE66" s="18"/>
      <c r="QOF66" s="18"/>
      <c r="QOG66" s="18"/>
      <c r="QOH66" s="18"/>
      <c r="QOI66" s="18"/>
      <c r="QOJ66" s="18"/>
      <c r="QOK66" s="18"/>
      <c r="QOL66" s="18"/>
      <c r="QOM66" s="18"/>
      <c r="QON66" s="18"/>
      <c r="QOO66" s="18"/>
      <c r="QOP66" s="18"/>
      <c r="QOQ66" s="18"/>
      <c r="QOR66" s="18"/>
      <c r="QOS66" s="18"/>
      <c r="QOT66" s="18"/>
      <c r="QOU66" s="18"/>
      <c r="QOV66" s="18"/>
      <c r="QOW66" s="18"/>
      <c r="QOX66" s="18"/>
      <c r="QOY66" s="18"/>
      <c r="QOZ66" s="18"/>
      <c r="QPA66" s="18"/>
      <c r="QPB66" s="18"/>
      <c r="QPC66" s="18"/>
      <c r="QPD66" s="18"/>
      <c r="QPE66" s="18"/>
      <c r="QPF66" s="18"/>
      <c r="QPG66" s="18"/>
      <c r="QPH66" s="18"/>
      <c r="QPI66" s="18"/>
      <c r="QPJ66" s="18"/>
      <c r="QPK66" s="18"/>
      <c r="QPL66" s="18"/>
      <c r="QPM66" s="18"/>
      <c r="QPN66" s="18"/>
      <c r="QPO66" s="18"/>
      <c r="QPP66" s="18"/>
      <c r="QPQ66" s="18"/>
      <c r="QPR66" s="18"/>
      <c r="QPS66" s="18"/>
      <c r="QPT66" s="18"/>
      <c r="QPU66" s="18"/>
      <c r="QPV66" s="18"/>
      <c r="QPW66" s="18"/>
      <c r="QPX66" s="18"/>
      <c r="QPY66" s="18"/>
      <c r="QPZ66" s="18"/>
      <c r="QQA66" s="18"/>
      <c r="QQB66" s="18"/>
      <c r="QQC66" s="18"/>
      <c r="QQD66" s="18"/>
      <c r="QQE66" s="18"/>
      <c r="QQF66" s="18"/>
      <c r="QQG66" s="18"/>
      <c r="QQH66" s="18"/>
      <c r="QQI66" s="18"/>
      <c r="QQJ66" s="18"/>
      <c r="QQK66" s="18"/>
      <c r="QQL66" s="18"/>
      <c r="QQM66" s="18"/>
      <c r="QQN66" s="18"/>
      <c r="QQO66" s="18"/>
      <c r="QQP66" s="18"/>
      <c r="QQQ66" s="18"/>
      <c r="QQR66" s="18"/>
      <c r="QQS66" s="18"/>
      <c r="QQT66" s="18"/>
      <c r="QQU66" s="18"/>
      <c r="QQV66" s="18"/>
      <c r="QQW66" s="18"/>
      <c r="QQX66" s="18"/>
      <c r="QQY66" s="18"/>
      <c r="QQZ66" s="18"/>
      <c r="QRA66" s="18"/>
      <c r="QRB66" s="18"/>
      <c r="QRC66" s="18"/>
      <c r="QRD66" s="18"/>
      <c r="QRE66" s="18"/>
      <c r="QRF66" s="18"/>
      <c r="QRG66" s="18"/>
      <c r="QRH66" s="18"/>
      <c r="QRI66" s="18"/>
      <c r="QRJ66" s="18"/>
      <c r="QRK66" s="18"/>
      <c r="QRL66" s="18"/>
      <c r="QRM66" s="18"/>
      <c r="QRN66" s="18"/>
      <c r="QRO66" s="18"/>
      <c r="QRP66" s="18"/>
      <c r="QRQ66" s="18"/>
      <c r="QRR66" s="18"/>
      <c r="QRS66" s="18"/>
      <c r="QRT66" s="18"/>
      <c r="QRU66" s="18"/>
      <c r="QRV66" s="18"/>
      <c r="QRW66" s="18"/>
      <c r="QRX66" s="18"/>
      <c r="QRY66" s="18"/>
      <c r="QRZ66" s="18"/>
      <c r="QSA66" s="18"/>
      <c r="QSB66" s="18"/>
      <c r="QSC66" s="18"/>
      <c r="QSD66" s="18"/>
      <c r="QSE66" s="18"/>
      <c r="QSF66" s="18"/>
      <c r="QSG66" s="18"/>
      <c r="QSH66" s="18"/>
      <c r="QSI66" s="18"/>
      <c r="QSJ66" s="18"/>
      <c r="QSK66" s="18"/>
      <c r="QSL66" s="18"/>
      <c r="QSM66" s="18"/>
      <c r="QSN66" s="18"/>
      <c r="QSO66" s="18"/>
      <c r="QSP66" s="18"/>
      <c r="QSQ66" s="18"/>
      <c r="QSR66" s="18"/>
      <c r="QSS66" s="18"/>
      <c r="QST66" s="18"/>
      <c r="QSU66" s="18"/>
      <c r="QSV66" s="18"/>
      <c r="QSW66" s="18"/>
      <c r="QSX66" s="18"/>
      <c r="QSY66" s="18"/>
      <c r="QSZ66" s="18"/>
      <c r="QTA66" s="18"/>
      <c r="QTB66" s="18"/>
      <c r="QTC66" s="18"/>
      <c r="QTD66" s="18"/>
      <c r="QTE66" s="18"/>
      <c r="QTF66" s="18"/>
      <c r="QTG66" s="18"/>
      <c r="QTH66" s="18"/>
      <c r="QTI66" s="18"/>
      <c r="QTJ66" s="18"/>
      <c r="QTK66" s="18"/>
      <c r="QTL66" s="18"/>
      <c r="QTM66" s="18"/>
      <c r="QTN66" s="18"/>
      <c r="QTO66" s="18"/>
      <c r="QTP66" s="18"/>
      <c r="QTQ66" s="18"/>
      <c r="QTR66" s="18"/>
      <c r="QTS66" s="18"/>
      <c r="QTT66" s="18"/>
      <c r="QTU66" s="18"/>
      <c r="QTV66" s="18"/>
      <c r="QTW66" s="18"/>
      <c r="QTX66" s="18"/>
      <c r="QTY66" s="18"/>
      <c r="QTZ66" s="18"/>
      <c r="QUA66" s="18"/>
      <c r="QUB66" s="18"/>
      <c r="QUC66" s="18"/>
      <c r="QUD66" s="18"/>
      <c r="QUE66" s="18"/>
      <c r="QUF66" s="18"/>
      <c r="QUG66" s="18"/>
      <c r="QUH66" s="18"/>
      <c r="QUI66" s="18"/>
      <c r="QUJ66" s="18"/>
      <c r="QUK66" s="18"/>
      <c r="QUL66" s="18"/>
      <c r="QUM66" s="18"/>
      <c r="QUN66" s="18"/>
      <c r="QUO66" s="18"/>
      <c r="QUP66" s="18"/>
      <c r="QUQ66" s="18"/>
      <c r="QUR66" s="18"/>
      <c r="QUS66" s="18"/>
      <c r="QUT66" s="18"/>
      <c r="QUU66" s="18"/>
      <c r="QUV66" s="18"/>
      <c r="QUW66" s="18"/>
      <c r="QUX66" s="18"/>
      <c r="QUY66" s="18"/>
      <c r="QUZ66" s="18"/>
      <c r="QVA66" s="18"/>
      <c r="QVB66" s="18"/>
      <c r="QVC66" s="18"/>
      <c r="QVD66" s="18"/>
      <c r="QVE66" s="18"/>
      <c r="QVF66" s="18"/>
      <c r="QVG66" s="18"/>
      <c r="QVH66" s="18"/>
      <c r="QVI66" s="18"/>
      <c r="QVJ66" s="18"/>
      <c r="QVK66" s="18"/>
      <c r="QVL66" s="18"/>
      <c r="QVM66" s="18"/>
      <c r="QVN66" s="18"/>
      <c r="QVO66" s="18"/>
      <c r="QVP66" s="18"/>
      <c r="QVQ66" s="18"/>
      <c r="QVR66" s="18"/>
      <c r="QVS66" s="18"/>
      <c r="QVT66" s="18"/>
      <c r="QVU66" s="18"/>
      <c r="QVV66" s="18"/>
      <c r="QVW66" s="18"/>
      <c r="QVX66" s="18"/>
      <c r="QVY66" s="18"/>
      <c r="QVZ66" s="18"/>
      <c r="QWA66" s="18"/>
      <c r="QWB66" s="18"/>
      <c r="QWC66" s="18"/>
      <c r="QWD66" s="18"/>
      <c r="QWE66" s="18"/>
      <c r="QWF66" s="18"/>
      <c r="QWG66" s="18"/>
      <c r="QWH66" s="18"/>
      <c r="QWI66" s="18"/>
      <c r="QWJ66" s="18"/>
      <c r="QWK66" s="18"/>
      <c r="QWL66" s="18"/>
      <c r="QWM66" s="18"/>
      <c r="QWN66" s="18"/>
      <c r="QWO66" s="18"/>
      <c r="QWP66" s="18"/>
      <c r="QWQ66" s="18"/>
      <c r="QWR66" s="18"/>
      <c r="QWS66" s="18"/>
      <c r="QWT66" s="18"/>
      <c r="QWU66" s="18"/>
      <c r="QWV66" s="18"/>
      <c r="QWW66" s="18"/>
      <c r="QWX66" s="18"/>
      <c r="QWY66" s="18"/>
      <c r="QWZ66" s="18"/>
      <c r="QXA66" s="18"/>
      <c r="QXB66" s="18"/>
      <c r="QXC66" s="18"/>
      <c r="QXD66" s="18"/>
      <c r="QXE66" s="18"/>
      <c r="QXF66" s="18"/>
      <c r="QXG66" s="18"/>
      <c r="QXH66" s="18"/>
      <c r="QXI66" s="18"/>
      <c r="QXJ66" s="18"/>
      <c r="QXK66" s="18"/>
      <c r="QXL66" s="18"/>
      <c r="QXM66" s="18"/>
      <c r="QXN66" s="18"/>
      <c r="QXO66" s="18"/>
      <c r="QXP66" s="18"/>
      <c r="QXQ66" s="18"/>
      <c r="QXR66" s="18"/>
      <c r="QXS66" s="18"/>
      <c r="QXT66" s="18"/>
      <c r="QXU66" s="18"/>
      <c r="QXV66" s="18"/>
      <c r="QXW66" s="18"/>
      <c r="QXX66" s="18"/>
      <c r="QXY66" s="18"/>
      <c r="QXZ66" s="18"/>
      <c r="QYA66" s="18"/>
      <c r="QYB66" s="18"/>
      <c r="QYC66" s="18"/>
      <c r="QYD66" s="18"/>
      <c r="QYE66" s="18"/>
      <c r="QYF66" s="18"/>
      <c r="QYG66" s="18"/>
      <c r="QYH66" s="18"/>
      <c r="QYI66" s="18"/>
      <c r="QYJ66" s="18"/>
      <c r="QYK66" s="18"/>
      <c r="QYL66" s="18"/>
      <c r="QYM66" s="18"/>
      <c r="QYN66" s="18"/>
      <c r="QYO66" s="18"/>
      <c r="QYP66" s="18"/>
      <c r="QYQ66" s="18"/>
      <c r="QYR66" s="18"/>
      <c r="QYS66" s="18"/>
      <c r="QYT66" s="18"/>
      <c r="QYU66" s="18"/>
      <c r="QYV66" s="18"/>
      <c r="QYW66" s="18"/>
      <c r="QYX66" s="18"/>
      <c r="QYY66" s="18"/>
      <c r="QYZ66" s="18"/>
      <c r="QZA66" s="18"/>
      <c r="QZB66" s="18"/>
      <c r="QZC66" s="18"/>
      <c r="QZD66" s="18"/>
      <c r="QZE66" s="18"/>
      <c r="QZF66" s="18"/>
      <c r="QZG66" s="18"/>
      <c r="QZH66" s="18"/>
      <c r="QZI66" s="18"/>
      <c r="QZJ66" s="18"/>
      <c r="QZK66" s="18"/>
      <c r="QZL66" s="18"/>
      <c r="QZM66" s="18"/>
      <c r="QZN66" s="18"/>
      <c r="QZO66" s="18"/>
      <c r="QZP66" s="18"/>
      <c r="QZQ66" s="18"/>
      <c r="QZR66" s="18"/>
      <c r="QZS66" s="18"/>
      <c r="QZT66" s="18"/>
      <c r="QZU66" s="18"/>
      <c r="QZV66" s="18"/>
      <c r="QZW66" s="18"/>
      <c r="QZX66" s="18"/>
      <c r="QZY66" s="18"/>
      <c r="QZZ66" s="18"/>
      <c r="RAA66" s="18"/>
      <c r="RAB66" s="18"/>
      <c r="RAC66" s="18"/>
      <c r="RAD66" s="18"/>
      <c r="RAE66" s="18"/>
      <c r="RAF66" s="18"/>
      <c r="RAG66" s="18"/>
      <c r="RAH66" s="18"/>
      <c r="RAI66" s="18"/>
      <c r="RAJ66" s="18"/>
      <c r="RAK66" s="18"/>
      <c r="RAL66" s="18"/>
      <c r="RAM66" s="18"/>
      <c r="RAN66" s="18"/>
      <c r="RAO66" s="18"/>
      <c r="RAP66" s="18"/>
      <c r="RAQ66" s="18"/>
      <c r="RAR66" s="18"/>
      <c r="RAS66" s="18"/>
      <c r="RAT66" s="18"/>
      <c r="RAU66" s="18"/>
      <c r="RAV66" s="18"/>
      <c r="RAW66" s="18"/>
      <c r="RAX66" s="18"/>
      <c r="RAY66" s="18"/>
      <c r="RAZ66" s="18"/>
      <c r="RBA66" s="18"/>
      <c r="RBB66" s="18"/>
      <c r="RBC66" s="18"/>
      <c r="RBD66" s="18"/>
      <c r="RBE66" s="18"/>
      <c r="RBF66" s="18"/>
      <c r="RBG66" s="18"/>
      <c r="RBH66" s="18"/>
      <c r="RBI66" s="18"/>
      <c r="RBJ66" s="18"/>
      <c r="RBK66" s="18"/>
      <c r="RBL66" s="18"/>
      <c r="RBM66" s="18"/>
      <c r="RBN66" s="18"/>
      <c r="RBO66" s="18"/>
      <c r="RBP66" s="18"/>
      <c r="RBQ66" s="18"/>
      <c r="RBR66" s="18"/>
      <c r="RBS66" s="18"/>
      <c r="RBT66" s="18"/>
      <c r="RBU66" s="18"/>
      <c r="RBV66" s="18"/>
      <c r="RBW66" s="18"/>
      <c r="RBX66" s="18"/>
      <c r="RBY66" s="18"/>
      <c r="RBZ66" s="18"/>
      <c r="RCA66" s="18"/>
      <c r="RCB66" s="18"/>
      <c r="RCC66" s="18"/>
      <c r="RCD66" s="18"/>
      <c r="RCE66" s="18"/>
      <c r="RCF66" s="18"/>
      <c r="RCG66" s="18"/>
      <c r="RCH66" s="18"/>
      <c r="RCI66" s="18"/>
      <c r="RCJ66" s="18"/>
      <c r="RCK66" s="18"/>
      <c r="RCL66" s="18"/>
      <c r="RCM66" s="18"/>
      <c r="RCN66" s="18"/>
      <c r="RCO66" s="18"/>
      <c r="RCP66" s="18"/>
      <c r="RCQ66" s="18"/>
      <c r="RCR66" s="18"/>
      <c r="RCS66" s="18"/>
      <c r="RCT66" s="18"/>
      <c r="RCU66" s="18"/>
      <c r="RCV66" s="18"/>
      <c r="RCW66" s="18"/>
      <c r="RCX66" s="18"/>
      <c r="RCY66" s="18"/>
      <c r="RCZ66" s="18"/>
      <c r="RDA66" s="18"/>
      <c r="RDB66" s="18"/>
      <c r="RDC66" s="18"/>
      <c r="RDD66" s="18"/>
      <c r="RDE66" s="18"/>
      <c r="RDF66" s="18"/>
      <c r="RDG66" s="18"/>
      <c r="RDH66" s="18"/>
      <c r="RDI66" s="18"/>
      <c r="RDJ66" s="18"/>
      <c r="RDK66" s="18"/>
      <c r="RDL66" s="18"/>
      <c r="RDM66" s="18"/>
      <c r="RDN66" s="18"/>
      <c r="RDO66" s="18"/>
      <c r="RDP66" s="18"/>
      <c r="RDQ66" s="18"/>
      <c r="RDR66" s="18"/>
      <c r="RDS66" s="18"/>
      <c r="RDT66" s="18"/>
      <c r="RDU66" s="18"/>
      <c r="RDV66" s="18"/>
      <c r="RDW66" s="18"/>
      <c r="RDX66" s="18"/>
      <c r="RDY66" s="18"/>
      <c r="RDZ66" s="18"/>
      <c r="REA66" s="18"/>
      <c r="REB66" s="18"/>
      <c r="REC66" s="18"/>
      <c r="RED66" s="18"/>
      <c r="REE66" s="18"/>
      <c r="REF66" s="18"/>
      <c r="REG66" s="18"/>
      <c r="REH66" s="18"/>
      <c r="REI66" s="18"/>
      <c r="REJ66" s="18"/>
      <c r="REK66" s="18"/>
      <c r="REL66" s="18"/>
      <c r="REM66" s="18"/>
      <c r="REN66" s="18"/>
      <c r="REO66" s="18"/>
      <c r="REP66" s="18"/>
      <c r="REQ66" s="18"/>
      <c r="RER66" s="18"/>
      <c r="RES66" s="18"/>
      <c r="RET66" s="18"/>
      <c r="REU66" s="18"/>
      <c r="REV66" s="18"/>
      <c r="REW66" s="18"/>
      <c r="REX66" s="18"/>
      <c r="REY66" s="18"/>
      <c r="REZ66" s="18"/>
      <c r="RFA66" s="18"/>
      <c r="RFB66" s="18"/>
      <c r="RFC66" s="18"/>
      <c r="RFD66" s="18"/>
      <c r="RFE66" s="18"/>
      <c r="RFF66" s="18"/>
      <c r="RFG66" s="18"/>
      <c r="RFH66" s="18"/>
      <c r="RFI66" s="18"/>
      <c r="RFJ66" s="18"/>
      <c r="RFK66" s="18"/>
      <c r="RFL66" s="18"/>
      <c r="RFM66" s="18"/>
      <c r="RFN66" s="18"/>
      <c r="RFO66" s="18"/>
      <c r="RFP66" s="18"/>
      <c r="RFQ66" s="18"/>
      <c r="RFR66" s="18"/>
      <c r="RFS66" s="18"/>
      <c r="RFT66" s="18"/>
      <c r="RFU66" s="18"/>
      <c r="RFV66" s="18"/>
      <c r="RFW66" s="18"/>
      <c r="RFX66" s="18"/>
      <c r="RFY66" s="18"/>
      <c r="RFZ66" s="18"/>
      <c r="RGA66" s="18"/>
      <c r="RGB66" s="18"/>
      <c r="RGC66" s="18"/>
      <c r="RGD66" s="18"/>
      <c r="RGE66" s="18"/>
      <c r="RGF66" s="18"/>
      <c r="RGG66" s="18"/>
      <c r="RGH66" s="18"/>
      <c r="RGI66" s="18"/>
      <c r="RGJ66" s="18"/>
      <c r="RGK66" s="18"/>
      <c r="RGL66" s="18"/>
      <c r="RGM66" s="18"/>
      <c r="RGN66" s="18"/>
      <c r="RGO66" s="18"/>
      <c r="RGP66" s="18"/>
      <c r="RGQ66" s="18"/>
      <c r="RGR66" s="18"/>
      <c r="RGS66" s="18"/>
      <c r="RGT66" s="18"/>
      <c r="RGU66" s="18"/>
      <c r="RGV66" s="18"/>
      <c r="RGW66" s="18"/>
      <c r="RGX66" s="18"/>
      <c r="RGY66" s="18"/>
      <c r="RGZ66" s="18"/>
      <c r="RHA66" s="18"/>
      <c r="RHB66" s="18"/>
      <c r="RHC66" s="18"/>
      <c r="RHD66" s="18"/>
      <c r="RHE66" s="18"/>
      <c r="RHF66" s="18"/>
      <c r="RHG66" s="18"/>
      <c r="RHH66" s="18"/>
      <c r="RHI66" s="18"/>
      <c r="RHJ66" s="18"/>
      <c r="RHK66" s="18"/>
      <c r="RHL66" s="18"/>
      <c r="RHM66" s="18"/>
      <c r="RHN66" s="18"/>
      <c r="RHO66" s="18"/>
      <c r="RHP66" s="18"/>
      <c r="RHQ66" s="18"/>
      <c r="RHR66" s="18"/>
      <c r="RHS66" s="18"/>
      <c r="RHT66" s="18"/>
      <c r="RHU66" s="18"/>
      <c r="RHV66" s="18"/>
      <c r="RHW66" s="18"/>
      <c r="RHX66" s="18"/>
      <c r="RHY66" s="18"/>
      <c r="RHZ66" s="18"/>
      <c r="RIA66" s="18"/>
      <c r="RIB66" s="18"/>
      <c r="RIC66" s="18"/>
      <c r="RID66" s="18"/>
      <c r="RIE66" s="18"/>
      <c r="RIF66" s="18"/>
      <c r="RIG66" s="18"/>
      <c r="RIH66" s="18"/>
      <c r="RII66" s="18"/>
      <c r="RIJ66" s="18"/>
      <c r="RIK66" s="18"/>
      <c r="RIL66" s="18"/>
      <c r="RIM66" s="18"/>
      <c r="RIN66" s="18"/>
      <c r="RIO66" s="18"/>
      <c r="RIP66" s="18"/>
      <c r="RIQ66" s="18"/>
      <c r="RIR66" s="18"/>
      <c r="RIS66" s="18"/>
      <c r="RIT66" s="18"/>
      <c r="RIU66" s="18"/>
      <c r="RIV66" s="18"/>
      <c r="RIW66" s="18"/>
      <c r="RIX66" s="18"/>
      <c r="RIY66" s="18"/>
      <c r="RIZ66" s="18"/>
      <c r="RJA66" s="18"/>
      <c r="RJB66" s="18"/>
      <c r="RJC66" s="18"/>
      <c r="RJD66" s="18"/>
      <c r="RJE66" s="18"/>
      <c r="RJF66" s="18"/>
      <c r="RJG66" s="18"/>
      <c r="RJH66" s="18"/>
      <c r="RJI66" s="18"/>
      <c r="RJJ66" s="18"/>
      <c r="RJK66" s="18"/>
      <c r="RJL66" s="18"/>
      <c r="RJM66" s="18"/>
      <c r="RJN66" s="18"/>
      <c r="RJO66" s="18"/>
      <c r="RJP66" s="18"/>
      <c r="RJQ66" s="18"/>
      <c r="RJR66" s="18"/>
      <c r="RJS66" s="18"/>
      <c r="RJT66" s="18"/>
      <c r="RJU66" s="18"/>
      <c r="RJV66" s="18"/>
      <c r="RJW66" s="18"/>
      <c r="RJX66" s="18"/>
      <c r="RJY66" s="18"/>
      <c r="RJZ66" s="18"/>
      <c r="RKA66" s="18"/>
      <c r="RKB66" s="18"/>
      <c r="RKC66" s="18"/>
      <c r="RKD66" s="18"/>
      <c r="RKE66" s="18"/>
      <c r="RKF66" s="18"/>
      <c r="RKG66" s="18"/>
      <c r="RKH66" s="18"/>
      <c r="RKI66" s="18"/>
      <c r="RKJ66" s="18"/>
      <c r="RKK66" s="18"/>
      <c r="RKL66" s="18"/>
      <c r="RKM66" s="18"/>
      <c r="RKN66" s="18"/>
      <c r="RKO66" s="18"/>
      <c r="RKP66" s="18"/>
      <c r="RKQ66" s="18"/>
      <c r="RKR66" s="18"/>
      <c r="RKS66" s="18"/>
      <c r="RKT66" s="18"/>
      <c r="RKU66" s="18"/>
      <c r="RKV66" s="18"/>
      <c r="RKW66" s="18"/>
      <c r="RKX66" s="18"/>
      <c r="RKY66" s="18"/>
      <c r="RKZ66" s="18"/>
      <c r="RLA66" s="18"/>
      <c r="RLB66" s="18"/>
      <c r="RLC66" s="18"/>
      <c r="RLD66" s="18"/>
      <c r="RLE66" s="18"/>
      <c r="RLF66" s="18"/>
      <c r="RLG66" s="18"/>
      <c r="RLH66" s="18"/>
      <c r="RLI66" s="18"/>
      <c r="RLJ66" s="18"/>
      <c r="RLK66" s="18"/>
      <c r="RLL66" s="18"/>
      <c r="RLM66" s="18"/>
      <c r="RLN66" s="18"/>
      <c r="RLO66" s="18"/>
      <c r="RLP66" s="18"/>
      <c r="RLQ66" s="18"/>
      <c r="RLR66" s="18"/>
      <c r="RLS66" s="18"/>
      <c r="RLT66" s="18"/>
      <c r="RLU66" s="18"/>
      <c r="RLV66" s="18"/>
      <c r="RLW66" s="18"/>
      <c r="RLX66" s="18"/>
      <c r="RLY66" s="18"/>
      <c r="RLZ66" s="18"/>
      <c r="RMA66" s="18"/>
      <c r="RMB66" s="18"/>
      <c r="RMC66" s="18"/>
      <c r="RMD66" s="18"/>
      <c r="RME66" s="18"/>
      <c r="RMF66" s="18"/>
      <c r="RMG66" s="18"/>
      <c r="RMH66" s="18"/>
      <c r="RMI66" s="18"/>
      <c r="RMJ66" s="18"/>
      <c r="RMK66" s="18"/>
      <c r="RML66" s="18"/>
      <c r="RMM66" s="18"/>
      <c r="RMN66" s="18"/>
      <c r="RMO66" s="18"/>
      <c r="RMP66" s="18"/>
      <c r="RMQ66" s="18"/>
      <c r="RMR66" s="18"/>
      <c r="RMS66" s="18"/>
      <c r="RMT66" s="18"/>
      <c r="RMU66" s="18"/>
      <c r="RMV66" s="18"/>
      <c r="RMW66" s="18"/>
      <c r="RMX66" s="18"/>
      <c r="RMY66" s="18"/>
      <c r="RMZ66" s="18"/>
      <c r="RNA66" s="18"/>
      <c r="RNB66" s="18"/>
      <c r="RNC66" s="18"/>
      <c r="RND66" s="18"/>
      <c r="RNE66" s="18"/>
      <c r="RNF66" s="18"/>
      <c r="RNG66" s="18"/>
      <c r="RNH66" s="18"/>
      <c r="RNI66" s="18"/>
      <c r="RNJ66" s="18"/>
      <c r="RNK66" s="18"/>
      <c r="RNL66" s="18"/>
      <c r="RNM66" s="18"/>
      <c r="RNN66" s="18"/>
      <c r="RNO66" s="18"/>
      <c r="RNP66" s="18"/>
      <c r="RNQ66" s="18"/>
      <c r="RNR66" s="18"/>
      <c r="RNS66" s="18"/>
      <c r="RNT66" s="18"/>
      <c r="RNU66" s="18"/>
      <c r="RNV66" s="18"/>
      <c r="RNW66" s="18"/>
      <c r="RNX66" s="18"/>
      <c r="RNY66" s="18"/>
      <c r="RNZ66" s="18"/>
      <c r="ROA66" s="18"/>
      <c r="ROB66" s="18"/>
      <c r="ROC66" s="18"/>
      <c r="ROD66" s="18"/>
      <c r="ROE66" s="18"/>
      <c r="ROF66" s="18"/>
      <c r="ROG66" s="18"/>
      <c r="ROH66" s="18"/>
      <c r="ROI66" s="18"/>
      <c r="ROJ66" s="18"/>
      <c r="ROK66" s="18"/>
      <c r="ROL66" s="18"/>
      <c r="ROM66" s="18"/>
      <c r="RON66" s="18"/>
      <c r="ROO66" s="18"/>
      <c r="ROP66" s="18"/>
      <c r="ROQ66" s="18"/>
      <c r="ROR66" s="18"/>
      <c r="ROS66" s="18"/>
      <c r="ROT66" s="18"/>
      <c r="ROU66" s="18"/>
      <c r="ROV66" s="18"/>
      <c r="ROW66" s="18"/>
      <c r="ROX66" s="18"/>
      <c r="ROY66" s="18"/>
      <c r="ROZ66" s="18"/>
      <c r="RPA66" s="18"/>
      <c r="RPB66" s="18"/>
      <c r="RPC66" s="18"/>
      <c r="RPD66" s="18"/>
      <c r="RPE66" s="18"/>
      <c r="RPF66" s="18"/>
      <c r="RPG66" s="18"/>
      <c r="RPH66" s="18"/>
      <c r="RPI66" s="18"/>
      <c r="RPJ66" s="18"/>
      <c r="RPK66" s="18"/>
      <c r="RPL66" s="18"/>
      <c r="RPM66" s="18"/>
      <c r="RPN66" s="18"/>
      <c r="RPO66" s="18"/>
      <c r="RPP66" s="18"/>
      <c r="RPQ66" s="18"/>
      <c r="RPR66" s="18"/>
      <c r="RPS66" s="18"/>
      <c r="RPT66" s="18"/>
      <c r="RPU66" s="18"/>
      <c r="RPV66" s="18"/>
      <c r="RPW66" s="18"/>
      <c r="RPX66" s="18"/>
      <c r="RPY66" s="18"/>
      <c r="RPZ66" s="18"/>
      <c r="RQA66" s="18"/>
      <c r="RQB66" s="18"/>
      <c r="RQC66" s="18"/>
      <c r="RQD66" s="18"/>
      <c r="RQE66" s="18"/>
      <c r="RQF66" s="18"/>
      <c r="RQG66" s="18"/>
      <c r="RQH66" s="18"/>
      <c r="RQI66" s="18"/>
      <c r="RQJ66" s="18"/>
      <c r="RQK66" s="18"/>
      <c r="RQL66" s="18"/>
      <c r="RQM66" s="18"/>
      <c r="RQN66" s="18"/>
      <c r="RQO66" s="18"/>
      <c r="RQP66" s="18"/>
      <c r="RQQ66" s="18"/>
      <c r="RQR66" s="18"/>
      <c r="RQS66" s="18"/>
      <c r="RQT66" s="18"/>
      <c r="RQU66" s="18"/>
      <c r="RQV66" s="18"/>
      <c r="RQW66" s="18"/>
      <c r="RQX66" s="18"/>
      <c r="RQY66" s="18"/>
      <c r="RQZ66" s="18"/>
      <c r="RRA66" s="18"/>
      <c r="RRB66" s="18"/>
      <c r="RRC66" s="18"/>
      <c r="RRD66" s="18"/>
      <c r="RRE66" s="18"/>
      <c r="RRF66" s="18"/>
      <c r="RRG66" s="18"/>
      <c r="RRH66" s="18"/>
      <c r="RRI66" s="18"/>
      <c r="RRJ66" s="18"/>
      <c r="RRK66" s="18"/>
      <c r="RRL66" s="18"/>
      <c r="RRM66" s="18"/>
      <c r="RRN66" s="18"/>
      <c r="RRO66" s="18"/>
      <c r="RRP66" s="18"/>
      <c r="RRQ66" s="18"/>
      <c r="RRR66" s="18"/>
      <c r="RRS66" s="18"/>
      <c r="RRT66" s="18"/>
      <c r="RRU66" s="18"/>
      <c r="RRV66" s="18"/>
      <c r="RRW66" s="18"/>
      <c r="RRX66" s="18"/>
      <c r="RRY66" s="18"/>
      <c r="RRZ66" s="18"/>
      <c r="RSA66" s="18"/>
      <c r="RSB66" s="18"/>
      <c r="RSC66" s="18"/>
      <c r="RSD66" s="18"/>
      <c r="RSE66" s="18"/>
      <c r="RSF66" s="18"/>
      <c r="RSG66" s="18"/>
      <c r="RSH66" s="18"/>
      <c r="RSI66" s="18"/>
      <c r="RSJ66" s="18"/>
      <c r="RSK66" s="18"/>
      <c r="RSL66" s="18"/>
      <c r="RSM66" s="18"/>
      <c r="RSN66" s="18"/>
      <c r="RSO66" s="18"/>
      <c r="RSP66" s="18"/>
      <c r="RSQ66" s="18"/>
      <c r="RSR66" s="18"/>
      <c r="RSS66" s="18"/>
      <c r="RST66" s="18"/>
      <c r="RSU66" s="18"/>
      <c r="RSV66" s="18"/>
      <c r="RSW66" s="18"/>
      <c r="RSX66" s="18"/>
      <c r="RSY66" s="18"/>
      <c r="RSZ66" s="18"/>
      <c r="RTA66" s="18"/>
      <c r="RTB66" s="18"/>
      <c r="RTC66" s="18"/>
      <c r="RTD66" s="18"/>
      <c r="RTE66" s="18"/>
      <c r="RTF66" s="18"/>
      <c r="RTG66" s="18"/>
      <c r="RTH66" s="18"/>
      <c r="RTI66" s="18"/>
      <c r="RTJ66" s="18"/>
      <c r="RTK66" s="18"/>
      <c r="RTL66" s="18"/>
      <c r="RTM66" s="18"/>
      <c r="RTN66" s="18"/>
      <c r="RTO66" s="18"/>
      <c r="RTP66" s="18"/>
      <c r="RTQ66" s="18"/>
      <c r="RTR66" s="18"/>
      <c r="RTS66" s="18"/>
      <c r="RTT66" s="18"/>
      <c r="RTU66" s="18"/>
      <c r="RTV66" s="18"/>
      <c r="RTW66" s="18"/>
      <c r="RTX66" s="18"/>
      <c r="RTY66" s="18"/>
      <c r="RTZ66" s="18"/>
      <c r="RUA66" s="18"/>
      <c r="RUB66" s="18"/>
      <c r="RUC66" s="18"/>
      <c r="RUD66" s="18"/>
      <c r="RUE66" s="18"/>
      <c r="RUF66" s="18"/>
      <c r="RUG66" s="18"/>
      <c r="RUH66" s="18"/>
      <c r="RUI66" s="18"/>
      <c r="RUJ66" s="18"/>
      <c r="RUK66" s="18"/>
      <c r="RUL66" s="18"/>
      <c r="RUM66" s="18"/>
      <c r="RUN66" s="18"/>
      <c r="RUO66" s="18"/>
      <c r="RUP66" s="18"/>
      <c r="RUQ66" s="18"/>
      <c r="RUR66" s="18"/>
      <c r="RUS66" s="18"/>
      <c r="RUT66" s="18"/>
      <c r="RUU66" s="18"/>
      <c r="RUV66" s="18"/>
      <c r="RUW66" s="18"/>
      <c r="RUX66" s="18"/>
      <c r="RUY66" s="18"/>
      <c r="RUZ66" s="18"/>
      <c r="RVA66" s="18"/>
      <c r="RVB66" s="18"/>
      <c r="RVC66" s="18"/>
      <c r="RVD66" s="18"/>
      <c r="RVE66" s="18"/>
      <c r="RVF66" s="18"/>
      <c r="RVG66" s="18"/>
      <c r="RVH66" s="18"/>
      <c r="RVI66" s="18"/>
      <c r="RVJ66" s="18"/>
      <c r="RVK66" s="18"/>
      <c r="RVL66" s="18"/>
      <c r="RVM66" s="18"/>
      <c r="RVN66" s="18"/>
      <c r="RVO66" s="18"/>
      <c r="RVP66" s="18"/>
      <c r="RVQ66" s="18"/>
      <c r="RVR66" s="18"/>
      <c r="RVS66" s="18"/>
      <c r="RVT66" s="18"/>
      <c r="RVU66" s="18"/>
      <c r="RVV66" s="18"/>
      <c r="RVW66" s="18"/>
      <c r="RVX66" s="18"/>
      <c r="RVY66" s="18"/>
      <c r="RVZ66" s="18"/>
      <c r="RWA66" s="18"/>
      <c r="RWB66" s="18"/>
      <c r="RWC66" s="18"/>
      <c r="RWD66" s="18"/>
      <c r="RWE66" s="18"/>
      <c r="RWF66" s="18"/>
      <c r="RWG66" s="18"/>
      <c r="RWH66" s="18"/>
      <c r="RWI66" s="18"/>
      <c r="RWJ66" s="18"/>
      <c r="RWK66" s="18"/>
      <c r="RWL66" s="18"/>
      <c r="RWM66" s="18"/>
      <c r="RWN66" s="18"/>
      <c r="RWO66" s="18"/>
      <c r="RWP66" s="18"/>
      <c r="RWQ66" s="18"/>
      <c r="RWR66" s="18"/>
      <c r="RWS66" s="18"/>
      <c r="RWT66" s="18"/>
      <c r="RWU66" s="18"/>
      <c r="RWV66" s="18"/>
      <c r="RWW66" s="18"/>
      <c r="RWX66" s="18"/>
      <c r="RWY66" s="18"/>
      <c r="RWZ66" s="18"/>
      <c r="RXA66" s="18"/>
      <c r="RXB66" s="18"/>
      <c r="RXC66" s="18"/>
      <c r="RXD66" s="18"/>
      <c r="RXE66" s="18"/>
      <c r="RXF66" s="18"/>
      <c r="RXG66" s="18"/>
      <c r="RXH66" s="18"/>
      <c r="RXI66" s="18"/>
      <c r="RXJ66" s="18"/>
      <c r="RXK66" s="18"/>
      <c r="RXL66" s="18"/>
      <c r="RXM66" s="18"/>
      <c r="RXN66" s="18"/>
      <c r="RXO66" s="18"/>
      <c r="RXP66" s="18"/>
      <c r="RXQ66" s="18"/>
      <c r="RXR66" s="18"/>
      <c r="RXS66" s="18"/>
      <c r="RXT66" s="18"/>
      <c r="RXU66" s="18"/>
      <c r="RXV66" s="18"/>
      <c r="RXW66" s="18"/>
      <c r="RXX66" s="18"/>
      <c r="RXY66" s="18"/>
      <c r="RXZ66" s="18"/>
      <c r="RYA66" s="18"/>
      <c r="RYB66" s="18"/>
      <c r="RYC66" s="18"/>
      <c r="RYD66" s="18"/>
      <c r="RYE66" s="18"/>
      <c r="RYF66" s="18"/>
      <c r="RYG66" s="18"/>
      <c r="RYH66" s="18"/>
      <c r="RYI66" s="18"/>
      <c r="RYJ66" s="18"/>
      <c r="RYK66" s="18"/>
      <c r="RYL66" s="18"/>
      <c r="RYM66" s="18"/>
      <c r="RYN66" s="18"/>
      <c r="RYO66" s="18"/>
      <c r="RYP66" s="18"/>
      <c r="RYQ66" s="18"/>
      <c r="RYR66" s="18"/>
      <c r="RYS66" s="18"/>
      <c r="RYT66" s="18"/>
      <c r="RYU66" s="18"/>
      <c r="RYV66" s="18"/>
      <c r="RYW66" s="18"/>
      <c r="RYX66" s="18"/>
      <c r="RYY66" s="18"/>
      <c r="RYZ66" s="18"/>
      <c r="RZA66" s="18"/>
      <c r="RZB66" s="18"/>
      <c r="RZC66" s="18"/>
      <c r="RZD66" s="18"/>
      <c r="RZE66" s="18"/>
      <c r="RZF66" s="18"/>
      <c r="RZG66" s="18"/>
      <c r="RZH66" s="18"/>
      <c r="RZI66" s="18"/>
      <c r="RZJ66" s="18"/>
      <c r="RZK66" s="18"/>
      <c r="RZL66" s="18"/>
      <c r="RZM66" s="18"/>
      <c r="RZN66" s="18"/>
      <c r="RZO66" s="18"/>
      <c r="RZP66" s="18"/>
      <c r="RZQ66" s="18"/>
      <c r="RZR66" s="18"/>
      <c r="RZS66" s="18"/>
      <c r="RZT66" s="18"/>
      <c r="RZU66" s="18"/>
      <c r="RZV66" s="18"/>
      <c r="RZW66" s="18"/>
      <c r="RZX66" s="18"/>
      <c r="RZY66" s="18"/>
      <c r="RZZ66" s="18"/>
      <c r="SAA66" s="18"/>
      <c r="SAB66" s="18"/>
      <c r="SAC66" s="18"/>
      <c r="SAD66" s="18"/>
      <c r="SAE66" s="18"/>
      <c r="SAF66" s="18"/>
      <c r="SAG66" s="18"/>
      <c r="SAH66" s="18"/>
      <c r="SAI66" s="18"/>
      <c r="SAJ66" s="18"/>
      <c r="SAK66" s="18"/>
      <c r="SAL66" s="18"/>
      <c r="SAM66" s="18"/>
      <c r="SAN66" s="18"/>
      <c r="SAO66" s="18"/>
      <c r="SAP66" s="18"/>
      <c r="SAQ66" s="18"/>
      <c r="SAR66" s="18"/>
      <c r="SAS66" s="18"/>
      <c r="SAT66" s="18"/>
      <c r="SAU66" s="18"/>
      <c r="SAV66" s="18"/>
      <c r="SAW66" s="18"/>
      <c r="SAX66" s="18"/>
      <c r="SAY66" s="18"/>
      <c r="SAZ66" s="18"/>
      <c r="SBA66" s="18"/>
      <c r="SBB66" s="18"/>
      <c r="SBC66" s="18"/>
      <c r="SBD66" s="18"/>
      <c r="SBE66" s="18"/>
      <c r="SBF66" s="18"/>
      <c r="SBG66" s="18"/>
      <c r="SBH66" s="18"/>
      <c r="SBI66" s="18"/>
      <c r="SBJ66" s="18"/>
      <c r="SBK66" s="18"/>
      <c r="SBL66" s="18"/>
      <c r="SBM66" s="18"/>
      <c r="SBN66" s="18"/>
      <c r="SBO66" s="18"/>
      <c r="SBP66" s="18"/>
      <c r="SBQ66" s="18"/>
      <c r="SBR66" s="18"/>
      <c r="SBS66" s="18"/>
      <c r="SBT66" s="18"/>
      <c r="SBU66" s="18"/>
      <c r="SBV66" s="18"/>
      <c r="SBW66" s="18"/>
      <c r="SBX66" s="18"/>
      <c r="SBY66" s="18"/>
      <c r="SBZ66" s="18"/>
      <c r="SCA66" s="18"/>
      <c r="SCB66" s="18"/>
      <c r="SCC66" s="18"/>
      <c r="SCD66" s="18"/>
      <c r="SCE66" s="18"/>
      <c r="SCF66" s="18"/>
      <c r="SCG66" s="18"/>
      <c r="SCH66" s="18"/>
      <c r="SCI66" s="18"/>
      <c r="SCJ66" s="18"/>
      <c r="SCK66" s="18"/>
      <c r="SCL66" s="18"/>
      <c r="SCM66" s="18"/>
      <c r="SCN66" s="18"/>
      <c r="SCO66" s="18"/>
      <c r="SCP66" s="18"/>
      <c r="SCQ66" s="18"/>
      <c r="SCR66" s="18"/>
      <c r="SCS66" s="18"/>
      <c r="SCT66" s="18"/>
      <c r="SCU66" s="18"/>
      <c r="SCV66" s="18"/>
      <c r="SCW66" s="18"/>
      <c r="SCX66" s="18"/>
      <c r="SCY66" s="18"/>
      <c r="SCZ66" s="18"/>
      <c r="SDA66" s="18"/>
      <c r="SDB66" s="18"/>
      <c r="SDC66" s="18"/>
      <c r="SDD66" s="18"/>
      <c r="SDE66" s="18"/>
      <c r="SDF66" s="18"/>
      <c r="SDG66" s="18"/>
      <c r="SDH66" s="18"/>
      <c r="SDI66" s="18"/>
      <c r="SDJ66" s="18"/>
      <c r="SDK66" s="18"/>
      <c r="SDL66" s="18"/>
      <c r="SDM66" s="18"/>
      <c r="SDN66" s="18"/>
      <c r="SDO66" s="18"/>
      <c r="SDP66" s="18"/>
      <c r="SDQ66" s="18"/>
      <c r="SDR66" s="18"/>
      <c r="SDS66" s="18"/>
      <c r="SDT66" s="18"/>
      <c r="SDU66" s="18"/>
      <c r="SDV66" s="18"/>
      <c r="SDW66" s="18"/>
      <c r="SDX66" s="18"/>
      <c r="SDY66" s="18"/>
      <c r="SDZ66" s="18"/>
      <c r="SEA66" s="18"/>
      <c r="SEB66" s="18"/>
      <c r="SEC66" s="18"/>
      <c r="SED66" s="18"/>
      <c r="SEE66" s="18"/>
      <c r="SEF66" s="18"/>
      <c r="SEG66" s="18"/>
      <c r="SEH66" s="18"/>
      <c r="SEI66" s="18"/>
      <c r="SEJ66" s="18"/>
      <c r="SEK66" s="18"/>
      <c r="SEL66" s="18"/>
      <c r="SEM66" s="18"/>
      <c r="SEN66" s="18"/>
      <c r="SEO66" s="18"/>
      <c r="SEP66" s="18"/>
      <c r="SEQ66" s="18"/>
      <c r="SER66" s="18"/>
      <c r="SES66" s="18"/>
      <c r="SET66" s="18"/>
      <c r="SEU66" s="18"/>
      <c r="SEV66" s="18"/>
      <c r="SEW66" s="18"/>
      <c r="SEX66" s="18"/>
      <c r="SEY66" s="18"/>
      <c r="SEZ66" s="18"/>
      <c r="SFA66" s="18"/>
      <c r="SFB66" s="18"/>
      <c r="SFC66" s="18"/>
      <c r="SFD66" s="18"/>
      <c r="SFE66" s="18"/>
      <c r="SFF66" s="18"/>
      <c r="SFG66" s="18"/>
      <c r="SFH66" s="18"/>
      <c r="SFI66" s="18"/>
      <c r="SFJ66" s="18"/>
      <c r="SFK66" s="18"/>
      <c r="SFL66" s="18"/>
      <c r="SFM66" s="18"/>
      <c r="SFN66" s="18"/>
      <c r="SFO66" s="18"/>
      <c r="SFP66" s="18"/>
      <c r="SFQ66" s="18"/>
      <c r="SFR66" s="18"/>
      <c r="SFS66" s="18"/>
      <c r="SFT66" s="18"/>
      <c r="SFU66" s="18"/>
      <c r="SFV66" s="18"/>
      <c r="SFW66" s="18"/>
      <c r="SFX66" s="18"/>
      <c r="SFY66" s="18"/>
      <c r="SFZ66" s="18"/>
      <c r="SGA66" s="18"/>
      <c r="SGB66" s="18"/>
      <c r="SGC66" s="18"/>
      <c r="SGD66" s="18"/>
      <c r="SGE66" s="18"/>
      <c r="SGF66" s="18"/>
      <c r="SGG66" s="18"/>
      <c r="SGH66" s="18"/>
      <c r="SGI66" s="18"/>
      <c r="SGJ66" s="18"/>
      <c r="SGK66" s="18"/>
      <c r="SGL66" s="18"/>
      <c r="SGM66" s="18"/>
      <c r="SGN66" s="18"/>
      <c r="SGO66" s="18"/>
      <c r="SGP66" s="18"/>
      <c r="SGQ66" s="18"/>
      <c r="SGR66" s="18"/>
      <c r="SGS66" s="18"/>
      <c r="SGT66" s="18"/>
      <c r="SGU66" s="18"/>
      <c r="SGV66" s="18"/>
      <c r="SGW66" s="18"/>
      <c r="SGX66" s="18"/>
      <c r="SGY66" s="18"/>
      <c r="SGZ66" s="18"/>
      <c r="SHA66" s="18"/>
      <c r="SHB66" s="18"/>
      <c r="SHC66" s="18"/>
      <c r="SHD66" s="18"/>
      <c r="SHE66" s="18"/>
      <c r="SHF66" s="18"/>
      <c r="SHG66" s="18"/>
      <c r="SHH66" s="18"/>
      <c r="SHI66" s="18"/>
      <c r="SHJ66" s="18"/>
      <c r="SHK66" s="18"/>
      <c r="SHL66" s="18"/>
      <c r="SHM66" s="18"/>
      <c r="SHN66" s="18"/>
      <c r="SHO66" s="18"/>
      <c r="SHP66" s="18"/>
      <c r="SHQ66" s="18"/>
      <c r="SHR66" s="18"/>
      <c r="SHS66" s="18"/>
      <c r="SHT66" s="18"/>
      <c r="SHU66" s="18"/>
      <c r="SHV66" s="18"/>
      <c r="SHW66" s="18"/>
      <c r="SHX66" s="18"/>
      <c r="SHY66" s="18"/>
      <c r="SHZ66" s="18"/>
      <c r="SIA66" s="18"/>
      <c r="SIB66" s="18"/>
      <c r="SIC66" s="18"/>
      <c r="SID66" s="18"/>
      <c r="SIE66" s="18"/>
      <c r="SIF66" s="18"/>
      <c r="SIG66" s="18"/>
      <c r="SIH66" s="18"/>
      <c r="SII66" s="18"/>
      <c r="SIJ66" s="18"/>
      <c r="SIK66" s="18"/>
      <c r="SIL66" s="18"/>
      <c r="SIM66" s="18"/>
      <c r="SIN66" s="18"/>
      <c r="SIO66" s="18"/>
      <c r="SIP66" s="18"/>
      <c r="SIQ66" s="18"/>
      <c r="SIR66" s="18"/>
      <c r="SIS66" s="18"/>
      <c r="SIT66" s="18"/>
      <c r="SIU66" s="18"/>
      <c r="SIV66" s="18"/>
      <c r="SIW66" s="18"/>
      <c r="SIX66" s="18"/>
      <c r="SIY66" s="18"/>
      <c r="SIZ66" s="18"/>
      <c r="SJA66" s="18"/>
      <c r="SJB66" s="18"/>
      <c r="SJC66" s="18"/>
      <c r="SJD66" s="18"/>
      <c r="SJE66" s="18"/>
      <c r="SJF66" s="18"/>
      <c r="SJG66" s="18"/>
      <c r="SJH66" s="18"/>
      <c r="SJI66" s="18"/>
      <c r="SJJ66" s="18"/>
      <c r="SJK66" s="18"/>
      <c r="SJL66" s="18"/>
      <c r="SJM66" s="18"/>
      <c r="SJN66" s="18"/>
      <c r="SJO66" s="18"/>
      <c r="SJP66" s="18"/>
      <c r="SJQ66" s="18"/>
      <c r="SJR66" s="18"/>
      <c r="SJS66" s="18"/>
      <c r="SJT66" s="18"/>
      <c r="SJU66" s="18"/>
      <c r="SJV66" s="18"/>
      <c r="SJW66" s="18"/>
      <c r="SJX66" s="18"/>
      <c r="SJY66" s="18"/>
      <c r="SJZ66" s="18"/>
      <c r="SKA66" s="18"/>
      <c r="SKB66" s="18"/>
      <c r="SKC66" s="18"/>
      <c r="SKD66" s="18"/>
      <c r="SKE66" s="18"/>
      <c r="SKF66" s="18"/>
      <c r="SKG66" s="18"/>
      <c r="SKH66" s="18"/>
      <c r="SKI66" s="18"/>
      <c r="SKJ66" s="18"/>
      <c r="SKK66" s="18"/>
      <c r="SKL66" s="18"/>
      <c r="SKM66" s="18"/>
      <c r="SKN66" s="18"/>
      <c r="SKO66" s="18"/>
      <c r="SKP66" s="18"/>
      <c r="SKQ66" s="18"/>
      <c r="SKR66" s="18"/>
      <c r="SKS66" s="18"/>
      <c r="SKT66" s="18"/>
      <c r="SKU66" s="18"/>
      <c r="SKV66" s="18"/>
      <c r="SKW66" s="18"/>
      <c r="SKX66" s="18"/>
      <c r="SKY66" s="18"/>
      <c r="SKZ66" s="18"/>
      <c r="SLA66" s="18"/>
      <c r="SLB66" s="18"/>
      <c r="SLC66" s="18"/>
      <c r="SLD66" s="18"/>
      <c r="SLE66" s="18"/>
      <c r="SLF66" s="18"/>
      <c r="SLG66" s="18"/>
      <c r="SLH66" s="18"/>
      <c r="SLI66" s="18"/>
      <c r="SLJ66" s="18"/>
      <c r="SLK66" s="18"/>
      <c r="SLL66" s="18"/>
      <c r="SLM66" s="18"/>
      <c r="SLN66" s="18"/>
      <c r="SLO66" s="18"/>
      <c r="SLP66" s="18"/>
      <c r="SLQ66" s="18"/>
      <c r="SLR66" s="18"/>
      <c r="SLS66" s="18"/>
      <c r="SLT66" s="18"/>
      <c r="SLU66" s="18"/>
      <c r="SLV66" s="18"/>
      <c r="SLW66" s="18"/>
      <c r="SLX66" s="18"/>
      <c r="SLY66" s="18"/>
      <c r="SLZ66" s="18"/>
      <c r="SMA66" s="18"/>
      <c r="SMB66" s="18"/>
      <c r="SMC66" s="18"/>
      <c r="SMD66" s="18"/>
      <c r="SME66" s="18"/>
      <c r="SMF66" s="18"/>
      <c r="SMG66" s="18"/>
      <c r="SMH66" s="18"/>
      <c r="SMI66" s="18"/>
      <c r="SMJ66" s="18"/>
      <c r="SMK66" s="18"/>
      <c r="SML66" s="18"/>
      <c r="SMM66" s="18"/>
      <c r="SMN66" s="18"/>
      <c r="SMO66" s="18"/>
      <c r="SMP66" s="18"/>
      <c r="SMQ66" s="18"/>
      <c r="SMR66" s="18"/>
      <c r="SMS66" s="18"/>
      <c r="SMT66" s="18"/>
      <c r="SMU66" s="18"/>
      <c r="SMV66" s="18"/>
      <c r="SMW66" s="18"/>
      <c r="SMX66" s="18"/>
      <c r="SMY66" s="18"/>
      <c r="SMZ66" s="18"/>
      <c r="SNA66" s="18"/>
      <c r="SNB66" s="18"/>
      <c r="SNC66" s="18"/>
      <c r="SND66" s="18"/>
      <c r="SNE66" s="18"/>
      <c r="SNF66" s="18"/>
      <c r="SNG66" s="18"/>
      <c r="SNH66" s="18"/>
      <c r="SNI66" s="18"/>
      <c r="SNJ66" s="18"/>
      <c r="SNK66" s="18"/>
      <c r="SNL66" s="18"/>
      <c r="SNM66" s="18"/>
      <c r="SNN66" s="18"/>
      <c r="SNO66" s="18"/>
      <c r="SNP66" s="18"/>
      <c r="SNQ66" s="18"/>
      <c r="SNR66" s="18"/>
      <c r="SNS66" s="18"/>
      <c r="SNT66" s="18"/>
      <c r="SNU66" s="18"/>
      <c r="SNV66" s="18"/>
      <c r="SNW66" s="18"/>
      <c r="SNX66" s="18"/>
      <c r="SNY66" s="18"/>
      <c r="SNZ66" s="18"/>
      <c r="SOA66" s="18"/>
      <c r="SOB66" s="18"/>
      <c r="SOC66" s="18"/>
      <c r="SOD66" s="18"/>
      <c r="SOE66" s="18"/>
      <c r="SOF66" s="18"/>
      <c r="SOG66" s="18"/>
      <c r="SOH66" s="18"/>
      <c r="SOI66" s="18"/>
      <c r="SOJ66" s="18"/>
      <c r="SOK66" s="18"/>
      <c r="SOL66" s="18"/>
      <c r="SOM66" s="18"/>
      <c r="SON66" s="18"/>
      <c r="SOO66" s="18"/>
      <c r="SOP66" s="18"/>
      <c r="SOQ66" s="18"/>
      <c r="SOR66" s="18"/>
      <c r="SOS66" s="18"/>
      <c r="SOT66" s="18"/>
      <c r="SOU66" s="18"/>
      <c r="SOV66" s="18"/>
      <c r="SOW66" s="18"/>
      <c r="SOX66" s="18"/>
      <c r="SOY66" s="18"/>
      <c r="SOZ66" s="18"/>
      <c r="SPA66" s="18"/>
      <c r="SPB66" s="18"/>
      <c r="SPC66" s="18"/>
      <c r="SPD66" s="18"/>
      <c r="SPE66" s="18"/>
      <c r="SPF66" s="18"/>
      <c r="SPG66" s="18"/>
      <c r="SPH66" s="18"/>
      <c r="SPI66" s="18"/>
      <c r="SPJ66" s="18"/>
      <c r="SPK66" s="18"/>
      <c r="SPL66" s="18"/>
      <c r="SPM66" s="18"/>
      <c r="SPN66" s="18"/>
      <c r="SPO66" s="18"/>
      <c r="SPP66" s="18"/>
      <c r="SPQ66" s="18"/>
      <c r="SPR66" s="18"/>
      <c r="SPS66" s="18"/>
      <c r="SPT66" s="18"/>
      <c r="SPU66" s="18"/>
      <c r="SPV66" s="18"/>
      <c r="SPW66" s="18"/>
      <c r="SPX66" s="18"/>
      <c r="SPY66" s="18"/>
      <c r="SPZ66" s="18"/>
      <c r="SQA66" s="18"/>
      <c r="SQB66" s="18"/>
      <c r="SQC66" s="18"/>
      <c r="SQD66" s="18"/>
      <c r="SQE66" s="18"/>
      <c r="SQF66" s="18"/>
      <c r="SQG66" s="18"/>
      <c r="SQH66" s="18"/>
      <c r="SQI66" s="18"/>
      <c r="SQJ66" s="18"/>
      <c r="SQK66" s="18"/>
      <c r="SQL66" s="18"/>
      <c r="SQM66" s="18"/>
      <c r="SQN66" s="18"/>
      <c r="SQO66" s="18"/>
      <c r="SQP66" s="18"/>
      <c r="SQQ66" s="18"/>
      <c r="SQR66" s="18"/>
      <c r="SQS66" s="18"/>
      <c r="SQT66" s="18"/>
      <c r="SQU66" s="18"/>
      <c r="SQV66" s="18"/>
      <c r="SQW66" s="18"/>
      <c r="SQX66" s="18"/>
      <c r="SQY66" s="18"/>
      <c r="SQZ66" s="18"/>
      <c r="SRA66" s="18"/>
      <c r="SRB66" s="18"/>
      <c r="SRC66" s="18"/>
      <c r="SRD66" s="18"/>
      <c r="SRE66" s="18"/>
      <c r="SRF66" s="18"/>
      <c r="SRG66" s="18"/>
      <c r="SRH66" s="18"/>
      <c r="SRI66" s="18"/>
      <c r="SRJ66" s="18"/>
      <c r="SRK66" s="18"/>
      <c r="SRL66" s="18"/>
      <c r="SRM66" s="18"/>
      <c r="SRN66" s="18"/>
      <c r="SRO66" s="18"/>
      <c r="SRP66" s="18"/>
      <c r="SRQ66" s="18"/>
      <c r="SRR66" s="18"/>
      <c r="SRS66" s="18"/>
      <c r="SRT66" s="18"/>
      <c r="SRU66" s="18"/>
      <c r="SRV66" s="18"/>
      <c r="SRW66" s="18"/>
      <c r="SRX66" s="18"/>
      <c r="SRY66" s="18"/>
      <c r="SRZ66" s="18"/>
      <c r="SSA66" s="18"/>
      <c r="SSB66" s="18"/>
      <c r="SSC66" s="18"/>
      <c r="SSD66" s="18"/>
      <c r="SSE66" s="18"/>
      <c r="SSF66" s="18"/>
      <c r="SSG66" s="18"/>
      <c r="SSH66" s="18"/>
      <c r="SSI66" s="18"/>
      <c r="SSJ66" s="18"/>
      <c r="SSK66" s="18"/>
      <c r="SSL66" s="18"/>
      <c r="SSM66" s="18"/>
      <c r="SSN66" s="18"/>
      <c r="SSO66" s="18"/>
      <c r="SSP66" s="18"/>
      <c r="SSQ66" s="18"/>
      <c r="SSR66" s="18"/>
      <c r="SSS66" s="18"/>
      <c r="SST66" s="18"/>
      <c r="SSU66" s="18"/>
      <c r="SSV66" s="18"/>
      <c r="SSW66" s="18"/>
      <c r="SSX66" s="18"/>
      <c r="SSY66" s="18"/>
      <c r="SSZ66" s="18"/>
      <c r="STA66" s="18"/>
      <c r="STB66" s="18"/>
      <c r="STC66" s="18"/>
      <c r="STD66" s="18"/>
      <c r="STE66" s="18"/>
      <c r="STF66" s="18"/>
      <c r="STG66" s="18"/>
      <c r="STH66" s="18"/>
      <c r="STI66" s="18"/>
      <c r="STJ66" s="18"/>
      <c r="STK66" s="18"/>
      <c r="STL66" s="18"/>
      <c r="STM66" s="18"/>
      <c r="STN66" s="18"/>
      <c r="STO66" s="18"/>
      <c r="STP66" s="18"/>
      <c r="STQ66" s="18"/>
      <c r="STR66" s="18"/>
      <c r="STS66" s="18"/>
      <c r="STT66" s="18"/>
      <c r="STU66" s="18"/>
      <c r="STV66" s="18"/>
      <c r="STW66" s="18"/>
      <c r="STX66" s="18"/>
      <c r="STY66" s="18"/>
      <c r="STZ66" s="18"/>
      <c r="SUA66" s="18"/>
      <c r="SUB66" s="18"/>
      <c r="SUC66" s="18"/>
      <c r="SUD66" s="18"/>
      <c r="SUE66" s="18"/>
      <c r="SUF66" s="18"/>
      <c r="SUG66" s="18"/>
      <c r="SUH66" s="18"/>
      <c r="SUI66" s="18"/>
      <c r="SUJ66" s="18"/>
      <c r="SUK66" s="18"/>
      <c r="SUL66" s="18"/>
      <c r="SUM66" s="18"/>
      <c r="SUN66" s="18"/>
      <c r="SUO66" s="18"/>
      <c r="SUP66" s="18"/>
      <c r="SUQ66" s="18"/>
      <c r="SUR66" s="18"/>
      <c r="SUS66" s="18"/>
      <c r="SUT66" s="18"/>
      <c r="SUU66" s="18"/>
      <c r="SUV66" s="18"/>
      <c r="SUW66" s="18"/>
      <c r="SUX66" s="18"/>
      <c r="SUY66" s="18"/>
      <c r="SUZ66" s="18"/>
      <c r="SVA66" s="18"/>
      <c r="SVB66" s="18"/>
      <c r="SVC66" s="18"/>
      <c r="SVD66" s="18"/>
      <c r="SVE66" s="18"/>
      <c r="SVF66" s="18"/>
      <c r="SVG66" s="18"/>
      <c r="SVH66" s="18"/>
      <c r="SVI66" s="18"/>
      <c r="SVJ66" s="18"/>
      <c r="SVK66" s="18"/>
      <c r="SVL66" s="18"/>
      <c r="SVM66" s="18"/>
      <c r="SVN66" s="18"/>
      <c r="SVO66" s="18"/>
      <c r="SVP66" s="18"/>
      <c r="SVQ66" s="18"/>
      <c r="SVR66" s="18"/>
      <c r="SVS66" s="18"/>
      <c r="SVT66" s="18"/>
      <c r="SVU66" s="18"/>
      <c r="SVV66" s="18"/>
      <c r="SVW66" s="18"/>
      <c r="SVX66" s="18"/>
      <c r="SVY66" s="18"/>
      <c r="SVZ66" s="18"/>
      <c r="SWA66" s="18"/>
      <c r="SWB66" s="18"/>
      <c r="SWC66" s="18"/>
      <c r="SWD66" s="18"/>
      <c r="SWE66" s="18"/>
      <c r="SWF66" s="18"/>
      <c r="SWG66" s="18"/>
      <c r="SWH66" s="18"/>
      <c r="SWI66" s="18"/>
      <c r="SWJ66" s="18"/>
      <c r="SWK66" s="18"/>
      <c r="SWL66" s="18"/>
      <c r="SWM66" s="18"/>
      <c r="SWN66" s="18"/>
      <c r="SWO66" s="18"/>
      <c r="SWP66" s="18"/>
      <c r="SWQ66" s="18"/>
      <c r="SWR66" s="18"/>
      <c r="SWS66" s="18"/>
      <c r="SWT66" s="18"/>
      <c r="SWU66" s="18"/>
      <c r="SWV66" s="18"/>
      <c r="SWW66" s="18"/>
      <c r="SWX66" s="18"/>
      <c r="SWY66" s="18"/>
      <c r="SWZ66" s="18"/>
      <c r="SXA66" s="18"/>
      <c r="SXB66" s="18"/>
      <c r="SXC66" s="18"/>
      <c r="SXD66" s="18"/>
      <c r="SXE66" s="18"/>
      <c r="SXF66" s="18"/>
      <c r="SXG66" s="18"/>
      <c r="SXH66" s="18"/>
      <c r="SXI66" s="18"/>
      <c r="SXJ66" s="18"/>
      <c r="SXK66" s="18"/>
      <c r="SXL66" s="18"/>
      <c r="SXM66" s="18"/>
      <c r="SXN66" s="18"/>
      <c r="SXO66" s="18"/>
      <c r="SXP66" s="18"/>
      <c r="SXQ66" s="18"/>
      <c r="SXR66" s="18"/>
      <c r="SXS66" s="18"/>
      <c r="SXT66" s="18"/>
      <c r="SXU66" s="18"/>
      <c r="SXV66" s="18"/>
      <c r="SXW66" s="18"/>
      <c r="SXX66" s="18"/>
      <c r="SXY66" s="18"/>
      <c r="SXZ66" s="18"/>
      <c r="SYA66" s="18"/>
      <c r="SYB66" s="18"/>
      <c r="SYC66" s="18"/>
      <c r="SYD66" s="18"/>
      <c r="SYE66" s="18"/>
      <c r="SYF66" s="18"/>
      <c r="SYG66" s="18"/>
      <c r="SYH66" s="18"/>
      <c r="SYI66" s="18"/>
      <c r="SYJ66" s="18"/>
      <c r="SYK66" s="18"/>
      <c r="SYL66" s="18"/>
      <c r="SYM66" s="18"/>
      <c r="SYN66" s="18"/>
      <c r="SYO66" s="18"/>
      <c r="SYP66" s="18"/>
      <c r="SYQ66" s="18"/>
      <c r="SYR66" s="18"/>
      <c r="SYS66" s="18"/>
      <c r="SYT66" s="18"/>
      <c r="SYU66" s="18"/>
      <c r="SYV66" s="18"/>
      <c r="SYW66" s="18"/>
      <c r="SYX66" s="18"/>
      <c r="SYY66" s="18"/>
      <c r="SYZ66" s="18"/>
      <c r="SZA66" s="18"/>
      <c r="SZB66" s="18"/>
      <c r="SZC66" s="18"/>
      <c r="SZD66" s="18"/>
      <c r="SZE66" s="18"/>
      <c r="SZF66" s="18"/>
      <c r="SZG66" s="18"/>
      <c r="SZH66" s="18"/>
      <c r="SZI66" s="18"/>
      <c r="SZJ66" s="18"/>
      <c r="SZK66" s="18"/>
      <c r="SZL66" s="18"/>
      <c r="SZM66" s="18"/>
      <c r="SZN66" s="18"/>
      <c r="SZO66" s="18"/>
      <c r="SZP66" s="18"/>
      <c r="SZQ66" s="18"/>
      <c r="SZR66" s="18"/>
      <c r="SZS66" s="18"/>
      <c r="SZT66" s="18"/>
      <c r="SZU66" s="18"/>
      <c r="SZV66" s="18"/>
      <c r="SZW66" s="18"/>
      <c r="SZX66" s="18"/>
      <c r="SZY66" s="18"/>
      <c r="SZZ66" s="18"/>
      <c r="TAA66" s="18"/>
      <c r="TAB66" s="18"/>
      <c r="TAC66" s="18"/>
      <c r="TAD66" s="18"/>
      <c r="TAE66" s="18"/>
      <c r="TAF66" s="18"/>
      <c r="TAG66" s="18"/>
      <c r="TAH66" s="18"/>
      <c r="TAI66" s="18"/>
      <c r="TAJ66" s="18"/>
      <c r="TAK66" s="18"/>
      <c r="TAL66" s="18"/>
      <c r="TAM66" s="18"/>
      <c r="TAN66" s="18"/>
      <c r="TAO66" s="18"/>
      <c r="TAP66" s="18"/>
      <c r="TAQ66" s="18"/>
      <c r="TAR66" s="18"/>
      <c r="TAS66" s="18"/>
      <c r="TAT66" s="18"/>
      <c r="TAU66" s="18"/>
      <c r="TAV66" s="18"/>
      <c r="TAW66" s="18"/>
      <c r="TAX66" s="18"/>
      <c r="TAY66" s="18"/>
      <c r="TAZ66" s="18"/>
      <c r="TBA66" s="18"/>
      <c r="TBB66" s="18"/>
      <c r="TBC66" s="18"/>
      <c r="TBD66" s="18"/>
      <c r="TBE66" s="18"/>
      <c r="TBF66" s="18"/>
      <c r="TBG66" s="18"/>
      <c r="TBH66" s="18"/>
      <c r="TBI66" s="18"/>
      <c r="TBJ66" s="18"/>
      <c r="TBK66" s="18"/>
      <c r="TBL66" s="18"/>
      <c r="TBM66" s="18"/>
      <c r="TBN66" s="18"/>
      <c r="TBO66" s="18"/>
      <c r="TBP66" s="18"/>
      <c r="TBQ66" s="18"/>
      <c r="TBR66" s="18"/>
      <c r="TBS66" s="18"/>
      <c r="TBT66" s="18"/>
      <c r="TBU66" s="18"/>
      <c r="TBV66" s="18"/>
      <c r="TBW66" s="18"/>
      <c r="TBX66" s="18"/>
      <c r="TBY66" s="18"/>
      <c r="TBZ66" s="18"/>
      <c r="TCA66" s="18"/>
      <c r="TCB66" s="18"/>
      <c r="TCC66" s="18"/>
      <c r="TCD66" s="18"/>
      <c r="TCE66" s="18"/>
      <c r="TCF66" s="18"/>
      <c r="TCG66" s="18"/>
      <c r="TCH66" s="18"/>
      <c r="TCI66" s="18"/>
      <c r="TCJ66" s="18"/>
      <c r="TCK66" s="18"/>
      <c r="TCL66" s="18"/>
      <c r="TCM66" s="18"/>
      <c r="TCN66" s="18"/>
      <c r="TCO66" s="18"/>
      <c r="TCP66" s="18"/>
      <c r="TCQ66" s="18"/>
      <c r="TCR66" s="18"/>
      <c r="TCS66" s="18"/>
      <c r="TCT66" s="18"/>
      <c r="TCU66" s="18"/>
      <c r="TCV66" s="18"/>
      <c r="TCW66" s="18"/>
      <c r="TCX66" s="18"/>
      <c r="TCY66" s="18"/>
      <c r="TCZ66" s="18"/>
      <c r="TDA66" s="18"/>
      <c r="TDB66" s="18"/>
      <c r="TDC66" s="18"/>
      <c r="TDD66" s="18"/>
      <c r="TDE66" s="18"/>
      <c r="TDF66" s="18"/>
      <c r="TDG66" s="18"/>
      <c r="TDH66" s="18"/>
      <c r="TDI66" s="18"/>
      <c r="TDJ66" s="18"/>
      <c r="TDK66" s="18"/>
      <c r="TDL66" s="18"/>
      <c r="TDM66" s="18"/>
      <c r="TDN66" s="18"/>
      <c r="TDO66" s="18"/>
      <c r="TDP66" s="18"/>
      <c r="TDQ66" s="18"/>
      <c r="TDR66" s="18"/>
      <c r="TDS66" s="18"/>
      <c r="TDT66" s="18"/>
      <c r="TDU66" s="18"/>
      <c r="TDV66" s="18"/>
      <c r="TDW66" s="18"/>
      <c r="TDX66" s="18"/>
      <c r="TDY66" s="18"/>
      <c r="TDZ66" s="18"/>
      <c r="TEA66" s="18"/>
      <c r="TEB66" s="18"/>
      <c r="TEC66" s="18"/>
      <c r="TED66" s="18"/>
      <c r="TEE66" s="18"/>
      <c r="TEF66" s="18"/>
      <c r="TEG66" s="18"/>
      <c r="TEH66" s="18"/>
      <c r="TEI66" s="18"/>
      <c r="TEJ66" s="18"/>
      <c r="TEK66" s="18"/>
      <c r="TEL66" s="18"/>
      <c r="TEM66" s="18"/>
      <c r="TEN66" s="18"/>
      <c r="TEO66" s="18"/>
      <c r="TEP66" s="18"/>
      <c r="TEQ66" s="18"/>
      <c r="TER66" s="18"/>
      <c r="TES66" s="18"/>
      <c r="TET66" s="18"/>
      <c r="TEU66" s="18"/>
      <c r="TEV66" s="18"/>
      <c r="TEW66" s="18"/>
      <c r="TEX66" s="18"/>
      <c r="TEY66" s="18"/>
      <c r="TEZ66" s="18"/>
      <c r="TFA66" s="18"/>
      <c r="TFB66" s="18"/>
      <c r="TFC66" s="18"/>
      <c r="TFD66" s="18"/>
      <c r="TFE66" s="18"/>
      <c r="TFF66" s="18"/>
      <c r="TFG66" s="18"/>
      <c r="TFH66" s="18"/>
      <c r="TFI66" s="18"/>
      <c r="TFJ66" s="18"/>
      <c r="TFK66" s="18"/>
      <c r="TFL66" s="18"/>
      <c r="TFM66" s="18"/>
      <c r="TFN66" s="18"/>
      <c r="TFO66" s="18"/>
      <c r="TFP66" s="18"/>
      <c r="TFQ66" s="18"/>
      <c r="TFR66" s="18"/>
      <c r="TFS66" s="18"/>
      <c r="TFT66" s="18"/>
      <c r="TFU66" s="18"/>
      <c r="TFV66" s="18"/>
      <c r="TFW66" s="18"/>
      <c r="TFX66" s="18"/>
      <c r="TFY66" s="18"/>
      <c r="TFZ66" s="18"/>
      <c r="TGA66" s="18"/>
      <c r="TGB66" s="18"/>
      <c r="TGC66" s="18"/>
      <c r="TGD66" s="18"/>
      <c r="TGE66" s="18"/>
      <c r="TGF66" s="18"/>
      <c r="TGG66" s="18"/>
      <c r="TGH66" s="18"/>
      <c r="TGI66" s="18"/>
      <c r="TGJ66" s="18"/>
      <c r="TGK66" s="18"/>
      <c r="TGL66" s="18"/>
      <c r="TGM66" s="18"/>
      <c r="TGN66" s="18"/>
      <c r="TGO66" s="18"/>
      <c r="TGP66" s="18"/>
      <c r="TGQ66" s="18"/>
      <c r="TGR66" s="18"/>
      <c r="TGS66" s="18"/>
      <c r="TGT66" s="18"/>
      <c r="TGU66" s="18"/>
      <c r="TGV66" s="18"/>
      <c r="TGW66" s="18"/>
      <c r="TGX66" s="18"/>
      <c r="TGY66" s="18"/>
      <c r="TGZ66" s="18"/>
      <c r="THA66" s="18"/>
      <c r="THB66" s="18"/>
      <c r="THC66" s="18"/>
      <c r="THD66" s="18"/>
      <c r="THE66" s="18"/>
      <c r="THF66" s="18"/>
      <c r="THG66" s="18"/>
      <c r="THH66" s="18"/>
      <c r="THI66" s="18"/>
      <c r="THJ66" s="18"/>
      <c r="THK66" s="18"/>
      <c r="THL66" s="18"/>
      <c r="THM66" s="18"/>
      <c r="THN66" s="18"/>
      <c r="THO66" s="18"/>
      <c r="THP66" s="18"/>
      <c r="THQ66" s="18"/>
      <c r="THR66" s="18"/>
      <c r="THS66" s="18"/>
      <c r="THT66" s="18"/>
      <c r="THU66" s="18"/>
      <c r="THV66" s="18"/>
      <c r="THW66" s="18"/>
      <c r="THX66" s="18"/>
      <c r="THY66" s="18"/>
      <c r="THZ66" s="18"/>
      <c r="TIA66" s="18"/>
      <c r="TIB66" s="18"/>
      <c r="TIC66" s="18"/>
      <c r="TID66" s="18"/>
      <c r="TIE66" s="18"/>
      <c r="TIF66" s="18"/>
      <c r="TIG66" s="18"/>
      <c r="TIH66" s="18"/>
      <c r="TII66" s="18"/>
      <c r="TIJ66" s="18"/>
      <c r="TIK66" s="18"/>
      <c r="TIL66" s="18"/>
      <c r="TIM66" s="18"/>
      <c r="TIN66" s="18"/>
      <c r="TIO66" s="18"/>
      <c r="TIP66" s="18"/>
      <c r="TIQ66" s="18"/>
      <c r="TIR66" s="18"/>
      <c r="TIS66" s="18"/>
      <c r="TIT66" s="18"/>
      <c r="TIU66" s="18"/>
      <c r="TIV66" s="18"/>
      <c r="TIW66" s="18"/>
      <c r="TIX66" s="18"/>
      <c r="TIY66" s="18"/>
      <c r="TIZ66" s="18"/>
      <c r="TJA66" s="18"/>
      <c r="TJB66" s="18"/>
      <c r="TJC66" s="18"/>
      <c r="TJD66" s="18"/>
      <c r="TJE66" s="18"/>
      <c r="TJF66" s="18"/>
      <c r="TJG66" s="18"/>
      <c r="TJH66" s="18"/>
      <c r="TJI66" s="18"/>
      <c r="TJJ66" s="18"/>
      <c r="TJK66" s="18"/>
      <c r="TJL66" s="18"/>
      <c r="TJM66" s="18"/>
      <c r="TJN66" s="18"/>
      <c r="TJO66" s="18"/>
      <c r="TJP66" s="18"/>
      <c r="TJQ66" s="18"/>
      <c r="TJR66" s="18"/>
      <c r="TJS66" s="18"/>
      <c r="TJT66" s="18"/>
      <c r="TJU66" s="18"/>
      <c r="TJV66" s="18"/>
      <c r="TJW66" s="18"/>
      <c r="TJX66" s="18"/>
      <c r="TJY66" s="18"/>
      <c r="TJZ66" s="18"/>
      <c r="TKA66" s="18"/>
      <c r="TKB66" s="18"/>
      <c r="TKC66" s="18"/>
      <c r="TKD66" s="18"/>
      <c r="TKE66" s="18"/>
      <c r="TKF66" s="18"/>
      <c r="TKG66" s="18"/>
      <c r="TKH66" s="18"/>
      <c r="TKI66" s="18"/>
      <c r="TKJ66" s="18"/>
      <c r="TKK66" s="18"/>
      <c r="TKL66" s="18"/>
      <c r="TKM66" s="18"/>
      <c r="TKN66" s="18"/>
      <c r="TKO66" s="18"/>
      <c r="TKP66" s="18"/>
      <c r="TKQ66" s="18"/>
      <c r="TKR66" s="18"/>
      <c r="TKS66" s="18"/>
      <c r="TKT66" s="18"/>
      <c r="TKU66" s="18"/>
      <c r="TKV66" s="18"/>
      <c r="TKW66" s="18"/>
      <c r="TKX66" s="18"/>
      <c r="TKY66" s="18"/>
      <c r="TKZ66" s="18"/>
      <c r="TLA66" s="18"/>
      <c r="TLB66" s="18"/>
      <c r="TLC66" s="18"/>
      <c r="TLD66" s="18"/>
      <c r="TLE66" s="18"/>
      <c r="TLF66" s="18"/>
      <c r="TLG66" s="18"/>
      <c r="TLH66" s="18"/>
      <c r="TLI66" s="18"/>
      <c r="TLJ66" s="18"/>
      <c r="TLK66" s="18"/>
      <c r="TLL66" s="18"/>
      <c r="TLM66" s="18"/>
      <c r="TLN66" s="18"/>
      <c r="TLO66" s="18"/>
      <c r="TLP66" s="18"/>
      <c r="TLQ66" s="18"/>
      <c r="TLR66" s="18"/>
      <c r="TLS66" s="18"/>
      <c r="TLT66" s="18"/>
      <c r="TLU66" s="18"/>
      <c r="TLV66" s="18"/>
      <c r="TLW66" s="18"/>
      <c r="TLX66" s="18"/>
      <c r="TLY66" s="18"/>
      <c r="TLZ66" s="18"/>
      <c r="TMA66" s="18"/>
      <c r="TMB66" s="18"/>
      <c r="TMC66" s="18"/>
      <c r="TMD66" s="18"/>
      <c r="TME66" s="18"/>
      <c r="TMF66" s="18"/>
      <c r="TMG66" s="18"/>
      <c r="TMH66" s="18"/>
      <c r="TMI66" s="18"/>
      <c r="TMJ66" s="18"/>
      <c r="TMK66" s="18"/>
      <c r="TML66" s="18"/>
      <c r="TMM66" s="18"/>
      <c r="TMN66" s="18"/>
      <c r="TMO66" s="18"/>
      <c r="TMP66" s="18"/>
      <c r="TMQ66" s="18"/>
      <c r="TMR66" s="18"/>
      <c r="TMS66" s="18"/>
      <c r="TMT66" s="18"/>
      <c r="TMU66" s="18"/>
      <c r="TMV66" s="18"/>
      <c r="TMW66" s="18"/>
      <c r="TMX66" s="18"/>
      <c r="TMY66" s="18"/>
      <c r="TMZ66" s="18"/>
      <c r="TNA66" s="18"/>
      <c r="TNB66" s="18"/>
      <c r="TNC66" s="18"/>
      <c r="TND66" s="18"/>
      <c r="TNE66" s="18"/>
      <c r="TNF66" s="18"/>
      <c r="TNG66" s="18"/>
      <c r="TNH66" s="18"/>
      <c r="TNI66" s="18"/>
      <c r="TNJ66" s="18"/>
      <c r="TNK66" s="18"/>
      <c r="TNL66" s="18"/>
      <c r="TNM66" s="18"/>
      <c r="TNN66" s="18"/>
      <c r="TNO66" s="18"/>
      <c r="TNP66" s="18"/>
      <c r="TNQ66" s="18"/>
      <c r="TNR66" s="18"/>
      <c r="TNS66" s="18"/>
      <c r="TNT66" s="18"/>
      <c r="TNU66" s="18"/>
      <c r="TNV66" s="18"/>
      <c r="TNW66" s="18"/>
      <c r="TNX66" s="18"/>
      <c r="TNY66" s="18"/>
      <c r="TNZ66" s="18"/>
      <c r="TOA66" s="18"/>
      <c r="TOB66" s="18"/>
      <c r="TOC66" s="18"/>
      <c r="TOD66" s="18"/>
      <c r="TOE66" s="18"/>
      <c r="TOF66" s="18"/>
      <c r="TOG66" s="18"/>
      <c r="TOH66" s="18"/>
      <c r="TOI66" s="18"/>
      <c r="TOJ66" s="18"/>
      <c r="TOK66" s="18"/>
      <c r="TOL66" s="18"/>
      <c r="TOM66" s="18"/>
      <c r="TON66" s="18"/>
      <c r="TOO66" s="18"/>
      <c r="TOP66" s="18"/>
      <c r="TOQ66" s="18"/>
      <c r="TOR66" s="18"/>
      <c r="TOS66" s="18"/>
      <c r="TOT66" s="18"/>
      <c r="TOU66" s="18"/>
      <c r="TOV66" s="18"/>
      <c r="TOW66" s="18"/>
      <c r="TOX66" s="18"/>
      <c r="TOY66" s="18"/>
      <c r="TOZ66" s="18"/>
      <c r="TPA66" s="18"/>
      <c r="TPB66" s="18"/>
      <c r="TPC66" s="18"/>
      <c r="TPD66" s="18"/>
      <c r="TPE66" s="18"/>
      <c r="TPF66" s="18"/>
      <c r="TPG66" s="18"/>
      <c r="TPH66" s="18"/>
      <c r="TPI66" s="18"/>
      <c r="TPJ66" s="18"/>
      <c r="TPK66" s="18"/>
      <c r="TPL66" s="18"/>
      <c r="TPM66" s="18"/>
      <c r="TPN66" s="18"/>
      <c r="TPO66" s="18"/>
      <c r="TPP66" s="18"/>
      <c r="TPQ66" s="18"/>
      <c r="TPR66" s="18"/>
      <c r="TPS66" s="18"/>
      <c r="TPT66" s="18"/>
      <c r="TPU66" s="18"/>
      <c r="TPV66" s="18"/>
      <c r="TPW66" s="18"/>
      <c r="TPX66" s="18"/>
      <c r="TPY66" s="18"/>
      <c r="TPZ66" s="18"/>
      <c r="TQA66" s="18"/>
      <c r="TQB66" s="18"/>
      <c r="TQC66" s="18"/>
      <c r="TQD66" s="18"/>
      <c r="TQE66" s="18"/>
      <c r="TQF66" s="18"/>
      <c r="TQG66" s="18"/>
      <c r="TQH66" s="18"/>
      <c r="TQI66" s="18"/>
      <c r="TQJ66" s="18"/>
      <c r="TQK66" s="18"/>
      <c r="TQL66" s="18"/>
      <c r="TQM66" s="18"/>
      <c r="TQN66" s="18"/>
      <c r="TQO66" s="18"/>
      <c r="TQP66" s="18"/>
      <c r="TQQ66" s="18"/>
      <c r="TQR66" s="18"/>
      <c r="TQS66" s="18"/>
      <c r="TQT66" s="18"/>
      <c r="TQU66" s="18"/>
      <c r="TQV66" s="18"/>
      <c r="TQW66" s="18"/>
      <c r="TQX66" s="18"/>
      <c r="TQY66" s="18"/>
      <c r="TQZ66" s="18"/>
      <c r="TRA66" s="18"/>
      <c r="TRB66" s="18"/>
      <c r="TRC66" s="18"/>
      <c r="TRD66" s="18"/>
      <c r="TRE66" s="18"/>
      <c r="TRF66" s="18"/>
      <c r="TRG66" s="18"/>
      <c r="TRH66" s="18"/>
      <c r="TRI66" s="18"/>
      <c r="TRJ66" s="18"/>
      <c r="TRK66" s="18"/>
      <c r="TRL66" s="18"/>
      <c r="TRM66" s="18"/>
      <c r="TRN66" s="18"/>
      <c r="TRO66" s="18"/>
      <c r="TRP66" s="18"/>
      <c r="TRQ66" s="18"/>
      <c r="TRR66" s="18"/>
      <c r="TRS66" s="18"/>
      <c r="TRT66" s="18"/>
      <c r="TRU66" s="18"/>
      <c r="TRV66" s="18"/>
      <c r="TRW66" s="18"/>
      <c r="TRX66" s="18"/>
      <c r="TRY66" s="18"/>
      <c r="TRZ66" s="18"/>
      <c r="TSA66" s="18"/>
      <c r="TSB66" s="18"/>
      <c r="TSC66" s="18"/>
      <c r="TSD66" s="18"/>
      <c r="TSE66" s="18"/>
      <c r="TSF66" s="18"/>
      <c r="TSG66" s="18"/>
      <c r="TSH66" s="18"/>
      <c r="TSI66" s="18"/>
      <c r="TSJ66" s="18"/>
      <c r="TSK66" s="18"/>
      <c r="TSL66" s="18"/>
      <c r="TSM66" s="18"/>
      <c r="TSN66" s="18"/>
      <c r="TSO66" s="18"/>
      <c r="TSP66" s="18"/>
      <c r="TSQ66" s="18"/>
      <c r="TSR66" s="18"/>
      <c r="TSS66" s="18"/>
      <c r="TST66" s="18"/>
      <c r="TSU66" s="18"/>
      <c r="TSV66" s="18"/>
      <c r="TSW66" s="18"/>
      <c r="TSX66" s="18"/>
      <c r="TSY66" s="18"/>
      <c r="TSZ66" s="18"/>
      <c r="TTA66" s="18"/>
      <c r="TTB66" s="18"/>
      <c r="TTC66" s="18"/>
      <c r="TTD66" s="18"/>
      <c r="TTE66" s="18"/>
      <c r="TTF66" s="18"/>
      <c r="TTG66" s="18"/>
      <c r="TTH66" s="18"/>
      <c r="TTI66" s="18"/>
      <c r="TTJ66" s="18"/>
      <c r="TTK66" s="18"/>
      <c r="TTL66" s="18"/>
      <c r="TTM66" s="18"/>
      <c r="TTN66" s="18"/>
      <c r="TTO66" s="18"/>
      <c r="TTP66" s="18"/>
      <c r="TTQ66" s="18"/>
      <c r="TTR66" s="18"/>
      <c r="TTS66" s="18"/>
      <c r="TTT66" s="18"/>
      <c r="TTU66" s="18"/>
      <c r="TTV66" s="18"/>
      <c r="TTW66" s="18"/>
      <c r="TTX66" s="18"/>
      <c r="TTY66" s="18"/>
      <c r="TTZ66" s="18"/>
      <c r="TUA66" s="18"/>
      <c r="TUB66" s="18"/>
      <c r="TUC66" s="18"/>
      <c r="TUD66" s="18"/>
      <c r="TUE66" s="18"/>
      <c r="TUF66" s="18"/>
      <c r="TUG66" s="18"/>
      <c r="TUH66" s="18"/>
      <c r="TUI66" s="18"/>
      <c r="TUJ66" s="18"/>
      <c r="TUK66" s="18"/>
      <c r="TUL66" s="18"/>
      <c r="TUM66" s="18"/>
      <c r="TUN66" s="18"/>
      <c r="TUO66" s="18"/>
      <c r="TUP66" s="18"/>
      <c r="TUQ66" s="18"/>
      <c r="TUR66" s="18"/>
      <c r="TUS66" s="18"/>
      <c r="TUT66" s="18"/>
      <c r="TUU66" s="18"/>
      <c r="TUV66" s="18"/>
      <c r="TUW66" s="18"/>
      <c r="TUX66" s="18"/>
      <c r="TUY66" s="18"/>
      <c r="TUZ66" s="18"/>
      <c r="TVA66" s="18"/>
      <c r="TVB66" s="18"/>
      <c r="TVC66" s="18"/>
      <c r="TVD66" s="18"/>
      <c r="TVE66" s="18"/>
      <c r="TVF66" s="18"/>
      <c r="TVG66" s="18"/>
      <c r="TVH66" s="18"/>
      <c r="TVI66" s="18"/>
      <c r="TVJ66" s="18"/>
      <c r="TVK66" s="18"/>
      <c r="TVL66" s="18"/>
      <c r="TVM66" s="18"/>
      <c r="TVN66" s="18"/>
      <c r="TVO66" s="18"/>
      <c r="TVP66" s="18"/>
      <c r="TVQ66" s="18"/>
      <c r="TVR66" s="18"/>
      <c r="TVS66" s="18"/>
      <c r="TVT66" s="18"/>
      <c r="TVU66" s="18"/>
      <c r="TVV66" s="18"/>
      <c r="TVW66" s="18"/>
      <c r="TVX66" s="18"/>
      <c r="TVY66" s="18"/>
      <c r="TVZ66" s="18"/>
      <c r="TWA66" s="18"/>
      <c r="TWB66" s="18"/>
      <c r="TWC66" s="18"/>
      <c r="TWD66" s="18"/>
      <c r="TWE66" s="18"/>
      <c r="TWF66" s="18"/>
      <c r="TWG66" s="18"/>
      <c r="TWH66" s="18"/>
      <c r="TWI66" s="18"/>
      <c r="TWJ66" s="18"/>
      <c r="TWK66" s="18"/>
      <c r="TWL66" s="18"/>
      <c r="TWM66" s="18"/>
      <c r="TWN66" s="18"/>
      <c r="TWO66" s="18"/>
      <c r="TWP66" s="18"/>
      <c r="TWQ66" s="18"/>
      <c r="TWR66" s="18"/>
      <c r="TWS66" s="18"/>
      <c r="TWT66" s="18"/>
      <c r="TWU66" s="18"/>
      <c r="TWV66" s="18"/>
      <c r="TWW66" s="18"/>
      <c r="TWX66" s="18"/>
      <c r="TWY66" s="18"/>
      <c r="TWZ66" s="18"/>
      <c r="TXA66" s="18"/>
      <c r="TXB66" s="18"/>
      <c r="TXC66" s="18"/>
      <c r="TXD66" s="18"/>
      <c r="TXE66" s="18"/>
      <c r="TXF66" s="18"/>
      <c r="TXG66" s="18"/>
      <c r="TXH66" s="18"/>
      <c r="TXI66" s="18"/>
      <c r="TXJ66" s="18"/>
      <c r="TXK66" s="18"/>
      <c r="TXL66" s="18"/>
      <c r="TXM66" s="18"/>
      <c r="TXN66" s="18"/>
      <c r="TXO66" s="18"/>
      <c r="TXP66" s="18"/>
      <c r="TXQ66" s="18"/>
      <c r="TXR66" s="18"/>
      <c r="TXS66" s="18"/>
      <c r="TXT66" s="18"/>
      <c r="TXU66" s="18"/>
      <c r="TXV66" s="18"/>
      <c r="TXW66" s="18"/>
      <c r="TXX66" s="18"/>
      <c r="TXY66" s="18"/>
      <c r="TXZ66" s="18"/>
      <c r="TYA66" s="18"/>
      <c r="TYB66" s="18"/>
      <c r="TYC66" s="18"/>
      <c r="TYD66" s="18"/>
      <c r="TYE66" s="18"/>
      <c r="TYF66" s="18"/>
      <c r="TYG66" s="18"/>
      <c r="TYH66" s="18"/>
      <c r="TYI66" s="18"/>
      <c r="TYJ66" s="18"/>
      <c r="TYK66" s="18"/>
      <c r="TYL66" s="18"/>
      <c r="TYM66" s="18"/>
      <c r="TYN66" s="18"/>
      <c r="TYO66" s="18"/>
      <c r="TYP66" s="18"/>
      <c r="TYQ66" s="18"/>
      <c r="TYR66" s="18"/>
      <c r="TYS66" s="18"/>
      <c r="TYT66" s="18"/>
      <c r="TYU66" s="18"/>
      <c r="TYV66" s="18"/>
      <c r="TYW66" s="18"/>
      <c r="TYX66" s="18"/>
      <c r="TYY66" s="18"/>
      <c r="TYZ66" s="18"/>
      <c r="TZA66" s="18"/>
      <c r="TZB66" s="18"/>
      <c r="TZC66" s="18"/>
      <c r="TZD66" s="18"/>
      <c r="TZE66" s="18"/>
      <c r="TZF66" s="18"/>
      <c r="TZG66" s="18"/>
      <c r="TZH66" s="18"/>
      <c r="TZI66" s="18"/>
      <c r="TZJ66" s="18"/>
      <c r="TZK66" s="18"/>
      <c r="TZL66" s="18"/>
      <c r="TZM66" s="18"/>
      <c r="TZN66" s="18"/>
      <c r="TZO66" s="18"/>
      <c r="TZP66" s="18"/>
      <c r="TZQ66" s="18"/>
      <c r="TZR66" s="18"/>
      <c r="TZS66" s="18"/>
      <c r="TZT66" s="18"/>
      <c r="TZU66" s="18"/>
      <c r="TZV66" s="18"/>
      <c r="TZW66" s="18"/>
      <c r="TZX66" s="18"/>
      <c r="TZY66" s="18"/>
      <c r="TZZ66" s="18"/>
      <c r="UAA66" s="18"/>
      <c r="UAB66" s="18"/>
      <c r="UAC66" s="18"/>
      <c r="UAD66" s="18"/>
      <c r="UAE66" s="18"/>
      <c r="UAF66" s="18"/>
      <c r="UAG66" s="18"/>
      <c r="UAH66" s="18"/>
      <c r="UAI66" s="18"/>
      <c r="UAJ66" s="18"/>
      <c r="UAK66" s="18"/>
      <c r="UAL66" s="18"/>
      <c r="UAM66" s="18"/>
      <c r="UAN66" s="18"/>
      <c r="UAO66" s="18"/>
      <c r="UAP66" s="18"/>
      <c r="UAQ66" s="18"/>
      <c r="UAR66" s="18"/>
      <c r="UAS66" s="18"/>
      <c r="UAT66" s="18"/>
      <c r="UAU66" s="18"/>
      <c r="UAV66" s="18"/>
      <c r="UAW66" s="18"/>
      <c r="UAX66" s="18"/>
      <c r="UAY66" s="18"/>
      <c r="UAZ66" s="18"/>
      <c r="UBA66" s="18"/>
      <c r="UBB66" s="18"/>
      <c r="UBC66" s="18"/>
      <c r="UBD66" s="18"/>
      <c r="UBE66" s="18"/>
      <c r="UBF66" s="18"/>
      <c r="UBG66" s="18"/>
      <c r="UBH66" s="18"/>
      <c r="UBI66" s="18"/>
      <c r="UBJ66" s="18"/>
      <c r="UBK66" s="18"/>
      <c r="UBL66" s="18"/>
      <c r="UBM66" s="18"/>
      <c r="UBN66" s="18"/>
      <c r="UBO66" s="18"/>
      <c r="UBP66" s="18"/>
      <c r="UBQ66" s="18"/>
      <c r="UBR66" s="18"/>
      <c r="UBS66" s="18"/>
      <c r="UBT66" s="18"/>
      <c r="UBU66" s="18"/>
      <c r="UBV66" s="18"/>
      <c r="UBW66" s="18"/>
      <c r="UBX66" s="18"/>
      <c r="UBY66" s="18"/>
      <c r="UBZ66" s="18"/>
      <c r="UCA66" s="18"/>
      <c r="UCB66" s="18"/>
      <c r="UCC66" s="18"/>
      <c r="UCD66" s="18"/>
      <c r="UCE66" s="18"/>
      <c r="UCF66" s="18"/>
      <c r="UCG66" s="18"/>
      <c r="UCH66" s="18"/>
      <c r="UCI66" s="18"/>
      <c r="UCJ66" s="18"/>
      <c r="UCK66" s="18"/>
      <c r="UCL66" s="18"/>
      <c r="UCM66" s="18"/>
      <c r="UCN66" s="18"/>
      <c r="UCO66" s="18"/>
      <c r="UCP66" s="18"/>
      <c r="UCQ66" s="18"/>
      <c r="UCR66" s="18"/>
      <c r="UCS66" s="18"/>
      <c r="UCT66" s="18"/>
      <c r="UCU66" s="18"/>
      <c r="UCV66" s="18"/>
      <c r="UCW66" s="18"/>
      <c r="UCX66" s="18"/>
      <c r="UCY66" s="18"/>
      <c r="UCZ66" s="18"/>
      <c r="UDA66" s="18"/>
      <c r="UDB66" s="18"/>
      <c r="UDC66" s="18"/>
      <c r="UDD66" s="18"/>
      <c r="UDE66" s="18"/>
      <c r="UDF66" s="18"/>
      <c r="UDG66" s="18"/>
      <c r="UDH66" s="18"/>
      <c r="UDI66" s="18"/>
      <c r="UDJ66" s="18"/>
      <c r="UDK66" s="18"/>
      <c r="UDL66" s="18"/>
      <c r="UDM66" s="18"/>
      <c r="UDN66" s="18"/>
      <c r="UDO66" s="18"/>
      <c r="UDP66" s="18"/>
      <c r="UDQ66" s="18"/>
      <c r="UDR66" s="18"/>
      <c r="UDS66" s="18"/>
      <c r="UDT66" s="18"/>
      <c r="UDU66" s="18"/>
      <c r="UDV66" s="18"/>
      <c r="UDW66" s="18"/>
      <c r="UDX66" s="18"/>
      <c r="UDY66" s="18"/>
      <c r="UDZ66" s="18"/>
      <c r="UEA66" s="18"/>
      <c r="UEB66" s="18"/>
      <c r="UEC66" s="18"/>
      <c r="UED66" s="18"/>
      <c r="UEE66" s="18"/>
      <c r="UEF66" s="18"/>
      <c r="UEG66" s="18"/>
      <c r="UEH66" s="18"/>
      <c r="UEI66" s="18"/>
      <c r="UEJ66" s="18"/>
      <c r="UEK66" s="18"/>
      <c r="UEL66" s="18"/>
      <c r="UEM66" s="18"/>
      <c r="UEN66" s="18"/>
      <c r="UEO66" s="18"/>
      <c r="UEP66" s="18"/>
      <c r="UEQ66" s="18"/>
      <c r="UER66" s="18"/>
      <c r="UES66" s="18"/>
      <c r="UET66" s="18"/>
      <c r="UEU66" s="18"/>
      <c r="UEV66" s="18"/>
      <c r="UEW66" s="18"/>
      <c r="UEX66" s="18"/>
      <c r="UEY66" s="18"/>
      <c r="UEZ66" s="18"/>
      <c r="UFA66" s="18"/>
      <c r="UFB66" s="18"/>
      <c r="UFC66" s="18"/>
      <c r="UFD66" s="18"/>
      <c r="UFE66" s="18"/>
      <c r="UFF66" s="18"/>
      <c r="UFG66" s="18"/>
      <c r="UFH66" s="18"/>
      <c r="UFI66" s="18"/>
      <c r="UFJ66" s="18"/>
      <c r="UFK66" s="18"/>
      <c r="UFL66" s="18"/>
      <c r="UFM66" s="18"/>
      <c r="UFN66" s="18"/>
      <c r="UFO66" s="18"/>
      <c r="UFP66" s="18"/>
      <c r="UFQ66" s="18"/>
      <c r="UFR66" s="18"/>
      <c r="UFS66" s="18"/>
      <c r="UFT66" s="18"/>
      <c r="UFU66" s="18"/>
      <c r="UFV66" s="18"/>
      <c r="UFW66" s="18"/>
      <c r="UFX66" s="18"/>
      <c r="UFY66" s="18"/>
      <c r="UFZ66" s="18"/>
      <c r="UGA66" s="18"/>
      <c r="UGB66" s="18"/>
      <c r="UGC66" s="18"/>
      <c r="UGD66" s="18"/>
      <c r="UGE66" s="18"/>
      <c r="UGF66" s="18"/>
      <c r="UGG66" s="18"/>
      <c r="UGH66" s="18"/>
      <c r="UGI66" s="18"/>
      <c r="UGJ66" s="18"/>
      <c r="UGK66" s="18"/>
      <c r="UGL66" s="18"/>
      <c r="UGM66" s="18"/>
      <c r="UGN66" s="18"/>
      <c r="UGO66" s="18"/>
      <c r="UGP66" s="18"/>
      <c r="UGQ66" s="18"/>
      <c r="UGR66" s="18"/>
      <c r="UGS66" s="18"/>
      <c r="UGT66" s="18"/>
      <c r="UGU66" s="18"/>
      <c r="UGV66" s="18"/>
      <c r="UGW66" s="18"/>
      <c r="UGX66" s="18"/>
      <c r="UGY66" s="18"/>
      <c r="UGZ66" s="18"/>
      <c r="UHA66" s="18"/>
      <c r="UHB66" s="18"/>
      <c r="UHC66" s="18"/>
      <c r="UHD66" s="18"/>
      <c r="UHE66" s="18"/>
      <c r="UHF66" s="18"/>
      <c r="UHG66" s="18"/>
      <c r="UHH66" s="18"/>
      <c r="UHI66" s="18"/>
      <c r="UHJ66" s="18"/>
      <c r="UHK66" s="18"/>
      <c r="UHL66" s="18"/>
      <c r="UHM66" s="18"/>
      <c r="UHN66" s="18"/>
      <c r="UHO66" s="18"/>
      <c r="UHP66" s="18"/>
      <c r="UHQ66" s="18"/>
      <c r="UHR66" s="18"/>
      <c r="UHS66" s="18"/>
      <c r="UHT66" s="18"/>
      <c r="UHU66" s="18"/>
      <c r="UHV66" s="18"/>
      <c r="UHW66" s="18"/>
      <c r="UHX66" s="18"/>
      <c r="UHY66" s="18"/>
      <c r="UHZ66" s="18"/>
      <c r="UIA66" s="18"/>
      <c r="UIB66" s="18"/>
      <c r="UIC66" s="18"/>
      <c r="UID66" s="18"/>
      <c r="UIE66" s="18"/>
      <c r="UIF66" s="18"/>
      <c r="UIG66" s="18"/>
      <c r="UIH66" s="18"/>
      <c r="UII66" s="18"/>
      <c r="UIJ66" s="18"/>
      <c r="UIK66" s="18"/>
      <c r="UIL66" s="18"/>
      <c r="UIM66" s="18"/>
      <c r="UIN66" s="18"/>
      <c r="UIO66" s="18"/>
      <c r="UIP66" s="18"/>
      <c r="UIQ66" s="18"/>
      <c r="UIR66" s="18"/>
      <c r="UIS66" s="18"/>
      <c r="UIT66" s="18"/>
      <c r="UIU66" s="18"/>
      <c r="UIV66" s="18"/>
      <c r="UIW66" s="18"/>
      <c r="UIX66" s="18"/>
      <c r="UIY66" s="18"/>
      <c r="UIZ66" s="18"/>
      <c r="UJA66" s="18"/>
      <c r="UJB66" s="18"/>
      <c r="UJC66" s="18"/>
      <c r="UJD66" s="18"/>
      <c r="UJE66" s="18"/>
      <c r="UJF66" s="18"/>
      <c r="UJG66" s="18"/>
      <c r="UJH66" s="18"/>
      <c r="UJI66" s="18"/>
      <c r="UJJ66" s="18"/>
      <c r="UJK66" s="18"/>
      <c r="UJL66" s="18"/>
      <c r="UJM66" s="18"/>
      <c r="UJN66" s="18"/>
      <c r="UJO66" s="18"/>
      <c r="UJP66" s="18"/>
      <c r="UJQ66" s="18"/>
      <c r="UJR66" s="18"/>
      <c r="UJS66" s="18"/>
      <c r="UJT66" s="18"/>
      <c r="UJU66" s="18"/>
      <c r="UJV66" s="18"/>
      <c r="UJW66" s="18"/>
      <c r="UJX66" s="18"/>
      <c r="UJY66" s="18"/>
      <c r="UJZ66" s="18"/>
      <c r="UKA66" s="18"/>
      <c r="UKB66" s="18"/>
      <c r="UKC66" s="18"/>
      <c r="UKD66" s="18"/>
      <c r="UKE66" s="18"/>
      <c r="UKF66" s="18"/>
      <c r="UKG66" s="18"/>
      <c r="UKH66" s="18"/>
      <c r="UKI66" s="18"/>
      <c r="UKJ66" s="18"/>
      <c r="UKK66" s="18"/>
      <c r="UKL66" s="18"/>
      <c r="UKM66" s="18"/>
      <c r="UKN66" s="18"/>
      <c r="UKO66" s="18"/>
      <c r="UKP66" s="18"/>
      <c r="UKQ66" s="18"/>
      <c r="UKR66" s="18"/>
      <c r="UKS66" s="18"/>
      <c r="UKT66" s="18"/>
      <c r="UKU66" s="18"/>
      <c r="UKV66" s="18"/>
      <c r="UKW66" s="18"/>
      <c r="UKX66" s="18"/>
      <c r="UKY66" s="18"/>
      <c r="UKZ66" s="18"/>
      <c r="ULA66" s="18"/>
      <c r="ULB66" s="18"/>
      <c r="ULC66" s="18"/>
      <c r="ULD66" s="18"/>
      <c r="ULE66" s="18"/>
      <c r="ULF66" s="18"/>
      <c r="ULG66" s="18"/>
      <c r="ULH66" s="18"/>
      <c r="ULI66" s="18"/>
      <c r="ULJ66" s="18"/>
      <c r="ULK66" s="18"/>
      <c r="ULL66" s="18"/>
      <c r="ULM66" s="18"/>
      <c r="ULN66" s="18"/>
      <c r="ULO66" s="18"/>
      <c r="ULP66" s="18"/>
      <c r="ULQ66" s="18"/>
      <c r="ULR66" s="18"/>
      <c r="ULS66" s="18"/>
      <c r="ULT66" s="18"/>
      <c r="ULU66" s="18"/>
      <c r="ULV66" s="18"/>
      <c r="ULW66" s="18"/>
      <c r="ULX66" s="18"/>
      <c r="ULY66" s="18"/>
      <c r="ULZ66" s="18"/>
      <c r="UMA66" s="18"/>
      <c r="UMB66" s="18"/>
      <c r="UMC66" s="18"/>
      <c r="UMD66" s="18"/>
      <c r="UME66" s="18"/>
      <c r="UMF66" s="18"/>
      <c r="UMG66" s="18"/>
      <c r="UMH66" s="18"/>
      <c r="UMI66" s="18"/>
      <c r="UMJ66" s="18"/>
      <c r="UMK66" s="18"/>
      <c r="UML66" s="18"/>
      <c r="UMM66" s="18"/>
      <c r="UMN66" s="18"/>
      <c r="UMO66" s="18"/>
      <c r="UMP66" s="18"/>
      <c r="UMQ66" s="18"/>
      <c r="UMR66" s="18"/>
      <c r="UMS66" s="18"/>
      <c r="UMT66" s="18"/>
      <c r="UMU66" s="18"/>
      <c r="UMV66" s="18"/>
      <c r="UMW66" s="18"/>
      <c r="UMX66" s="18"/>
      <c r="UMY66" s="18"/>
      <c r="UMZ66" s="18"/>
      <c r="UNA66" s="18"/>
      <c r="UNB66" s="18"/>
      <c r="UNC66" s="18"/>
      <c r="UND66" s="18"/>
      <c r="UNE66" s="18"/>
      <c r="UNF66" s="18"/>
      <c r="UNG66" s="18"/>
      <c r="UNH66" s="18"/>
      <c r="UNI66" s="18"/>
      <c r="UNJ66" s="18"/>
      <c r="UNK66" s="18"/>
      <c r="UNL66" s="18"/>
      <c r="UNM66" s="18"/>
      <c r="UNN66" s="18"/>
      <c r="UNO66" s="18"/>
      <c r="UNP66" s="18"/>
      <c r="UNQ66" s="18"/>
      <c r="UNR66" s="18"/>
      <c r="UNS66" s="18"/>
      <c r="UNT66" s="18"/>
      <c r="UNU66" s="18"/>
      <c r="UNV66" s="18"/>
      <c r="UNW66" s="18"/>
      <c r="UNX66" s="18"/>
      <c r="UNY66" s="18"/>
      <c r="UNZ66" s="18"/>
      <c r="UOA66" s="18"/>
      <c r="UOB66" s="18"/>
      <c r="UOC66" s="18"/>
      <c r="UOD66" s="18"/>
      <c r="UOE66" s="18"/>
      <c r="UOF66" s="18"/>
      <c r="UOG66" s="18"/>
      <c r="UOH66" s="18"/>
      <c r="UOI66" s="18"/>
      <c r="UOJ66" s="18"/>
      <c r="UOK66" s="18"/>
      <c r="UOL66" s="18"/>
      <c r="UOM66" s="18"/>
      <c r="UON66" s="18"/>
      <c r="UOO66" s="18"/>
      <c r="UOP66" s="18"/>
      <c r="UOQ66" s="18"/>
      <c r="UOR66" s="18"/>
      <c r="UOS66" s="18"/>
      <c r="UOT66" s="18"/>
      <c r="UOU66" s="18"/>
      <c r="UOV66" s="18"/>
      <c r="UOW66" s="18"/>
      <c r="UOX66" s="18"/>
      <c r="UOY66" s="18"/>
      <c r="UOZ66" s="18"/>
      <c r="UPA66" s="18"/>
      <c r="UPB66" s="18"/>
      <c r="UPC66" s="18"/>
      <c r="UPD66" s="18"/>
      <c r="UPE66" s="18"/>
      <c r="UPF66" s="18"/>
      <c r="UPG66" s="18"/>
      <c r="UPH66" s="18"/>
      <c r="UPI66" s="18"/>
      <c r="UPJ66" s="18"/>
      <c r="UPK66" s="18"/>
      <c r="UPL66" s="18"/>
      <c r="UPM66" s="18"/>
      <c r="UPN66" s="18"/>
      <c r="UPO66" s="18"/>
      <c r="UPP66" s="18"/>
      <c r="UPQ66" s="18"/>
      <c r="UPR66" s="18"/>
      <c r="UPS66" s="18"/>
      <c r="UPT66" s="18"/>
      <c r="UPU66" s="18"/>
      <c r="UPV66" s="18"/>
      <c r="UPW66" s="18"/>
      <c r="UPX66" s="18"/>
      <c r="UPY66" s="18"/>
      <c r="UPZ66" s="18"/>
      <c r="UQA66" s="18"/>
      <c r="UQB66" s="18"/>
      <c r="UQC66" s="18"/>
      <c r="UQD66" s="18"/>
      <c r="UQE66" s="18"/>
      <c r="UQF66" s="18"/>
      <c r="UQG66" s="18"/>
      <c r="UQH66" s="18"/>
      <c r="UQI66" s="18"/>
      <c r="UQJ66" s="18"/>
      <c r="UQK66" s="18"/>
      <c r="UQL66" s="18"/>
      <c r="UQM66" s="18"/>
      <c r="UQN66" s="18"/>
      <c r="UQO66" s="18"/>
      <c r="UQP66" s="18"/>
      <c r="UQQ66" s="18"/>
      <c r="UQR66" s="18"/>
      <c r="UQS66" s="18"/>
      <c r="UQT66" s="18"/>
      <c r="UQU66" s="18"/>
      <c r="UQV66" s="18"/>
      <c r="UQW66" s="18"/>
      <c r="UQX66" s="18"/>
      <c r="UQY66" s="18"/>
      <c r="UQZ66" s="18"/>
      <c r="URA66" s="18"/>
      <c r="URB66" s="18"/>
      <c r="URC66" s="18"/>
      <c r="URD66" s="18"/>
      <c r="URE66" s="18"/>
      <c r="URF66" s="18"/>
      <c r="URG66" s="18"/>
      <c r="URH66" s="18"/>
      <c r="URI66" s="18"/>
      <c r="URJ66" s="18"/>
      <c r="URK66" s="18"/>
      <c r="URL66" s="18"/>
      <c r="URM66" s="18"/>
      <c r="URN66" s="18"/>
      <c r="URO66" s="18"/>
      <c r="URP66" s="18"/>
      <c r="URQ66" s="18"/>
      <c r="URR66" s="18"/>
      <c r="URS66" s="18"/>
      <c r="URT66" s="18"/>
      <c r="URU66" s="18"/>
      <c r="URV66" s="18"/>
      <c r="URW66" s="18"/>
      <c r="URX66" s="18"/>
      <c r="URY66" s="18"/>
      <c r="URZ66" s="18"/>
      <c r="USA66" s="18"/>
      <c r="USB66" s="18"/>
      <c r="USC66" s="18"/>
      <c r="USD66" s="18"/>
      <c r="USE66" s="18"/>
      <c r="USF66" s="18"/>
      <c r="USG66" s="18"/>
      <c r="USH66" s="18"/>
      <c r="USI66" s="18"/>
      <c r="USJ66" s="18"/>
      <c r="USK66" s="18"/>
      <c r="USL66" s="18"/>
      <c r="USM66" s="18"/>
      <c r="USN66" s="18"/>
      <c r="USO66" s="18"/>
      <c r="USP66" s="18"/>
      <c r="USQ66" s="18"/>
      <c r="USR66" s="18"/>
      <c r="USS66" s="18"/>
      <c r="UST66" s="18"/>
      <c r="USU66" s="18"/>
      <c r="USV66" s="18"/>
      <c r="USW66" s="18"/>
      <c r="USX66" s="18"/>
      <c r="USY66" s="18"/>
      <c r="USZ66" s="18"/>
      <c r="UTA66" s="18"/>
      <c r="UTB66" s="18"/>
      <c r="UTC66" s="18"/>
      <c r="UTD66" s="18"/>
      <c r="UTE66" s="18"/>
      <c r="UTF66" s="18"/>
      <c r="UTG66" s="18"/>
      <c r="UTH66" s="18"/>
      <c r="UTI66" s="18"/>
      <c r="UTJ66" s="18"/>
      <c r="UTK66" s="18"/>
      <c r="UTL66" s="18"/>
      <c r="UTM66" s="18"/>
      <c r="UTN66" s="18"/>
      <c r="UTO66" s="18"/>
      <c r="UTP66" s="18"/>
      <c r="UTQ66" s="18"/>
      <c r="UTR66" s="18"/>
      <c r="UTS66" s="18"/>
      <c r="UTT66" s="18"/>
      <c r="UTU66" s="18"/>
      <c r="UTV66" s="18"/>
      <c r="UTW66" s="18"/>
      <c r="UTX66" s="18"/>
      <c r="UTY66" s="18"/>
      <c r="UTZ66" s="18"/>
      <c r="UUA66" s="18"/>
      <c r="UUB66" s="18"/>
      <c r="UUC66" s="18"/>
      <c r="UUD66" s="18"/>
      <c r="UUE66" s="18"/>
      <c r="UUF66" s="18"/>
      <c r="UUG66" s="18"/>
      <c r="UUH66" s="18"/>
      <c r="UUI66" s="18"/>
      <c r="UUJ66" s="18"/>
      <c r="UUK66" s="18"/>
      <c r="UUL66" s="18"/>
      <c r="UUM66" s="18"/>
      <c r="UUN66" s="18"/>
      <c r="UUO66" s="18"/>
      <c r="UUP66" s="18"/>
      <c r="UUQ66" s="18"/>
      <c r="UUR66" s="18"/>
      <c r="UUS66" s="18"/>
      <c r="UUT66" s="18"/>
      <c r="UUU66" s="18"/>
      <c r="UUV66" s="18"/>
      <c r="UUW66" s="18"/>
      <c r="UUX66" s="18"/>
      <c r="UUY66" s="18"/>
      <c r="UUZ66" s="18"/>
      <c r="UVA66" s="18"/>
      <c r="UVB66" s="18"/>
      <c r="UVC66" s="18"/>
      <c r="UVD66" s="18"/>
      <c r="UVE66" s="18"/>
      <c r="UVF66" s="18"/>
      <c r="UVG66" s="18"/>
      <c r="UVH66" s="18"/>
      <c r="UVI66" s="18"/>
      <c r="UVJ66" s="18"/>
      <c r="UVK66" s="18"/>
      <c r="UVL66" s="18"/>
      <c r="UVM66" s="18"/>
      <c r="UVN66" s="18"/>
      <c r="UVO66" s="18"/>
      <c r="UVP66" s="18"/>
      <c r="UVQ66" s="18"/>
      <c r="UVR66" s="18"/>
      <c r="UVS66" s="18"/>
      <c r="UVT66" s="18"/>
      <c r="UVU66" s="18"/>
      <c r="UVV66" s="18"/>
      <c r="UVW66" s="18"/>
      <c r="UVX66" s="18"/>
      <c r="UVY66" s="18"/>
      <c r="UVZ66" s="18"/>
      <c r="UWA66" s="18"/>
      <c r="UWB66" s="18"/>
      <c r="UWC66" s="18"/>
      <c r="UWD66" s="18"/>
      <c r="UWE66" s="18"/>
      <c r="UWF66" s="18"/>
      <c r="UWG66" s="18"/>
      <c r="UWH66" s="18"/>
      <c r="UWI66" s="18"/>
      <c r="UWJ66" s="18"/>
      <c r="UWK66" s="18"/>
      <c r="UWL66" s="18"/>
      <c r="UWM66" s="18"/>
      <c r="UWN66" s="18"/>
      <c r="UWO66" s="18"/>
      <c r="UWP66" s="18"/>
      <c r="UWQ66" s="18"/>
      <c r="UWR66" s="18"/>
      <c r="UWS66" s="18"/>
      <c r="UWT66" s="18"/>
      <c r="UWU66" s="18"/>
      <c r="UWV66" s="18"/>
      <c r="UWW66" s="18"/>
      <c r="UWX66" s="18"/>
      <c r="UWY66" s="18"/>
      <c r="UWZ66" s="18"/>
      <c r="UXA66" s="18"/>
      <c r="UXB66" s="18"/>
      <c r="UXC66" s="18"/>
      <c r="UXD66" s="18"/>
      <c r="UXE66" s="18"/>
      <c r="UXF66" s="18"/>
      <c r="UXG66" s="18"/>
      <c r="UXH66" s="18"/>
      <c r="UXI66" s="18"/>
      <c r="UXJ66" s="18"/>
      <c r="UXK66" s="18"/>
      <c r="UXL66" s="18"/>
      <c r="UXM66" s="18"/>
      <c r="UXN66" s="18"/>
      <c r="UXO66" s="18"/>
      <c r="UXP66" s="18"/>
      <c r="UXQ66" s="18"/>
      <c r="UXR66" s="18"/>
      <c r="UXS66" s="18"/>
      <c r="UXT66" s="18"/>
      <c r="UXU66" s="18"/>
      <c r="UXV66" s="18"/>
      <c r="UXW66" s="18"/>
      <c r="UXX66" s="18"/>
      <c r="UXY66" s="18"/>
      <c r="UXZ66" s="18"/>
      <c r="UYA66" s="18"/>
      <c r="UYB66" s="18"/>
      <c r="UYC66" s="18"/>
      <c r="UYD66" s="18"/>
      <c r="UYE66" s="18"/>
      <c r="UYF66" s="18"/>
      <c r="UYG66" s="18"/>
      <c r="UYH66" s="18"/>
      <c r="UYI66" s="18"/>
      <c r="UYJ66" s="18"/>
      <c r="UYK66" s="18"/>
      <c r="UYL66" s="18"/>
      <c r="UYM66" s="18"/>
      <c r="UYN66" s="18"/>
      <c r="UYO66" s="18"/>
      <c r="UYP66" s="18"/>
      <c r="UYQ66" s="18"/>
      <c r="UYR66" s="18"/>
      <c r="UYS66" s="18"/>
      <c r="UYT66" s="18"/>
      <c r="UYU66" s="18"/>
      <c r="UYV66" s="18"/>
      <c r="UYW66" s="18"/>
      <c r="UYX66" s="18"/>
      <c r="UYY66" s="18"/>
      <c r="UYZ66" s="18"/>
      <c r="UZA66" s="18"/>
      <c r="UZB66" s="18"/>
      <c r="UZC66" s="18"/>
      <c r="UZD66" s="18"/>
      <c r="UZE66" s="18"/>
      <c r="UZF66" s="18"/>
      <c r="UZG66" s="18"/>
      <c r="UZH66" s="18"/>
      <c r="UZI66" s="18"/>
      <c r="UZJ66" s="18"/>
      <c r="UZK66" s="18"/>
      <c r="UZL66" s="18"/>
      <c r="UZM66" s="18"/>
      <c r="UZN66" s="18"/>
      <c r="UZO66" s="18"/>
      <c r="UZP66" s="18"/>
      <c r="UZQ66" s="18"/>
      <c r="UZR66" s="18"/>
      <c r="UZS66" s="18"/>
      <c r="UZT66" s="18"/>
      <c r="UZU66" s="18"/>
      <c r="UZV66" s="18"/>
      <c r="UZW66" s="18"/>
      <c r="UZX66" s="18"/>
      <c r="UZY66" s="18"/>
      <c r="UZZ66" s="18"/>
      <c r="VAA66" s="18"/>
      <c r="VAB66" s="18"/>
      <c r="VAC66" s="18"/>
      <c r="VAD66" s="18"/>
      <c r="VAE66" s="18"/>
      <c r="VAF66" s="18"/>
      <c r="VAG66" s="18"/>
      <c r="VAH66" s="18"/>
      <c r="VAI66" s="18"/>
      <c r="VAJ66" s="18"/>
      <c r="VAK66" s="18"/>
      <c r="VAL66" s="18"/>
      <c r="VAM66" s="18"/>
      <c r="VAN66" s="18"/>
      <c r="VAO66" s="18"/>
      <c r="VAP66" s="18"/>
      <c r="VAQ66" s="18"/>
      <c r="VAR66" s="18"/>
      <c r="VAS66" s="18"/>
      <c r="VAT66" s="18"/>
      <c r="VAU66" s="18"/>
      <c r="VAV66" s="18"/>
      <c r="VAW66" s="18"/>
      <c r="VAX66" s="18"/>
      <c r="VAY66" s="18"/>
      <c r="VAZ66" s="18"/>
      <c r="VBA66" s="18"/>
      <c r="VBB66" s="18"/>
      <c r="VBC66" s="18"/>
      <c r="VBD66" s="18"/>
      <c r="VBE66" s="18"/>
      <c r="VBF66" s="18"/>
      <c r="VBG66" s="18"/>
      <c r="VBH66" s="18"/>
      <c r="VBI66" s="18"/>
      <c r="VBJ66" s="18"/>
      <c r="VBK66" s="18"/>
      <c r="VBL66" s="18"/>
      <c r="VBM66" s="18"/>
      <c r="VBN66" s="18"/>
      <c r="VBO66" s="18"/>
      <c r="VBP66" s="18"/>
      <c r="VBQ66" s="18"/>
      <c r="VBR66" s="18"/>
      <c r="VBS66" s="18"/>
      <c r="VBT66" s="18"/>
      <c r="VBU66" s="18"/>
      <c r="VBV66" s="18"/>
      <c r="VBW66" s="18"/>
      <c r="VBX66" s="18"/>
      <c r="VBY66" s="18"/>
      <c r="VBZ66" s="18"/>
      <c r="VCA66" s="18"/>
      <c r="VCB66" s="18"/>
      <c r="VCC66" s="18"/>
      <c r="VCD66" s="18"/>
      <c r="VCE66" s="18"/>
      <c r="VCF66" s="18"/>
      <c r="VCG66" s="18"/>
      <c r="VCH66" s="18"/>
      <c r="VCI66" s="18"/>
      <c r="VCJ66" s="18"/>
      <c r="VCK66" s="18"/>
      <c r="VCL66" s="18"/>
      <c r="VCM66" s="18"/>
      <c r="VCN66" s="18"/>
      <c r="VCO66" s="18"/>
      <c r="VCP66" s="18"/>
      <c r="VCQ66" s="18"/>
      <c r="VCR66" s="18"/>
      <c r="VCS66" s="18"/>
      <c r="VCT66" s="18"/>
      <c r="VCU66" s="18"/>
      <c r="VCV66" s="18"/>
      <c r="VCW66" s="18"/>
      <c r="VCX66" s="18"/>
      <c r="VCY66" s="18"/>
      <c r="VCZ66" s="18"/>
      <c r="VDA66" s="18"/>
      <c r="VDB66" s="18"/>
      <c r="VDC66" s="18"/>
      <c r="VDD66" s="18"/>
      <c r="VDE66" s="18"/>
      <c r="VDF66" s="18"/>
      <c r="VDG66" s="18"/>
      <c r="VDH66" s="18"/>
      <c r="VDI66" s="18"/>
      <c r="VDJ66" s="18"/>
      <c r="VDK66" s="18"/>
      <c r="VDL66" s="18"/>
      <c r="VDM66" s="18"/>
      <c r="VDN66" s="18"/>
      <c r="VDO66" s="18"/>
      <c r="VDP66" s="18"/>
      <c r="VDQ66" s="18"/>
      <c r="VDR66" s="18"/>
      <c r="VDS66" s="18"/>
      <c r="VDT66" s="18"/>
      <c r="VDU66" s="18"/>
      <c r="VDV66" s="18"/>
      <c r="VDW66" s="18"/>
      <c r="VDX66" s="18"/>
      <c r="VDY66" s="18"/>
      <c r="VDZ66" s="18"/>
      <c r="VEA66" s="18"/>
      <c r="VEB66" s="18"/>
      <c r="VEC66" s="18"/>
      <c r="VED66" s="18"/>
      <c r="VEE66" s="18"/>
      <c r="VEF66" s="18"/>
      <c r="VEG66" s="18"/>
      <c r="VEH66" s="18"/>
      <c r="VEI66" s="18"/>
      <c r="VEJ66" s="18"/>
      <c r="VEK66" s="18"/>
      <c r="VEL66" s="18"/>
      <c r="VEM66" s="18"/>
      <c r="VEN66" s="18"/>
      <c r="VEO66" s="18"/>
      <c r="VEP66" s="18"/>
      <c r="VEQ66" s="18"/>
      <c r="VER66" s="18"/>
      <c r="VES66" s="18"/>
      <c r="VET66" s="18"/>
      <c r="VEU66" s="18"/>
      <c r="VEV66" s="18"/>
      <c r="VEW66" s="18"/>
      <c r="VEX66" s="18"/>
      <c r="VEY66" s="18"/>
      <c r="VEZ66" s="18"/>
      <c r="VFA66" s="18"/>
      <c r="VFB66" s="18"/>
      <c r="VFC66" s="18"/>
      <c r="VFD66" s="18"/>
      <c r="VFE66" s="18"/>
      <c r="VFF66" s="18"/>
      <c r="VFG66" s="18"/>
      <c r="VFH66" s="18"/>
      <c r="VFI66" s="18"/>
      <c r="VFJ66" s="18"/>
      <c r="VFK66" s="18"/>
      <c r="VFL66" s="18"/>
      <c r="VFM66" s="18"/>
      <c r="VFN66" s="18"/>
      <c r="VFO66" s="18"/>
      <c r="VFP66" s="18"/>
      <c r="VFQ66" s="18"/>
      <c r="VFR66" s="18"/>
      <c r="VFS66" s="18"/>
      <c r="VFT66" s="18"/>
      <c r="VFU66" s="18"/>
      <c r="VFV66" s="18"/>
      <c r="VFW66" s="18"/>
      <c r="VFX66" s="18"/>
      <c r="VFY66" s="18"/>
      <c r="VFZ66" s="18"/>
      <c r="VGA66" s="18"/>
      <c r="VGB66" s="18"/>
      <c r="VGC66" s="18"/>
      <c r="VGD66" s="18"/>
      <c r="VGE66" s="18"/>
      <c r="VGF66" s="18"/>
      <c r="VGG66" s="18"/>
      <c r="VGH66" s="18"/>
      <c r="VGI66" s="18"/>
      <c r="VGJ66" s="18"/>
      <c r="VGK66" s="18"/>
      <c r="VGL66" s="18"/>
      <c r="VGM66" s="18"/>
      <c r="VGN66" s="18"/>
      <c r="VGO66" s="18"/>
      <c r="VGP66" s="18"/>
      <c r="VGQ66" s="18"/>
      <c r="VGR66" s="18"/>
      <c r="VGS66" s="18"/>
      <c r="VGT66" s="18"/>
      <c r="VGU66" s="18"/>
      <c r="VGV66" s="18"/>
      <c r="VGW66" s="18"/>
      <c r="VGX66" s="18"/>
      <c r="VGY66" s="18"/>
      <c r="VGZ66" s="18"/>
      <c r="VHA66" s="18"/>
      <c r="VHB66" s="18"/>
      <c r="VHC66" s="18"/>
      <c r="VHD66" s="18"/>
      <c r="VHE66" s="18"/>
      <c r="VHF66" s="18"/>
      <c r="VHG66" s="18"/>
      <c r="VHH66" s="18"/>
      <c r="VHI66" s="18"/>
      <c r="VHJ66" s="18"/>
      <c r="VHK66" s="18"/>
      <c r="VHL66" s="18"/>
      <c r="VHM66" s="18"/>
      <c r="VHN66" s="18"/>
      <c r="VHO66" s="18"/>
      <c r="VHP66" s="18"/>
      <c r="VHQ66" s="18"/>
      <c r="VHR66" s="18"/>
      <c r="VHS66" s="18"/>
      <c r="VHT66" s="18"/>
      <c r="VHU66" s="18"/>
      <c r="VHV66" s="18"/>
      <c r="VHW66" s="18"/>
      <c r="VHX66" s="18"/>
      <c r="VHY66" s="18"/>
      <c r="VHZ66" s="18"/>
      <c r="VIA66" s="18"/>
      <c r="VIB66" s="18"/>
      <c r="VIC66" s="18"/>
      <c r="VID66" s="18"/>
      <c r="VIE66" s="18"/>
      <c r="VIF66" s="18"/>
      <c r="VIG66" s="18"/>
      <c r="VIH66" s="18"/>
      <c r="VII66" s="18"/>
      <c r="VIJ66" s="18"/>
      <c r="VIK66" s="18"/>
      <c r="VIL66" s="18"/>
      <c r="VIM66" s="18"/>
      <c r="VIN66" s="18"/>
      <c r="VIO66" s="18"/>
      <c r="VIP66" s="18"/>
      <c r="VIQ66" s="18"/>
      <c r="VIR66" s="18"/>
      <c r="VIS66" s="18"/>
      <c r="VIT66" s="18"/>
      <c r="VIU66" s="18"/>
      <c r="VIV66" s="18"/>
      <c r="VIW66" s="18"/>
      <c r="VIX66" s="18"/>
      <c r="VIY66" s="18"/>
      <c r="VIZ66" s="18"/>
      <c r="VJA66" s="18"/>
      <c r="VJB66" s="18"/>
      <c r="VJC66" s="18"/>
      <c r="VJD66" s="18"/>
      <c r="VJE66" s="18"/>
      <c r="VJF66" s="18"/>
      <c r="VJG66" s="18"/>
      <c r="VJH66" s="18"/>
      <c r="VJI66" s="18"/>
      <c r="VJJ66" s="18"/>
      <c r="VJK66" s="18"/>
      <c r="VJL66" s="18"/>
      <c r="VJM66" s="18"/>
      <c r="VJN66" s="18"/>
      <c r="VJO66" s="18"/>
      <c r="VJP66" s="18"/>
      <c r="VJQ66" s="18"/>
      <c r="VJR66" s="18"/>
      <c r="VJS66" s="18"/>
      <c r="VJT66" s="18"/>
      <c r="VJU66" s="18"/>
      <c r="VJV66" s="18"/>
      <c r="VJW66" s="18"/>
      <c r="VJX66" s="18"/>
      <c r="VJY66" s="18"/>
      <c r="VJZ66" s="18"/>
      <c r="VKA66" s="18"/>
      <c r="VKB66" s="18"/>
      <c r="VKC66" s="18"/>
      <c r="VKD66" s="18"/>
      <c r="VKE66" s="18"/>
      <c r="VKF66" s="18"/>
      <c r="VKG66" s="18"/>
      <c r="VKH66" s="18"/>
      <c r="VKI66" s="18"/>
      <c r="VKJ66" s="18"/>
      <c r="VKK66" s="18"/>
      <c r="VKL66" s="18"/>
      <c r="VKM66" s="18"/>
      <c r="VKN66" s="18"/>
      <c r="VKO66" s="18"/>
      <c r="VKP66" s="18"/>
      <c r="VKQ66" s="18"/>
      <c r="VKR66" s="18"/>
      <c r="VKS66" s="18"/>
      <c r="VKT66" s="18"/>
      <c r="VKU66" s="18"/>
      <c r="VKV66" s="18"/>
      <c r="VKW66" s="18"/>
      <c r="VKX66" s="18"/>
      <c r="VKY66" s="18"/>
      <c r="VKZ66" s="18"/>
      <c r="VLA66" s="18"/>
      <c r="VLB66" s="18"/>
      <c r="VLC66" s="18"/>
      <c r="VLD66" s="18"/>
      <c r="VLE66" s="18"/>
      <c r="VLF66" s="18"/>
      <c r="VLG66" s="18"/>
      <c r="VLH66" s="18"/>
      <c r="VLI66" s="18"/>
      <c r="VLJ66" s="18"/>
      <c r="VLK66" s="18"/>
      <c r="VLL66" s="18"/>
      <c r="VLM66" s="18"/>
      <c r="VLN66" s="18"/>
      <c r="VLO66" s="18"/>
      <c r="VLP66" s="18"/>
      <c r="VLQ66" s="18"/>
      <c r="VLR66" s="18"/>
      <c r="VLS66" s="18"/>
      <c r="VLT66" s="18"/>
      <c r="VLU66" s="18"/>
      <c r="VLV66" s="18"/>
      <c r="VLW66" s="18"/>
      <c r="VLX66" s="18"/>
      <c r="VLY66" s="18"/>
      <c r="VLZ66" s="18"/>
      <c r="VMA66" s="18"/>
      <c r="VMB66" s="18"/>
      <c r="VMC66" s="18"/>
      <c r="VMD66" s="18"/>
      <c r="VME66" s="18"/>
      <c r="VMF66" s="18"/>
      <c r="VMG66" s="18"/>
      <c r="VMH66" s="18"/>
      <c r="VMI66" s="18"/>
      <c r="VMJ66" s="18"/>
      <c r="VMK66" s="18"/>
      <c r="VML66" s="18"/>
      <c r="VMM66" s="18"/>
      <c r="VMN66" s="18"/>
      <c r="VMO66" s="18"/>
      <c r="VMP66" s="18"/>
      <c r="VMQ66" s="18"/>
      <c r="VMR66" s="18"/>
      <c r="VMS66" s="18"/>
      <c r="VMT66" s="18"/>
      <c r="VMU66" s="18"/>
      <c r="VMV66" s="18"/>
      <c r="VMW66" s="18"/>
      <c r="VMX66" s="18"/>
      <c r="VMY66" s="18"/>
      <c r="VMZ66" s="18"/>
      <c r="VNA66" s="18"/>
      <c r="VNB66" s="18"/>
      <c r="VNC66" s="18"/>
      <c r="VND66" s="18"/>
      <c r="VNE66" s="18"/>
      <c r="VNF66" s="18"/>
      <c r="VNG66" s="18"/>
      <c r="VNH66" s="18"/>
      <c r="VNI66" s="18"/>
      <c r="VNJ66" s="18"/>
      <c r="VNK66" s="18"/>
      <c r="VNL66" s="18"/>
      <c r="VNM66" s="18"/>
      <c r="VNN66" s="18"/>
      <c r="VNO66" s="18"/>
      <c r="VNP66" s="18"/>
      <c r="VNQ66" s="18"/>
      <c r="VNR66" s="18"/>
      <c r="VNS66" s="18"/>
      <c r="VNT66" s="18"/>
      <c r="VNU66" s="18"/>
      <c r="VNV66" s="18"/>
      <c r="VNW66" s="18"/>
      <c r="VNX66" s="18"/>
      <c r="VNY66" s="18"/>
      <c r="VNZ66" s="18"/>
      <c r="VOA66" s="18"/>
      <c r="VOB66" s="18"/>
      <c r="VOC66" s="18"/>
      <c r="VOD66" s="18"/>
      <c r="VOE66" s="18"/>
      <c r="VOF66" s="18"/>
      <c r="VOG66" s="18"/>
      <c r="VOH66" s="18"/>
      <c r="VOI66" s="18"/>
      <c r="VOJ66" s="18"/>
      <c r="VOK66" s="18"/>
      <c r="VOL66" s="18"/>
      <c r="VOM66" s="18"/>
      <c r="VON66" s="18"/>
      <c r="VOO66" s="18"/>
      <c r="VOP66" s="18"/>
      <c r="VOQ66" s="18"/>
      <c r="VOR66" s="18"/>
      <c r="VOS66" s="18"/>
      <c r="VOT66" s="18"/>
      <c r="VOU66" s="18"/>
      <c r="VOV66" s="18"/>
      <c r="VOW66" s="18"/>
      <c r="VOX66" s="18"/>
      <c r="VOY66" s="18"/>
      <c r="VOZ66" s="18"/>
      <c r="VPA66" s="18"/>
      <c r="VPB66" s="18"/>
      <c r="VPC66" s="18"/>
      <c r="VPD66" s="18"/>
      <c r="VPE66" s="18"/>
      <c r="VPF66" s="18"/>
      <c r="VPG66" s="18"/>
      <c r="VPH66" s="18"/>
      <c r="VPI66" s="18"/>
      <c r="VPJ66" s="18"/>
      <c r="VPK66" s="18"/>
      <c r="VPL66" s="18"/>
      <c r="VPM66" s="18"/>
      <c r="VPN66" s="18"/>
      <c r="VPO66" s="18"/>
      <c r="VPP66" s="18"/>
      <c r="VPQ66" s="18"/>
      <c r="VPR66" s="18"/>
      <c r="VPS66" s="18"/>
      <c r="VPT66" s="18"/>
      <c r="VPU66" s="18"/>
      <c r="VPV66" s="18"/>
      <c r="VPW66" s="18"/>
      <c r="VPX66" s="18"/>
      <c r="VPY66" s="18"/>
      <c r="VPZ66" s="18"/>
      <c r="VQA66" s="18"/>
      <c r="VQB66" s="18"/>
      <c r="VQC66" s="18"/>
      <c r="VQD66" s="18"/>
      <c r="VQE66" s="18"/>
      <c r="VQF66" s="18"/>
      <c r="VQG66" s="18"/>
      <c r="VQH66" s="18"/>
      <c r="VQI66" s="18"/>
      <c r="VQJ66" s="18"/>
      <c r="VQK66" s="18"/>
      <c r="VQL66" s="18"/>
      <c r="VQM66" s="18"/>
      <c r="VQN66" s="18"/>
      <c r="VQO66" s="18"/>
      <c r="VQP66" s="18"/>
      <c r="VQQ66" s="18"/>
      <c r="VQR66" s="18"/>
      <c r="VQS66" s="18"/>
      <c r="VQT66" s="18"/>
      <c r="VQU66" s="18"/>
      <c r="VQV66" s="18"/>
      <c r="VQW66" s="18"/>
      <c r="VQX66" s="18"/>
      <c r="VQY66" s="18"/>
      <c r="VQZ66" s="18"/>
      <c r="VRA66" s="18"/>
      <c r="VRB66" s="18"/>
      <c r="VRC66" s="18"/>
      <c r="VRD66" s="18"/>
      <c r="VRE66" s="18"/>
      <c r="VRF66" s="18"/>
      <c r="VRG66" s="18"/>
      <c r="VRH66" s="18"/>
      <c r="VRI66" s="18"/>
      <c r="VRJ66" s="18"/>
      <c r="VRK66" s="18"/>
      <c r="VRL66" s="18"/>
      <c r="VRM66" s="18"/>
      <c r="VRN66" s="18"/>
      <c r="VRO66" s="18"/>
      <c r="VRP66" s="18"/>
      <c r="VRQ66" s="18"/>
      <c r="VRR66" s="18"/>
      <c r="VRS66" s="18"/>
      <c r="VRT66" s="18"/>
      <c r="VRU66" s="18"/>
      <c r="VRV66" s="18"/>
      <c r="VRW66" s="18"/>
      <c r="VRX66" s="18"/>
      <c r="VRY66" s="18"/>
      <c r="VRZ66" s="18"/>
      <c r="VSA66" s="18"/>
      <c r="VSB66" s="18"/>
      <c r="VSC66" s="18"/>
      <c r="VSD66" s="18"/>
      <c r="VSE66" s="18"/>
      <c r="VSF66" s="18"/>
      <c r="VSG66" s="18"/>
      <c r="VSH66" s="18"/>
      <c r="VSI66" s="18"/>
      <c r="VSJ66" s="18"/>
      <c r="VSK66" s="18"/>
      <c r="VSL66" s="18"/>
      <c r="VSM66" s="18"/>
      <c r="VSN66" s="18"/>
      <c r="VSO66" s="18"/>
      <c r="VSP66" s="18"/>
      <c r="VSQ66" s="18"/>
      <c r="VSR66" s="18"/>
      <c r="VSS66" s="18"/>
      <c r="VST66" s="18"/>
      <c r="VSU66" s="18"/>
      <c r="VSV66" s="18"/>
      <c r="VSW66" s="18"/>
      <c r="VSX66" s="18"/>
      <c r="VSY66" s="18"/>
      <c r="VSZ66" s="18"/>
      <c r="VTA66" s="18"/>
      <c r="VTB66" s="18"/>
      <c r="VTC66" s="18"/>
      <c r="VTD66" s="18"/>
      <c r="VTE66" s="18"/>
      <c r="VTF66" s="18"/>
      <c r="VTG66" s="18"/>
      <c r="VTH66" s="18"/>
      <c r="VTI66" s="18"/>
      <c r="VTJ66" s="18"/>
      <c r="VTK66" s="18"/>
      <c r="VTL66" s="18"/>
      <c r="VTM66" s="18"/>
      <c r="VTN66" s="18"/>
      <c r="VTO66" s="18"/>
      <c r="VTP66" s="18"/>
      <c r="VTQ66" s="18"/>
      <c r="VTR66" s="18"/>
      <c r="VTS66" s="18"/>
      <c r="VTT66" s="18"/>
      <c r="VTU66" s="18"/>
      <c r="VTV66" s="18"/>
      <c r="VTW66" s="18"/>
      <c r="VTX66" s="18"/>
      <c r="VTY66" s="18"/>
      <c r="VTZ66" s="18"/>
      <c r="VUA66" s="18"/>
      <c r="VUB66" s="18"/>
      <c r="VUC66" s="18"/>
      <c r="VUD66" s="18"/>
      <c r="VUE66" s="18"/>
      <c r="VUF66" s="18"/>
      <c r="VUG66" s="18"/>
      <c r="VUH66" s="18"/>
      <c r="VUI66" s="18"/>
      <c r="VUJ66" s="18"/>
      <c r="VUK66" s="18"/>
      <c r="VUL66" s="18"/>
      <c r="VUM66" s="18"/>
      <c r="VUN66" s="18"/>
      <c r="VUO66" s="18"/>
      <c r="VUP66" s="18"/>
      <c r="VUQ66" s="18"/>
      <c r="VUR66" s="18"/>
      <c r="VUS66" s="18"/>
      <c r="VUT66" s="18"/>
      <c r="VUU66" s="18"/>
      <c r="VUV66" s="18"/>
      <c r="VUW66" s="18"/>
      <c r="VUX66" s="18"/>
      <c r="VUY66" s="18"/>
      <c r="VUZ66" s="18"/>
      <c r="VVA66" s="18"/>
      <c r="VVB66" s="18"/>
      <c r="VVC66" s="18"/>
      <c r="VVD66" s="18"/>
      <c r="VVE66" s="18"/>
      <c r="VVF66" s="18"/>
      <c r="VVG66" s="18"/>
      <c r="VVH66" s="18"/>
      <c r="VVI66" s="18"/>
      <c r="VVJ66" s="18"/>
      <c r="VVK66" s="18"/>
      <c r="VVL66" s="18"/>
      <c r="VVM66" s="18"/>
      <c r="VVN66" s="18"/>
      <c r="VVO66" s="18"/>
      <c r="VVP66" s="18"/>
      <c r="VVQ66" s="18"/>
      <c r="VVR66" s="18"/>
      <c r="VVS66" s="18"/>
      <c r="VVT66" s="18"/>
      <c r="VVU66" s="18"/>
      <c r="VVV66" s="18"/>
      <c r="VVW66" s="18"/>
      <c r="VVX66" s="18"/>
      <c r="VVY66" s="18"/>
      <c r="VVZ66" s="18"/>
      <c r="VWA66" s="18"/>
      <c r="VWB66" s="18"/>
      <c r="VWC66" s="18"/>
      <c r="VWD66" s="18"/>
      <c r="VWE66" s="18"/>
      <c r="VWF66" s="18"/>
      <c r="VWG66" s="18"/>
      <c r="VWH66" s="18"/>
      <c r="VWI66" s="18"/>
      <c r="VWJ66" s="18"/>
      <c r="VWK66" s="18"/>
      <c r="VWL66" s="18"/>
      <c r="VWM66" s="18"/>
      <c r="VWN66" s="18"/>
      <c r="VWO66" s="18"/>
      <c r="VWP66" s="18"/>
      <c r="VWQ66" s="18"/>
      <c r="VWR66" s="18"/>
      <c r="VWS66" s="18"/>
      <c r="VWT66" s="18"/>
      <c r="VWU66" s="18"/>
      <c r="VWV66" s="18"/>
      <c r="VWW66" s="18"/>
      <c r="VWX66" s="18"/>
      <c r="VWY66" s="18"/>
      <c r="VWZ66" s="18"/>
      <c r="VXA66" s="18"/>
      <c r="VXB66" s="18"/>
      <c r="VXC66" s="18"/>
      <c r="VXD66" s="18"/>
      <c r="VXE66" s="18"/>
      <c r="VXF66" s="18"/>
      <c r="VXG66" s="18"/>
      <c r="VXH66" s="18"/>
      <c r="VXI66" s="18"/>
      <c r="VXJ66" s="18"/>
      <c r="VXK66" s="18"/>
      <c r="VXL66" s="18"/>
      <c r="VXM66" s="18"/>
      <c r="VXN66" s="18"/>
      <c r="VXO66" s="18"/>
      <c r="VXP66" s="18"/>
      <c r="VXQ66" s="18"/>
      <c r="VXR66" s="18"/>
      <c r="VXS66" s="18"/>
      <c r="VXT66" s="18"/>
      <c r="VXU66" s="18"/>
      <c r="VXV66" s="18"/>
      <c r="VXW66" s="18"/>
      <c r="VXX66" s="18"/>
      <c r="VXY66" s="18"/>
      <c r="VXZ66" s="18"/>
      <c r="VYA66" s="18"/>
      <c r="VYB66" s="18"/>
      <c r="VYC66" s="18"/>
      <c r="VYD66" s="18"/>
      <c r="VYE66" s="18"/>
      <c r="VYF66" s="18"/>
      <c r="VYG66" s="18"/>
      <c r="VYH66" s="18"/>
      <c r="VYI66" s="18"/>
      <c r="VYJ66" s="18"/>
      <c r="VYK66" s="18"/>
      <c r="VYL66" s="18"/>
      <c r="VYM66" s="18"/>
      <c r="VYN66" s="18"/>
      <c r="VYO66" s="18"/>
      <c r="VYP66" s="18"/>
      <c r="VYQ66" s="18"/>
      <c r="VYR66" s="18"/>
      <c r="VYS66" s="18"/>
      <c r="VYT66" s="18"/>
      <c r="VYU66" s="18"/>
      <c r="VYV66" s="18"/>
      <c r="VYW66" s="18"/>
      <c r="VYX66" s="18"/>
      <c r="VYY66" s="18"/>
      <c r="VYZ66" s="18"/>
      <c r="VZA66" s="18"/>
      <c r="VZB66" s="18"/>
      <c r="VZC66" s="18"/>
      <c r="VZD66" s="18"/>
      <c r="VZE66" s="18"/>
      <c r="VZF66" s="18"/>
      <c r="VZG66" s="18"/>
      <c r="VZH66" s="18"/>
      <c r="VZI66" s="18"/>
      <c r="VZJ66" s="18"/>
      <c r="VZK66" s="18"/>
      <c r="VZL66" s="18"/>
      <c r="VZM66" s="18"/>
      <c r="VZN66" s="18"/>
      <c r="VZO66" s="18"/>
      <c r="VZP66" s="18"/>
      <c r="VZQ66" s="18"/>
      <c r="VZR66" s="18"/>
      <c r="VZS66" s="18"/>
      <c r="VZT66" s="18"/>
      <c r="VZU66" s="18"/>
      <c r="VZV66" s="18"/>
      <c r="VZW66" s="18"/>
      <c r="VZX66" s="18"/>
      <c r="VZY66" s="18"/>
      <c r="VZZ66" s="18"/>
      <c r="WAA66" s="18"/>
      <c r="WAB66" s="18"/>
      <c r="WAC66" s="18"/>
      <c r="WAD66" s="18"/>
      <c r="WAE66" s="18"/>
      <c r="WAF66" s="18"/>
      <c r="WAG66" s="18"/>
      <c r="WAH66" s="18"/>
      <c r="WAI66" s="18"/>
      <c r="WAJ66" s="18"/>
      <c r="WAK66" s="18"/>
      <c r="WAL66" s="18"/>
      <c r="WAM66" s="18"/>
      <c r="WAN66" s="18"/>
      <c r="WAO66" s="18"/>
      <c r="WAP66" s="18"/>
      <c r="WAQ66" s="18"/>
      <c r="WAR66" s="18"/>
      <c r="WAS66" s="18"/>
      <c r="WAT66" s="18"/>
      <c r="WAU66" s="18"/>
      <c r="WAV66" s="18"/>
      <c r="WAW66" s="18"/>
      <c r="WAX66" s="18"/>
      <c r="WAY66" s="18"/>
      <c r="WAZ66" s="18"/>
      <c r="WBA66" s="18"/>
      <c r="WBB66" s="18"/>
      <c r="WBC66" s="18"/>
      <c r="WBD66" s="18"/>
      <c r="WBE66" s="18"/>
      <c r="WBF66" s="18"/>
      <c r="WBG66" s="18"/>
      <c r="WBH66" s="18"/>
      <c r="WBI66" s="18"/>
      <c r="WBJ66" s="18"/>
      <c r="WBK66" s="18"/>
      <c r="WBL66" s="18"/>
      <c r="WBM66" s="18"/>
      <c r="WBN66" s="18"/>
      <c r="WBO66" s="18"/>
      <c r="WBP66" s="18"/>
      <c r="WBQ66" s="18"/>
      <c r="WBR66" s="18"/>
      <c r="WBS66" s="18"/>
      <c r="WBT66" s="18"/>
      <c r="WBU66" s="18"/>
      <c r="WBV66" s="18"/>
      <c r="WBW66" s="18"/>
      <c r="WBX66" s="18"/>
      <c r="WBY66" s="18"/>
      <c r="WBZ66" s="18"/>
      <c r="WCA66" s="18"/>
      <c r="WCB66" s="18"/>
      <c r="WCC66" s="18"/>
      <c r="WCD66" s="18"/>
      <c r="WCE66" s="18"/>
      <c r="WCF66" s="18"/>
      <c r="WCG66" s="18"/>
      <c r="WCH66" s="18"/>
      <c r="WCI66" s="18"/>
      <c r="WCJ66" s="18"/>
      <c r="WCK66" s="18"/>
      <c r="WCL66" s="18"/>
      <c r="WCM66" s="18"/>
      <c r="WCN66" s="18"/>
      <c r="WCO66" s="18"/>
      <c r="WCP66" s="18"/>
      <c r="WCQ66" s="18"/>
      <c r="WCR66" s="18"/>
      <c r="WCS66" s="18"/>
      <c r="WCT66" s="18"/>
      <c r="WCU66" s="18"/>
      <c r="WCV66" s="18"/>
      <c r="WCW66" s="18"/>
      <c r="WCX66" s="18"/>
      <c r="WCY66" s="18"/>
      <c r="WCZ66" s="18"/>
      <c r="WDA66" s="18"/>
      <c r="WDB66" s="18"/>
      <c r="WDC66" s="18"/>
      <c r="WDD66" s="18"/>
      <c r="WDE66" s="18"/>
      <c r="WDF66" s="18"/>
      <c r="WDG66" s="18"/>
      <c r="WDH66" s="18"/>
      <c r="WDI66" s="18"/>
      <c r="WDJ66" s="18"/>
      <c r="WDK66" s="18"/>
      <c r="WDL66" s="18"/>
      <c r="WDM66" s="18"/>
      <c r="WDN66" s="18"/>
      <c r="WDO66" s="18"/>
      <c r="WDP66" s="18"/>
      <c r="WDQ66" s="18"/>
      <c r="WDR66" s="18"/>
      <c r="WDS66" s="18"/>
      <c r="WDT66" s="18"/>
      <c r="WDU66" s="18"/>
      <c r="WDV66" s="18"/>
      <c r="WDW66" s="18"/>
      <c r="WDX66" s="18"/>
      <c r="WDY66" s="18"/>
      <c r="WDZ66" s="18"/>
      <c r="WEA66" s="18"/>
      <c r="WEB66" s="18"/>
      <c r="WEC66" s="18"/>
      <c r="WED66" s="18"/>
      <c r="WEE66" s="18"/>
      <c r="WEF66" s="18"/>
      <c r="WEG66" s="18"/>
      <c r="WEH66" s="18"/>
      <c r="WEI66" s="18"/>
      <c r="WEJ66" s="18"/>
      <c r="WEK66" s="18"/>
      <c r="WEL66" s="18"/>
      <c r="WEM66" s="18"/>
      <c r="WEN66" s="18"/>
      <c r="WEO66" s="18"/>
      <c r="WEP66" s="18"/>
      <c r="WEQ66" s="18"/>
      <c r="WER66" s="18"/>
      <c r="WES66" s="18"/>
      <c r="WET66" s="18"/>
      <c r="WEU66" s="18"/>
      <c r="WEV66" s="18"/>
      <c r="WEW66" s="18"/>
      <c r="WEX66" s="18"/>
      <c r="WEY66" s="18"/>
      <c r="WEZ66" s="18"/>
      <c r="WFA66" s="18"/>
      <c r="WFB66" s="18"/>
      <c r="WFC66" s="18"/>
      <c r="WFD66" s="18"/>
      <c r="WFE66" s="18"/>
      <c r="WFF66" s="18"/>
      <c r="WFG66" s="18"/>
      <c r="WFH66" s="18"/>
      <c r="WFI66" s="18"/>
      <c r="WFJ66" s="18"/>
      <c r="WFK66" s="18"/>
      <c r="WFL66" s="18"/>
      <c r="WFM66" s="18"/>
      <c r="WFN66" s="18"/>
      <c r="WFO66" s="18"/>
      <c r="WFP66" s="18"/>
      <c r="WFQ66" s="18"/>
      <c r="WFR66" s="18"/>
      <c r="WFS66" s="18"/>
      <c r="WFT66" s="18"/>
      <c r="WFU66" s="18"/>
      <c r="WFV66" s="18"/>
      <c r="WFW66" s="18"/>
      <c r="WFX66" s="18"/>
      <c r="WFY66" s="18"/>
      <c r="WFZ66" s="18"/>
      <c r="WGA66" s="18"/>
      <c r="WGB66" s="18"/>
      <c r="WGC66" s="18"/>
      <c r="WGD66" s="18"/>
      <c r="WGE66" s="18"/>
      <c r="WGF66" s="18"/>
      <c r="WGG66" s="18"/>
      <c r="WGH66" s="18"/>
      <c r="WGI66" s="18"/>
      <c r="WGJ66" s="18"/>
      <c r="WGK66" s="18"/>
      <c r="WGL66" s="18"/>
      <c r="WGM66" s="18"/>
      <c r="WGN66" s="18"/>
      <c r="WGO66" s="18"/>
      <c r="WGP66" s="18"/>
      <c r="WGQ66" s="18"/>
      <c r="WGR66" s="18"/>
      <c r="WGS66" s="18"/>
      <c r="WGT66" s="18"/>
      <c r="WGU66" s="18"/>
      <c r="WGV66" s="18"/>
      <c r="WGW66" s="18"/>
      <c r="WGX66" s="18"/>
      <c r="WGY66" s="18"/>
      <c r="WGZ66" s="18"/>
      <c r="WHA66" s="18"/>
      <c r="WHB66" s="18"/>
      <c r="WHC66" s="18"/>
      <c r="WHD66" s="18"/>
      <c r="WHE66" s="18"/>
      <c r="WHF66" s="18"/>
      <c r="WHG66" s="18"/>
      <c r="WHH66" s="18"/>
      <c r="WHI66" s="18"/>
      <c r="WHJ66" s="18"/>
      <c r="WHK66" s="18"/>
      <c r="WHL66" s="18"/>
      <c r="WHM66" s="18"/>
      <c r="WHN66" s="18"/>
      <c r="WHO66" s="18"/>
      <c r="WHP66" s="18"/>
      <c r="WHQ66" s="18"/>
      <c r="WHR66" s="18"/>
      <c r="WHS66" s="18"/>
      <c r="WHT66" s="18"/>
      <c r="WHU66" s="18"/>
      <c r="WHV66" s="18"/>
      <c r="WHW66" s="18"/>
      <c r="WHX66" s="18"/>
      <c r="WHY66" s="18"/>
      <c r="WHZ66" s="18"/>
      <c r="WIA66" s="18"/>
      <c r="WIB66" s="18"/>
      <c r="WIC66" s="18"/>
      <c r="WID66" s="18"/>
      <c r="WIE66" s="18"/>
      <c r="WIF66" s="18"/>
      <c r="WIG66" s="18"/>
      <c r="WIH66" s="18"/>
      <c r="WII66" s="18"/>
      <c r="WIJ66" s="18"/>
      <c r="WIK66" s="18"/>
      <c r="WIL66" s="18"/>
      <c r="WIM66" s="18"/>
      <c r="WIN66" s="18"/>
      <c r="WIO66" s="18"/>
      <c r="WIP66" s="18"/>
      <c r="WIQ66" s="18"/>
      <c r="WIR66" s="18"/>
      <c r="WIS66" s="18"/>
      <c r="WIT66" s="18"/>
      <c r="WIU66" s="18"/>
      <c r="WIV66" s="18"/>
      <c r="WIW66" s="18"/>
      <c r="WIX66" s="18"/>
      <c r="WIY66" s="18"/>
      <c r="WIZ66" s="18"/>
      <c r="WJA66" s="18"/>
      <c r="WJB66" s="18"/>
      <c r="WJC66" s="18"/>
      <c r="WJD66" s="18"/>
      <c r="WJE66" s="18"/>
      <c r="WJF66" s="18"/>
      <c r="WJG66" s="18"/>
      <c r="WJH66" s="18"/>
      <c r="WJI66" s="18"/>
      <c r="WJJ66" s="18"/>
      <c r="WJK66" s="18"/>
      <c r="WJL66" s="18"/>
      <c r="WJM66" s="18"/>
      <c r="WJN66" s="18"/>
      <c r="WJO66" s="18"/>
      <c r="WJP66" s="18"/>
      <c r="WJQ66" s="18"/>
      <c r="WJR66" s="18"/>
      <c r="WJS66" s="18"/>
      <c r="WJT66" s="18"/>
      <c r="WJU66" s="18"/>
      <c r="WJV66" s="18"/>
      <c r="WJW66" s="18"/>
      <c r="WJX66" s="18"/>
      <c r="WJY66" s="18"/>
      <c r="WJZ66" s="18"/>
      <c r="WKA66" s="18"/>
      <c r="WKB66" s="18"/>
      <c r="WKC66" s="18"/>
      <c r="WKD66" s="18"/>
      <c r="WKE66" s="18"/>
      <c r="WKF66" s="18"/>
      <c r="WKG66" s="18"/>
      <c r="WKH66" s="18"/>
      <c r="WKI66" s="18"/>
      <c r="WKJ66" s="18"/>
      <c r="WKK66" s="18"/>
      <c r="WKL66" s="18"/>
      <c r="WKM66" s="18"/>
      <c r="WKN66" s="18"/>
      <c r="WKO66" s="18"/>
      <c r="WKP66" s="18"/>
      <c r="WKQ66" s="18"/>
      <c r="WKR66" s="18"/>
      <c r="WKS66" s="18"/>
      <c r="WKT66" s="18"/>
      <c r="WKU66" s="18"/>
      <c r="WKV66" s="18"/>
      <c r="WKW66" s="18"/>
      <c r="WKX66" s="18"/>
      <c r="WKY66" s="18"/>
      <c r="WKZ66" s="18"/>
      <c r="WLA66" s="18"/>
      <c r="WLB66" s="18"/>
      <c r="WLC66" s="18"/>
      <c r="WLD66" s="18"/>
      <c r="WLE66" s="18"/>
      <c r="WLF66" s="18"/>
      <c r="WLG66" s="18"/>
      <c r="WLH66" s="18"/>
      <c r="WLI66" s="18"/>
      <c r="WLJ66" s="18"/>
      <c r="WLK66" s="18"/>
      <c r="WLL66" s="18"/>
      <c r="WLM66" s="18"/>
      <c r="WLN66" s="18"/>
      <c r="WLO66" s="18"/>
      <c r="WLP66" s="18"/>
      <c r="WLQ66" s="18"/>
      <c r="WLR66" s="18"/>
      <c r="WLS66" s="18"/>
      <c r="WLT66" s="18"/>
      <c r="WLU66" s="18"/>
      <c r="WLV66" s="18"/>
      <c r="WLW66" s="18"/>
      <c r="WLX66" s="18"/>
      <c r="WLY66" s="18"/>
      <c r="WLZ66" s="18"/>
      <c r="WMA66" s="18"/>
      <c r="WMB66" s="18"/>
      <c r="WMC66" s="18"/>
      <c r="WMD66" s="18"/>
      <c r="WME66" s="18"/>
      <c r="WMF66" s="18"/>
      <c r="WMG66" s="18"/>
      <c r="WMH66" s="18"/>
      <c r="WMI66" s="18"/>
      <c r="WMJ66" s="18"/>
      <c r="WMK66" s="18"/>
      <c r="WML66" s="18"/>
      <c r="WMM66" s="18"/>
      <c r="WMN66" s="18"/>
      <c r="WMO66" s="18"/>
      <c r="WMP66" s="18"/>
      <c r="WMQ66" s="18"/>
      <c r="WMR66" s="18"/>
      <c r="WMS66" s="18"/>
      <c r="WMT66" s="18"/>
      <c r="WMU66" s="18"/>
      <c r="WMV66" s="18"/>
      <c r="WMW66" s="18"/>
      <c r="WMX66" s="18"/>
      <c r="WMY66" s="18"/>
      <c r="WMZ66" s="18"/>
      <c r="WNA66" s="18"/>
      <c r="WNB66" s="18"/>
      <c r="WNC66" s="18"/>
      <c r="WND66" s="18"/>
      <c r="WNE66" s="18"/>
      <c r="WNF66" s="18"/>
      <c r="WNG66" s="18"/>
      <c r="WNH66" s="18"/>
      <c r="WNI66" s="18"/>
      <c r="WNJ66" s="18"/>
      <c r="WNK66" s="18"/>
      <c r="WNL66" s="18"/>
      <c r="WNM66" s="18"/>
      <c r="WNN66" s="18"/>
      <c r="WNO66" s="18"/>
      <c r="WNP66" s="18"/>
      <c r="WNQ66" s="18"/>
      <c r="WNR66" s="18"/>
      <c r="WNS66" s="18"/>
      <c r="WNT66" s="18"/>
      <c r="WNU66" s="18"/>
      <c r="WNV66" s="18"/>
      <c r="WNW66" s="18"/>
      <c r="WNX66" s="18"/>
      <c r="WNY66" s="18"/>
      <c r="WNZ66" s="18"/>
      <c r="WOA66" s="18"/>
      <c r="WOB66" s="18"/>
      <c r="WOC66" s="18"/>
      <c r="WOD66" s="18"/>
      <c r="WOE66" s="18"/>
      <c r="WOF66" s="18"/>
      <c r="WOG66" s="18"/>
      <c r="WOH66" s="18"/>
      <c r="WOI66" s="18"/>
      <c r="WOJ66" s="18"/>
      <c r="WOK66" s="18"/>
      <c r="WOL66" s="18"/>
      <c r="WOM66" s="18"/>
      <c r="WON66" s="18"/>
      <c r="WOO66" s="18"/>
      <c r="WOP66" s="18"/>
      <c r="WOQ66" s="18"/>
      <c r="WOR66" s="18"/>
      <c r="WOS66" s="18"/>
      <c r="WOT66" s="18"/>
      <c r="WOU66" s="18"/>
      <c r="WOV66" s="18"/>
      <c r="WOW66" s="18"/>
      <c r="WOX66" s="18"/>
      <c r="WOY66" s="18"/>
      <c r="WOZ66" s="18"/>
      <c r="WPA66" s="18"/>
      <c r="WPB66" s="18"/>
      <c r="WPC66" s="18"/>
      <c r="WPD66" s="18"/>
      <c r="WPE66" s="18"/>
      <c r="WPF66" s="18"/>
      <c r="WPG66" s="18"/>
      <c r="WPH66" s="18"/>
      <c r="WPI66" s="18"/>
      <c r="WPJ66" s="18"/>
      <c r="WPK66" s="18"/>
      <c r="WPL66" s="18"/>
      <c r="WPM66" s="18"/>
      <c r="WPN66" s="18"/>
      <c r="WPO66" s="18"/>
      <c r="WPP66" s="18"/>
      <c r="WPQ66" s="18"/>
      <c r="WPR66" s="18"/>
      <c r="WPS66" s="18"/>
      <c r="WPT66" s="18"/>
      <c r="WPU66" s="18"/>
      <c r="WPV66" s="18"/>
      <c r="WPW66" s="18"/>
      <c r="WPX66" s="18"/>
      <c r="WPY66" s="18"/>
      <c r="WPZ66" s="18"/>
      <c r="WQA66" s="18"/>
      <c r="WQB66" s="18"/>
      <c r="WQC66" s="18"/>
      <c r="WQD66" s="18"/>
      <c r="WQE66" s="18"/>
      <c r="WQF66" s="18"/>
      <c r="WQG66" s="18"/>
      <c r="WQH66" s="18"/>
      <c r="WQI66" s="18"/>
      <c r="WQJ66" s="18"/>
      <c r="WQK66" s="18"/>
      <c r="WQL66" s="18"/>
      <c r="WQM66" s="18"/>
      <c r="WQN66" s="18"/>
      <c r="WQO66" s="18"/>
      <c r="WQP66" s="18"/>
      <c r="WQQ66" s="18"/>
      <c r="WQR66" s="18"/>
      <c r="WQS66" s="18"/>
      <c r="WQT66" s="18"/>
      <c r="WQU66" s="18"/>
      <c r="WQV66" s="18"/>
      <c r="WQW66" s="18"/>
      <c r="WQX66" s="18"/>
      <c r="WQY66" s="18"/>
      <c r="WQZ66" s="18"/>
      <c r="WRA66" s="18"/>
      <c r="WRB66" s="18"/>
      <c r="WRC66" s="18"/>
      <c r="WRD66" s="18"/>
      <c r="WRE66" s="18"/>
      <c r="WRF66" s="18"/>
      <c r="WRG66" s="18"/>
      <c r="WRH66" s="18"/>
      <c r="WRI66" s="18"/>
      <c r="WRJ66" s="18"/>
      <c r="WRK66" s="18"/>
      <c r="WRL66" s="18"/>
      <c r="WRM66" s="18"/>
      <c r="WRN66" s="18"/>
      <c r="WRO66" s="18"/>
      <c r="WRP66" s="18"/>
      <c r="WRQ66" s="18"/>
      <c r="WRR66" s="18"/>
      <c r="WRS66" s="18"/>
      <c r="WRT66" s="18"/>
      <c r="WRU66" s="18"/>
      <c r="WRV66" s="18"/>
      <c r="WRW66" s="18"/>
      <c r="WRX66" s="18"/>
      <c r="WRY66" s="18"/>
      <c r="WRZ66" s="18"/>
      <c r="WSA66" s="18"/>
      <c r="WSB66" s="18"/>
      <c r="WSC66" s="18"/>
      <c r="WSD66" s="18"/>
      <c r="WSE66" s="18"/>
      <c r="WSF66" s="18"/>
      <c r="WSG66" s="18"/>
      <c r="WSH66" s="18"/>
      <c r="WSI66" s="18"/>
      <c r="WSJ66" s="18"/>
      <c r="WSK66" s="18"/>
      <c r="WSL66" s="18"/>
      <c r="WSM66" s="18"/>
      <c r="WSN66" s="18"/>
      <c r="WSO66" s="18"/>
      <c r="WSP66" s="18"/>
      <c r="WSQ66" s="18"/>
      <c r="WSR66" s="18"/>
      <c r="WSS66" s="18"/>
      <c r="WST66" s="18"/>
      <c r="WSU66" s="18"/>
      <c r="WSV66" s="18"/>
      <c r="WSW66" s="18"/>
      <c r="WSX66" s="18"/>
      <c r="WSY66" s="18"/>
      <c r="WSZ66" s="18"/>
      <c r="WTA66" s="18"/>
      <c r="WTB66" s="18"/>
      <c r="WTC66" s="18"/>
      <c r="WTD66" s="18"/>
      <c r="WTE66" s="18"/>
      <c r="WTF66" s="18"/>
      <c r="WTG66" s="18"/>
      <c r="WTH66" s="18"/>
      <c r="WTI66" s="18"/>
      <c r="WTJ66" s="18"/>
      <c r="WTK66" s="18"/>
      <c r="WTL66" s="18"/>
      <c r="WTM66" s="18"/>
      <c r="WTN66" s="18"/>
      <c r="WTO66" s="18"/>
      <c r="WTP66" s="18"/>
      <c r="WTQ66" s="18"/>
      <c r="WTR66" s="18"/>
      <c r="WTS66" s="18"/>
      <c r="WTT66" s="18"/>
      <c r="WTU66" s="18"/>
      <c r="WTV66" s="18"/>
      <c r="WTW66" s="18"/>
      <c r="WTX66" s="18"/>
      <c r="WTY66" s="18"/>
      <c r="WTZ66" s="18"/>
      <c r="WUA66" s="18"/>
      <c r="WUB66" s="18"/>
      <c r="WUC66" s="18"/>
      <c r="WUD66" s="18"/>
      <c r="WUE66" s="18"/>
      <c r="WUF66" s="18"/>
      <c r="WUG66" s="18"/>
      <c r="WUH66" s="18"/>
      <c r="WUI66" s="18"/>
      <c r="WUJ66" s="18"/>
      <c r="WUK66" s="18"/>
      <c r="WUL66" s="18"/>
      <c r="WUM66" s="18"/>
      <c r="WUN66" s="18"/>
      <c r="WUO66" s="18"/>
      <c r="WUP66" s="18"/>
      <c r="WUQ66" s="18"/>
      <c r="WUR66" s="18"/>
      <c r="WUS66" s="18"/>
      <c r="WUT66" s="18"/>
      <c r="WUU66" s="18"/>
      <c r="WUV66" s="18"/>
      <c r="WUW66" s="18"/>
      <c r="WUX66" s="18"/>
      <c r="WUY66" s="18"/>
      <c r="WUZ66" s="18"/>
      <c r="WVA66" s="18"/>
      <c r="WVB66" s="18"/>
      <c r="WVC66" s="18"/>
      <c r="WVD66" s="18"/>
      <c r="WVE66" s="18"/>
      <c r="WVF66" s="18"/>
      <c r="WVG66" s="18"/>
      <c r="WVH66" s="18"/>
      <c r="WVI66" s="18"/>
      <c r="WVJ66" s="18"/>
      <c r="WVK66" s="18"/>
      <c r="WVL66" s="18"/>
      <c r="WVM66" s="18"/>
      <c r="WVN66" s="18"/>
      <c r="WVO66" s="18"/>
      <c r="WVP66" s="18"/>
      <c r="WVQ66" s="18"/>
      <c r="WVR66" s="18"/>
      <c r="WVS66" s="18"/>
      <c r="WVT66" s="18"/>
      <c r="WVU66" s="18"/>
      <c r="WVV66" s="18"/>
      <c r="WVW66" s="18"/>
      <c r="WVX66" s="18"/>
      <c r="WVY66" s="18"/>
      <c r="WVZ66" s="18"/>
      <c r="WWA66" s="18"/>
      <c r="WWB66" s="18"/>
      <c r="WWC66" s="18"/>
      <c r="WWD66" s="18"/>
      <c r="WWE66" s="18"/>
      <c r="WWF66" s="18"/>
      <c r="WWG66" s="18"/>
      <c r="WWH66" s="18"/>
      <c r="WWI66" s="18"/>
      <c r="WWJ66" s="18"/>
      <c r="WWK66" s="18"/>
      <c r="WWL66" s="18"/>
      <c r="WWM66" s="18"/>
      <c r="WWN66" s="18"/>
      <c r="WWO66" s="18"/>
      <c r="WWP66" s="18"/>
      <c r="WWQ66" s="18"/>
      <c r="WWR66" s="18"/>
      <c r="WWS66" s="18"/>
      <c r="WWT66" s="18"/>
      <c r="WWU66" s="18"/>
      <c r="WWV66" s="18"/>
      <c r="WWW66" s="18"/>
      <c r="WWX66" s="18"/>
      <c r="WWY66" s="18"/>
      <c r="WWZ66" s="18"/>
      <c r="WXA66" s="18"/>
      <c r="WXB66" s="18"/>
      <c r="WXC66" s="18"/>
      <c r="WXD66" s="18"/>
      <c r="WXE66" s="18"/>
      <c r="WXF66" s="18"/>
      <c r="WXG66" s="18"/>
      <c r="WXH66" s="18"/>
      <c r="WXI66" s="18"/>
      <c r="WXJ66" s="18"/>
      <c r="WXK66" s="18"/>
      <c r="WXL66" s="18"/>
      <c r="WXM66" s="18"/>
      <c r="WXN66" s="18"/>
      <c r="WXO66" s="18"/>
      <c r="WXP66" s="18"/>
      <c r="WXQ66" s="18"/>
      <c r="WXR66" s="18"/>
      <c r="WXS66" s="18"/>
      <c r="WXT66" s="18"/>
      <c r="WXU66" s="18"/>
      <c r="WXV66" s="18"/>
      <c r="WXW66" s="18"/>
      <c r="WXX66" s="18"/>
      <c r="WXY66" s="18"/>
      <c r="WXZ66" s="18"/>
      <c r="WYA66" s="18"/>
      <c r="WYB66" s="18"/>
      <c r="WYC66" s="18"/>
      <c r="WYD66" s="18"/>
      <c r="WYE66" s="18"/>
      <c r="WYF66" s="18"/>
      <c r="WYG66" s="18"/>
      <c r="WYH66" s="18"/>
      <c r="WYI66" s="18"/>
      <c r="WYJ66" s="18"/>
      <c r="WYK66" s="18"/>
      <c r="WYL66" s="18"/>
      <c r="WYM66" s="18"/>
      <c r="WYN66" s="18"/>
      <c r="WYO66" s="18"/>
      <c r="WYP66" s="18"/>
      <c r="WYQ66" s="18"/>
      <c r="WYR66" s="18"/>
      <c r="WYS66" s="18"/>
      <c r="WYT66" s="18"/>
      <c r="WYU66" s="18"/>
      <c r="WYV66" s="18"/>
      <c r="WYW66" s="18"/>
      <c r="WYX66" s="18"/>
      <c r="WYY66" s="18"/>
      <c r="WYZ66" s="18"/>
      <c r="WZA66" s="18"/>
      <c r="WZB66" s="18"/>
      <c r="WZC66" s="18"/>
      <c r="WZD66" s="18"/>
      <c r="WZE66" s="18"/>
      <c r="WZF66" s="18"/>
      <c r="WZG66" s="18"/>
      <c r="WZH66" s="18"/>
      <c r="WZI66" s="18"/>
      <c r="WZJ66" s="18"/>
      <c r="WZK66" s="18"/>
      <c r="WZL66" s="18"/>
      <c r="WZM66" s="18"/>
      <c r="WZN66" s="18"/>
      <c r="WZO66" s="18"/>
      <c r="WZP66" s="18"/>
      <c r="WZQ66" s="18"/>
      <c r="WZR66" s="18"/>
      <c r="WZS66" s="18"/>
      <c r="WZT66" s="18"/>
      <c r="WZU66" s="18"/>
      <c r="WZV66" s="18"/>
      <c r="WZW66" s="18"/>
      <c r="WZX66" s="18"/>
      <c r="WZY66" s="18"/>
      <c r="WZZ66" s="18"/>
      <c r="XAA66" s="18"/>
      <c r="XAB66" s="18"/>
      <c r="XAC66" s="18"/>
      <c r="XAD66" s="18"/>
      <c r="XAE66" s="18"/>
      <c r="XAF66" s="18"/>
      <c r="XAG66" s="18"/>
      <c r="XAH66" s="18"/>
      <c r="XAI66" s="18"/>
      <c r="XAJ66" s="18"/>
      <c r="XAK66" s="18"/>
      <c r="XAL66" s="18"/>
      <c r="XAM66" s="18"/>
      <c r="XAN66" s="18"/>
      <c r="XAO66" s="18"/>
      <c r="XAP66" s="18"/>
      <c r="XAQ66" s="18"/>
      <c r="XAR66" s="18"/>
      <c r="XAS66" s="18"/>
      <c r="XAT66" s="18"/>
      <c r="XAU66" s="18"/>
      <c r="XAV66" s="18"/>
      <c r="XAW66" s="18"/>
      <c r="XAX66" s="18"/>
      <c r="XAY66" s="18"/>
      <c r="XAZ66" s="18"/>
      <c r="XBA66" s="18"/>
      <c r="XBB66" s="18"/>
      <c r="XBC66" s="18"/>
      <c r="XBD66" s="18"/>
      <c r="XBE66" s="18"/>
      <c r="XBF66" s="18"/>
      <c r="XBG66" s="18"/>
      <c r="XBH66" s="18"/>
      <c r="XBI66" s="18"/>
      <c r="XBJ66" s="18"/>
      <c r="XBK66" s="18"/>
      <c r="XBL66" s="18"/>
      <c r="XBM66" s="18"/>
      <c r="XBN66" s="18"/>
      <c r="XBO66" s="18"/>
      <c r="XBP66" s="18"/>
      <c r="XBQ66" s="18"/>
      <c r="XBR66" s="18"/>
      <c r="XBS66" s="18"/>
      <c r="XBT66" s="18"/>
      <c r="XBU66" s="18"/>
      <c r="XBV66" s="18"/>
      <c r="XBW66" s="18"/>
      <c r="XBX66" s="18"/>
      <c r="XBY66" s="18"/>
      <c r="XBZ66" s="18"/>
      <c r="XCA66" s="18"/>
      <c r="XCB66" s="18"/>
      <c r="XCC66" s="18"/>
      <c r="XCD66" s="18"/>
      <c r="XCE66" s="18"/>
      <c r="XCF66" s="18"/>
      <c r="XCG66" s="18"/>
      <c r="XCH66" s="18"/>
      <c r="XCI66" s="18"/>
      <c r="XCJ66" s="18"/>
      <c r="XCK66" s="18"/>
      <c r="XCL66" s="18"/>
      <c r="XCM66" s="18"/>
      <c r="XCN66" s="18"/>
      <c r="XCO66" s="18"/>
      <c r="XCP66" s="18"/>
      <c r="XCQ66" s="18"/>
      <c r="XCR66" s="18"/>
      <c r="XCS66" s="18"/>
      <c r="XCT66" s="18"/>
      <c r="XCU66" s="18"/>
      <c r="XCV66" s="18"/>
      <c r="XCW66" s="18"/>
      <c r="XCX66" s="18"/>
      <c r="XCY66" s="18"/>
      <c r="XCZ66" s="18"/>
      <c r="XDA66" s="18"/>
      <c r="XDB66" s="18"/>
      <c r="XDC66" s="18"/>
      <c r="XDD66" s="18"/>
      <c r="XDE66" s="18"/>
      <c r="XDF66" s="18"/>
      <c r="XDG66" s="18"/>
      <c r="XDH66" s="18"/>
      <c r="XDI66" s="18"/>
      <c r="XDJ66" s="18"/>
      <c r="XDK66" s="18"/>
      <c r="XDL66" s="18"/>
      <c r="XDM66" s="18"/>
      <c r="XDN66" s="18"/>
      <c r="XDO66" s="18"/>
      <c r="XDP66" s="18"/>
      <c r="XDQ66" s="18"/>
      <c r="XDR66" s="18"/>
      <c r="XDS66" s="18"/>
      <c r="XDT66" s="18"/>
      <c r="XDU66" s="18"/>
      <c r="XDV66" s="18"/>
      <c r="XDW66" s="18"/>
      <c r="XDX66" s="18"/>
      <c r="XDY66" s="18"/>
      <c r="XDZ66" s="18"/>
    </row>
    <row r="67" spans="2:16384" s="52" customFormat="1" ht="13">
      <c r="C67" s="65" t="s">
        <v>59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18"/>
      <c r="AI67" s="18"/>
      <c r="AJ67" s="18"/>
      <c r="AK67" s="18"/>
      <c r="AL67" s="88" t="s">
        <v>213</v>
      </c>
      <c r="AM67" s="89"/>
      <c r="AN67" s="89"/>
      <c r="AO67" s="89"/>
      <c r="AP67" s="89"/>
      <c r="AQ67" s="89"/>
      <c r="AR67" s="90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</row>
    <row r="68" spans="2:16384" s="52" customFormat="1" ht="13">
      <c r="E68" s="64"/>
      <c r="F68" s="64"/>
      <c r="G68" s="64"/>
      <c r="H68" s="64"/>
      <c r="I68" s="64"/>
      <c r="J68" s="64"/>
      <c r="K68" s="64"/>
      <c r="L68" s="64"/>
      <c r="M68" s="64"/>
      <c r="N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B68" s="64"/>
      <c r="AC68" s="64"/>
      <c r="AD68" s="64"/>
      <c r="AE68" s="64"/>
      <c r="AF68" s="64"/>
      <c r="AG68" s="64"/>
      <c r="AH68" s="18"/>
      <c r="AI68" s="18"/>
      <c r="AJ68" s="18"/>
      <c r="AK68" s="18"/>
      <c r="AL68" s="98"/>
      <c r="AM68" s="99"/>
      <c r="AN68" s="271" t="s">
        <v>215</v>
      </c>
      <c r="AO68" s="272"/>
      <c r="AP68" s="272"/>
      <c r="AQ68" s="272"/>
      <c r="AR68" s="273"/>
      <c r="AS68" s="18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18"/>
      <c r="XDW68" s="18"/>
      <c r="XDX68" s="18"/>
      <c r="XDY68" s="18"/>
      <c r="XDZ68" s="18"/>
    </row>
    <row r="69" spans="2:16384" s="52" customFormat="1" ht="13">
      <c r="C69" s="52" t="s">
        <v>60</v>
      </c>
      <c r="E69" s="60" t="e">
        <f>#REF!+#REF!</f>
        <v>#REF!</v>
      </c>
      <c r="F69" s="60" t="e">
        <f>#REF!+#REF!</f>
        <v>#REF!</v>
      </c>
      <c r="G69" s="60" t="e">
        <f>#REF!+#REF!</f>
        <v>#REF!</v>
      </c>
      <c r="H69" s="60" t="e">
        <f>#REF!+#REF!</f>
        <v>#REF!</v>
      </c>
      <c r="I69" s="60" t="e">
        <f>#REF!+#REF!</f>
        <v>#REF!</v>
      </c>
      <c r="J69" s="60" t="e">
        <f>#REF!+#REF!</f>
        <v>#REF!</v>
      </c>
      <c r="K69" s="60" t="e">
        <f>#REF!+#REF!</f>
        <v>#REF!</v>
      </c>
      <c r="L69" s="60" t="e">
        <f>#REF!+#REF!</f>
        <v>#REF!</v>
      </c>
      <c r="M69" s="60" t="e">
        <f>#REF!+#REF!</f>
        <v>#REF!</v>
      </c>
      <c r="N69" s="60" t="e">
        <f>#REF!+#REF!</f>
        <v>#REF!</v>
      </c>
      <c r="P69" s="63"/>
      <c r="Q69" s="60" t="e">
        <f>#REF!+#REF!</f>
        <v>#REF!</v>
      </c>
      <c r="R69" s="60" t="e">
        <f>#REF!+#REF!</f>
        <v>#REF!</v>
      </c>
      <c r="S69" s="60" t="e">
        <f>#REF!+#REF!</f>
        <v>#REF!</v>
      </c>
      <c r="T69" s="60" t="e">
        <f>#REF!+#REF!</f>
        <v>#REF!</v>
      </c>
      <c r="U69" s="60" t="e">
        <f>#REF!+#REF!</f>
        <v>#REF!</v>
      </c>
      <c r="V69" s="60" t="e">
        <f>#REF!+#REF!</f>
        <v>#REF!</v>
      </c>
      <c r="W69" s="60" t="e">
        <f>#REF!+#REF!</f>
        <v>#REF!</v>
      </c>
      <c r="X69" s="60" t="e">
        <f>#REF!+#REF!</f>
        <v>#REF!</v>
      </c>
      <c r="Y69" s="60" t="e">
        <f>#REF!+#REF!</f>
        <v>#REF!</v>
      </c>
      <c r="Z69" s="60" t="e">
        <f>#REF!+#REF!</f>
        <v>#REF!</v>
      </c>
      <c r="AB69" s="63"/>
      <c r="AC69" s="63"/>
      <c r="AD69" s="63"/>
      <c r="AE69" s="63"/>
      <c r="AF69" s="63"/>
      <c r="AG69" s="63"/>
      <c r="AH69" s="18"/>
      <c r="AI69" s="18"/>
      <c r="AJ69" s="18"/>
      <c r="AK69" s="18"/>
      <c r="AL69" s="102"/>
      <c r="AM69" s="103">
        <f>AL64</f>
        <v>0.23857683938608432</v>
      </c>
      <c r="AN69" s="265">
        <v>0</v>
      </c>
      <c r="AO69" s="265">
        <f>AN69+25%</f>
        <v>0.25</v>
      </c>
      <c r="AP69" s="265">
        <f>AO69+25%</f>
        <v>0.5</v>
      </c>
      <c r="AQ69" s="265">
        <f>AP69+25%</f>
        <v>0.75</v>
      </c>
      <c r="AR69" s="261">
        <f>AQ69+25%</f>
        <v>1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  <c r="AML69" s="18"/>
      <c r="AMM69" s="18"/>
      <c r="AMN69" s="18"/>
      <c r="AMO69" s="18"/>
      <c r="AMP69" s="18"/>
      <c r="AMQ69" s="18"/>
      <c r="AMR69" s="18"/>
      <c r="AMS69" s="18"/>
      <c r="AMT69" s="18"/>
      <c r="AMU69" s="18"/>
      <c r="AMV69" s="18"/>
      <c r="AMW69" s="18"/>
      <c r="AMX69" s="18"/>
      <c r="AMY69" s="18"/>
      <c r="AMZ69" s="18"/>
      <c r="ANA69" s="18"/>
      <c r="ANB69" s="18"/>
      <c r="ANC69" s="18"/>
      <c r="AND69" s="18"/>
      <c r="ANE69" s="18"/>
      <c r="ANF69" s="18"/>
      <c r="ANG69" s="18"/>
      <c r="ANH69" s="18"/>
      <c r="ANI69" s="18"/>
      <c r="ANJ69" s="18"/>
      <c r="ANK69" s="18"/>
      <c r="ANL69" s="18"/>
      <c r="ANM69" s="18"/>
      <c r="ANN69" s="18"/>
      <c r="ANO69" s="18"/>
      <c r="ANP69" s="18"/>
      <c r="ANQ69" s="18"/>
      <c r="ANR69" s="18"/>
      <c r="ANS69" s="18"/>
      <c r="ANT69" s="18"/>
      <c r="ANU69" s="18"/>
      <c r="ANV69" s="18"/>
      <c r="ANW69" s="18"/>
      <c r="ANX69" s="18"/>
      <c r="ANY69" s="18"/>
      <c r="ANZ69" s="18"/>
      <c r="AOA69" s="18"/>
      <c r="AOB69" s="18"/>
      <c r="AOC69" s="18"/>
      <c r="AOD69" s="18"/>
      <c r="AOE69" s="18"/>
      <c r="AOF69" s="18"/>
      <c r="AOG69" s="18"/>
      <c r="AOH69" s="18"/>
      <c r="AOI69" s="18"/>
      <c r="AOJ69" s="18"/>
      <c r="AOK69" s="18"/>
      <c r="AOL69" s="18"/>
      <c r="AOM69" s="18"/>
      <c r="AON69" s="18"/>
      <c r="AOO69" s="18"/>
      <c r="AOP69" s="18"/>
      <c r="AOQ69" s="18"/>
      <c r="AOR69" s="18"/>
      <c r="AOS69" s="18"/>
      <c r="AOT69" s="18"/>
      <c r="AOU69" s="18"/>
      <c r="AOV69" s="18"/>
      <c r="AOW69" s="18"/>
      <c r="AOX69" s="18"/>
      <c r="AOY69" s="18"/>
      <c r="AOZ69" s="18"/>
      <c r="APA69" s="18"/>
      <c r="APB69" s="18"/>
      <c r="APC69" s="18"/>
      <c r="APD69" s="18"/>
      <c r="APE69" s="18"/>
      <c r="APF69" s="18"/>
      <c r="APG69" s="18"/>
      <c r="APH69" s="18"/>
      <c r="API69" s="18"/>
      <c r="APJ69" s="18"/>
      <c r="APK69" s="18"/>
      <c r="APL69" s="18"/>
      <c r="APM69" s="18"/>
      <c r="APN69" s="18"/>
      <c r="APO69" s="18"/>
      <c r="APP69" s="18"/>
      <c r="APQ69" s="18"/>
      <c r="APR69" s="18"/>
      <c r="APS69" s="18"/>
      <c r="APT69" s="18"/>
      <c r="APU69" s="18"/>
      <c r="APV69" s="18"/>
      <c r="APW69" s="18"/>
      <c r="APX69" s="18"/>
      <c r="APY69" s="18"/>
      <c r="APZ69" s="18"/>
      <c r="AQA69" s="18"/>
      <c r="AQB69" s="18"/>
      <c r="AQC69" s="18"/>
      <c r="AQD69" s="18"/>
      <c r="AQE69" s="18"/>
      <c r="AQF69" s="18"/>
      <c r="AQG69" s="18"/>
      <c r="AQH69" s="18"/>
      <c r="AQI69" s="18"/>
      <c r="AQJ69" s="18"/>
      <c r="AQK69" s="18"/>
      <c r="AQL69" s="18"/>
      <c r="AQM69" s="18"/>
      <c r="AQN69" s="18"/>
      <c r="AQO69" s="18"/>
      <c r="AQP69" s="18"/>
      <c r="AQQ69" s="18"/>
      <c r="AQR69" s="18"/>
      <c r="AQS69" s="18"/>
      <c r="AQT69" s="18"/>
      <c r="AQU69" s="18"/>
      <c r="AQV69" s="18"/>
      <c r="AQW69" s="18"/>
      <c r="AQX69" s="18"/>
      <c r="AQY69" s="18"/>
      <c r="AQZ69" s="18"/>
      <c r="ARA69" s="18"/>
      <c r="ARB69" s="18"/>
      <c r="ARC69" s="18"/>
      <c r="ARD69" s="18"/>
      <c r="ARE69" s="18"/>
      <c r="ARF69" s="18"/>
      <c r="ARG69" s="18"/>
      <c r="ARH69" s="18"/>
      <c r="ARI69" s="18"/>
      <c r="ARJ69" s="18"/>
      <c r="ARK69" s="18"/>
      <c r="ARL69" s="18"/>
      <c r="ARM69" s="18"/>
      <c r="ARN69" s="18"/>
      <c r="ARO69" s="18"/>
      <c r="ARP69" s="18"/>
      <c r="ARQ69" s="18"/>
      <c r="ARR69" s="18"/>
      <c r="ARS69" s="18"/>
      <c r="ART69" s="18"/>
      <c r="ARU69" s="18"/>
      <c r="ARV69" s="18"/>
      <c r="ARW69" s="18"/>
      <c r="ARX69" s="18"/>
      <c r="ARY69" s="18"/>
      <c r="ARZ69" s="18"/>
      <c r="ASA69" s="18"/>
      <c r="ASB69" s="18"/>
      <c r="ASC69" s="18"/>
      <c r="ASD69" s="18"/>
      <c r="ASE69" s="18"/>
      <c r="ASF69" s="18"/>
      <c r="ASG69" s="18"/>
      <c r="ASH69" s="18"/>
      <c r="ASI69" s="18"/>
      <c r="ASJ69" s="18"/>
      <c r="ASK69" s="18"/>
      <c r="ASL69" s="18"/>
      <c r="ASM69" s="18"/>
      <c r="ASN69" s="18"/>
      <c r="ASO69" s="18"/>
      <c r="ASP69" s="18"/>
      <c r="ASQ69" s="18"/>
      <c r="ASR69" s="18"/>
      <c r="ASS69" s="18"/>
      <c r="AST69" s="18"/>
      <c r="ASU69" s="18"/>
      <c r="ASV69" s="18"/>
      <c r="ASW69" s="18"/>
      <c r="ASX69" s="18"/>
      <c r="ASY69" s="18"/>
      <c r="ASZ69" s="18"/>
      <c r="ATA69" s="18"/>
      <c r="ATB69" s="18"/>
      <c r="ATC69" s="18"/>
      <c r="ATD69" s="18"/>
      <c r="ATE69" s="18"/>
      <c r="ATF69" s="18"/>
      <c r="ATG69" s="18"/>
      <c r="ATH69" s="18"/>
      <c r="ATI69" s="18"/>
      <c r="ATJ69" s="18"/>
      <c r="ATK69" s="18"/>
      <c r="ATL69" s="18"/>
      <c r="ATM69" s="18"/>
      <c r="ATN69" s="18"/>
      <c r="ATO69" s="18"/>
      <c r="ATP69" s="18"/>
      <c r="ATQ69" s="18"/>
      <c r="ATR69" s="18"/>
      <c r="ATS69" s="18"/>
      <c r="ATT69" s="18"/>
      <c r="ATU69" s="18"/>
      <c r="ATV69" s="18"/>
      <c r="ATW69" s="18"/>
      <c r="ATX69" s="18"/>
      <c r="ATY69" s="18"/>
      <c r="ATZ69" s="18"/>
      <c r="AUA69" s="18"/>
      <c r="AUB69" s="18"/>
      <c r="AUC69" s="18"/>
      <c r="AUD69" s="18"/>
      <c r="AUE69" s="18"/>
      <c r="AUF69" s="18"/>
      <c r="AUG69" s="18"/>
      <c r="AUH69" s="18"/>
      <c r="AUI69" s="18"/>
      <c r="AUJ69" s="18"/>
      <c r="AUK69" s="18"/>
      <c r="AUL69" s="18"/>
      <c r="AUM69" s="18"/>
      <c r="AUN69" s="18"/>
      <c r="AUO69" s="18"/>
      <c r="AUP69" s="18"/>
      <c r="AUQ69" s="18"/>
      <c r="AUR69" s="18"/>
      <c r="AUS69" s="18"/>
      <c r="AUT69" s="18"/>
      <c r="AUU69" s="18"/>
      <c r="AUV69" s="18"/>
      <c r="AUW69" s="18"/>
      <c r="AUX69" s="18"/>
      <c r="AUY69" s="18"/>
      <c r="AUZ69" s="18"/>
      <c r="AVA69" s="18"/>
      <c r="AVB69" s="18"/>
      <c r="AVC69" s="18"/>
      <c r="AVD69" s="18"/>
      <c r="AVE69" s="18"/>
      <c r="AVF69" s="18"/>
      <c r="AVG69" s="18"/>
      <c r="AVH69" s="18"/>
      <c r="AVI69" s="18"/>
      <c r="AVJ69" s="18"/>
      <c r="AVK69" s="18"/>
      <c r="AVL69" s="18"/>
      <c r="AVM69" s="18"/>
      <c r="AVN69" s="18"/>
      <c r="AVO69" s="18"/>
      <c r="AVP69" s="18"/>
      <c r="AVQ69" s="18"/>
      <c r="AVR69" s="18"/>
      <c r="AVS69" s="18"/>
      <c r="AVT69" s="18"/>
      <c r="AVU69" s="18"/>
      <c r="AVV69" s="18"/>
      <c r="AVW69" s="18"/>
      <c r="AVX69" s="18"/>
      <c r="AVY69" s="18"/>
      <c r="AVZ69" s="18"/>
      <c r="AWA69" s="18"/>
      <c r="AWB69" s="18"/>
      <c r="AWC69" s="18"/>
      <c r="AWD69" s="18"/>
      <c r="AWE69" s="18"/>
      <c r="AWF69" s="18"/>
      <c r="AWG69" s="18"/>
      <c r="AWH69" s="18"/>
      <c r="AWI69" s="18"/>
      <c r="AWJ69" s="18"/>
      <c r="AWK69" s="18"/>
      <c r="AWL69" s="18"/>
      <c r="AWM69" s="18"/>
      <c r="AWN69" s="18"/>
      <c r="AWO69" s="18"/>
      <c r="AWP69" s="18"/>
      <c r="AWQ69" s="18"/>
      <c r="AWR69" s="18"/>
      <c r="AWS69" s="18"/>
      <c r="AWT69" s="18"/>
      <c r="AWU69" s="18"/>
      <c r="AWV69" s="18"/>
      <c r="AWW69" s="18"/>
      <c r="AWX69" s="18"/>
      <c r="AWY69" s="18"/>
      <c r="AWZ69" s="18"/>
      <c r="AXA69" s="18"/>
      <c r="AXB69" s="18"/>
      <c r="AXC69" s="18"/>
      <c r="AXD69" s="18"/>
      <c r="AXE69" s="18"/>
      <c r="AXF69" s="18"/>
      <c r="AXG69" s="18"/>
      <c r="AXH69" s="18"/>
      <c r="AXI69" s="18"/>
      <c r="AXJ69" s="18"/>
      <c r="AXK69" s="18"/>
      <c r="AXL69" s="18"/>
      <c r="AXM69" s="18"/>
      <c r="AXN69" s="18"/>
      <c r="AXO69" s="18"/>
      <c r="AXP69" s="18"/>
      <c r="AXQ69" s="18"/>
      <c r="AXR69" s="18"/>
      <c r="AXS69" s="18"/>
      <c r="AXT69" s="18"/>
      <c r="AXU69" s="18"/>
      <c r="AXV69" s="18"/>
      <c r="AXW69" s="18"/>
      <c r="AXX69" s="18"/>
      <c r="AXY69" s="18"/>
      <c r="AXZ69" s="18"/>
      <c r="AYA69" s="18"/>
      <c r="AYB69" s="18"/>
      <c r="AYC69" s="18"/>
      <c r="AYD69" s="18"/>
      <c r="AYE69" s="18"/>
      <c r="AYF69" s="18"/>
      <c r="AYG69" s="18"/>
      <c r="AYH69" s="18"/>
      <c r="AYI69" s="18"/>
      <c r="AYJ69" s="18"/>
      <c r="AYK69" s="18"/>
      <c r="AYL69" s="18"/>
      <c r="AYM69" s="18"/>
      <c r="AYN69" s="18"/>
      <c r="AYO69" s="18"/>
      <c r="AYP69" s="18"/>
      <c r="AYQ69" s="18"/>
      <c r="AYR69" s="18"/>
      <c r="AYS69" s="18"/>
      <c r="AYT69" s="18"/>
      <c r="AYU69" s="18"/>
      <c r="AYV69" s="18"/>
      <c r="AYW69" s="18"/>
      <c r="AYX69" s="18"/>
      <c r="AYY69" s="18"/>
      <c r="AYZ69" s="18"/>
      <c r="AZA69" s="18"/>
      <c r="AZB69" s="18"/>
      <c r="AZC69" s="18"/>
      <c r="AZD69" s="18"/>
      <c r="AZE69" s="18"/>
      <c r="AZF69" s="18"/>
      <c r="AZG69" s="18"/>
      <c r="AZH69" s="18"/>
      <c r="AZI69" s="18"/>
      <c r="AZJ69" s="18"/>
      <c r="AZK69" s="18"/>
      <c r="AZL69" s="18"/>
      <c r="AZM69" s="18"/>
      <c r="AZN69" s="18"/>
      <c r="AZO69" s="18"/>
      <c r="AZP69" s="18"/>
      <c r="AZQ69" s="18"/>
      <c r="AZR69" s="18"/>
      <c r="AZS69" s="18"/>
      <c r="AZT69" s="18"/>
      <c r="AZU69" s="18"/>
      <c r="AZV69" s="18"/>
      <c r="AZW69" s="18"/>
      <c r="AZX69" s="18"/>
      <c r="AZY69" s="18"/>
      <c r="AZZ69" s="18"/>
      <c r="BAA69" s="18"/>
      <c r="BAB69" s="18"/>
      <c r="BAC69" s="18"/>
      <c r="BAD69" s="18"/>
      <c r="BAE69" s="18"/>
      <c r="BAF69" s="18"/>
      <c r="BAG69" s="18"/>
      <c r="BAH69" s="18"/>
      <c r="BAI69" s="18"/>
      <c r="BAJ69" s="18"/>
      <c r="BAK69" s="18"/>
      <c r="BAL69" s="18"/>
      <c r="BAM69" s="18"/>
      <c r="BAN69" s="18"/>
      <c r="BAO69" s="18"/>
      <c r="BAP69" s="18"/>
      <c r="BAQ69" s="18"/>
      <c r="BAR69" s="18"/>
      <c r="BAS69" s="18"/>
      <c r="BAT69" s="18"/>
      <c r="BAU69" s="18"/>
      <c r="BAV69" s="18"/>
      <c r="BAW69" s="18"/>
      <c r="BAX69" s="18"/>
      <c r="BAY69" s="18"/>
      <c r="BAZ69" s="18"/>
      <c r="BBA69" s="18"/>
      <c r="BBB69" s="18"/>
      <c r="BBC69" s="18"/>
      <c r="BBD69" s="18"/>
      <c r="BBE69" s="18"/>
      <c r="BBF69" s="18"/>
      <c r="BBG69" s="18"/>
      <c r="BBH69" s="18"/>
      <c r="BBI69" s="18"/>
      <c r="BBJ69" s="18"/>
      <c r="BBK69" s="18"/>
      <c r="BBL69" s="18"/>
      <c r="BBM69" s="18"/>
      <c r="BBN69" s="18"/>
      <c r="BBO69" s="18"/>
      <c r="BBP69" s="18"/>
      <c r="BBQ69" s="18"/>
      <c r="BBR69" s="18"/>
      <c r="BBS69" s="18"/>
      <c r="BBT69" s="18"/>
      <c r="BBU69" s="18"/>
      <c r="BBV69" s="18"/>
      <c r="BBW69" s="18"/>
      <c r="BBX69" s="18"/>
      <c r="BBY69" s="18"/>
      <c r="BBZ69" s="18"/>
      <c r="BCA69" s="18"/>
      <c r="BCB69" s="18"/>
      <c r="BCC69" s="18"/>
      <c r="BCD69" s="18"/>
      <c r="BCE69" s="18"/>
      <c r="BCF69" s="18"/>
      <c r="BCG69" s="18"/>
      <c r="BCH69" s="18"/>
      <c r="BCI69" s="18"/>
      <c r="BCJ69" s="18"/>
      <c r="BCK69" s="18"/>
      <c r="BCL69" s="18"/>
      <c r="BCM69" s="18"/>
      <c r="BCN69" s="18"/>
      <c r="BCO69" s="18"/>
      <c r="BCP69" s="18"/>
      <c r="BCQ69" s="18"/>
      <c r="BCR69" s="18"/>
      <c r="BCS69" s="18"/>
      <c r="BCT69" s="18"/>
      <c r="BCU69" s="18"/>
      <c r="BCV69" s="18"/>
      <c r="BCW69" s="18"/>
      <c r="BCX69" s="18"/>
      <c r="BCY69" s="18"/>
      <c r="BCZ69" s="18"/>
      <c r="BDA69" s="18"/>
      <c r="BDB69" s="18"/>
      <c r="BDC69" s="18"/>
      <c r="BDD69" s="18"/>
      <c r="BDE69" s="18"/>
      <c r="BDF69" s="18"/>
      <c r="BDG69" s="18"/>
      <c r="BDH69" s="18"/>
      <c r="BDI69" s="18"/>
      <c r="BDJ69" s="18"/>
      <c r="BDK69" s="18"/>
      <c r="BDL69" s="18"/>
      <c r="BDM69" s="18"/>
      <c r="BDN69" s="18"/>
      <c r="BDO69" s="18"/>
      <c r="BDP69" s="18"/>
      <c r="BDQ69" s="18"/>
      <c r="BDR69" s="18"/>
      <c r="BDS69" s="18"/>
      <c r="BDT69" s="18"/>
      <c r="BDU69" s="18"/>
      <c r="BDV69" s="18"/>
      <c r="BDW69" s="18"/>
      <c r="BDX69" s="18"/>
      <c r="BDY69" s="18"/>
      <c r="BDZ69" s="18"/>
      <c r="BEA69" s="18"/>
      <c r="BEB69" s="18"/>
      <c r="BEC69" s="18"/>
      <c r="BED69" s="18"/>
      <c r="BEE69" s="18"/>
      <c r="BEF69" s="18"/>
      <c r="BEG69" s="18"/>
      <c r="BEH69" s="18"/>
      <c r="BEI69" s="18"/>
      <c r="BEJ69" s="18"/>
      <c r="BEK69" s="18"/>
      <c r="BEL69" s="18"/>
      <c r="BEM69" s="18"/>
      <c r="BEN69" s="18"/>
      <c r="BEO69" s="18"/>
      <c r="BEP69" s="18"/>
      <c r="BEQ69" s="18"/>
      <c r="BER69" s="18"/>
      <c r="BES69" s="18"/>
      <c r="BET69" s="18"/>
      <c r="BEU69" s="18"/>
      <c r="BEV69" s="18"/>
      <c r="BEW69" s="18"/>
      <c r="BEX69" s="18"/>
      <c r="BEY69" s="18"/>
      <c r="BEZ69" s="18"/>
      <c r="BFA69" s="18"/>
      <c r="BFB69" s="18"/>
      <c r="BFC69" s="18"/>
      <c r="BFD69" s="18"/>
      <c r="BFE69" s="18"/>
      <c r="BFF69" s="18"/>
      <c r="BFG69" s="18"/>
      <c r="BFH69" s="18"/>
      <c r="BFI69" s="18"/>
      <c r="BFJ69" s="18"/>
      <c r="BFK69" s="18"/>
      <c r="BFL69" s="18"/>
      <c r="BFM69" s="18"/>
      <c r="BFN69" s="18"/>
      <c r="BFO69" s="18"/>
      <c r="BFP69" s="18"/>
      <c r="BFQ69" s="18"/>
      <c r="BFR69" s="18"/>
      <c r="BFS69" s="18"/>
      <c r="BFT69" s="18"/>
      <c r="BFU69" s="18"/>
      <c r="BFV69" s="18"/>
      <c r="BFW69" s="18"/>
      <c r="BFX69" s="18"/>
      <c r="BFY69" s="18"/>
      <c r="BFZ69" s="18"/>
      <c r="BGA69" s="18"/>
      <c r="BGB69" s="18"/>
      <c r="BGC69" s="18"/>
      <c r="BGD69" s="18"/>
      <c r="BGE69" s="18"/>
      <c r="BGF69" s="18"/>
      <c r="BGG69" s="18"/>
      <c r="BGH69" s="18"/>
      <c r="BGI69" s="18"/>
      <c r="BGJ69" s="18"/>
      <c r="BGK69" s="18"/>
      <c r="BGL69" s="18"/>
      <c r="BGM69" s="18"/>
      <c r="BGN69" s="18"/>
      <c r="BGO69" s="18"/>
      <c r="BGP69" s="18"/>
      <c r="BGQ69" s="18"/>
      <c r="BGR69" s="18"/>
      <c r="BGS69" s="18"/>
      <c r="BGT69" s="18"/>
      <c r="BGU69" s="18"/>
      <c r="BGV69" s="18"/>
      <c r="BGW69" s="18"/>
      <c r="BGX69" s="18"/>
      <c r="BGY69" s="18"/>
      <c r="BGZ69" s="18"/>
      <c r="BHA69" s="18"/>
      <c r="BHB69" s="18"/>
      <c r="BHC69" s="18"/>
      <c r="BHD69" s="18"/>
      <c r="BHE69" s="18"/>
      <c r="BHF69" s="18"/>
      <c r="BHG69" s="18"/>
      <c r="BHH69" s="18"/>
      <c r="BHI69" s="18"/>
      <c r="BHJ69" s="18"/>
      <c r="BHK69" s="18"/>
      <c r="BHL69" s="18"/>
      <c r="BHM69" s="18"/>
      <c r="BHN69" s="18"/>
      <c r="BHO69" s="18"/>
      <c r="BHP69" s="18"/>
      <c r="BHQ69" s="18"/>
      <c r="BHR69" s="18"/>
      <c r="BHS69" s="18"/>
      <c r="BHT69" s="18"/>
      <c r="BHU69" s="18"/>
      <c r="BHV69" s="18"/>
      <c r="BHW69" s="18"/>
      <c r="BHX69" s="18"/>
      <c r="BHY69" s="18"/>
      <c r="BHZ69" s="18"/>
      <c r="BIA69" s="18"/>
      <c r="BIB69" s="18"/>
      <c r="BIC69" s="18"/>
      <c r="BID69" s="18"/>
      <c r="BIE69" s="18"/>
      <c r="BIF69" s="18"/>
      <c r="BIG69" s="18"/>
      <c r="BIH69" s="18"/>
      <c r="BII69" s="18"/>
      <c r="BIJ69" s="18"/>
      <c r="BIK69" s="18"/>
      <c r="BIL69" s="18"/>
      <c r="BIM69" s="18"/>
      <c r="BIN69" s="18"/>
      <c r="BIO69" s="18"/>
      <c r="BIP69" s="18"/>
      <c r="BIQ69" s="18"/>
      <c r="BIR69" s="18"/>
      <c r="BIS69" s="18"/>
      <c r="BIT69" s="18"/>
      <c r="BIU69" s="18"/>
      <c r="BIV69" s="18"/>
      <c r="BIW69" s="18"/>
      <c r="BIX69" s="18"/>
      <c r="BIY69" s="18"/>
      <c r="BIZ69" s="18"/>
      <c r="BJA69" s="18"/>
      <c r="BJB69" s="18"/>
      <c r="BJC69" s="18"/>
      <c r="BJD69" s="18"/>
      <c r="BJE69" s="18"/>
      <c r="BJF69" s="18"/>
      <c r="BJG69" s="18"/>
      <c r="BJH69" s="18"/>
      <c r="BJI69" s="18"/>
      <c r="BJJ69" s="18"/>
      <c r="BJK69" s="18"/>
      <c r="BJL69" s="18"/>
      <c r="BJM69" s="18"/>
      <c r="BJN69" s="18"/>
      <c r="BJO69" s="18"/>
      <c r="BJP69" s="18"/>
      <c r="BJQ69" s="18"/>
      <c r="BJR69" s="18"/>
      <c r="BJS69" s="18"/>
      <c r="BJT69" s="18"/>
      <c r="BJU69" s="18"/>
      <c r="BJV69" s="18"/>
      <c r="BJW69" s="18"/>
      <c r="BJX69" s="18"/>
      <c r="BJY69" s="18"/>
      <c r="BJZ69" s="18"/>
      <c r="BKA69" s="18"/>
      <c r="BKB69" s="18"/>
      <c r="BKC69" s="18"/>
      <c r="BKD69" s="18"/>
      <c r="BKE69" s="18"/>
      <c r="BKF69" s="18"/>
      <c r="BKG69" s="18"/>
      <c r="BKH69" s="18"/>
      <c r="BKI69" s="18"/>
      <c r="BKJ69" s="18"/>
      <c r="BKK69" s="18"/>
      <c r="BKL69" s="18"/>
      <c r="BKM69" s="18"/>
      <c r="BKN69" s="18"/>
      <c r="BKO69" s="18"/>
      <c r="BKP69" s="18"/>
      <c r="BKQ69" s="18"/>
      <c r="BKR69" s="18"/>
      <c r="BKS69" s="18"/>
      <c r="BKT69" s="18"/>
      <c r="BKU69" s="18"/>
      <c r="BKV69" s="18"/>
      <c r="BKW69" s="18"/>
      <c r="BKX69" s="18"/>
      <c r="BKY69" s="18"/>
      <c r="BKZ69" s="18"/>
      <c r="BLA69" s="18"/>
      <c r="BLB69" s="18"/>
      <c r="BLC69" s="18"/>
      <c r="BLD69" s="18"/>
      <c r="BLE69" s="18"/>
      <c r="BLF69" s="18"/>
      <c r="BLG69" s="18"/>
      <c r="BLH69" s="18"/>
      <c r="BLI69" s="18"/>
      <c r="BLJ69" s="18"/>
      <c r="BLK69" s="18"/>
      <c r="BLL69" s="18"/>
      <c r="BLM69" s="18"/>
      <c r="BLN69" s="18"/>
      <c r="BLO69" s="18"/>
      <c r="BLP69" s="18"/>
      <c r="BLQ69" s="18"/>
      <c r="BLR69" s="18"/>
      <c r="BLS69" s="18"/>
      <c r="BLT69" s="18"/>
      <c r="BLU69" s="18"/>
      <c r="BLV69" s="18"/>
      <c r="BLW69" s="18"/>
      <c r="BLX69" s="18"/>
      <c r="BLY69" s="18"/>
      <c r="BLZ69" s="18"/>
      <c r="BMA69" s="18"/>
      <c r="BMB69" s="18"/>
      <c r="BMC69" s="18"/>
      <c r="BMD69" s="18"/>
      <c r="BME69" s="18"/>
      <c r="BMF69" s="18"/>
      <c r="BMG69" s="18"/>
      <c r="BMH69" s="18"/>
      <c r="BMI69" s="18"/>
      <c r="BMJ69" s="18"/>
      <c r="BMK69" s="18"/>
      <c r="BML69" s="18"/>
      <c r="BMM69" s="18"/>
      <c r="BMN69" s="18"/>
      <c r="BMO69" s="18"/>
      <c r="BMP69" s="18"/>
      <c r="BMQ69" s="18"/>
      <c r="BMR69" s="18"/>
      <c r="BMS69" s="18"/>
      <c r="BMT69" s="18"/>
      <c r="BMU69" s="18"/>
      <c r="BMV69" s="18"/>
      <c r="BMW69" s="18"/>
      <c r="BMX69" s="18"/>
      <c r="BMY69" s="18"/>
      <c r="BMZ69" s="18"/>
      <c r="BNA69" s="18"/>
      <c r="BNB69" s="18"/>
      <c r="BNC69" s="18"/>
      <c r="BND69" s="18"/>
      <c r="BNE69" s="18"/>
      <c r="BNF69" s="18"/>
      <c r="BNG69" s="18"/>
      <c r="BNH69" s="18"/>
      <c r="BNI69" s="18"/>
      <c r="BNJ69" s="18"/>
      <c r="BNK69" s="18"/>
      <c r="BNL69" s="18"/>
      <c r="BNM69" s="18"/>
      <c r="BNN69" s="18"/>
      <c r="BNO69" s="18"/>
      <c r="BNP69" s="18"/>
      <c r="BNQ69" s="18"/>
      <c r="BNR69" s="18"/>
      <c r="BNS69" s="18"/>
      <c r="BNT69" s="18"/>
      <c r="BNU69" s="18"/>
      <c r="BNV69" s="18"/>
      <c r="BNW69" s="18"/>
      <c r="BNX69" s="18"/>
      <c r="BNY69" s="18"/>
      <c r="BNZ69" s="18"/>
      <c r="BOA69" s="18"/>
      <c r="BOB69" s="18"/>
      <c r="BOC69" s="18"/>
      <c r="BOD69" s="18"/>
      <c r="BOE69" s="18"/>
      <c r="BOF69" s="18"/>
      <c r="BOG69" s="18"/>
      <c r="BOH69" s="18"/>
      <c r="BOI69" s="18"/>
      <c r="BOJ69" s="18"/>
      <c r="BOK69" s="18"/>
      <c r="BOL69" s="18"/>
      <c r="BOM69" s="18"/>
      <c r="BON69" s="18"/>
      <c r="BOO69" s="18"/>
      <c r="BOP69" s="18"/>
      <c r="BOQ69" s="18"/>
      <c r="BOR69" s="18"/>
      <c r="BOS69" s="18"/>
      <c r="BOT69" s="18"/>
      <c r="BOU69" s="18"/>
      <c r="BOV69" s="18"/>
      <c r="BOW69" s="18"/>
      <c r="BOX69" s="18"/>
      <c r="BOY69" s="18"/>
      <c r="BOZ69" s="18"/>
      <c r="BPA69" s="18"/>
      <c r="BPB69" s="18"/>
      <c r="BPC69" s="18"/>
      <c r="BPD69" s="18"/>
      <c r="BPE69" s="18"/>
      <c r="BPF69" s="18"/>
      <c r="BPG69" s="18"/>
      <c r="BPH69" s="18"/>
      <c r="BPI69" s="18"/>
      <c r="BPJ69" s="18"/>
      <c r="BPK69" s="18"/>
      <c r="BPL69" s="18"/>
      <c r="BPM69" s="18"/>
      <c r="BPN69" s="18"/>
      <c r="BPO69" s="18"/>
      <c r="BPP69" s="18"/>
      <c r="BPQ69" s="18"/>
      <c r="BPR69" s="18"/>
      <c r="BPS69" s="18"/>
      <c r="BPT69" s="18"/>
      <c r="BPU69" s="18"/>
      <c r="BPV69" s="18"/>
      <c r="BPW69" s="18"/>
      <c r="BPX69" s="18"/>
      <c r="BPY69" s="18"/>
      <c r="BPZ69" s="18"/>
      <c r="BQA69" s="18"/>
      <c r="BQB69" s="18"/>
      <c r="BQC69" s="18"/>
      <c r="BQD69" s="18"/>
      <c r="BQE69" s="18"/>
      <c r="BQF69" s="18"/>
      <c r="BQG69" s="18"/>
      <c r="BQH69" s="18"/>
      <c r="BQI69" s="18"/>
      <c r="BQJ69" s="18"/>
      <c r="BQK69" s="18"/>
      <c r="BQL69" s="18"/>
      <c r="BQM69" s="18"/>
      <c r="BQN69" s="18"/>
      <c r="BQO69" s="18"/>
      <c r="BQP69" s="18"/>
      <c r="BQQ69" s="18"/>
      <c r="BQR69" s="18"/>
      <c r="BQS69" s="18"/>
      <c r="BQT69" s="18"/>
      <c r="BQU69" s="18"/>
      <c r="BQV69" s="18"/>
      <c r="BQW69" s="18"/>
      <c r="BQX69" s="18"/>
      <c r="BQY69" s="18"/>
      <c r="BQZ69" s="18"/>
      <c r="BRA69" s="18"/>
      <c r="BRB69" s="18"/>
      <c r="BRC69" s="18"/>
      <c r="BRD69" s="18"/>
      <c r="BRE69" s="18"/>
      <c r="BRF69" s="18"/>
      <c r="BRG69" s="18"/>
      <c r="BRH69" s="18"/>
      <c r="BRI69" s="18"/>
      <c r="BRJ69" s="18"/>
      <c r="BRK69" s="18"/>
      <c r="BRL69" s="18"/>
      <c r="BRM69" s="18"/>
      <c r="BRN69" s="18"/>
      <c r="BRO69" s="18"/>
      <c r="BRP69" s="18"/>
      <c r="BRQ69" s="18"/>
      <c r="BRR69" s="18"/>
      <c r="BRS69" s="18"/>
      <c r="BRT69" s="18"/>
      <c r="BRU69" s="18"/>
      <c r="BRV69" s="18"/>
      <c r="BRW69" s="18"/>
      <c r="BRX69" s="18"/>
      <c r="BRY69" s="18"/>
      <c r="BRZ69" s="18"/>
      <c r="BSA69" s="18"/>
      <c r="BSB69" s="18"/>
      <c r="BSC69" s="18"/>
      <c r="BSD69" s="18"/>
      <c r="BSE69" s="18"/>
      <c r="BSF69" s="18"/>
      <c r="BSG69" s="18"/>
      <c r="BSH69" s="18"/>
      <c r="BSI69" s="18"/>
      <c r="BSJ69" s="18"/>
      <c r="BSK69" s="18"/>
      <c r="BSL69" s="18"/>
      <c r="BSM69" s="18"/>
      <c r="BSN69" s="18"/>
      <c r="BSO69" s="18"/>
      <c r="BSP69" s="18"/>
      <c r="BSQ69" s="18"/>
      <c r="BSR69" s="18"/>
      <c r="BSS69" s="18"/>
      <c r="BST69" s="18"/>
      <c r="BSU69" s="18"/>
      <c r="BSV69" s="18"/>
      <c r="BSW69" s="18"/>
      <c r="BSX69" s="18"/>
      <c r="BSY69" s="18"/>
      <c r="BSZ69" s="18"/>
      <c r="BTA69" s="18"/>
      <c r="BTB69" s="18"/>
      <c r="BTC69" s="18"/>
      <c r="BTD69" s="18"/>
      <c r="BTE69" s="18"/>
      <c r="BTF69" s="18"/>
      <c r="BTG69" s="18"/>
      <c r="BTH69" s="18"/>
      <c r="BTI69" s="18"/>
      <c r="BTJ69" s="18"/>
      <c r="BTK69" s="18"/>
      <c r="BTL69" s="18"/>
      <c r="BTM69" s="18"/>
      <c r="BTN69" s="18"/>
      <c r="BTO69" s="18"/>
      <c r="BTP69" s="18"/>
      <c r="BTQ69" s="18"/>
      <c r="BTR69" s="18"/>
      <c r="BTS69" s="18"/>
      <c r="BTT69" s="18"/>
      <c r="BTU69" s="18"/>
      <c r="BTV69" s="18"/>
      <c r="BTW69" s="18"/>
      <c r="BTX69" s="18"/>
      <c r="BTY69" s="18"/>
      <c r="BTZ69" s="18"/>
      <c r="BUA69" s="18"/>
      <c r="BUB69" s="18"/>
      <c r="BUC69" s="18"/>
      <c r="BUD69" s="18"/>
      <c r="BUE69" s="18"/>
      <c r="BUF69" s="18"/>
      <c r="BUG69" s="18"/>
      <c r="BUH69" s="18"/>
      <c r="BUI69" s="18"/>
      <c r="BUJ69" s="18"/>
      <c r="BUK69" s="18"/>
      <c r="BUL69" s="18"/>
      <c r="BUM69" s="18"/>
      <c r="BUN69" s="18"/>
      <c r="BUO69" s="18"/>
      <c r="BUP69" s="18"/>
      <c r="BUQ69" s="18"/>
      <c r="BUR69" s="18"/>
      <c r="BUS69" s="18"/>
      <c r="BUT69" s="18"/>
      <c r="BUU69" s="18"/>
      <c r="BUV69" s="18"/>
      <c r="BUW69" s="18"/>
      <c r="BUX69" s="18"/>
      <c r="BUY69" s="18"/>
      <c r="BUZ69" s="18"/>
      <c r="BVA69" s="18"/>
      <c r="BVB69" s="18"/>
      <c r="BVC69" s="18"/>
      <c r="BVD69" s="18"/>
      <c r="BVE69" s="18"/>
      <c r="BVF69" s="18"/>
      <c r="BVG69" s="18"/>
      <c r="BVH69" s="18"/>
      <c r="BVI69" s="18"/>
      <c r="BVJ69" s="18"/>
      <c r="BVK69" s="18"/>
      <c r="BVL69" s="18"/>
      <c r="BVM69" s="18"/>
      <c r="BVN69" s="18"/>
      <c r="BVO69" s="18"/>
      <c r="BVP69" s="18"/>
      <c r="BVQ69" s="18"/>
      <c r="BVR69" s="18"/>
      <c r="BVS69" s="18"/>
      <c r="BVT69" s="18"/>
      <c r="BVU69" s="18"/>
      <c r="BVV69" s="18"/>
      <c r="BVW69" s="18"/>
      <c r="BVX69" s="18"/>
      <c r="BVY69" s="18"/>
      <c r="BVZ69" s="18"/>
      <c r="BWA69" s="18"/>
      <c r="BWB69" s="18"/>
      <c r="BWC69" s="18"/>
      <c r="BWD69" s="18"/>
      <c r="BWE69" s="18"/>
      <c r="BWF69" s="18"/>
      <c r="BWG69" s="18"/>
      <c r="BWH69" s="18"/>
      <c r="BWI69" s="18"/>
      <c r="BWJ69" s="18"/>
      <c r="BWK69" s="18"/>
      <c r="BWL69" s="18"/>
      <c r="BWM69" s="18"/>
      <c r="BWN69" s="18"/>
      <c r="BWO69" s="18"/>
      <c r="BWP69" s="18"/>
      <c r="BWQ69" s="18"/>
      <c r="BWR69" s="18"/>
      <c r="BWS69" s="18"/>
      <c r="BWT69" s="18"/>
      <c r="BWU69" s="18"/>
      <c r="BWV69" s="18"/>
      <c r="BWW69" s="18"/>
      <c r="BWX69" s="18"/>
      <c r="BWY69" s="18"/>
      <c r="BWZ69" s="18"/>
      <c r="BXA69" s="18"/>
      <c r="BXB69" s="18"/>
      <c r="BXC69" s="18"/>
      <c r="BXD69" s="18"/>
      <c r="BXE69" s="18"/>
      <c r="BXF69" s="18"/>
      <c r="BXG69" s="18"/>
      <c r="BXH69" s="18"/>
      <c r="BXI69" s="18"/>
      <c r="BXJ69" s="18"/>
      <c r="BXK69" s="18"/>
      <c r="BXL69" s="18"/>
      <c r="BXM69" s="18"/>
      <c r="BXN69" s="18"/>
      <c r="BXO69" s="18"/>
      <c r="BXP69" s="18"/>
      <c r="BXQ69" s="18"/>
      <c r="BXR69" s="18"/>
      <c r="BXS69" s="18"/>
      <c r="BXT69" s="18"/>
      <c r="BXU69" s="18"/>
      <c r="BXV69" s="18"/>
      <c r="BXW69" s="18"/>
      <c r="BXX69" s="18"/>
      <c r="BXY69" s="18"/>
      <c r="BXZ69" s="18"/>
      <c r="BYA69" s="18"/>
      <c r="BYB69" s="18"/>
      <c r="BYC69" s="18"/>
      <c r="BYD69" s="18"/>
      <c r="BYE69" s="18"/>
      <c r="BYF69" s="18"/>
      <c r="BYG69" s="18"/>
      <c r="BYH69" s="18"/>
      <c r="BYI69" s="18"/>
      <c r="BYJ69" s="18"/>
      <c r="BYK69" s="18"/>
      <c r="BYL69" s="18"/>
      <c r="BYM69" s="18"/>
      <c r="BYN69" s="18"/>
      <c r="BYO69" s="18"/>
      <c r="BYP69" s="18"/>
      <c r="BYQ69" s="18"/>
      <c r="BYR69" s="18"/>
      <c r="BYS69" s="18"/>
      <c r="BYT69" s="18"/>
      <c r="BYU69" s="18"/>
      <c r="BYV69" s="18"/>
      <c r="BYW69" s="18"/>
      <c r="BYX69" s="18"/>
      <c r="BYY69" s="18"/>
      <c r="BYZ69" s="18"/>
      <c r="BZA69" s="18"/>
      <c r="BZB69" s="18"/>
      <c r="BZC69" s="18"/>
      <c r="BZD69" s="18"/>
      <c r="BZE69" s="18"/>
      <c r="BZF69" s="18"/>
      <c r="BZG69" s="18"/>
      <c r="BZH69" s="18"/>
      <c r="BZI69" s="18"/>
      <c r="BZJ69" s="18"/>
      <c r="BZK69" s="18"/>
      <c r="BZL69" s="18"/>
      <c r="BZM69" s="18"/>
      <c r="BZN69" s="18"/>
      <c r="BZO69" s="18"/>
      <c r="BZP69" s="18"/>
      <c r="BZQ69" s="18"/>
      <c r="BZR69" s="18"/>
      <c r="BZS69" s="18"/>
      <c r="BZT69" s="18"/>
      <c r="BZU69" s="18"/>
      <c r="BZV69" s="18"/>
      <c r="BZW69" s="18"/>
      <c r="BZX69" s="18"/>
      <c r="BZY69" s="18"/>
      <c r="BZZ69" s="18"/>
      <c r="CAA69" s="18"/>
      <c r="CAB69" s="18"/>
      <c r="CAC69" s="18"/>
      <c r="CAD69" s="18"/>
      <c r="CAE69" s="18"/>
      <c r="CAF69" s="18"/>
      <c r="CAG69" s="18"/>
      <c r="CAH69" s="18"/>
      <c r="CAI69" s="18"/>
      <c r="CAJ69" s="18"/>
      <c r="CAK69" s="18"/>
      <c r="CAL69" s="18"/>
      <c r="CAM69" s="18"/>
      <c r="CAN69" s="18"/>
      <c r="CAO69" s="18"/>
      <c r="CAP69" s="18"/>
      <c r="CAQ69" s="18"/>
      <c r="CAR69" s="18"/>
      <c r="CAS69" s="18"/>
      <c r="CAT69" s="18"/>
      <c r="CAU69" s="18"/>
      <c r="CAV69" s="18"/>
      <c r="CAW69" s="18"/>
      <c r="CAX69" s="18"/>
      <c r="CAY69" s="18"/>
      <c r="CAZ69" s="18"/>
      <c r="CBA69" s="18"/>
      <c r="CBB69" s="18"/>
      <c r="CBC69" s="18"/>
      <c r="CBD69" s="18"/>
      <c r="CBE69" s="18"/>
      <c r="CBF69" s="18"/>
      <c r="CBG69" s="18"/>
      <c r="CBH69" s="18"/>
      <c r="CBI69" s="18"/>
      <c r="CBJ69" s="18"/>
      <c r="CBK69" s="18"/>
      <c r="CBL69" s="18"/>
      <c r="CBM69" s="18"/>
      <c r="CBN69" s="18"/>
      <c r="CBO69" s="18"/>
      <c r="CBP69" s="18"/>
      <c r="CBQ69" s="18"/>
      <c r="CBR69" s="18"/>
      <c r="CBS69" s="18"/>
      <c r="CBT69" s="18"/>
      <c r="CBU69" s="18"/>
      <c r="CBV69" s="18"/>
      <c r="CBW69" s="18"/>
      <c r="CBX69" s="18"/>
      <c r="CBY69" s="18"/>
      <c r="CBZ69" s="18"/>
      <c r="CCA69" s="18"/>
      <c r="CCB69" s="18"/>
      <c r="CCC69" s="18"/>
      <c r="CCD69" s="18"/>
      <c r="CCE69" s="18"/>
      <c r="CCF69" s="18"/>
      <c r="CCG69" s="18"/>
      <c r="CCH69" s="18"/>
      <c r="CCI69" s="18"/>
      <c r="CCJ69" s="18"/>
      <c r="CCK69" s="18"/>
      <c r="CCL69" s="18"/>
      <c r="CCM69" s="18"/>
      <c r="CCN69" s="18"/>
      <c r="CCO69" s="18"/>
      <c r="CCP69" s="18"/>
      <c r="CCQ69" s="18"/>
      <c r="CCR69" s="18"/>
      <c r="CCS69" s="18"/>
      <c r="CCT69" s="18"/>
      <c r="CCU69" s="18"/>
      <c r="CCV69" s="18"/>
      <c r="CCW69" s="18"/>
      <c r="CCX69" s="18"/>
      <c r="CCY69" s="18"/>
      <c r="CCZ69" s="18"/>
      <c r="CDA69" s="18"/>
      <c r="CDB69" s="18"/>
      <c r="CDC69" s="18"/>
      <c r="CDD69" s="18"/>
      <c r="CDE69" s="18"/>
      <c r="CDF69" s="18"/>
      <c r="CDG69" s="18"/>
      <c r="CDH69" s="18"/>
      <c r="CDI69" s="18"/>
      <c r="CDJ69" s="18"/>
      <c r="CDK69" s="18"/>
      <c r="CDL69" s="18"/>
      <c r="CDM69" s="18"/>
      <c r="CDN69" s="18"/>
      <c r="CDO69" s="18"/>
      <c r="CDP69" s="18"/>
      <c r="CDQ69" s="18"/>
      <c r="CDR69" s="18"/>
      <c r="CDS69" s="18"/>
      <c r="CDT69" s="18"/>
      <c r="CDU69" s="18"/>
      <c r="CDV69" s="18"/>
      <c r="CDW69" s="18"/>
      <c r="CDX69" s="18"/>
      <c r="CDY69" s="18"/>
      <c r="CDZ69" s="18"/>
      <c r="CEA69" s="18"/>
      <c r="CEB69" s="18"/>
      <c r="CEC69" s="18"/>
      <c r="CED69" s="18"/>
      <c r="CEE69" s="18"/>
      <c r="CEF69" s="18"/>
      <c r="CEG69" s="18"/>
      <c r="CEH69" s="18"/>
      <c r="CEI69" s="18"/>
      <c r="CEJ69" s="18"/>
      <c r="CEK69" s="18"/>
      <c r="CEL69" s="18"/>
      <c r="CEM69" s="18"/>
      <c r="CEN69" s="18"/>
      <c r="CEO69" s="18"/>
      <c r="CEP69" s="18"/>
      <c r="CEQ69" s="18"/>
      <c r="CER69" s="18"/>
      <c r="CES69" s="18"/>
      <c r="CET69" s="18"/>
      <c r="CEU69" s="18"/>
      <c r="CEV69" s="18"/>
      <c r="CEW69" s="18"/>
      <c r="CEX69" s="18"/>
      <c r="CEY69" s="18"/>
      <c r="CEZ69" s="18"/>
      <c r="CFA69" s="18"/>
      <c r="CFB69" s="18"/>
      <c r="CFC69" s="18"/>
      <c r="CFD69" s="18"/>
      <c r="CFE69" s="18"/>
      <c r="CFF69" s="18"/>
      <c r="CFG69" s="18"/>
      <c r="CFH69" s="18"/>
      <c r="CFI69" s="18"/>
      <c r="CFJ69" s="18"/>
      <c r="CFK69" s="18"/>
      <c r="CFL69" s="18"/>
      <c r="CFM69" s="18"/>
      <c r="CFN69" s="18"/>
      <c r="CFO69" s="18"/>
      <c r="CFP69" s="18"/>
      <c r="CFQ69" s="18"/>
      <c r="CFR69" s="18"/>
      <c r="CFS69" s="18"/>
      <c r="CFT69" s="18"/>
      <c r="CFU69" s="18"/>
      <c r="CFV69" s="18"/>
      <c r="CFW69" s="18"/>
      <c r="CFX69" s="18"/>
      <c r="CFY69" s="18"/>
      <c r="CFZ69" s="18"/>
      <c r="CGA69" s="18"/>
      <c r="CGB69" s="18"/>
      <c r="CGC69" s="18"/>
      <c r="CGD69" s="18"/>
      <c r="CGE69" s="18"/>
      <c r="CGF69" s="18"/>
      <c r="CGG69" s="18"/>
      <c r="CGH69" s="18"/>
      <c r="CGI69" s="18"/>
      <c r="CGJ69" s="18"/>
      <c r="CGK69" s="18"/>
      <c r="CGL69" s="18"/>
      <c r="CGM69" s="18"/>
      <c r="CGN69" s="18"/>
      <c r="CGO69" s="18"/>
      <c r="CGP69" s="18"/>
      <c r="CGQ69" s="18"/>
      <c r="CGR69" s="18"/>
      <c r="CGS69" s="18"/>
      <c r="CGT69" s="18"/>
      <c r="CGU69" s="18"/>
      <c r="CGV69" s="18"/>
      <c r="CGW69" s="18"/>
      <c r="CGX69" s="18"/>
      <c r="CGY69" s="18"/>
      <c r="CGZ69" s="18"/>
      <c r="CHA69" s="18"/>
      <c r="CHB69" s="18"/>
      <c r="CHC69" s="18"/>
      <c r="CHD69" s="18"/>
      <c r="CHE69" s="18"/>
      <c r="CHF69" s="18"/>
      <c r="CHG69" s="18"/>
      <c r="CHH69" s="18"/>
      <c r="CHI69" s="18"/>
      <c r="CHJ69" s="18"/>
      <c r="CHK69" s="18"/>
      <c r="CHL69" s="18"/>
      <c r="CHM69" s="18"/>
      <c r="CHN69" s="18"/>
      <c r="CHO69" s="18"/>
      <c r="CHP69" s="18"/>
      <c r="CHQ69" s="18"/>
      <c r="CHR69" s="18"/>
      <c r="CHS69" s="18"/>
      <c r="CHT69" s="18"/>
      <c r="CHU69" s="18"/>
      <c r="CHV69" s="18"/>
      <c r="CHW69" s="18"/>
      <c r="CHX69" s="18"/>
      <c r="CHY69" s="18"/>
      <c r="CHZ69" s="18"/>
      <c r="CIA69" s="18"/>
      <c r="CIB69" s="18"/>
      <c r="CIC69" s="18"/>
      <c r="CID69" s="18"/>
      <c r="CIE69" s="18"/>
      <c r="CIF69" s="18"/>
      <c r="CIG69" s="18"/>
      <c r="CIH69" s="18"/>
      <c r="CII69" s="18"/>
      <c r="CIJ69" s="18"/>
      <c r="CIK69" s="18"/>
      <c r="CIL69" s="18"/>
      <c r="CIM69" s="18"/>
      <c r="CIN69" s="18"/>
      <c r="CIO69" s="18"/>
      <c r="CIP69" s="18"/>
      <c r="CIQ69" s="18"/>
      <c r="CIR69" s="18"/>
      <c r="CIS69" s="18"/>
      <c r="CIT69" s="18"/>
      <c r="CIU69" s="18"/>
      <c r="CIV69" s="18"/>
      <c r="CIW69" s="18"/>
      <c r="CIX69" s="18"/>
      <c r="CIY69" s="18"/>
      <c r="CIZ69" s="18"/>
      <c r="CJA69" s="18"/>
      <c r="CJB69" s="18"/>
      <c r="CJC69" s="18"/>
      <c r="CJD69" s="18"/>
      <c r="CJE69" s="18"/>
      <c r="CJF69" s="18"/>
      <c r="CJG69" s="18"/>
      <c r="CJH69" s="18"/>
      <c r="CJI69" s="18"/>
      <c r="CJJ69" s="18"/>
      <c r="CJK69" s="18"/>
      <c r="CJL69" s="18"/>
      <c r="CJM69" s="18"/>
      <c r="CJN69" s="18"/>
      <c r="CJO69" s="18"/>
      <c r="CJP69" s="18"/>
      <c r="CJQ69" s="18"/>
      <c r="CJR69" s="18"/>
      <c r="CJS69" s="18"/>
      <c r="CJT69" s="18"/>
      <c r="CJU69" s="18"/>
      <c r="CJV69" s="18"/>
      <c r="CJW69" s="18"/>
      <c r="CJX69" s="18"/>
      <c r="CJY69" s="18"/>
      <c r="CJZ69" s="18"/>
      <c r="CKA69" s="18"/>
      <c r="CKB69" s="18"/>
      <c r="CKC69" s="18"/>
      <c r="CKD69" s="18"/>
      <c r="CKE69" s="18"/>
      <c r="CKF69" s="18"/>
      <c r="CKG69" s="18"/>
      <c r="CKH69" s="18"/>
      <c r="CKI69" s="18"/>
      <c r="CKJ69" s="18"/>
      <c r="CKK69" s="18"/>
      <c r="CKL69" s="18"/>
      <c r="CKM69" s="18"/>
      <c r="CKN69" s="18"/>
      <c r="CKO69" s="18"/>
      <c r="CKP69" s="18"/>
      <c r="CKQ69" s="18"/>
      <c r="CKR69" s="18"/>
      <c r="CKS69" s="18"/>
      <c r="CKT69" s="18"/>
      <c r="CKU69" s="18"/>
      <c r="CKV69" s="18"/>
      <c r="CKW69" s="18"/>
      <c r="CKX69" s="18"/>
      <c r="CKY69" s="18"/>
      <c r="CKZ69" s="18"/>
      <c r="CLA69" s="18"/>
      <c r="CLB69" s="18"/>
      <c r="CLC69" s="18"/>
      <c r="CLD69" s="18"/>
      <c r="CLE69" s="18"/>
      <c r="CLF69" s="18"/>
      <c r="CLG69" s="18"/>
      <c r="CLH69" s="18"/>
      <c r="CLI69" s="18"/>
      <c r="CLJ69" s="18"/>
      <c r="CLK69" s="18"/>
      <c r="CLL69" s="18"/>
      <c r="CLM69" s="18"/>
      <c r="CLN69" s="18"/>
      <c r="CLO69" s="18"/>
      <c r="CLP69" s="18"/>
      <c r="CLQ69" s="18"/>
      <c r="CLR69" s="18"/>
      <c r="CLS69" s="18"/>
      <c r="CLT69" s="18"/>
      <c r="CLU69" s="18"/>
      <c r="CLV69" s="18"/>
      <c r="CLW69" s="18"/>
      <c r="CLX69" s="18"/>
      <c r="CLY69" s="18"/>
      <c r="CLZ69" s="18"/>
      <c r="CMA69" s="18"/>
      <c r="CMB69" s="18"/>
      <c r="CMC69" s="18"/>
      <c r="CMD69" s="18"/>
      <c r="CME69" s="18"/>
      <c r="CMF69" s="18"/>
      <c r="CMG69" s="18"/>
      <c r="CMH69" s="18"/>
      <c r="CMI69" s="18"/>
      <c r="CMJ69" s="18"/>
      <c r="CMK69" s="18"/>
      <c r="CML69" s="18"/>
      <c r="CMM69" s="18"/>
      <c r="CMN69" s="18"/>
      <c r="CMO69" s="18"/>
      <c r="CMP69" s="18"/>
      <c r="CMQ69" s="18"/>
      <c r="CMR69" s="18"/>
      <c r="CMS69" s="18"/>
      <c r="CMT69" s="18"/>
      <c r="CMU69" s="18"/>
      <c r="CMV69" s="18"/>
      <c r="CMW69" s="18"/>
      <c r="CMX69" s="18"/>
      <c r="CMY69" s="18"/>
      <c r="CMZ69" s="18"/>
      <c r="CNA69" s="18"/>
      <c r="CNB69" s="18"/>
      <c r="CNC69" s="18"/>
      <c r="CND69" s="18"/>
      <c r="CNE69" s="18"/>
      <c r="CNF69" s="18"/>
      <c r="CNG69" s="18"/>
      <c r="CNH69" s="18"/>
      <c r="CNI69" s="18"/>
      <c r="CNJ69" s="18"/>
      <c r="CNK69" s="18"/>
      <c r="CNL69" s="18"/>
      <c r="CNM69" s="18"/>
      <c r="CNN69" s="18"/>
      <c r="CNO69" s="18"/>
      <c r="CNP69" s="18"/>
      <c r="CNQ69" s="18"/>
      <c r="CNR69" s="18"/>
      <c r="CNS69" s="18"/>
      <c r="CNT69" s="18"/>
      <c r="CNU69" s="18"/>
      <c r="CNV69" s="18"/>
      <c r="CNW69" s="18"/>
      <c r="CNX69" s="18"/>
      <c r="CNY69" s="18"/>
      <c r="CNZ69" s="18"/>
      <c r="COA69" s="18"/>
      <c r="COB69" s="18"/>
      <c r="COC69" s="18"/>
      <c r="COD69" s="18"/>
      <c r="COE69" s="18"/>
      <c r="COF69" s="18"/>
      <c r="COG69" s="18"/>
      <c r="COH69" s="18"/>
      <c r="COI69" s="18"/>
      <c r="COJ69" s="18"/>
      <c r="COK69" s="18"/>
      <c r="COL69" s="18"/>
      <c r="COM69" s="18"/>
      <c r="CON69" s="18"/>
      <c r="COO69" s="18"/>
      <c r="COP69" s="18"/>
      <c r="COQ69" s="18"/>
      <c r="COR69" s="18"/>
      <c r="COS69" s="18"/>
      <c r="COT69" s="18"/>
      <c r="COU69" s="18"/>
      <c r="COV69" s="18"/>
      <c r="COW69" s="18"/>
      <c r="COX69" s="18"/>
      <c r="COY69" s="18"/>
      <c r="COZ69" s="18"/>
      <c r="CPA69" s="18"/>
      <c r="CPB69" s="18"/>
      <c r="CPC69" s="18"/>
      <c r="CPD69" s="18"/>
      <c r="CPE69" s="18"/>
      <c r="CPF69" s="18"/>
      <c r="CPG69" s="18"/>
      <c r="CPH69" s="18"/>
      <c r="CPI69" s="18"/>
      <c r="CPJ69" s="18"/>
      <c r="CPK69" s="18"/>
      <c r="CPL69" s="18"/>
      <c r="CPM69" s="18"/>
      <c r="CPN69" s="18"/>
      <c r="CPO69" s="18"/>
      <c r="CPP69" s="18"/>
      <c r="CPQ69" s="18"/>
      <c r="CPR69" s="18"/>
      <c r="CPS69" s="18"/>
      <c r="CPT69" s="18"/>
      <c r="CPU69" s="18"/>
      <c r="CPV69" s="18"/>
      <c r="CPW69" s="18"/>
      <c r="CPX69" s="18"/>
      <c r="CPY69" s="18"/>
      <c r="CPZ69" s="18"/>
      <c r="CQA69" s="18"/>
      <c r="CQB69" s="18"/>
      <c r="CQC69" s="18"/>
      <c r="CQD69" s="18"/>
      <c r="CQE69" s="18"/>
      <c r="CQF69" s="18"/>
      <c r="CQG69" s="18"/>
      <c r="CQH69" s="18"/>
      <c r="CQI69" s="18"/>
      <c r="CQJ69" s="18"/>
      <c r="CQK69" s="18"/>
      <c r="CQL69" s="18"/>
      <c r="CQM69" s="18"/>
      <c r="CQN69" s="18"/>
      <c r="CQO69" s="18"/>
      <c r="CQP69" s="18"/>
      <c r="CQQ69" s="18"/>
      <c r="CQR69" s="18"/>
      <c r="CQS69" s="18"/>
      <c r="CQT69" s="18"/>
      <c r="CQU69" s="18"/>
      <c r="CQV69" s="18"/>
      <c r="CQW69" s="18"/>
      <c r="CQX69" s="18"/>
      <c r="CQY69" s="18"/>
      <c r="CQZ69" s="18"/>
      <c r="CRA69" s="18"/>
      <c r="CRB69" s="18"/>
      <c r="CRC69" s="18"/>
      <c r="CRD69" s="18"/>
      <c r="CRE69" s="18"/>
      <c r="CRF69" s="18"/>
      <c r="CRG69" s="18"/>
      <c r="CRH69" s="18"/>
      <c r="CRI69" s="18"/>
      <c r="CRJ69" s="18"/>
      <c r="CRK69" s="18"/>
      <c r="CRL69" s="18"/>
      <c r="CRM69" s="18"/>
      <c r="CRN69" s="18"/>
      <c r="CRO69" s="18"/>
      <c r="CRP69" s="18"/>
      <c r="CRQ69" s="18"/>
      <c r="CRR69" s="18"/>
      <c r="CRS69" s="18"/>
      <c r="CRT69" s="18"/>
      <c r="CRU69" s="18"/>
      <c r="CRV69" s="18"/>
      <c r="CRW69" s="18"/>
      <c r="CRX69" s="18"/>
      <c r="CRY69" s="18"/>
      <c r="CRZ69" s="18"/>
      <c r="CSA69" s="18"/>
      <c r="CSB69" s="18"/>
      <c r="CSC69" s="18"/>
      <c r="CSD69" s="18"/>
      <c r="CSE69" s="18"/>
      <c r="CSF69" s="18"/>
      <c r="CSG69" s="18"/>
      <c r="CSH69" s="18"/>
      <c r="CSI69" s="18"/>
      <c r="CSJ69" s="18"/>
      <c r="CSK69" s="18"/>
      <c r="CSL69" s="18"/>
      <c r="CSM69" s="18"/>
      <c r="CSN69" s="18"/>
      <c r="CSO69" s="18"/>
      <c r="CSP69" s="18"/>
      <c r="CSQ69" s="18"/>
      <c r="CSR69" s="18"/>
      <c r="CSS69" s="18"/>
      <c r="CST69" s="18"/>
      <c r="CSU69" s="18"/>
      <c r="CSV69" s="18"/>
      <c r="CSW69" s="18"/>
      <c r="CSX69" s="18"/>
      <c r="CSY69" s="18"/>
      <c r="CSZ69" s="18"/>
      <c r="CTA69" s="18"/>
      <c r="CTB69" s="18"/>
      <c r="CTC69" s="18"/>
      <c r="CTD69" s="18"/>
      <c r="CTE69" s="18"/>
      <c r="CTF69" s="18"/>
      <c r="CTG69" s="18"/>
      <c r="CTH69" s="18"/>
      <c r="CTI69" s="18"/>
      <c r="CTJ69" s="18"/>
      <c r="CTK69" s="18"/>
      <c r="CTL69" s="18"/>
      <c r="CTM69" s="18"/>
      <c r="CTN69" s="18"/>
      <c r="CTO69" s="18"/>
      <c r="CTP69" s="18"/>
      <c r="CTQ69" s="18"/>
      <c r="CTR69" s="18"/>
      <c r="CTS69" s="18"/>
      <c r="CTT69" s="18"/>
      <c r="CTU69" s="18"/>
      <c r="CTV69" s="18"/>
      <c r="CTW69" s="18"/>
      <c r="CTX69" s="18"/>
      <c r="CTY69" s="18"/>
      <c r="CTZ69" s="18"/>
      <c r="CUA69" s="18"/>
      <c r="CUB69" s="18"/>
      <c r="CUC69" s="18"/>
      <c r="CUD69" s="18"/>
      <c r="CUE69" s="18"/>
      <c r="CUF69" s="18"/>
      <c r="CUG69" s="18"/>
      <c r="CUH69" s="18"/>
      <c r="CUI69" s="18"/>
      <c r="CUJ69" s="18"/>
      <c r="CUK69" s="18"/>
      <c r="CUL69" s="18"/>
      <c r="CUM69" s="18"/>
      <c r="CUN69" s="18"/>
      <c r="CUO69" s="18"/>
      <c r="CUP69" s="18"/>
      <c r="CUQ69" s="18"/>
      <c r="CUR69" s="18"/>
      <c r="CUS69" s="18"/>
      <c r="CUT69" s="18"/>
      <c r="CUU69" s="18"/>
      <c r="CUV69" s="18"/>
      <c r="CUW69" s="18"/>
      <c r="CUX69" s="18"/>
      <c r="CUY69" s="18"/>
      <c r="CUZ69" s="18"/>
      <c r="CVA69" s="18"/>
      <c r="CVB69" s="18"/>
      <c r="CVC69" s="18"/>
      <c r="CVD69" s="18"/>
      <c r="CVE69" s="18"/>
      <c r="CVF69" s="18"/>
      <c r="CVG69" s="18"/>
      <c r="CVH69" s="18"/>
      <c r="CVI69" s="18"/>
      <c r="CVJ69" s="18"/>
      <c r="CVK69" s="18"/>
      <c r="CVL69" s="18"/>
      <c r="CVM69" s="18"/>
      <c r="CVN69" s="18"/>
      <c r="CVO69" s="18"/>
      <c r="CVP69" s="18"/>
      <c r="CVQ69" s="18"/>
      <c r="CVR69" s="18"/>
      <c r="CVS69" s="18"/>
      <c r="CVT69" s="18"/>
      <c r="CVU69" s="18"/>
      <c r="CVV69" s="18"/>
      <c r="CVW69" s="18"/>
      <c r="CVX69" s="18"/>
      <c r="CVY69" s="18"/>
      <c r="CVZ69" s="18"/>
      <c r="CWA69" s="18"/>
      <c r="CWB69" s="18"/>
      <c r="CWC69" s="18"/>
      <c r="CWD69" s="18"/>
      <c r="CWE69" s="18"/>
      <c r="CWF69" s="18"/>
      <c r="CWG69" s="18"/>
      <c r="CWH69" s="18"/>
      <c r="CWI69" s="18"/>
      <c r="CWJ69" s="18"/>
      <c r="CWK69" s="18"/>
      <c r="CWL69" s="18"/>
      <c r="CWM69" s="18"/>
      <c r="CWN69" s="18"/>
      <c r="CWO69" s="18"/>
      <c r="CWP69" s="18"/>
      <c r="CWQ69" s="18"/>
      <c r="CWR69" s="18"/>
      <c r="CWS69" s="18"/>
      <c r="CWT69" s="18"/>
      <c r="CWU69" s="18"/>
      <c r="CWV69" s="18"/>
      <c r="CWW69" s="18"/>
      <c r="CWX69" s="18"/>
      <c r="CWY69" s="18"/>
      <c r="CWZ69" s="18"/>
      <c r="CXA69" s="18"/>
      <c r="CXB69" s="18"/>
      <c r="CXC69" s="18"/>
      <c r="CXD69" s="18"/>
      <c r="CXE69" s="18"/>
      <c r="CXF69" s="18"/>
      <c r="CXG69" s="18"/>
      <c r="CXH69" s="18"/>
      <c r="CXI69" s="18"/>
      <c r="CXJ69" s="18"/>
      <c r="CXK69" s="18"/>
      <c r="CXL69" s="18"/>
      <c r="CXM69" s="18"/>
      <c r="CXN69" s="18"/>
      <c r="CXO69" s="18"/>
      <c r="CXP69" s="18"/>
      <c r="CXQ69" s="18"/>
      <c r="CXR69" s="18"/>
      <c r="CXS69" s="18"/>
      <c r="CXT69" s="18"/>
      <c r="CXU69" s="18"/>
      <c r="CXV69" s="18"/>
      <c r="CXW69" s="18"/>
      <c r="CXX69" s="18"/>
      <c r="CXY69" s="18"/>
      <c r="CXZ69" s="18"/>
      <c r="CYA69" s="18"/>
      <c r="CYB69" s="18"/>
      <c r="CYC69" s="18"/>
      <c r="CYD69" s="18"/>
      <c r="CYE69" s="18"/>
      <c r="CYF69" s="18"/>
      <c r="CYG69" s="18"/>
      <c r="CYH69" s="18"/>
      <c r="CYI69" s="18"/>
      <c r="CYJ69" s="18"/>
      <c r="CYK69" s="18"/>
      <c r="CYL69" s="18"/>
      <c r="CYM69" s="18"/>
      <c r="CYN69" s="18"/>
      <c r="CYO69" s="18"/>
      <c r="CYP69" s="18"/>
      <c r="CYQ69" s="18"/>
      <c r="CYR69" s="18"/>
      <c r="CYS69" s="18"/>
      <c r="CYT69" s="18"/>
      <c r="CYU69" s="18"/>
      <c r="CYV69" s="18"/>
      <c r="CYW69" s="18"/>
      <c r="CYX69" s="18"/>
      <c r="CYY69" s="18"/>
      <c r="CYZ69" s="18"/>
      <c r="CZA69" s="18"/>
      <c r="CZB69" s="18"/>
      <c r="CZC69" s="18"/>
      <c r="CZD69" s="18"/>
      <c r="CZE69" s="18"/>
      <c r="CZF69" s="18"/>
      <c r="CZG69" s="18"/>
      <c r="CZH69" s="18"/>
      <c r="CZI69" s="18"/>
      <c r="CZJ69" s="18"/>
      <c r="CZK69" s="18"/>
      <c r="CZL69" s="18"/>
      <c r="CZM69" s="18"/>
      <c r="CZN69" s="18"/>
      <c r="CZO69" s="18"/>
      <c r="CZP69" s="18"/>
      <c r="CZQ69" s="18"/>
      <c r="CZR69" s="18"/>
      <c r="CZS69" s="18"/>
      <c r="CZT69" s="18"/>
      <c r="CZU69" s="18"/>
      <c r="CZV69" s="18"/>
      <c r="CZW69" s="18"/>
      <c r="CZX69" s="18"/>
      <c r="CZY69" s="18"/>
      <c r="CZZ69" s="18"/>
      <c r="DAA69" s="18"/>
      <c r="DAB69" s="18"/>
      <c r="DAC69" s="18"/>
      <c r="DAD69" s="18"/>
      <c r="DAE69" s="18"/>
      <c r="DAF69" s="18"/>
      <c r="DAG69" s="18"/>
      <c r="DAH69" s="18"/>
      <c r="DAI69" s="18"/>
      <c r="DAJ69" s="18"/>
      <c r="DAK69" s="18"/>
      <c r="DAL69" s="18"/>
      <c r="DAM69" s="18"/>
      <c r="DAN69" s="18"/>
      <c r="DAO69" s="18"/>
      <c r="DAP69" s="18"/>
      <c r="DAQ69" s="18"/>
      <c r="DAR69" s="18"/>
      <c r="DAS69" s="18"/>
      <c r="DAT69" s="18"/>
      <c r="DAU69" s="18"/>
      <c r="DAV69" s="18"/>
      <c r="DAW69" s="18"/>
      <c r="DAX69" s="18"/>
      <c r="DAY69" s="18"/>
      <c r="DAZ69" s="18"/>
      <c r="DBA69" s="18"/>
      <c r="DBB69" s="18"/>
      <c r="DBC69" s="18"/>
      <c r="DBD69" s="18"/>
      <c r="DBE69" s="18"/>
      <c r="DBF69" s="18"/>
      <c r="DBG69" s="18"/>
      <c r="DBH69" s="18"/>
      <c r="DBI69" s="18"/>
      <c r="DBJ69" s="18"/>
      <c r="DBK69" s="18"/>
      <c r="DBL69" s="18"/>
      <c r="DBM69" s="18"/>
      <c r="DBN69" s="18"/>
      <c r="DBO69" s="18"/>
      <c r="DBP69" s="18"/>
      <c r="DBQ69" s="18"/>
      <c r="DBR69" s="18"/>
      <c r="DBS69" s="18"/>
      <c r="DBT69" s="18"/>
      <c r="DBU69" s="18"/>
      <c r="DBV69" s="18"/>
      <c r="DBW69" s="18"/>
      <c r="DBX69" s="18"/>
      <c r="DBY69" s="18"/>
      <c r="DBZ69" s="18"/>
      <c r="DCA69" s="18"/>
      <c r="DCB69" s="18"/>
      <c r="DCC69" s="18"/>
      <c r="DCD69" s="18"/>
      <c r="DCE69" s="18"/>
      <c r="DCF69" s="18"/>
      <c r="DCG69" s="18"/>
      <c r="DCH69" s="18"/>
      <c r="DCI69" s="18"/>
      <c r="DCJ69" s="18"/>
      <c r="DCK69" s="18"/>
      <c r="DCL69" s="18"/>
      <c r="DCM69" s="18"/>
      <c r="DCN69" s="18"/>
      <c r="DCO69" s="18"/>
      <c r="DCP69" s="18"/>
      <c r="DCQ69" s="18"/>
      <c r="DCR69" s="18"/>
      <c r="DCS69" s="18"/>
      <c r="DCT69" s="18"/>
      <c r="DCU69" s="18"/>
      <c r="DCV69" s="18"/>
      <c r="DCW69" s="18"/>
      <c r="DCX69" s="18"/>
      <c r="DCY69" s="18"/>
      <c r="DCZ69" s="18"/>
      <c r="DDA69" s="18"/>
      <c r="DDB69" s="18"/>
      <c r="DDC69" s="18"/>
      <c r="DDD69" s="18"/>
      <c r="DDE69" s="18"/>
      <c r="DDF69" s="18"/>
      <c r="DDG69" s="18"/>
      <c r="DDH69" s="18"/>
      <c r="DDI69" s="18"/>
      <c r="DDJ69" s="18"/>
      <c r="DDK69" s="18"/>
      <c r="DDL69" s="18"/>
      <c r="DDM69" s="18"/>
      <c r="DDN69" s="18"/>
      <c r="DDO69" s="18"/>
      <c r="DDP69" s="18"/>
      <c r="DDQ69" s="18"/>
      <c r="DDR69" s="18"/>
      <c r="DDS69" s="18"/>
      <c r="DDT69" s="18"/>
      <c r="DDU69" s="18"/>
      <c r="DDV69" s="18"/>
      <c r="DDW69" s="18"/>
      <c r="DDX69" s="18"/>
      <c r="DDY69" s="18"/>
      <c r="DDZ69" s="18"/>
      <c r="DEA69" s="18"/>
      <c r="DEB69" s="18"/>
      <c r="DEC69" s="18"/>
      <c r="DED69" s="18"/>
      <c r="DEE69" s="18"/>
      <c r="DEF69" s="18"/>
      <c r="DEG69" s="18"/>
      <c r="DEH69" s="18"/>
      <c r="DEI69" s="18"/>
      <c r="DEJ69" s="18"/>
      <c r="DEK69" s="18"/>
      <c r="DEL69" s="18"/>
      <c r="DEM69" s="18"/>
      <c r="DEN69" s="18"/>
      <c r="DEO69" s="18"/>
      <c r="DEP69" s="18"/>
      <c r="DEQ69" s="18"/>
      <c r="DER69" s="18"/>
      <c r="DES69" s="18"/>
      <c r="DET69" s="18"/>
      <c r="DEU69" s="18"/>
      <c r="DEV69" s="18"/>
      <c r="DEW69" s="18"/>
      <c r="DEX69" s="18"/>
      <c r="DEY69" s="18"/>
      <c r="DEZ69" s="18"/>
      <c r="DFA69" s="18"/>
      <c r="DFB69" s="18"/>
      <c r="DFC69" s="18"/>
      <c r="DFD69" s="18"/>
      <c r="DFE69" s="18"/>
      <c r="DFF69" s="18"/>
      <c r="DFG69" s="18"/>
      <c r="DFH69" s="18"/>
      <c r="DFI69" s="18"/>
      <c r="DFJ69" s="18"/>
      <c r="DFK69" s="18"/>
      <c r="DFL69" s="18"/>
      <c r="DFM69" s="18"/>
      <c r="DFN69" s="18"/>
      <c r="DFO69" s="18"/>
      <c r="DFP69" s="18"/>
      <c r="DFQ69" s="18"/>
      <c r="DFR69" s="18"/>
      <c r="DFS69" s="18"/>
      <c r="DFT69" s="18"/>
      <c r="DFU69" s="18"/>
      <c r="DFV69" s="18"/>
      <c r="DFW69" s="18"/>
      <c r="DFX69" s="18"/>
      <c r="DFY69" s="18"/>
      <c r="DFZ69" s="18"/>
      <c r="DGA69" s="18"/>
      <c r="DGB69" s="18"/>
      <c r="DGC69" s="18"/>
      <c r="DGD69" s="18"/>
      <c r="DGE69" s="18"/>
      <c r="DGF69" s="18"/>
      <c r="DGG69" s="18"/>
      <c r="DGH69" s="18"/>
      <c r="DGI69" s="18"/>
      <c r="DGJ69" s="18"/>
      <c r="DGK69" s="18"/>
      <c r="DGL69" s="18"/>
      <c r="DGM69" s="18"/>
      <c r="DGN69" s="18"/>
      <c r="DGO69" s="18"/>
      <c r="DGP69" s="18"/>
      <c r="DGQ69" s="18"/>
      <c r="DGR69" s="18"/>
      <c r="DGS69" s="18"/>
      <c r="DGT69" s="18"/>
      <c r="DGU69" s="18"/>
      <c r="DGV69" s="18"/>
      <c r="DGW69" s="18"/>
      <c r="DGX69" s="18"/>
      <c r="DGY69" s="18"/>
      <c r="DGZ69" s="18"/>
      <c r="DHA69" s="18"/>
      <c r="DHB69" s="18"/>
      <c r="DHC69" s="18"/>
      <c r="DHD69" s="18"/>
      <c r="DHE69" s="18"/>
      <c r="DHF69" s="18"/>
      <c r="DHG69" s="18"/>
      <c r="DHH69" s="18"/>
      <c r="DHI69" s="18"/>
      <c r="DHJ69" s="18"/>
      <c r="DHK69" s="18"/>
      <c r="DHL69" s="18"/>
      <c r="DHM69" s="18"/>
      <c r="DHN69" s="18"/>
      <c r="DHO69" s="18"/>
      <c r="DHP69" s="18"/>
      <c r="DHQ69" s="18"/>
      <c r="DHR69" s="18"/>
      <c r="DHS69" s="18"/>
      <c r="DHT69" s="18"/>
      <c r="DHU69" s="18"/>
      <c r="DHV69" s="18"/>
      <c r="DHW69" s="18"/>
      <c r="DHX69" s="18"/>
      <c r="DHY69" s="18"/>
      <c r="DHZ69" s="18"/>
      <c r="DIA69" s="18"/>
      <c r="DIB69" s="18"/>
      <c r="DIC69" s="18"/>
      <c r="DID69" s="18"/>
      <c r="DIE69" s="18"/>
      <c r="DIF69" s="18"/>
      <c r="DIG69" s="18"/>
      <c r="DIH69" s="18"/>
      <c r="DII69" s="18"/>
      <c r="DIJ69" s="18"/>
      <c r="DIK69" s="18"/>
      <c r="DIL69" s="18"/>
      <c r="DIM69" s="18"/>
      <c r="DIN69" s="18"/>
      <c r="DIO69" s="18"/>
      <c r="DIP69" s="18"/>
      <c r="DIQ69" s="18"/>
      <c r="DIR69" s="18"/>
      <c r="DIS69" s="18"/>
      <c r="DIT69" s="18"/>
      <c r="DIU69" s="18"/>
      <c r="DIV69" s="18"/>
      <c r="DIW69" s="18"/>
      <c r="DIX69" s="18"/>
      <c r="DIY69" s="18"/>
      <c r="DIZ69" s="18"/>
      <c r="DJA69" s="18"/>
      <c r="DJB69" s="18"/>
      <c r="DJC69" s="18"/>
      <c r="DJD69" s="18"/>
      <c r="DJE69" s="18"/>
      <c r="DJF69" s="18"/>
      <c r="DJG69" s="18"/>
      <c r="DJH69" s="18"/>
      <c r="DJI69" s="18"/>
      <c r="DJJ69" s="18"/>
      <c r="DJK69" s="18"/>
      <c r="DJL69" s="18"/>
      <c r="DJM69" s="18"/>
      <c r="DJN69" s="18"/>
      <c r="DJO69" s="18"/>
      <c r="DJP69" s="18"/>
      <c r="DJQ69" s="18"/>
      <c r="DJR69" s="18"/>
      <c r="DJS69" s="18"/>
      <c r="DJT69" s="18"/>
      <c r="DJU69" s="18"/>
      <c r="DJV69" s="18"/>
      <c r="DJW69" s="18"/>
      <c r="DJX69" s="18"/>
      <c r="DJY69" s="18"/>
      <c r="DJZ69" s="18"/>
      <c r="DKA69" s="18"/>
      <c r="DKB69" s="18"/>
      <c r="DKC69" s="18"/>
      <c r="DKD69" s="18"/>
      <c r="DKE69" s="18"/>
      <c r="DKF69" s="18"/>
      <c r="DKG69" s="18"/>
      <c r="DKH69" s="18"/>
      <c r="DKI69" s="18"/>
      <c r="DKJ69" s="18"/>
      <c r="DKK69" s="18"/>
      <c r="DKL69" s="18"/>
      <c r="DKM69" s="18"/>
      <c r="DKN69" s="18"/>
      <c r="DKO69" s="18"/>
      <c r="DKP69" s="18"/>
      <c r="DKQ69" s="18"/>
      <c r="DKR69" s="18"/>
      <c r="DKS69" s="18"/>
      <c r="DKT69" s="18"/>
      <c r="DKU69" s="18"/>
      <c r="DKV69" s="18"/>
      <c r="DKW69" s="18"/>
      <c r="DKX69" s="18"/>
      <c r="DKY69" s="18"/>
      <c r="DKZ69" s="18"/>
      <c r="DLA69" s="18"/>
      <c r="DLB69" s="18"/>
      <c r="DLC69" s="18"/>
      <c r="DLD69" s="18"/>
      <c r="DLE69" s="18"/>
      <c r="DLF69" s="18"/>
      <c r="DLG69" s="18"/>
      <c r="DLH69" s="18"/>
      <c r="DLI69" s="18"/>
      <c r="DLJ69" s="18"/>
      <c r="DLK69" s="18"/>
      <c r="DLL69" s="18"/>
      <c r="DLM69" s="18"/>
      <c r="DLN69" s="18"/>
      <c r="DLO69" s="18"/>
      <c r="DLP69" s="18"/>
      <c r="DLQ69" s="18"/>
      <c r="DLR69" s="18"/>
      <c r="DLS69" s="18"/>
      <c r="DLT69" s="18"/>
      <c r="DLU69" s="18"/>
      <c r="DLV69" s="18"/>
      <c r="DLW69" s="18"/>
      <c r="DLX69" s="18"/>
      <c r="DLY69" s="18"/>
      <c r="DLZ69" s="18"/>
      <c r="DMA69" s="18"/>
      <c r="DMB69" s="18"/>
      <c r="DMC69" s="18"/>
      <c r="DMD69" s="18"/>
      <c r="DME69" s="18"/>
      <c r="DMF69" s="18"/>
      <c r="DMG69" s="18"/>
      <c r="DMH69" s="18"/>
      <c r="DMI69" s="18"/>
      <c r="DMJ69" s="18"/>
      <c r="DMK69" s="18"/>
      <c r="DML69" s="18"/>
      <c r="DMM69" s="18"/>
      <c r="DMN69" s="18"/>
      <c r="DMO69" s="18"/>
      <c r="DMP69" s="18"/>
      <c r="DMQ69" s="18"/>
      <c r="DMR69" s="18"/>
      <c r="DMS69" s="18"/>
      <c r="DMT69" s="18"/>
      <c r="DMU69" s="18"/>
      <c r="DMV69" s="18"/>
      <c r="DMW69" s="18"/>
      <c r="DMX69" s="18"/>
      <c r="DMY69" s="18"/>
      <c r="DMZ69" s="18"/>
      <c r="DNA69" s="18"/>
      <c r="DNB69" s="18"/>
      <c r="DNC69" s="18"/>
      <c r="DND69" s="18"/>
      <c r="DNE69" s="18"/>
      <c r="DNF69" s="18"/>
      <c r="DNG69" s="18"/>
      <c r="DNH69" s="18"/>
      <c r="DNI69" s="18"/>
      <c r="DNJ69" s="18"/>
      <c r="DNK69" s="18"/>
      <c r="DNL69" s="18"/>
      <c r="DNM69" s="18"/>
      <c r="DNN69" s="18"/>
      <c r="DNO69" s="18"/>
      <c r="DNP69" s="18"/>
      <c r="DNQ69" s="18"/>
      <c r="DNR69" s="18"/>
      <c r="DNS69" s="18"/>
      <c r="DNT69" s="18"/>
      <c r="DNU69" s="18"/>
      <c r="DNV69" s="18"/>
      <c r="DNW69" s="18"/>
      <c r="DNX69" s="18"/>
      <c r="DNY69" s="18"/>
      <c r="DNZ69" s="18"/>
      <c r="DOA69" s="18"/>
      <c r="DOB69" s="18"/>
      <c r="DOC69" s="18"/>
      <c r="DOD69" s="18"/>
      <c r="DOE69" s="18"/>
      <c r="DOF69" s="18"/>
      <c r="DOG69" s="18"/>
      <c r="DOH69" s="18"/>
      <c r="DOI69" s="18"/>
      <c r="DOJ69" s="18"/>
      <c r="DOK69" s="18"/>
      <c r="DOL69" s="18"/>
      <c r="DOM69" s="18"/>
      <c r="DON69" s="18"/>
      <c r="DOO69" s="18"/>
      <c r="DOP69" s="18"/>
      <c r="DOQ69" s="18"/>
      <c r="DOR69" s="18"/>
      <c r="DOS69" s="18"/>
      <c r="DOT69" s="18"/>
      <c r="DOU69" s="18"/>
      <c r="DOV69" s="18"/>
      <c r="DOW69" s="18"/>
      <c r="DOX69" s="18"/>
      <c r="DOY69" s="18"/>
      <c r="DOZ69" s="18"/>
      <c r="DPA69" s="18"/>
      <c r="DPB69" s="18"/>
      <c r="DPC69" s="18"/>
      <c r="DPD69" s="18"/>
      <c r="DPE69" s="18"/>
      <c r="DPF69" s="18"/>
      <c r="DPG69" s="18"/>
      <c r="DPH69" s="18"/>
      <c r="DPI69" s="18"/>
      <c r="DPJ69" s="18"/>
      <c r="DPK69" s="18"/>
      <c r="DPL69" s="18"/>
      <c r="DPM69" s="18"/>
      <c r="DPN69" s="18"/>
      <c r="DPO69" s="18"/>
      <c r="DPP69" s="18"/>
      <c r="DPQ69" s="18"/>
      <c r="DPR69" s="18"/>
      <c r="DPS69" s="18"/>
      <c r="DPT69" s="18"/>
      <c r="DPU69" s="18"/>
      <c r="DPV69" s="18"/>
      <c r="DPW69" s="18"/>
      <c r="DPX69" s="18"/>
      <c r="DPY69" s="18"/>
      <c r="DPZ69" s="18"/>
      <c r="DQA69" s="18"/>
      <c r="DQB69" s="18"/>
      <c r="DQC69" s="18"/>
      <c r="DQD69" s="18"/>
      <c r="DQE69" s="18"/>
      <c r="DQF69" s="18"/>
      <c r="DQG69" s="18"/>
      <c r="DQH69" s="18"/>
      <c r="DQI69" s="18"/>
      <c r="DQJ69" s="18"/>
      <c r="DQK69" s="18"/>
      <c r="DQL69" s="18"/>
      <c r="DQM69" s="18"/>
      <c r="DQN69" s="18"/>
      <c r="DQO69" s="18"/>
      <c r="DQP69" s="18"/>
      <c r="DQQ69" s="18"/>
      <c r="DQR69" s="18"/>
      <c r="DQS69" s="18"/>
      <c r="DQT69" s="18"/>
      <c r="DQU69" s="18"/>
      <c r="DQV69" s="18"/>
      <c r="DQW69" s="18"/>
      <c r="DQX69" s="18"/>
      <c r="DQY69" s="18"/>
      <c r="DQZ69" s="18"/>
      <c r="DRA69" s="18"/>
      <c r="DRB69" s="18"/>
      <c r="DRC69" s="18"/>
      <c r="DRD69" s="18"/>
      <c r="DRE69" s="18"/>
      <c r="DRF69" s="18"/>
      <c r="DRG69" s="18"/>
      <c r="DRH69" s="18"/>
      <c r="DRI69" s="18"/>
      <c r="DRJ69" s="18"/>
      <c r="DRK69" s="18"/>
      <c r="DRL69" s="18"/>
      <c r="DRM69" s="18"/>
      <c r="DRN69" s="18"/>
      <c r="DRO69" s="18"/>
      <c r="DRP69" s="18"/>
      <c r="DRQ69" s="18"/>
      <c r="DRR69" s="18"/>
      <c r="DRS69" s="18"/>
      <c r="DRT69" s="18"/>
      <c r="DRU69" s="18"/>
      <c r="DRV69" s="18"/>
      <c r="DRW69" s="18"/>
      <c r="DRX69" s="18"/>
      <c r="DRY69" s="18"/>
      <c r="DRZ69" s="18"/>
      <c r="DSA69" s="18"/>
      <c r="DSB69" s="18"/>
      <c r="DSC69" s="18"/>
      <c r="DSD69" s="18"/>
      <c r="DSE69" s="18"/>
      <c r="DSF69" s="18"/>
      <c r="DSG69" s="18"/>
      <c r="DSH69" s="18"/>
      <c r="DSI69" s="18"/>
      <c r="DSJ69" s="18"/>
      <c r="DSK69" s="18"/>
      <c r="DSL69" s="18"/>
      <c r="DSM69" s="18"/>
      <c r="DSN69" s="18"/>
      <c r="DSO69" s="18"/>
      <c r="DSP69" s="18"/>
      <c r="DSQ69" s="18"/>
      <c r="DSR69" s="18"/>
      <c r="DSS69" s="18"/>
      <c r="DST69" s="18"/>
      <c r="DSU69" s="18"/>
      <c r="DSV69" s="18"/>
      <c r="DSW69" s="18"/>
      <c r="DSX69" s="18"/>
      <c r="DSY69" s="18"/>
      <c r="DSZ69" s="18"/>
      <c r="DTA69" s="18"/>
      <c r="DTB69" s="18"/>
      <c r="DTC69" s="18"/>
      <c r="DTD69" s="18"/>
      <c r="DTE69" s="18"/>
      <c r="DTF69" s="18"/>
      <c r="DTG69" s="18"/>
      <c r="DTH69" s="18"/>
      <c r="DTI69" s="18"/>
      <c r="DTJ69" s="18"/>
      <c r="DTK69" s="18"/>
      <c r="DTL69" s="18"/>
      <c r="DTM69" s="18"/>
      <c r="DTN69" s="18"/>
      <c r="DTO69" s="18"/>
      <c r="DTP69" s="18"/>
      <c r="DTQ69" s="18"/>
      <c r="DTR69" s="18"/>
      <c r="DTS69" s="18"/>
      <c r="DTT69" s="18"/>
      <c r="DTU69" s="18"/>
      <c r="DTV69" s="18"/>
      <c r="DTW69" s="18"/>
      <c r="DTX69" s="18"/>
      <c r="DTY69" s="18"/>
      <c r="DTZ69" s="18"/>
      <c r="DUA69" s="18"/>
      <c r="DUB69" s="18"/>
      <c r="DUC69" s="18"/>
      <c r="DUD69" s="18"/>
      <c r="DUE69" s="18"/>
      <c r="DUF69" s="18"/>
      <c r="DUG69" s="18"/>
      <c r="DUH69" s="18"/>
      <c r="DUI69" s="18"/>
      <c r="DUJ69" s="18"/>
      <c r="DUK69" s="18"/>
      <c r="DUL69" s="18"/>
      <c r="DUM69" s="18"/>
      <c r="DUN69" s="18"/>
      <c r="DUO69" s="18"/>
      <c r="DUP69" s="18"/>
      <c r="DUQ69" s="18"/>
      <c r="DUR69" s="18"/>
      <c r="DUS69" s="18"/>
      <c r="DUT69" s="18"/>
      <c r="DUU69" s="18"/>
      <c r="DUV69" s="18"/>
      <c r="DUW69" s="18"/>
      <c r="DUX69" s="18"/>
      <c r="DUY69" s="18"/>
      <c r="DUZ69" s="18"/>
      <c r="DVA69" s="18"/>
      <c r="DVB69" s="18"/>
      <c r="DVC69" s="18"/>
      <c r="DVD69" s="18"/>
      <c r="DVE69" s="18"/>
      <c r="DVF69" s="18"/>
      <c r="DVG69" s="18"/>
      <c r="DVH69" s="18"/>
      <c r="DVI69" s="18"/>
      <c r="DVJ69" s="18"/>
      <c r="DVK69" s="18"/>
      <c r="DVL69" s="18"/>
      <c r="DVM69" s="18"/>
      <c r="DVN69" s="18"/>
      <c r="DVO69" s="18"/>
      <c r="DVP69" s="18"/>
      <c r="DVQ69" s="18"/>
      <c r="DVR69" s="18"/>
      <c r="DVS69" s="18"/>
      <c r="DVT69" s="18"/>
      <c r="DVU69" s="18"/>
      <c r="DVV69" s="18"/>
      <c r="DVW69" s="18"/>
      <c r="DVX69" s="18"/>
      <c r="DVY69" s="18"/>
      <c r="DVZ69" s="18"/>
      <c r="DWA69" s="18"/>
      <c r="DWB69" s="18"/>
      <c r="DWC69" s="18"/>
      <c r="DWD69" s="18"/>
      <c r="DWE69" s="18"/>
      <c r="DWF69" s="18"/>
      <c r="DWG69" s="18"/>
      <c r="DWH69" s="18"/>
      <c r="DWI69" s="18"/>
      <c r="DWJ69" s="18"/>
      <c r="DWK69" s="18"/>
      <c r="DWL69" s="18"/>
      <c r="DWM69" s="18"/>
      <c r="DWN69" s="18"/>
      <c r="DWO69" s="18"/>
      <c r="DWP69" s="18"/>
      <c r="DWQ69" s="18"/>
      <c r="DWR69" s="18"/>
      <c r="DWS69" s="18"/>
      <c r="DWT69" s="18"/>
      <c r="DWU69" s="18"/>
      <c r="DWV69" s="18"/>
      <c r="DWW69" s="18"/>
      <c r="DWX69" s="18"/>
      <c r="DWY69" s="18"/>
      <c r="DWZ69" s="18"/>
      <c r="DXA69" s="18"/>
      <c r="DXB69" s="18"/>
      <c r="DXC69" s="18"/>
      <c r="DXD69" s="18"/>
      <c r="DXE69" s="18"/>
      <c r="DXF69" s="18"/>
      <c r="DXG69" s="18"/>
      <c r="DXH69" s="18"/>
      <c r="DXI69" s="18"/>
      <c r="DXJ69" s="18"/>
      <c r="DXK69" s="18"/>
      <c r="DXL69" s="18"/>
      <c r="DXM69" s="18"/>
      <c r="DXN69" s="18"/>
      <c r="DXO69" s="18"/>
      <c r="DXP69" s="18"/>
      <c r="DXQ69" s="18"/>
      <c r="DXR69" s="18"/>
      <c r="DXS69" s="18"/>
      <c r="DXT69" s="18"/>
      <c r="DXU69" s="18"/>
      <c r="DXV69" s="18"/>
      <c r="DXW69" s="18"/>
      <c r="DXX69" s="18"/>
      <c r="DXY69" s="18"/>
      <c r="DXZ69" s="18"/>
      <c r="DYA69" s="18"/>
      <c r="DYB69" s="18"/>
      <c r="DYC69" s="18"/>
      <c r="DYD69" s="18"/>
      <c r="DYE69" s="18"/>
      <c r="DYF69" s="18"/>
      <c r="DYG69" s="18"/>
      <c r="DYH69" s="18"/>
      <c r="DYI69" s="18"/>
      <c r="DYJ69" s="18"/>
      <c r="DYK69" s="18"/>
      <c r="DYL69" s="18"/>
      <c r="DYM69" s="18"/>
      <c r="DYN69" s="18"/>
      <c r="DYO69" s="18"/>
      <c r="DYP69" s="18"/>
      <c r="DYQ69" s="18"/>
      <c r="DYR69" s="18"/>
      <c r="DYS69" s="18"/>
      <c r="DYT69" s="18"/>
      <c r="DYU69" s="18"/>
      <c r="DYV69" s="18"/>
      <c r="DYW69" s="18"/>
      <c r="DYX69" s="18"/>
      <c r="DYY69" s="18"/>
      <c r="DYZ69" s="18"/>
      <c r="DZA69" s="18"/>
      <c r="DZB69" s="18"/>
      <c r="DZC69" s="18"/>
      <c r="DZD69" s="18"/>
      <c r="DZE69" s="18"/>
      <c r="DZF69" s="18"/>
      <c r="DZG69" s="18"/>
      <c r="DZH69" s="18"/>
      <c r="DZI69" s="18"/>
      <c r="DZJ69" s="18"/>
      <c r="DZK69" s="18"/>
      <c r="DZL69" s="18"/>
      <c r="DZM69" s="18"/>
      <c r="DZN69" s="18"/>
      <c r="DZO69" s="18"/>
      <c r="DZP69" s="18"/>
      <c r="DZQ69" s="18"/>
      <c r="DZR69" s="18"/>
      <c r="DZS69" s="18"/>
      <c r="DZT69" s="18"/>
      <c r="DZU69" s="18"/>
      <c r="DZV69" s="18"/>
      <c r="DZW69" s="18"/>
      <c r="DZX69" s="18"/>
      <c r="DZY69" s="18"/>
      <c r="DZZ69" s="18"/>
      <c r="EAA69" s="18"/>
      <c r="EAB69" s="18"/>
      <c r="EAC69" s="18"/>
      <c r="EAD69" s="18"/>
      <c r="EAE69" s="18"/>
      <c r="EAF69" s="18"/>
      <c r="EAG69" s="18"/>
      <c r="EAH69" s="18"/>
      <c r="EAI69" s="18"/>
      <c r="EAJ69" s="18"/>
      <c r="EAK69" s="18"/>
      <c r="EAL69" s="18"/>
      <c r="EAM69" s="18"/>
      <c r="EAN69" s="18"/>
      <c r="EAO69" s="18"/>
      <c r="EAP69" s="18"/>
      <c r="EAQ69" s="18"/>
      <c r="EAR69" s="18"/>
      <c r="EAS69" s="18"/>
      <c r="EAT69" s="18"/>
      <c r="EAU69" s="18"/>
      <c r="EAV69" s="18"/>
      <c r="EAW69" s="18"/>
      <c r="EAX69" s="18"/>
      <c r="EAY69" s="18"/>
      <c r="EAZ69" s="18"/>
      <c r="EBA69" s="18"/>
      <c r="EBB69" s="18"/>
      <c r="EBC69" s="18"/>
      <c r="EBD69" s="18"/>
      <c r="EBE69" s="18"/>
      <c r="EBF69" s="18"/>
      <c r="EBG69" s="18"/>
      <c r="EBH69" s="18"/>
      <c r="EBI69" s="18"/>
      <c r="EBJ69" s="18"/>
      <c r="EBK69" s="18"/>
      <c r="EBL69" s="18"/>
      <c r="EBM69" s="18"/>
      <c r="EBN69" s="18"/>
      <c r="EBO69" s="18"/>
      <c r="EBP69" s="18"/>
      <c r="EBQ69" s="18"/>
      <c r="EBR69" s="18"/>
      <c r="EBS69" s="18"/>
      <c r="EBT69" s="18"/>
      <c r="EBU69" s="18"/>
      <c r="EBV69" s="18"/>
      <c r="EBW69" s="18"/>
      <c r="EBX69" s="18"/>
      <c r="EBY69" s="18"/>
      <c r="EBZ69" s="18"/>
      <c r="ECA69" s="18"/>
      <c r="ECB69" s="18"/>
      <c r="ECC69" s="18"/>
      <c r="ECD69" s="18"/>
      <c r="ECE69" s="18"/>
      <c r="ECF69" s="18"/>
      <c r="ECG69" s="18"/>
      <c r="ECH69" s="18"/>
      <c r="ECI69" s="18"/>
      <c r="ECJ69" s="18"/>
      <c r="ECK69" s="18"/>
      <c r="ECL69" s="18"/>
      <c r="ECM69" s="18"/>
      <c r="ECN69" s="18"/>
      <c r="ECO69" s="18"/>
      <c r="ECP69" s="18"/>
      <c r="ECQ69" s="18"/>
      <c r="ECR69" s="18"/>
      <c r="ECS69" s="18"/>
      <c r="ECT69" s="18"/>
      <c r="ECU69" s="18"/>
      <c r="ECV69" s="18"/>
      <c r="ECW69" s="18"/>
      <c r="ECX69" s="18"/>
      <c r="ECY69" s="18"/>
      <c r="ECZ69" s="18"/>
      <c r="EDA69" s="18"/>
      <c r="EDB69" s="18"/>
      <c r="EDC69" s="18"/>
      <c r="EDD69" s="18"/>
      <c r="EDE69" s="18"/>
      <c r="EDF69" s="18"/>
      <c r="EDG69" s="18"/>
      <c r="EDH69" s="18"/>
      <c r="EDI69" s="18"/>
      <c r="EDJ69" s="18"/>
      <c r="EDK69" s="18"/>
      <c r="EDL69" s="18"/>
      <c r="EDM69" s="18"/>
      <c r="EDN69" s="18"/>
      <c r="EDO69" s="18"/>
      <c r="EDP69" s="18"/>
      <c r="EDQ69" s="18"/>
      <c r="EDR69" s="18"/>
      <c r="EDS69" s="18"/>
      <c r="EDT69" s="18"/>
      <c r="EDU69" s="18"/>
      <c r="EDV69" s="18"/>
      <c r="EDW69" s="18"/>
      <c r="EDX69" s="18"/>
      <c r="EDY69" s="18"/>
      <c r="EDZ69" s="18"/>
      <c r="EEA69" s="18"/>
      <c r="EEB69" s="18"/>
      <c r="EEC69" s="18"/>
      <c r="EED69" s="18"/>
      <c r="EEE69" s="18"/>
      <c r="EEF69" s="18"/>
      <c r="EEG69" s="18"/>
      <c r="EEH69" s="18"/>
      <c r="EEI69" s="18"/>
      <c r="EEJ69" s="18"/>
      <c r="EEK69" s="18"/>
      <c r="EEL69" s="18"/>
      <c r="EEM69" s="18"/>
      <c r="EEN69" s="18"/>
      <c r="EEO69" s="18"/>
      <c r="EEP69" s="18"/>
      <c r="EEQ69" s="18"/>
      <c r="EER69" s="18"/>
      <c r="EES69" s="18"/>
      <c r="EET69" s="18"/>
      <c r="EEU69" s="18"/>
      <c r="EEV69" s="18"/>
      <c r="EEW69" s="18"/>
      <c r="EEX69" s="18"/>
      <c r="EEY69" s="18"/>
      <c r="EEZ69" s="18"/>
      <c r="EFA69" s="18"/>
      <c r="EFB69" s="18"/>
      <c r="EFC69" s="18"/>
      <c r="EFD69" s="18"/>
      <c r="EFE69" s="18"/>
      <c r="EFF69" s="18"/>
      <c r="EFG69" s="18"/>
      <c r="EFH69" s="18"/>
      <c r="EFI69" s="18"/>
      <c r="EFJ69" s="18"/>
      <c r="EFK69" s="18"/>
      <c r="EFL69" s="18"/>
      <c r="EFM69" s="18"/>
      <c r="EFN69" s="18"/>
      <c r="EFO69" s="18"/>
      <c r="EFP69" s="18"/>
      <c r="EFQ69" s="18"/>
      <c r="EFR69" s="18"/>
      <c r="EFS69" s="18"/>
      <c r="EFT69" s="18"/>
      <c r="EFU69" s="18"/>
      <c r="EFV69" s="18"/>
      <c r="EFW69" s="18"/>
      <c r="EFX69" s="18"/>
      <c r="EFY69" s="18"/>
      <c r="EFZ69" s="18"/>
      <c r="EGA69" s="18"/>
      <c r="EGB69" s="18"/>
      <c r="EGC69" s="18"/>
      <c r="EGD69" s="18"/>
      <c r="EGE69" s="18"/>
      <c r="EGF69" s="18"/>
      <c r="EGG69" s="18"/>
      <c r="EGH69" s="18"/>
      <c r="EGI69" s="18"/>
      <c r="EGJ69" s="18"/>
      <c r="EGK69" s="18"/>
      <c r="EGL69" s="18"/>
      <c r="EGM69" s="18"/>
      <c r="EGN69" s="18"/>
      <c r="EGO69" s="18"/>
      <c r="EGP69" s="18"/>
      <c r="EGQ69" s="18"/>
      <c r="EGR69" s="18"/>
      <c r="EGS69" s="18"/>
      <c r="EGT69" s="18"/>
      <c r="EGU69" s="18"/>
      <c r="EGV69" s="18"/>
      <c r="EGW69" s="18"/>
      <c r="EGX69" s="18"/>
      <c r="EGY69" s="18"/>
      <c r="EGZ69" s="18"/>
      <c r="EHA69" s="18"/>
      <c r="EHB69" s="18"/>
      <c r="EHC69" s="18"/>
      <c r="EHD69" s="18"/>
      <c r="EHE69" s="18"/>
      <c r="EHF69" s="18"/>
      <c r="EHG69" s="18"/>
      <c r="EHH69" s="18"/>
      <c r="EHI69" s="18"/>
      <c r="EHJ69" s="18"/>
      <c r="EHK69" s="18"/>
      <c r="EHL69" s="18"/>
      <c r="EHM69" s="18"/>
      <c r="EHN69" s="18"/>
      <c r="EHO69" s="18"/>
      <c r="EHP69" s="18"/>
      <c r="EHQ69" s="18"/>
      <c r="EHR69" s="18"/>
      <c r="EHS69" s="18"/>
      <c r="EHT69" s="18"/>
      <c r="EHU69" s="18"/>
      <c r="EHV69" s="18"/>
      <c r="EHW69" s="18"/>
      <c r="EHX69" s="18"/>
      <c r="EHY69" s="18"/>
      <c r="EHZ69" s="18"/>
      <c r="EIA69" s="18"/>
      <c r="EIB69" s="18"/>
      <c r="EIC69" s="18"/>
      <c r="EID69" s="18"/>
      <c r="EIE69" s="18"/>
      <c r="EIF69" s="18"/>
      <c r="EIG69" s="18"/>
      <c r="EIH69" s="18"/>
      <c r="EII69" s="18"/>
      <c r="EIJ69" s="18"/>
      <c r="EIK69" s="18"/>
      <c r="EIL69" s="18"/>
      <c r="EIM69" s="18"/>
      <c r="EIN69" s="18"/>
      <c r="EIO69" s="18"/>
      <c r="EIP69" s="18"/>
      <c r="EIQ69" s="18"/>
      <c r="EIR69" s="18"/>
      <c r="EIS69" s="18"/>
      <c r="EIT69" s="18"/>
      <c r="EIU69" s="18"/>
      <c r="EIV69" s="18"/>
      <c r="EIW69" s="18"/>
      <c r="EIX69" s="18"/>
      <c r="EIY69" s="18"/>
      <c r="EIZ69" s="18"/>
      <c r="EJA69" s="18"/>
      <c r="EJB69" s="18"/>
      <c r="EJC69" s="18"/>
      <c r="EJD69" s="18"/>
      <c r="EJE69" s="18"/>
      <c r="EJF69" s="18"/>
      <c r="EJG69" s="18"/>
      <c r="EJH69" s="18"/>
      <c r="EJI69" s="18"/>
      <c r="EJJ69" s="18"/>
      <c r="EJK69" s="18"/>
      <c r="EJL69" s="18"/>
      <c r="EJM69" s="18"/>
      <c r="EJN69" s="18"/>
      <c r="EJO69" s="18"/>
      <c r="EJP69" s="18"/>
      <c r="EJQ69" s="18"/>
      <c r="EJR69" s="18"/>
      <c r="EJS69" s="18"/>
      <c r="EJT69" s="18"/>
      <c r="EJU69" s="18"/>
      <c r="EJV69" s="18"/>
      <c r="EJW69" s="18"/>
      <c r="EJX69" s="18"/>
      <c r="EJY69" s="18"/>
      <c r="EJZ69" s="18"/>
      <c r="EKA69" s="18"/>
      <c r="EKB69" s="18"/>
      <c r="EKC69" s="18"/>
      <c r="EKD69" s="18"/>
      <c r="EKE69" s="18"/>
      <c r="EKF69" s="18"/>
      <c r="EKG69" s="18"/>
      <c r="EKH69" s="18"/>
      <c r="EKI69" s="18"/>
      <c r="EKJ69" s="18"/>
      <c r="EKK69" s="18"/>
      <c r="EKL69" s="18"/>
      <c r="EKM69" s="18"/>
      <c r="EKN69" s="18"/>
      <c r="EKO69" s="18"/>
      <c r="EKP69" s="18"/>
      <c r="EKQ69" s="18"/>
      <c r="EKR69" s="18"/>
      <c r="EKS69" s="18"/>
      <c r="EKT69" s="18"/>
      <c r="EKU69" s="18"/>
      <c r="EKV69" s="18"/>
      <c r="EKW69" s="18"/>
      <c r="EKX69" s="18"/>
      <c r="EKY69" s="18"/>
      <c r="EKZ69" s="18"/>
      <c r="ELA69" s="18"/>
      <c r="ELB69" s="18"/>
      <c r="ELC69" s="18"/>
      <c r="ELD69" s="18"/>
      <c r="ELE69" s="18"/>
      <c r="ELF69" s="18"/>
      <c r="ELG69" s="18"/>
      <c r="ELH69" s="18"/>
      <c r="ELI69" s="18"/>
      <c r="ELJ69" s="18"/>
      <c r="ELK69" s="18"/>
      <c r="ELL69" s="18"/>
      <c r="ELM69" s="18"/>
      <c r="ELN69" s="18"/>
      <c r="ELO69" s="18"/>
      <c r="ELP69" s="18"/>
      <c r="ELQ69" s="18"/>
      <c r="ELR69" s="18"/>
      <c r="ELS69" s="18"/>
      <c r="ELT69" s="18"/>
      <c r="ELU69" s="18"/>
      <c r="ELV69" s="18"/>
      <c r="ELW69" s="18"/>
      <c r="ELX69" s="18"/>
      <c r="ELY69" s="18"/>
      <c r="ELZ69" s="18"/>
      <c r="EMA69" s="18"/>
      <c r="EMB69" s="18"/>
      <c r="EMC69" s="18"/>
      <c r="EMD69" s="18"/>
      <c r="EME69" s="18"/>
      <c r="EMF69" s="18"/>
      <c r="EMG69" s="18"/>
      <c r="EMH69" s="18"/>
      <c r="EMI69" s="18"/>
      <c r="EMJ69" s="18"/>
      <c r="EMK69" s="18"/>
      <c r="EML69" s="18"/>
      <c r="EMM69" s="18"/>
      <c r="EMN69" s="18"/>
      <c r="EMO69" s="18"/>
      <c r="EMP69" s="18"/>
      <c r="EMQ69" s="18"/>
      <c r="EMR69" s="18"/>
      <c r="EMS69" s="18"/>
      <c r="EMT69" s="18"/>
      <c r="EMU69" s="18"/>
      <c r="EMV69" s="18"/>
      <c r="EMW69" s="18"/>
      <c r="EMX69" s="18"/>
      <c r="EMY69" s="18"/>
      <c r="EMZ69" s="18"/>
      <c r="ENA69" s="18"/>
      <c r="ENB69" s="18"/>
      <c r="ENC69" s="18"/>
      <c r="END69" s="18"/>
      <c r="ENE69" s="18"/>
      <c r="ENF69" s="18"/>
      <c r="ENG69" s="18"/>
      <c r="ENH69" s="18"/>
      <c r="ENI69" s="18"/>
      <c r="ENJ69" s="18"/>
      <c r="ENK69" s="18"/>
      <c r="ENL69" s="18"/>
      <c r="ENM69" s="18"/>
      <c r="ENN69" s="18"/>
      <c r="ENO69" s="18"/>
      <c r="ENP69" s="18"/>
      <c r="ENQ69" s="18"/>
      <c r="ENR69" s="18"/>
      <c r="ENS69" s="18"/>
      <c r="ENT69" s="18"/>
      <c r="ENU69" s="18"/>
      <c r="ENV69" s="18"/>
      <c r="ENW69" s="18"/>
      <c r="ENX69" s="18"/>
      <c r="ENY69" s="18"/>
      <c r="ENZ69" s="18"/>
      <c r="EOA69" s="18"/>
      <c r="EOB69" s="18"/>
      <c r="EOC69" s="18"/>
      <c r="EOD69" s="18"/>
      <c r="EOE69" s="18"/>
      <c r="EOF69" s="18"/>
      <c r="EOG69" s="18"/>
      <c r="EOH69" s="18"/>
      <c r="EOI69" s="18"/>
      <c r="EOJ69" s="18"/>
      <c r="EOK69" s="18"/>
      <c r="EOL69" s="18"/>
      <c r="EOM69" s="18"/>
      <c r="EON69" s="18"/>
      <c r="EOO69" s="18"/>
      <c r="EOP69" s="18"/>
      <c r="EOQ69" s="18"/>
      <c r="EOR69" s="18"/>
      <c r="EOS69" s="18"/>
      <c r="EOT69" s="18"/>
      <c r="EOU69" s="18"/>
      <c r="EOV69" s="18"/>
      <c r="EOW69" s="18"/>
      <c r="EOX69" s="18"/>
      <c r="EOY69" s="18"/>
      <c r="EOZ69" s="18"/>
      <c r="EPA69" s="18"/>
      <c r="EPB69" s="18"/>
      <c r="EPC69" s="18"/>
      <c r="EPD69" s="18"/>
      <c r="EPE69" s="18"/>
      <c r="EPF69" s="18"/>
      <c r="EPG69" s="18"/>
      <c r="EPH69" s="18"/>
      <c r="EPI69" s="18"/>
      <c r="EPJ69" s="18"/>
      <c r="EPK69" s="18"/>
      <c r="EPL69" s="18"/>
      <c r="EPM69" s="18"/>
      <c r="EPN69" s="18"/>
      <c r="EPO69" s="18"/>
      <c r="EPP69" s="18"/>
      <c r="EPQ69" s="18"/>
      <c r="EPR69" s="18"/>
      <c r="EPS69" s="18"/>
      <c r="EPT69" s="18"/>
      <c r="EPU69" s="18"/>
      <c r="EPV69" s="18"/>
      <c r="EPW69" s="18"/>
      <c r="EPX69" s="18"/>
      <c r="EPY69" s="18"/>
      <c r="EPZ69" s="18"/>
      <c r="EQA69" s="18"/>
      <c r="EQB69" s="18"/>
      <c r="EQC69" s="18"/>
      <c r="EQD69" s="18"/>
      <c r="EQE69" s="18"/>
      <c r="EQF69" s="18"/>
      <c r="EQG69" s="18"/>
      <c r="EQH69" s="18"/>
      <c r="EQI69" s="18"/>
      <c r="EQJ69" s="18"/>
      <c r="EQK69" s="18"/>
      <c r="EQL69" s="18"/>
      <c r="EQM69" s="18"/>
      <c r="EQN69" s="18"/>
      <c r="EQO69" s="18"/>
      <c r="EQP69" s="18"/>
      <c r="EQQ69" s="18"/>
      <c r="EQR69" s="18"/>
      <c r="EQS69" s="18"/>
      <c r="EQT69" s="18"/>
      <c r="EQU69" s="18"/>
      <c r="EQV69" s="18"/>
      <c r="EQW69" s="18"/>
      <c r="EQX69" s="18"/>
      <c r="EQY69" s="18"/>
      <c r="EQZ69" s="18"/>
      <c r="ERA69" s="18"/>
      <c r="ERB69" s="18"/>
      <c r="ERC69" s="18"/>
      <c r="ERD69" s="18"/>
      <c r="ERE69" s="18"/>
      <c r="ERF69" s="18"/>
      <c r="ERG69" s="18"/>
      <c r="ERH69" s="18"/>
      <c r="ERI69" s="18"/>
      <c r="ERJ69" s="18"/>
      <c r="ERK69" s="18"/>
      <c r="ERL69" s="18"/>
      <c r="ERM69" s="18"/>
      <c r="ERN69" s="18"/>
      <c r="ERO69" s="18"/>
      <c r="ERP69" s="18"/>
      <c r="ERQ69" s="18"/>
      <c r="ERR69" s="18"/>
      <c r="ERS69" s="18"/>
      <c r="ERT69" s="18"/>
      <c r="ERU69" s="18"/>
      <c r="ERV69" s="18"/>
      <c r="ERW69" s="18"/>
      <c r="ERX69" s="18"/>
      <c r="ERY69" s="18"/>
      <c r="ERZ69" s="18"/>
      <c r="ESA69" s="18"/>
      <c r="ESB69" s="18"/>
      <c r="ESC69" s="18"/>
      <c r="ESD69" s="18"/>
      <c r="ESE69" s="18"/>
      <c r="ESF69" s="18"/>
      <c r="ESG69" s="18"/>
      <c r="ESH69" s="18"/>
      <c r="ESI69" s="18"/>
      <c r="ESJ69" s="18"/>
      <c r="ESK69" s="18"/>
      <c r="ESL69" s="18"/>
      <c r="ESM69" s="18"/>
      <c r="ESN69" s="18"/>
      <c r="ESO69" s="18"/>
      <c r="ESP69" s="18"/>
      <c r="ESQ69" s="18"/>
      <c r="ESR69" s="18"/>
      <c r="ESS69" s="18"/>
      <c r="EST69" s="18"/>
      <c r="ESU69" s="18"/>
      <c r="ESV69" s="18"/>
      <c r="ESW69" s="18"/>
      <c r="ESX69" s="18"/>
      <c r="ESY69" s="18"/>
      <c r="ESZ69" s="18"/>
      <c r="ETA69" s="18"/>
      <c r="ETB69" s="18"/>
      <c r="ETC69" s="18"/>
      <c r="ETD69" s="18"/>
      <c r="ETE69" s="18"/>
      <c r="ETF69" s="18"/>
      <c r="ETG69" s="18"/>
      <c r="ETH69" s="18"/>
      <c r="ETI69" s="18"/>
      <c r="ETJ69" s="18"/>
      <c r="ETK69" s="18"/>
      <c r="ETL69" s="18"/>
      <c r="ETM69" s="18"/>
      <c r="ETN69" s="18"/>
      <c r="ETO69" s="18"/>
      <c r="ETP69" s="18"/>
      <c r="ETQ69" s="18"/>
      <c r="ETR69" s="18"/>
      <c r="ETS69" s="18"/>
      <c r="ETT69" s="18"/>
      <c r="ETU69" s="18"/>
      <c r="ETV69" s="18"/>
      <c r="ETW69" s="18"/>
      <c r="ETX69" s="18"/>
      <c r="ETY69" s="18"/>
      <c r="ETZ69" s="18"/>
      <c r="EUA69" s="18"/>
      <c r="EUB69" s="18"/>
      <c r="EUC69" s="18"/>
      <c r="EUD69" s="18"/>
      <c r="EUE69" s="18"/>
      <c r="EUF69" s="18"/>
      <c r="EUG69" s="18"/>
      <c r="EUH69" s="18"/>
      <c r="EUI69" s="18"/>
      <c r="EUJ69" s="18"/>
      <c r="EUK69" s="18"/>
      <c r="EUL69" s="18"/>
      <c r="EUM69" s="18"/>
      <c r="EUN69" s="18"/>
      <c r="EUO69" s="18"/>
      <c r="EUP69" s="18"/>
      <c r="EUQ69" s="18"/>
      <c r="EUR69" s="18"/>
      <c r="EUS69" s="18"/>
      <c r="EUT69" s="18"/>
      <c r="EUU69" s="18"/>
      <c r="EUV69" s="18"/>
      <c r="EUW69" s="18"/>
      <c r="EUX69" s="18"/>
      <c r="EUY69" s="18"/>
      <c r="EUZ69" s="18"/>
      <c r="EVA69" s="18"/>
      <c r="EVB69" s="18"/>
      <c r="EVC69" s="18"/>
      <c r="EVD69" s="18"/>
      <c r="EVE69" s="18"/>
      <c r="EVF69" s="18"/>
      <c r="EVG69" s="18"/>
      <c r="EVH69" s="18"/>
      <c r="EVI69" s="18"/>
      <c r="EVJ69" s="18"/>
      <c r="EVK69" s="18"/>
      <c r="EVL69" s="18"/>
      <c r="EVM69" s="18"/>
      <c r="EVN69" s="18"/>
      <c r="EVO69" s="18"/>
      <c r="EVP69" s="18"/>
      <c r="EVQ69" s="18"/>
      <c r="EVR69" s="18"/>
      <c r="EVS69" s="18"/>
      <c r="EVT69" s="18"/>
      <c r="EVU69" s="18"/>
      <c r="EVV69" s="18"/>
      <c r="EVW69" s="18"/>
      <c r="EVX69" s="18"/>
      <c r="EVY69" s="18"/>
      <c r="EVZ69" s="18"/>
      <c r="EWA69" s="18"/>
      <c r="EWB69" s="18"/>
      <c r="EWC69" s="18"/>
      <c r="EWD69" s="18"/>
      <c r="EWE69" s="18"/>
      <c r="EWF69" s="18"/>
      <c r="EWG69" s="18"/>
      <c r="EWH69" s="18"/>
      <c r="EWI69" s="18"/>
      <c r="EWJ69" s="18"/>
      <c r="EWK69" s="18"/>
      <c r="EWL69" s="18"/>
      <c r="EWM69" s="18"/>
      <c r="EWN69" s="18"/>
      <c r="EWO69" s="18"/>
      <c r="EWP69" s="18"/>
      <c r="EWQ69" s="18"/>
      <c r="EWR69" s="18"/>
      <c r="EWS69" s="18"/>
      <c r="EWT69" s="18"/>
      <c r="EWU69" s="18"/>
      <c r="EWV69" s="18"/>
      <c r="EWW69" s="18"/>
      <c r="EWX69" s="18"/>
      <c r="EWY69" s="18"/>
      <c r="EWZ69" s="18"/>
      <c r="EXA69" s="18"/>
      <c r="EXB69" s="18"/>
      <c r="EXC69" s="18"/>
      <c r="EXD69" s="18"/>
      <c r="EXE69" s="18"/>
      <c r="EXF69" s="18"/>
      <c r="EXG69" s="18"/>
      <c r="EXH69" s="18"/>
      <c r="EXI69" s="18"/>
      <c r="EXJ69" s="18"/>
      <c r="EXK69" s="18"/>
      <c r="EXL69" s="18"/>
      <c r="EXM69" s="18"/>
      <c r="EXN69" s="18"/>
      <c r="EXO69" s="18"/>
      <c r="EXP69" s="18"/>
      <c r="EXQ69" s="18"/>
      <c r="EXR69" s="18"/>
      <c r="EXS69" s="18"/>
      <c r="EXT69" s="18"/>
      <c r="EXU69" s="18"/>
      <c r="EXV69" s="18"/>
      <c r="EXW69" s="18"/>
      <c r="EXX69" s="18"/>
      <c r="EXY69" s="18"/>
      <c r="EXZ69" s="18"/>
      <c r="EYA69" s="18"/>
      <c r="EYB69" s="18"/>
      <c r="EYC69" s="18"/>
      <c r="EYD69" s="18"/>
      <c r="EYE69" s="18"/>
      <c r="EYF69" s="18"/>
      <c r="EYG69" s="18"/>
      <c r="EYH69" s="18"/>
      <c r="EYI69" s="18"/>
      <c r="EYJ69" s="18"/>
      <c r="EYK69" s="18"/>
      <c r="EYL69" s="18"/>
      <c r="EYM69" s="18"/>
      <c r="EYN69" s="18"/>
      <c r="EYO69" s="18"/>
      <c r="EYP69" s="18"/>
      <c r="EYQ69" s="18"/>
      <c r="EYR69" s="18"/>
      <c r="EYS69" s="18"/>
      <c r="EYT69" s="18"/>
      <c r="EYU69" s="18"/>
      <c r="EYV69" s="18"/>
      <c r="EYW69" s="18"/>
      <c r="EYX69" s="18"/>
      <c r="EYY69" s="18"/>
      <c r="EYZ69" s="18"/>
      <c r="EZA69" s="18"/>
      <c r="EZB69" s="18"/>
      <c r="EZC69" s="18"/>
      <c r="EZD69" s="18"/>
      <c r="EZE69" s="18"/>
      <c r="EZF69" s="18"/>
      <c r="EZG69" s="18"/>
      <c r="EZH69" s="18"/>
      <c r="EZI69" s="18"/>
      <c r="EZJ69" s="18"/>
      <c r="EZK69" s="18"/>
      <c r="EZL69" s="18"/>
      <c r="EZM69" s="18"/>
      <c r="EZN69" s="18"/>
      <c r="EZO69" s="18"/>
      <c r="EZP69" s="18"/>
      <c r="EZQ69" s="18"/>
      <c r="EZR69" s="18"/>
      <c r="EZS69" s="18"/>
      <c r="EZT69" s="18"/>
      <c r="EZU69" s="18"/>
      <c r="EZV69" s="18"/>
      <c r="EZW69" s="18"/>
      <c r="EZX69" s="18"/>
      <c r="EZY69" s="18"/>
      <c r="EZZ69" s="18"/>
      <c r="FAA69" s="18"/>
      <c r="FAB69" s="18"/>
      <c r="FAC69" s="18"/>
      <c r="FAD69" s="18"/>
      <c r="FAE69" s="18"/>
      <c r="FAF69" s="18"/>
      <c r="FAG69" s="18"/>
      <c r="FAH69" s="18"/>
      <c r="FAI69" s="18"/>
      <c r="FAJ69" s="18"/>
      <c r="FAK69" s="18"/>
      <c r="FAL69" s="18"/>
      <c r="FAM69" s="18"/>
      <c r="FAN69" s="18"/>
      <c r="FAO69" s="18"/>
      <c r="FAP69" s="18"/>
      <c r="FAQ69" s="18"/>
      <c r="FAR69" s="18"/>
      <c r="FAS69" s="18"/>
      <c r="FAT69" s="18"/>
      <c r="FAU69" s="18"/>
      <c r="FAV69" s="18"/>
      <c r="FAW69" s="18"/>
      <c r="FAX69" s="18"/>
      <c r="FAY69" s="18"/>
      <c r="FAZ69" s="18"/>
      <c r="FBA69" s="18"/>
      <c r="FBB69" s="18"/>
      <c r="FBC69" s="18"/>
      <c r="FBD69" s="18"/>
      <c r="FBE69" s="18"/>
      <c r="FBF69" s="18"/>
      <c r="FBG69" s="18"/>
      <c r="FBH69" s="18"/>
      <c r="FBI69" s="18"/>
      <c r="FBJ69" s="18"/>
      <c r="FBK69" s="18"/>
      <c r="FBL69" s="18"/>
      <c r="FBM69" s="18"/>
      <c r="FBN69" s="18"/>
      <c r="FBO69" s="18"/>
      <c r="FBP69" s="18"/>
      <c r="FBQ69" s="18"/>
      <c r="FBR69" s="18"/>
      <c r="FBS69" s="18"/>
      <c r="FBT69" s="18"/>
      <c r="FBU69" s="18"/>
      <c r="FBV69" s="18"/>
      <c r="FBW69" s="18"/>
      <c r="FBX69" s="18"/>
      <c r="FBY69" s="18"/>
      <c r="FBZ69" s="18"/>
      <c r="FCA69" s="18"/>
      <c r="FCB69" s="18"/>
      <c r="FCC69" s="18"/>
      <c r="FCD69" s="18"/>
      <c r="FCE69" s="18"/>
      <c r="FCF69" s="18"/>
      <c r="FCG69" s="18"/>
      <c r="FCH69" s="18"/>
      <c r="FCI69" s="18"/>
      <c r="FCJ69" s="18"/>
      <c r="FCK69" s="18"/>
      <c r="FCL69" s="18"/>
      <c r="FCM69" s="18"/>
      <c r="FCN69" s="18"/>
      <c r="FCO69" s="18"/>
      <c r="FCP69" s="18"/>
      <c r="FCQ69" s="18"/>
      <c r="FCR69" s="18"/>
      <c r="FCS69" s="18"/>
      <c r="FCT69" s="18"/>
      <c r="FCU69" s="18"/>
      <c r="FCV69" s="18"/>
      <c r="FCW69" s="18"/>
      <c r="FCX69" s="18"/>
      <c r="FCY69" s="18"/>
      <c r="FCZ69" s="18"/>
      <c r="FDA69" s="18"/>
      <c r="FDB69" s="18"/>
      <c r="FDC69" s="18"/>
      <c r="FDD69" s="18"/>
      <c r="FDE69" s="18"/>
      <c r="FDF69" s="18"/>
      <c r="FDG69" s="18"/>
      <c r="FDH69" s="18"/>
      <c r="FDI69" s="18"/>
      <c r="FDJ69" s="18"/>
      <c r="FDK69" s="18"/>
      <c r="FDL69" s="18"/>
      <c r="FDM69" s="18"/>
      <c r="FDN69" s="18"/>
      <c r="FDO69" s="18"/>
      <c r="FDP69" s="18"/>
      <c r="FDQ69" s="18"/>
      <c r="FDR69" s="18"/>
      <c r="FDS69" s="18"/>
      <c r="FDT69" s="18"/>
      <c r="FDU69" s="18"/>
      <c r="FDV69" s="18"/>
      <c r="FDW69" s="18"/>
      <c r="FDX69" s="18"/>
      <c r="FDY69" s="18"/>
      <c r="FDZ69" s="18"/>
      <c r="FEA69" s="18"/>
      <c r="FEB69" s="18"/>
      <c r="FEC69" s="18"/>
      <c r="FED69" s="18"/>
      <c r="FEE69" s="18"/>
      <c r="FEF69" s="18"/>
      <c r="FEG69" s="18"/>
      <c r="FEH69" s="18"/>
      <c r="FEI69" s="18"/>
      <c r="FEJ69" s="18"/>
      <c r="FEK69" s="18"/>
      <c r="FEL69" s="18"/>
      <c r="FEM69" s="18"/>
      <c r="FEN69" s="18"/>
      <c r="FEO69" s="18"/>
      <c r="FEP69" s="18"/>
      <c r="FEQ69" s="18"/>
      <c r="FER69" s="18"/>
      <c r="FES69" s="18"/>
      <c r="FET69" s="18"/>
      <c r="FEU69" s="18"/>
      <c r="FEV69" s="18"/>
      <c r="FEW69" s="18"/>
      <c r="FEX69" s="18"/>
      <c r="FEY69" s="18"/>
      <c r="FEZ69" s="18"/>
      <c r="FFA69" s="18"/>
      <c r="FFB69" s="18"/>
      <c r="FFC69" s="18"/>
      <c r="FFD69" s="18"/>
      <c r="FFE69" s="18"/>
      <c r="FFF69" s="18"/>
      <c r="FFG69" s="18"/>
      <c r="FFH69" s="18"/>
      <c r="FFI69" s="18"/>
      <c r="FFJ69" s="18"/>
      <c r="FFK69" s="18"/>
      <c r="FFL69" s="18"/>
      <c r="FFM69" s="18"/>
      <c r="FFN69" s="18"/>
      <c r="FFO69" s="18"/>
      <c r="FFP69" s="18"/>
      <c r="FFQ69" s="18"/>
      <c r="FFR69" s="18"/>
      <c r="FFS69" s="18"/>
      <c r="FFT69" s="18"/>
      <c r="FFU69" s="18"/>
      <c r="FFV69" s="18"/>
      <c r="FFW69" s="18"/>
      <c r="FFX69" s="18"/>
      <c r="FFY69" s="18"/>
      <c r="FFZ69" s="18"/>
      <c r="FGA69" s="18"/>
      <c r="FGB69" s="18"/>
      <c r="FGC69" s="18"/>
      <c r="FGD69" s="18"/>
      <c r="FGE69" s="18"/>
      <c r="FGF69" s="18"/>
      <c r="FGG69" s="18"/>
      <c r="FGH69" s="18"/>
      <c r="FGI69" s="18"/>
      <c r="FGJ69" s="18"/>
      <c r="FGK69" s="18"/>
      <c r="FGL69" s="18"/>
      <c r="FGM69" s="18"/>
      <c r="FGN69" s="18"/>
      <c r="FGO69" s="18"/>
      <c r="FGP69" s="18"/>
      <c r="FGQ69" s="18"/>
      <c r="FGR69" s="18"/>
      <c r="FGS69" s="18"/>
      <c r="FGT69" s="18"/>
      <c r="FGU69" s="18"/>
      <c r="FGV69" s="18"/>
      <c r="FGW69" s="18"/>
      <c r="FGX69" s="18"/>
      <c r="FGY69" s="18"/>
      <c r="FGZ69" s="18"/>
      <c r="FHA69" s="18"/>
      <c r="FHB69" s="18"/>
      <c r="FHC69" s="18"/>
      <c r="FHD69" s="18"/>
      <c r="FHE69" s="18"/>
      <c r="FHF69" s="18"/>
      <c r="FHG69" s="18"/>
      <c r="FHH69" s="18"/>
      <c r="FHI69" s="18"/>
      <c r="FHJ69" s="18"/>
      <c r="FHK69" s="18"/>
      <c r="FHL69" s="18"/>
      <c r="FHM69" s="18"/>
      <c r="FHN69" s="18"/>
      <c r="FHO69" s="18"/>
      <c r="FHP69" s="18"/>
      <c r="FHQ69" s="18"/>
      <c r="FHR69" s="18"/>
      <c r="FHS69" s="18"/>
      <c r="FHT69" s="18"/>
      <c r="FHU69" s="18"/>
      <c r="FHV69" s="18"/>
      <c r="FHW69" s="18"/>
      <c r="FHX69" s="18"/>
      <c r="FHY69" s="18"/>
      <c r="FHZ69" s="18"/>
      <c r="FIA69" s="18"/>
      <c r="FIB69" s="18"/>
      <c r="FIC69" s="18"/>
      <c r="FID69" s="18"/>
      <c r="FIE69" s="18"/>
      <c r="FIF69" s="18"/>
      <c r="FIG69" s="18"/>
      <c r="FIH69" s="18"/>
      <c r="FII69" s="18"/>
      <c r="FIJ69" s="18"/>
      <c r="FIK69" s="18"/>
      <c r="FIL69" s="18"/>
      <c r="FIM69" s="18"/>
      <c r="FIN69" s="18"/>
      <c r="FIO69" s="18"/>
      <c r="FIP69" s="18"/>
      <c r="FIQ69" s="18"/>
      <c r="FIR69" s="18"/>
      <c r="FIS69" s="18"/>
      <c r="FIT69" s="18"/>
      <c r="FIU69" s="18"/>
      <c r="FIV69" s="18"/>
      <c r="FIW69" s="18"/>
      <c r="FIX69" s="18"/>
      <c r="FIY69" s="18"/>
      <c r="FIZ69" s="18"/>
      <c r="FJA69" s="18"/>
      <c r="FJB69" s="18"/>
      <c r="FJC69" s="18"/>
      <c r="FJD69" s="18"/>
      <c r="FJE69" s="18"/>
      <c r="FJF69" s="18"/>
      <c r="FJG69" s="18"/>
      <c r="FJH69" s="18"/>
      <c r="FJI69" s="18"/>
      <c r="FJJ69" s="18"/>
      <c r="FJK69" s="18"/>
      <c r="FJL69" s="18"/>
      <c r="FJM69" s="18"/>
      <c r="FJN69" s="18"/>
      <c r="FJO69" s="18"/>
      <c r="FJP69" s="18"/>
      <c r="FJQ69" s="18"/>
      <c r="FJR69" s="18"/>
      <c r="FJS69" s="18"/>
      <c r="FJT69" s="18"/>
      <c r="FJU69" s="18"/>
      <c r="FJV69" s="18"/>
      <c r="FJW69" s="18"/>
      <c r="FJX69" s="18"/>
      <c r="FJY69" s="18"/>
      <c r="FJZ69" s="18"/>
      <c r="FKA69" s="18"/>
      <c r="FKB69" s="18"/>
      <c r="FKC69" s="18"/>
      <c r="FKD69" s="18"/>
      <c r="FKE69" s="18"/>
      <c r="FKF69" s="18"/>
      <c r="FKG69" s="18"/>
      <c r="FKH69" s="18"/>
      <c r="FKI69" s="18"/>
      <c r="FKJ69" s="18"/>
      <c r="FKK69" s="18"/>
      <c r="FKL69" s="18"/>
      <c r="FKM69" s="18"/>
      <c r="FKN69" s="18"/>
      <c r="FKO69" s="18"/>
      <c r="FKP69" s="18"/>
      <c r="FKQ69" s="18"/>
      <c r="FKR69" s="18"/>
      <c r="FKS69" s="18"/>
      <c r="FKT69" s="18"/>
      <c r="FKU69" s="18"/>
      <c r="FKV69" s="18"/>
      <c r="FKW69" s="18"/>
      <c r="FKX69" s="18"/>
      <c r="FKY69" s="18"/>
      <c r="FKZ69" s="18"/>
      <c r="FLA69" s="18"/>
      <c r="FLB69" s="18"/>
      <c r="FLC69" s="18"/>
      <c r="FLD69" s="18"/>
      <c r="FLE69" s="18"/>
      <c r="FLF69" s="18"/>
      <c r="FLG69" s="18"/>
      <c r="FLH69" s="18"/>
      <c r="FLI69" s="18"/>
      <c r="FLJ69" s="18"/>
      <c r="FLK69" s="18"/>
      <c r="FLL69" s="18"/>
      <c r="FLM69" s="18"/>
      <c r="FLN69" s="18"/>
      <c r="FLO69" s="18"/>
      <c r="FLP69" s="18"/>
      <c r="FLQ69" s="18"/>
      <c r="FLR69" s="18"/>
      <c r="FLS69" s="18"/>
      <c r="FLT69" s="18"/>
      <c r="FLU69" s="18"/>
      <c r="FLV69" s="18"/>
      <c r="FLW69" s="18"/>
      <c r="FLX69" s="18"/>
      <c r="FLY69" s="18"/>
      <c r="FLZ69" s="18"/>
      <c r="FMA69" s="18"/>
      <c r="FMB69" s="18"/>
      <c r="FMC69" s="18"/>
      <c r="FMD69" s="18"/>
      <c r="FME69" s="18"/>
      <c r="FMF69" s="18"/>
      <c r="FMG69" s="18"/>
      <c r="FMH69" s="18"/>
      <c r="FMI69" s="18"/>
      <c r="FMJ69" s="18"/>
      <c r="FMK69" s="18"/>
      <c r="FML69" s="18"/>
      <c r="FMM69" s="18"/>
      <c r="FMN69" s="18"/>
      <c r="FMO69" s="18"/>
      <c r="FMP69" s="18"/>
      <c r="FMQ69" s="18"/>
      <c r="FMR69" s="18"/>
      <c r="FMS69" s="18"/>
      <c r="FMT69" s="18"/>
      <c r="FMU69" s="18"/>
      <c r="FMV69" s="18"/>
      <c r="FMW69" s="18"/>
      <c r="FMX69" s="18"/>
      <c r="FMY69" s="18"/>
      <c r="FMZ69" s="18"/>
      <c r="FNA69" s="18"/>
      <c r="FNB69" s="18"/>
      <c r="FNC69" s="18"/>
      <c r="FND69" s="18"/>
      <c r="FNE69" s="18"/>
      <c r="FNF69" s="18"/>
      <c r="FNG69" s="18"/>
      <c r="FNH69" s="18"/>
      <c r="FNI69" s="18"/>
      <c r="FNJ69" s="18"/>
      <c r="FNK69" s="18"/>
      <c r="FNL69" s="18"/>
      <c r="FNM69" s="18"/>
      <c r="FNN69" s="18"/>
      <c r="FNO69" s="18"/>
      <c r="FNP69" s="18"/>
      <c r="FNQ69" s="18"/>
      <c r="FNR69" s="18"/>
      <c r="FNS69" s="18"/>
      <c r="FNT69" s="18"/>
      <c r="FNU69" s="18"/>
      <c r="FNV69" s="18"/>
      <c r="FNW69" s="18"/>
      <c r="FNX69" s="18"/>
      <c r="FNY69" s="18"/>
      <c r="FNZ69" s="18"/>
      <c r="FOA69" s="18"/>
      <c r="FOB69" s="18"/>
      <c r="FOC69" s="18"/>
      <c r="FOD69" s="18"/>
      <c r="FOE69" s="18"/>
      <c r="FOF69" s="18"/>
      <c r="FOG69" s="18"/>
      <c r="FOH69" s="18"/>
      <c r="FOI69" s="18"/>
      <c r="FOJ69" s="18"/>
      <c r="FOK69" s="18"/>
      <c r="FOL69" s="18"/>
      <c r="FOM69" s="18"/>
      <c r="FON69" s="18"/>
      <c r="FOO69" s="18"/>
      <c r="FOP69" s="18"/>
      <c r="FOQ69" s="18"/>
      <c r="FOR69" s="18"/>
      <c r="FOS69" s="18"/>
      <c r="FOT69" s="18"/>
      <c r="FOU69" s="18"/>
      <c r="FOV69" s="18"/>
      <c r="FOW69" s="18"/>
      <c r="FOX69" s="18"/>
      <c r="FOY69" s="18"/>
      <c r="FOZ69" s="18"/>
      <c r="FPA69" s="18"/>
      <c r="FPB69" s="18"/>
      <c r="FPC69" s="18"/>
      <c r="FPD69" s="18"/>
      <c r="FPE69" s="18"/>
      <c r="FPF69" s="18"/>
      <c r="FPG69" s="18"/>
      <c r="FPH69" s="18"/>
      <c r="FPI69" s="18"/>
      <c r="FPJ69" s="18"/>
      <c r="FPK69" s="18"/>
      <c r="FPL69" s="18"/>
      <c r="FPM69" s="18"/>
      <c r="FPN69" s="18"/>
      <c r="FPO69" s="18"/>
      <c r="FPP69" s="18"/>
      <c r="FPQ69" s="18"/>
      <c r="FPR69" s="18"/>
      <c r="FPS69" s="18"/>
      <c r="FPT69" s="18"/>
      <c r="FPU69" s="18"/>
      <c r="FPV69" s="18"/>
      <c r="FPW69" s="18"/>
      <c r="FPX69" s="18"/>
      <c r="FPY69" s="18"/>
      <c r="FPZ69" s="18"/>
      <c r="FQA69" s="18"/>
      <c r="FQB69" s="18"/>
      <c r="FQC69" s="18"/>
      <c r="FQD69" s="18"/>
      <c r="FQE69" s="18"/>
      <c r="FQF69" s="18"/>
      <c r="FQG69" s="18"/>
      <c r="FQH69" s="18"/>
      <c r="FQI69" s="18"/>
      <c r="FQJ69" s="18"/>
      <c r="FQK69" s="18"/>
      <c r="FQL69" s="18"/>
      <c r="FQM69" s="18"/>
      <c r="FQN69" s="18"/>
      <c r="FQO69" s="18"/>
      <c r="FQP69" s="18"/>
      <c r="FQQ69" s="18"/>
      <c r="FQR69" s="18"/>
      <c r="FQS69" s="18"/>
      <c r="FQT69" s="18"/>
      <c r="FQU69" s="18"/>
      <c r="FQV69" s="18"/>
      <c r="FQW69" s="18"/>
      <c r="FQX69" s="18"/>
      <c r="FQY69" s="18"/>
      <c r="FQZ69" s="18"/>
      <c r="FRA69" s="18"/>
      <c r="FRB69" s="18"/>
      <c r="FRC69" s="18"/>
      <c r="FRD69" s="18"/>
      <c r="FRE69" s="18"/>
      <c r="FRF69" s="18"/>
      <c r="FRG69" s="18"/>
      <c r="FRH69" s="18"/>
      <c r="FRI69" s="18"/>
      <c r="FRJ69" s="18"/>
      <c r="FRK69" s="18"/>
      <c r="FRL69" s="18"/>
      <c r="FRM69" s="18"/>
      <c r="FRN69" s="18"/>
      <c r="FRO69" s="18"/>
      <c r="FRP69" s="18"/>
      <c r="FRQ69" s="18"/>
      <c r="FRR69" s="18"/>
      <c r="FRS69" s="18"/>
      <c r="FRT69" s="18"/>
      <c r="FRU69" s="18"/>
      <c r="FRV69" s="18"/>
      <c r="FRW69" s="18"/>
      <c r="FRX69" s="18"/>
      <c r="FRY69" s="18"/>
      <c r="FRZ69" s="18"/>
      <c r="FSA69" s="18"/>
      <c r="FSB69" s="18"/>
      <c r="FSC69" s="18"/>
      <c r="FSD69" s="18"/>
      <c r="FSE69" s="18"/>
      <c r="FSF69" s="18"/>
      <c r="FSG69" s="18"/>
      <c r="FSH69" s="18"/>
      <c r="FSI69" s="18"/>
      <c r="FSJ69" s="18"/>
      <c r="FSK69" s="18"/>
      <c r="FSL69" s="18"/>
      <c r="FSM69" s="18"/>
      <c r="FSN69" s="18"/>
      <c r="FSO69" s="18"/>
      <c r="FSP69" s="18"/>
      <c r="FSQ69" s="18"/>
      <c r="FSR69" s="18"/>
      <c r="FSS69" s="18"/>
      <c r="FST69" s="18"/>
      <c r="FSU69" s="18"/>
      <c r="FSV69" s="18"/>
      <c r="FSW69" s="18"/>
      <c r="FSX69" s="18"/>
      <c r="FSY69" s="18"/>
      <c r="FSZ69" s="18"/>
      <c r="FTA69" s="18"/>
      <c r="FTB69" s="18"/>
      <c r="FTC69" s="18"/>
      <c r="FTD69" s="18"/>
      <c r="FTE69" s="18"/>
      <c r="FTF69" s="18"/>
      <c r="FTG69" s="18"/>
      <c r="FTH69" s="18"/>
      <c r="FTI69" s="18"/>
      <c r="FTJ69" s="18"/>
      <c r="FTK69" s="18"/>
      <c r="FTL69" s="18"/>
      <c r="FTM69" s="18"/>
      <c r="FTN69" s="18"/>
      <c r="FTO69" s="18"/>
      <c r="FTP69" s="18"/>
      <c r="FTQ69" s="18"/>
      <c r="FTR69" s="18"/>
      <c r="FTS69" s="18"/>
      <c r="FTT69" s="18"/>
      <c r="FTU69" s="18"/>
      <c r="FTV69" s="18"/>
      <c r="FTW69" s="18"/>
      <c r="FTX69" s="18"/>
      <c r="FTY69" s="18"/>
      <c r="FTZ69" s="18"/>
      <c r="FUA69" s="18"/>
      <c r="FUB69" s="18"/>
      <c r="FUC69" s="18"/>
      <c r="FUD69" s="18"/>
      <c r="FUE69" s="18"/>
      <c r="FUF69" s="18"/>
      <c r="FUG69" s="18"/>
      <c r="FUH69" s="18"/>
      <c r="FUI69" s="18"/>
      <c r="FUJ69" s="18"/>
      <c r="FUK69" s="18"/>
      <c r="FUL69" s="18"/>
      <c r="FUM69" s="18"/>
      <c r="FUN69" s="18"/>
      <c r="FUO69" s="18"/>
      <c r="FUP69" s="18"/>
      <c r="FUQ69" s="18"/>
      <c r="FUR69" s="18"/>
      <c r="FUS69" s="18"/>
      <c r="FUT69" s="18"/>
      <c r="FUU69" s="18"/>
      <c r="FUV69" s="18"/>
      <c r="FUW69" s="18"/>
      <c r="FUX69" s="18"/>
      <c r="FUY69" s="18"/>
      <c r="FUZ69" s="18"/>
      <c r="FVA69" s="18"/>
      <c r="FVB69" s="18"/>
      <c r="FVC69" s="18"/>
      <c r="FVD69" s="18"/>
      <c r="FVE69" s="18"/>
      <c r="FVF69" s="18"/>
      <c r="FVG69" s="18"/>
      <c r="FVH69" s="18"/>
      <c r="FVI69" s="18"/>
      <c r="FVJ69" s="18"/>
      <c r="FVK69" s="18"/>
      <c r="FVL69" s="18"/>
      <c r="FVM69" s="18"/>
      <c r="FVN69" s="18"/>
      <c r="FVO69" s="18"/>
      <c r="FVP69" s="18"/>
      <c r="FVQ69" s="18"/>
      <c r="FVR69" s="18"/>
      <c r="FVS69" s="18"/>
      <c r="FVT69" s="18"/>
      <c r="FVU69" s="18"/>
      <c r="FVV69" s="18"/>
      <c r="FVW69" s="18"/>
      <c r="FVX69" s="18"/>
      <c r="FVY69" s="18"/>
      <c r="FVZ69" s="18"/>
      <c r="FWA69" s="18"/>
      <c r="FWB69" s="18"/>
      <c r="FWC69" s="18"/>
      <c r="FWD69" s="18"/>
      <c r="FWE69" s="18"/>
      <c r="FWF69" s="18"/>
      <c r="FWG69" s="18"/>
      <c r="FWH69" s="18"/>
      <c r="FWI69" s="18"/>
      <c r="FWJ69" s="18"/>
      <c r="FWK69" s="18"/>
      <c r="FWL69" s="18"/>
      <c r="FWM69" s="18"/>
      <c r="FWN69" s="18"/>
      <c r="FWO69" s="18"/>
      <c r="FWP69" s="18"/>
      <c r="FWQ69" s="18"/>
      <c r="FWR69" s="18"/>
      <c r="FWS69" s="18"/>
      <c r="FWT69" s="18"/>
      <c r="FWU69" s="18"/>
      <c r="FWV69" s="18"/>
      <c r="FWW69" s="18"/>
      <c r="FWX69" s="18"/>
      <c r="FWY69" s="18"/>
      <c r="FWZ69" s="18"/>
      <c r="FXA69" s="18"/>
      <c r="FXB69" s="18"/>
      <c r="FXC69" s="18"/>
      <c r="FXD69" s="18"/>
      <c r="FXE69" s="18"/>
      <c r="FXF69" s="18"/>
      <c r="FXG69" s="18"/>
      <c r="FXH69" s="18"/>
      <c r="FXI69" s="18"/>
      <c r="FXJ69" s="18"/>
      <c r="FXK69" s="18"/>
      <c r="FXL69" s="18"/>
      <c r="FXM69" s="18"/>
      <c r="FXN69" s="18"/>
      <c r="FXO69" s="18"/>
      <c r="FXP69" s="18"/>
      <c r="FXQ69" s="18"/>
      <c r="FXR69" s="18"/>
      <c r="FXS69" s="18"/>
      <c r="FXT69" s="18"/>
      <c r="FXU69" s="18"/>
      <c r="FXV69" s="18"/>
      <c r="FXW69" s="18"/>
      <c r="FXX69" s="18"/>
      <c r="FXY69" s="18"/>
      <c r="FXZ69" s="18"/>
      <c r="FYA69" s="18"/>
      <c r="FYB69" s="18"/>
      <c r="FYC69" s="18"/>
      <c r="FYD69" s="18"/>
      <c r="FYE69" s="18"/>
      <c r="FYF69" s="18"/>
      <c r="FYG69" s="18"/>
      <c r="FYH69" s="18"/>
      <c r="FYI69" s="18"/>
      <c r="FYJ69" s="18"/>
      <c r="FYK69" s="18"/>
      <c r="FYL69" s="18"/>
      <c r="FYM69" s="18"/>
      <c r="FYN69" s="18"/>
      <c r="FYO69" s="18"/>
      <c r="FYP69" s="18"/>
      <c r="FYQ69" s="18"/>
      <c r="FYR69" s="18"/>
      <c r="FYS69" s="18"/>
      <c r="FYT69" s="18"/>
      <c r="FYU69" s="18"/>
      <c r="FYV69" s="18"/>
      <c r="FYW69" s="18"/>
      <c r="FYX69" s="18"/>
      <c r="FYY69" s="18"/>
      <c r="FYZ69" s="18"/>
      <c r="FZA69" s="18"/>
      <c r="FZB69" s="18"/>
      <c r="FZC69" s="18"/>
      <c r="FZD69" s="18"/>
      <c r="FZE69" s="18"/>
      <c r="FZF69" s="18"/>
      <c r="FZG69" s="18"/>
      <c r="FZH69" s="18"/>
      <c r="FZI69" s="18"/>
      <c r="FZJ69" s="18"/>
      <c r="FZK69" s="18"/>
      <c r="FZL69" s="18"/>
      <c r="FZM69" s="18"/>
      <c r="FZN69" s="18"/>
      <c r="FZO69" s="18"/>
      <c r="FZP69" s="18"/>
      <c r="FZQ69" s="18"/>
      <c r="FZR69" s="18"/>
      <c r="FZS69" s="18"/>
      <c r="FZT69" s="18"/>
      <c r="FZU69" s="18"/>
      <c r="FZV69" s="18"/>
      <c r="FZW69" s="18"/>
      <c r="FZX69" s="18"/>
      <c r="FZY69" s="18"/>
      <c r="FZZ69" s="18"/>
      <c r="GAA69" s="18"/>
      <c r="GAB69" s="18"/>
      <c r="GAC69" s="18"/>
      <c r="GAD69" s="18"/>
      <c r="GAE69" s="18"/>
      <c r="GAF69" s="18"/>
      <c r="GAG69" s="18"/>
      <c r="GAH69" s="18"/>
      <c r="GAI69" s="18"/>
      <c r="GAJ69" s="18"/>
      <c r="GAK69" s="18"/>
      <c r="GAL69" s="18"/>
      <c r="GAM69" s="18"/>
      <c r="GAN69" s="18"/>
      <c r="GAO69" s="18"/>
      <c r="GAP69" s="18"/>
      <c r="GAQ69" s="18"/>
      <c r="GAR69" s="18"/>
      <c r="GAS69" s="18"/>
      <c r="GAT69" s="18"/>
      <c r="GAU69" s="18"/>
      <c r="GAV69" s="18"/>
      <c r="GAW69" s="18"/>
      <c r="GAX69" s="18"/>
      <c r="GAY69" s="18"/>
      <c r="GAZ69" s="18"/>
      <c r="GBA69" s="18"/>
      <c r="GBB69" s="18"/>
      <c r="GBC69" s="18"/>
      <c r="GBD69" s="18"/>
      <c r="GBE69" s="18"/>
      <c r="GBF69" s="18"/>
      <c r="GBG69" s="18"/>
      <c r="GBH69" s="18"/>
      <c r="GBI69" s="18"/>
      <c r="GBJ69" s="18"/>
      <c r="GBK69" s="18"/>
      <c r="GBL69" s="18"/>
      <c r="GBM69" s="18"/>
      <c r="GBN69" s="18"/>
      <c r="GBO69" s="18"/>
      <c r="GBP69" s="18"/>
      <c r="GBQ69" s="18"/>
      <c r="GBR69" s="18"/>
      <c r="GBS69" s="18"/>
      <c r="GBT69" s="18"/>
      <c r="GBU69" s="18"/>
      <c r="GBV69" s="18"/>
      <c r="GBW69" s="18"/>
      <c r="GBX69" s="18"/>
      <c r="GBY69" s="18"/>
      <c r="GBZ69" s="18"/>
      <c r="GCA69" s="18"/>
      <c r="GCB69" s="18"/>
      <c r="GCC69" s="18"/>
      <c r="GCD69" s="18"/>
      <c r="GCE69" s="18"/>
      <c r="GCF69" s="18"/>
      <c r="GCG69" s="18"/>
      <c r="GCH69" s="18"/>
      <c r="GCI69" s="18"/>
      <c r="GCJ69" s="18"/>
      <c r="GCK69" s="18"/>
      <c r="GCL69" s="18"/>
      <c r="GCM69" s="18"/>
      <c r="GCN69" s="18"/>
      <c r="GCO69" s="18"/>
      <c r="GCP69" s="18"/>
      <c r="GCQ69" s="18"/>
      <c r="GCR69" s="18"/>
      <c r="GCS69" s="18"/>
      <c r="GCT69" s="18"/>
      <c r="GCU69" s="18"/>
      <c r="GCV69" s="18"/>
      <c r="GCW69" s="18"/>
      <c r="GCX69" s="18"/>
      <c r="GCY69" s="18"/>
      <c r="GCZ69" s="18"/>
      <c r="GDA69" s="18"/>
      <c r="GDB69" s="18"/>
      <c r="GDC69" s="18"/>
      <c r="GDD69" s="18"/>
      <c r="GDE69" s="18"/>
      <c r="GDF69" s="18"/>
      <c r="GDG69" s="18"/>
      <c r="GDH69" s="18"/>
      <c r="GDI69" s="18"/>
      <c r="GDJ69" s="18"/>
      <c r="GDK69" s="18"/>
      <c r="GDL69" s="18"/>
      <c r="GDM69" s="18"/>
      <c r="GDN69" s="18"/>
      <c r="GDO69" s="18"/>
      <c r="GDP69" s="18"/>
      <c r="GDQ69" s="18"/>
      <c r="GDR69" s="18"/>
      <c r="GDS69" s="18"/>
      <c r="GDT69" s="18"/>
      <c r="GDU69" s="18"/>
      <c r="GDV69" s="18"/>
      <c r="GDW69" s="18"/>
      <c r="GDX69" s="18"/>
      <c r="GDY69" s="18"/>
      <c r="GDZ69" s="18"/>
      <c r="GEA69" s="18"/>
      <c r="GEB69" s="18"/>
      <c r="GEC69" s="18"/>
      <c r="GED69" s="18"/>
      <c r="GEE69" s="18"/>
      <c r="GEF69" s="18"/>
      <c r="GEG69" s="18"/>
      <c r="GEH69" s="18"/>
      <c r="GEI69" s="18"/>
      <c r="GEJ69" s="18"/>
      <c r="GEK69" s="18"/>
      <c r="GEL69" s="18"/>
      <c r="GEM69" s="18"/>
      <c r="GEN69" s="18"/>
      <c r="GEO69" s="18"/>
      <c r="GEP69" s="18"/>
      <c r="GEQ69" s="18"/>
      <c r="GER69" s="18"/>
      <c r="GES69" s="18"/>
      <c r="GET69" s="18"/>
      <c r="GEU69" s="18"/>
      <c r="GEV69" s="18"/>
      <c r="GEW69" s="18"/>
      <c r="GEX69" s="18"/>
      <c r="GEY69" s="18"/>
      <c r="GEZ69" s="18"/>
      <c r="GFA69" s="18"/>
      <c r="GFB69" s="18"/>
      <c r="GFC69" s="18"/>
      <c r="GFD69" s="18"/>
      <c r="GFE69" s="18"/>
      <c r="GFF69" s="18"/>
      <c r="GFG69" s="18"/>
      <c r="GFH69" s="18"/>
      <c r="GFI69" s="18"/>
      <c r="GFJ69" s="18"/>
      <c r="GFK69" s="18"/>
      <c r="GFL69" s="18"/>
      <c r="GFM69" s="18"/>
      <c r="GFN69" s="18"/>
      <c r="GFO69" s="18"/>
      <c r="GFP69" s="18"/>
      <c r="GFQ69" s="18"/>
      <c r="GFR69" s="18"/>
      <c r="GFS69" s="18"/>
      <c r="GFT69" s="18"/>
      <c r="GFU69" s="18"/>
      <c r="GFV69" s="18"/>
      <c r="GFW69" s="18"/>
      <c r="GFX69" s="18"/>
      <c r="GFY69" s="18"/>
      <c r="GFZ69" s="18"/>
      <c r="GGA69" s="18"/>
      <c r="GGB69" s="18"/>
      <c r="GGC69" s="18"/>
      <c r="GGD69" s="18"/>
      <c r="GGE69" s="18"/>
      <c r="GGF69" s="18"/>
      <c r="GGG69" s="18"/>
      <c r="GGH69" s="18"/>
      <c r="GGI69" s="18"/>
      <c r="GGJ69" s="18"/>
      <c r="GGK69" s="18"/>
      <c r="GGL69" s="18"/>
      <c r="GGM69" s="18"/>
      <c r="GGN69" s="18"/>
      <c r="GGO69" s="18"/>
      <c r="GGP69" s="18"/>
      <c r="GGQ69" s="18"/>
      <c r="GGR69" s="18"/>
      <c r="GGS69" s="18"/>
      <c r="GGT69" s="18"/>
      <c r="GGU69" s="18"/>
      <c r="GGV69" s="18"/>
      <c r="GGW69" s="18"/>
      <c r="GGX69" s="18"/>
      <c r="GGY69" s="18"/>
      <c r="GGZ69" s="18"/>
      <c r="GHA69" s="18"/>
      <c r="GHB69" s="18"/>
      <c r="GHC69" s="18"/>
      <c r="GHD69" s="18"/>
      <c r="GHE69" s="18"/>
      <c r="GHF69" s="18"/>
      <c r="GHG69" s="18"/>
      <c r="GHH69" s="18"/>
      <c r="GHI69" s="18"/>
      <c r="GHJ69" s="18"/>
      <c r="GHK69" s="18"/>
      <c r="GHL69" s="18"/>
      <c r="GHM69" s="18"/>
      <c r="GHN69" s="18"/>
      <c r="GHO69" s="18"/>
      <c r="GHP69" s="18"/>
      <c r="GHQ69" s="18"/>
      <c r="GHR69" s="18"/>
      <c r="GHS69" s="18"/>
      <c r="GHT69" s="18"/>
      <c r="GHU69" s="18"/>
      <c r="GHV69" s="18"/>
      <c r="GHW69" s="18"/>
      <c r="GHX69" s="18"/>
      <c r="GHY69" s="18"/>
      <c r="GHZ69" s="18"/>
      <c r="GIA69" s="18"/>
      <c r="GIB69" s="18"/>
      <c r="GIC69" s="18"/>
      <c r="GID69" s="18"/>
      <c r="GIE69" s="18"/>
      <c r="GIF69" s="18"/>
      <c r="GIG69" s="18"/>
      <c r="GIH69" s="18"/>
      <c r="GII69" s="18"/>
      <c r="GIJ69" s="18"/>
      <c r="GIK69" s="18"/>
      <c r="GIL69" s="18"/>
      <c r="GIM69" s="18"/>
      <c r="GIN69" s="18"/>
      <c r="GIO69" s="18"/>
      <c r="GIP69" s="18"/>
      <c r="GIQ69" s="18"/>
      <c r="GIR69" s="18"/>
      <c r="GIS69" s="18"/>
      <c r="GIT69" s="18"/>
      <c r="GIU69" s="18"/>
      <c r="GIV69" s="18"/>
      <c r="GIW69" s="18"/>
      <c r="GIX69" s="18"/>
      <c r="GIY69" s="18"/>
      <c r="GIZ69" s="18"/>
      <c r="GJA69" s="18"/>
      <c r="GJB69" s="18"/>
      <c r="GJC69" s="18"/>
      <c r="GJD69" s="18"/>
      <c r="GJE69" s="18"/>
      <c r="GJF69" s="18"/>
      <c r="GJG69" s="18"/>
      <c r="GJH69" s="18"/>
      <c r="GJI69" s="18"/>
      <c r="GJJ69" s="18"/>
      <c r="GJK69" s="18"/>
      <c r="GJL69" s="18"/>
      <c r="GJM69" s="18"/>
      <c r="GJN69" s="18"/>
      <c r="GJO69" s="18"/>
      <c r="GJP69" s="18"/>
      <c r="GJQ69" s="18"/>
      <c r="GJR69" s="18"/>
      <c r="GJS69" s="18"/>
      <c r="GJT69" s="18"/>
      <c r="GJU69" s="18"/>
      <c r="GJV69" s="18"/>
      <c r="GJW69" s="18"/>
      <c r="GJX69" s="18"/>
      <c r="GJY69" s="18"/>
      <c r="GJZ69" s="18"/>
      <c r="GKA69" s="18"/>
      <c r="GKB69" s="18"/>
      <c r="GKC69" s="18"/>
      <c r="GKD69" s="18"/>
      <c r="GKE69" s="18"/>
      <c r="GKF69" s="18"/>
      <c r="GKG69" s="18"/>
      <c r="GKH69" s="18"/>
      <c r="GKI69" s="18"/>
      <c r="GKJ69" s="18"/>
      <c r="GKK69" s="18"/>
      <c r="GKL69" s="18"/>
      <c r="GKM69" s="18"/>
      <c r="GKN69" s="18"/>
      <c r="GKO69" s="18"/>
      <c r="GKP69" s="18"/>
      <c r="GKQ69" s="18"/>
      <c r="GKR69" s="18"/>
      <c r="GKS69" s="18"/>
      <c r="GKT69" s="18"/>
      <c r="GKU69" s="18"/>
      <c r="GKV69" s="18"/>
      <c r="GKW69" s="18"/>
      <c r="GKX69" s="18"/>
      <c r="GKY69" s="18"/>
      <c r="GKZ69" s="18"/>
      <c r="GLA69" s="18"/>
      <c r="GLB69" s="18"/>
      <c r="GLC69" s="18"/>
      <c r="GLD69" s="18"/>
      <c r="GLE69" s="18"/>
      <c r="GLF69" s="18"/>
      <c r="GLG69" s="18"/>
      <c r="GLH69" s="18"/>
      <c r="GLI69" s="18"/>
      <c r="GLJ69" s="18"/>
      <c r="GLK69" s="18"/>
      <c r="GLL69" s="18"/>
      <c r="GLM69" s="18"/>
      <c r="GLN69" s="18"/>
      <c r="GLO69" s="18"/>
      <c r="GLP69" s="18"/>
      <c r="GLQ69" s="18"/>
      <c r="GLR69" s="18"/>
      <c r="GLS69" s="18"/>
      <c r="GLT69" s="18"/>
      <c r="GLU69" s="18"/>
      <c r="GLV69" s="18"/>
      <c r="GLW69" s="18"/>
      <c r="GLX69" s="18"/>
      <c r="GLY69" s="18"/>
      <c r="GLZ69" s="18"/>
      <c r="GMA69" s="18"/>
      <c r="GMB69" s="18"/>
      <c r="GMC69" s="18"/>
      <c r="GMD69" s="18"/>
      <c r="GME69" s="18"/>
      <c r="GMF69" s="18"/>
      <c r="GMG69" s="18"/>
      <c r="GMH69" s="18"/>
      <c r="GMI69" s="18"/>
      <c r="GMJ69" s="18"/>
      <c r="GMK69" s="18"/>
      <c r="GML69" s="18"/>
      <c r="GMM69" s="18"/>
      <c r="GMN69" s="18"/>
      <c r="GMO69" s="18"/>
      <c r="GMP69" s="18"/>
      <c r="GMQ69" s="18"/>
      <c r="GMR69" s="18"/>
      <c r="GMS69" s="18"/>
      <c r="GMT69" s="18"/>
      <c r="GMU69" s="18"/>
      <c r="GMV69" s="18"/>
      <c r="GMW69" s="18"/>
      <c r="GMX69" s="18"/>
      <c r="GMY69" s="18"/>
      <c r="GMZ69" s="18"/>
      <c r="GNA69" s="18"/>
      <c r="GNB69" s="18"/>
      <c r="GNC69" s="18"/>
      <c r="GND69" s="18"/>
      <c r="GNE69" s="18"/>
      <c r="GNF69" s="18"/>
      <c r="GNG69" s="18"/>
      <c r="GNH69" s="18"/>
      <c r="GNI69" s="18"/>
      <c r="GNJ69" s="18"/>
      <c r="GNK69" s="18"/>
      <c r="GNL69" s="18"/>
      <c r="GNM69" s="18"/>
      <c r="GNN69" s="18"/>
      <c r="GNO69" s="18"/>
      <c r="GNP69" s="18"/>
      <c r="GNQ69" s="18"/>
      <c r="GNR69" s="18"/>
      <c r="GNS69" s="18"/>
      <c r="GNT69" s="18"/>
      <c r="GNU69" s="18"/>
      <c r="GNV69" s="18"/>
      <c r="GNW69" s="18"/>
      <c r="GNX69" s="18"/>
      <c r="GNY69" s="18"/>
      <c r="GNZ69" s="18"/>
      <c r="GOA69" s="18"/>
      <c r="GOB69" s="18"/>
      <c r="GOC69" s="18"/>
      <c r="GOD69" s="18"/>
      <c r="GOE69" s="18"/>
      <c r="GOF69" s="18"/>
      <c r="GOG69" s="18"/>
      <c r="GOH69" s="18"/>
      <c r="GOI69" s="18"/>
      <c r="GOJ69" s="18"/>
      <c r="GOK69" s="18"/>
      <c r="GOL69" s="18"/>
      <c r="GOM69" s="18"/>
      <c r="GON69" s="18"/>
      <c r="GOO69" s="18"/>
      <c r="GOP69" s="18"/>
      <c r="GOQ69" s="18"/>
      <c r="GOR69" s="18"/>
      <c r="GOS69" s="18"/>
      <c r="GOT69" s="18"/>
      <c r="GOU69" s="18"/>
      <c r="GOV69" s="18"/>
      <c r="GOW69" s="18"/>
      <c r="GOX69" s="18"/>
      <c r="GOY69" s="18"/>
      <c r="GOZ69" s="18"/>
      <c r="GPA69" s="18"/>
      <c r="GPB69" s="18"/>
      <c r="GPC69" s="18"/>
      <c r="GPD69" s="18"/>
      <c r="GPE69" s="18"/>
      <c r="GPF69" s="18"/>
      <c r="GPG69" s="18"/>
      <c r="GPH69" s="18"/>
      <c r="GPI69" s="18"/>
      <c r="GPJ69" s="18"/>
      <c r="GPK69" s="18"/>
      <c r="GPL69" s="18"/>
      <c r="GPM69" s="18"/>
      <c r="GPN69" s="18"/>
      <c r="GPO69" s="18"/>
      <c r="GPP69" s="18"/>
      <c r="GPQ69" s="18"/>
      <c r="GPR69" s="18"/>
      <c r="GPS69" s="18"/>
      <c r="GPT69" s="18"/>
      <c r="GPU69" s="18"/>
      <c r="GPV69" s="18"/>
      <c r="GPW69" s="18"/>
      <c r="GPX69" s="18"/>
      <c r="GPY69" s="18"/>
      <c r="GPZ69" s="18"/>
      <c r="GQA69" s="18"/>
      <c r="GQB69" s="18"/>
      <c r="GQC69" s="18"/>
      <c r="GQD69" s="18"/>
      <c r="GQE69" s="18"/>
      <c r="GQF69" s="18"/>
      <c r="GQG69" s="18"/>
      <c r="GQH69" s="18"/>
      <c r="GQI69" s="18"/>
      <c r="GQJ69" s="18"/>
      <c r="GQK69" s="18"/>
      <c r="GQL69" s="18"/>
      <c r="GQM69" s="18"/>
      <c r="GQN69" s="18"/>
      <c r="GQO69" s="18"/>
      <c r="GQP69" s="18"/>
      <c r="GQQ69" s="18"/>
      <c r="GQR69" s="18"/>
      <c r="GQS69" s="18"/>
      <c r="GQT69" s="18"/>
      <c r="GQU69" s="18"/>
      <c r="GQV69" s="18"/>
      <c r="GQW69" s="18"/>
      <c r="GQX69" s="18"/>
      <c r="GQY69" s="18"/>
      <c r="GQZ69" s="18"/>
      <c r="GRA69" s="18"/>
      <c r="GRB69" s="18"/>
      <c r="GRC69" s="18"/>
      <c r="GRD69" s="18"/>
      <c r="GRE69" s="18"/>
      <c r="GRF69" s="18"/>
      <c r="GRG69" s="18"/>
      <c r="GRH69" s="18"/>
      <c r="GRI69" s="18"/>
      <c r="GRJ69" s="18"/>
      <c r="GRK69" s="18"/>
      <c r="GRL69" s="18"/>
      <c r="GRM69" s="18"/>
      <c r="GRN69" s="18"/>
      <c r="GRO69" s="18"/>
      <c r="GRP69" s="18"/>
      <c r="GRQ69" s="18"/>
      <c r="GRR69" s="18"/>
      <c r="GRS69" s="18"/>
      <c r="GRT69" s="18"/>
      <c r="GRU69" s="18"/>
      <c r="GRV69" s="18"/>
      <c r="GRW69" s="18"/>
      <c r="GRX69" s="18"/>
      <c r="GRY69" s="18"/>
      <c r="GRZ69" s="18"/>
      <c r="GSA69" s="18"/>
      <c r="GSB69" s="18"/>
      <c r="GSC69" s="18"/>
      <c r="GSD69" s="18"/>
      <c r="GSE69" s="18"/>
      <c r="GSF69" s="18"/>
      <c r="GSG69" s="18"/>
      <c r="GSH69" s="18"/>
      <c r="GSI69" s="18"/>
      <c r="GSJ69" s="18"/>
      <c r="GSK69" s="18"/>
      <c r="GSL69" s="18"/>
      <c r="GSM69" s="18"/>
      <c r="GSN69" s="18"/>
      <c r="GSO69" s="18"/>
      <c r="GSP69" s="18"/>
      <c r="GSQ69" s="18"/>
      <c r="GSR69" s="18"/>
      <c r="GSS69" s="18"/>
      <c r="GST69" s="18"/>
      <c r="GSU69" s="18"/>
      <c r="GSV69" s="18"/>
      <c r="GSW69" s="18"/>
      <c r="GSX69" s="18"/>
      <c r="GSY69" s="18"/>
      <c r="GSZ69" s="18"/>
      <c r="GTA69" s="18"/>
      <c r="GTB69" s="18"/>
      <c r="GTC69" s="18"/>
      <c r="GTD69" s="18"/>
      <c r="GTE69" s="18"/>
      <c r="GTF69" s="18"/>
      <c r="GTG69" s="18"/>
      <c r="GTH69" s="18"/>
      <c r="GTI69" s="18"/>
      <c r="GTJ69" s="18"/>
      <c r="GTK69" s="18"/>
      <c r="GTL69" s="18"/>
      <c r="GTM69" s="18"/>
      <c r="GTN69" s="18"/>
      <c r="GTO69" s="18"/>
      <c r="GTP69" s="18"/>
      <c r="GTQ69" s="18"/>
      <c r="GTR69" s="18"/>
      <c r="GTS69" s="18"/>
      <c r="GTT69" s="18"/>
      <c r="GTU69" s="18"/>
      <c r="GTV69" s="18"/>
      <c r="GTW69" s="18"/>
      <c r="GTX69" s="18"/>
      <c r="GTY69" s="18"/>
      <c r="GTZ69" s="18"/>
      <c r="GUA69" s="18"/>
      <c r="GUB69" s="18"/>
      <c r="GUC69" s="18"/>
      <c r="GUD69" s="18"/>
      <c r="GUE69" s="18"/>
      <c r="GUF69" s="18"/>
      <c r="GUG69" s="18"/>
      <c r="GUH69" s="18"/>
      <c r="GUI69" s="18"/>
      <c r="GUJ69" s="18"/>
      <c r="GUK69" s="18"/>
      <c r="GUL69" s="18"/>
      <c r="GUM69" s="18"/>
      <c r="GUN69" s="18"/>
      <c r="GUO69" s="18"/>
      <c r="GUP69" s="18"/>
      <c r="GUQ69" s="18"/>
      <c r="GUR69" s="18"/>
      <c r="GUS69" s="18"/>
      <c r="GUT69" s="18"/>
      <c r="GUU69" s="18"/>
      <c r="GUV69" s="18"/>
      <c r="GUW69" s="18"/>
      <c r="GUX69" s="18"/>
      <c r="GUY69" s="18"/>
      <c r="GUZ69" s="18"/>
      <c r="GVA69" s="18"/>
      <c r="GVB69" s="18"/>
      <c r="GVC69" s="18"/>
      <c r="GVD69" s="18"/>
      <c r="GVE69" s="18"/>
      <c r="GVF69" s="18"/>
      <c r="GVG69" s="18"/>
      <c r="GVH69" s="18"/>
      <c r="GVI69" s="18"/>
      <c r="GVJ69" s="18"/>
      <c r="GVK69" s="18"/>
      <c r="GVL69" s="18"/>
      <c r="GVM69" s="18"/>
      <c r="GVN69" s="18"/>
      <c r="GVO69" s="18"/>
      <c r="GVP69" s="18"/>
      <c r="GVQ69" s="18"/>
      <c r="GVR69" s="18"/>
      <c r="GVS69" s="18"/>
      <c r="GVT69" s="18"/>
      <c r="GVU69" s="18"/>
      <c r="GVV69" s="18"/>
      <c r="GVW69" s="18"/>
      <c r="GVX69" s="18"/>
      <c r="GVY69" s="18"/>
      <c r="GVZ69" s="18"/>
      <c r="GWA69" s="18"/>
      <c r="GWB69" s="18"/>
      <c r="GWC69" s="18"/>
      <c r="GWD69" s="18"/>
      <c r="GWE69" s="18"/>
      <c r="GWF69" s="18"/>
      <c r="GWG69" s="18"/>
      <c r="GWH69" s="18"/>
      <c r="GWI69" s="18"/>
      <c r="GWJ69" s="18"/>
      <c r="GWK69" s="18"/>
      <c r="GWL69" s="18"/>
      <c r="GWM69" s="18"/>
      <c r="GWN69" s="18"/>
      <c r="GWO69" s="18"/>
      <c r="GWP69" s="18"/>
      <c r="GWQ69" s="18"/>
      <c r="GWR69" s="18"/>
      <c r="GWS69" s="18"/>
      <c r="GWT69" s="18"/>
      <c r="GWU69" s="18"/>
      <c r="GWV69" s="18"/>
      <c r="GWW69" s="18"/>
      <c r="GWX69" s="18"/>
      <c r="GWY69" s="18"/>
      <c r="GWZ69" s="18"/>
      <c r="GXA69" s="18"/>
      <c r="GXB69" s="18"/>
      <c r="GXC69" s="18"/>
      <c r="GXD69" s="18"/>
      <c r="GXE69" s="18"/>
      <c r="GXF69" s="18"/>
      <c r="GXG69" s="18"/>
      <c r="GXH69" s="18"/>
      <c r="GXI69" s="18"/>
      <c r="GXJ69" s="18"/>
      <c r="GXK69" s="18"/>
      <c r="GXL69" s="18"/>
      <c r="GXM69" s="18"/>
      <c r="GXN69" s="18"/>
      <c r="GXO69" s="18"/>
      <c r="GXP69" s="18"/>
      <c r="GXQ69" s="18"/>
      <c r="GXR69" s="18"/>
      <c r="GXS69" s="18"/>
      <c r="GXT69" s="18"/>
      <c r="GXU69" s="18"/>
      <c r="GXV69" s="18"/>
      <c r="GXW69" s="18"/>
      <c r="GXX69" s="18"/>
      <c r="GXY69" s="18"/>
      <c r="GXZ69" s="18"/>
      <c r="GYA69" s="18"/>
      <c r="GYB69" s="18"/>
      <c r="GYC69" s="18"/>
      <c r="GYD69" s="18"/>
      <c r="GYE69" s="18"/>
      <c r="GYF69" s="18"/>
      <c r="GYG69" s="18"/>
      <c r="GYH69" s="18"/>
      <c r="GYI69" s="18"/>
      <c r="GYJ69" s="18"/>
      <c r="GYK69" s="18"/>
      <c r="GYL69" s="18"/>
      <c r="GYM69" s="18"/>
      <c r="GYN69" s="18"/>
      <c r="GYO69" s="18"/>
      <c r="GYP69" s="18"/>
      <c r="GYQ69" s="18"/>
      <c r="GYR69" s="18"/>
      <c r="GYS69" s="18"/>
      <c r="GYT69" s="18"/>
      <c r="GYU69" s="18"/>
      <c r="GYV69" s="18"/>
      <c r="GYW69" s="18"/>
      <c r="GYX69" s="18"/>
      <c r="GYY69" s="18"/>
      <c r="GYZ69" s="18"/>
      <c r="GZA69" s="18"/>
      <c r="GZB69" s="18"/>
      <c r="GZC69" s="18"/>
      <c r="GZD69" s="18"/>
      <c r="GZE69" s="18"/>
      <c r="GZF69" s="18"/>
      <c r="GZG69" s="18"/>
      <c r="GZH69" s="18"/>
      <c r="GZI69" s="18"/>
      <c r="GZJ69" s="18"/>
      <c r="GZK69" s="18"/>
      <c r="GZL69" s="18"/>
      <c r="GZM69" s="18"/>
      <c r="GZN69" s="18"/>
      <c r="GZO69" s="18"/>
      <c r="GZP69" s="18"/>
      <c r="GZQ69" s="18"/>
      <c r="GZR69" s="18"/>
      <c r="GZS69" s="18"/>
      <c r="GZT69" s="18"/>
      <c r="GZU69" s="18"/>
      <c r="GZV69" s="18"/>
      <c r="GZW69" s="18"/>
      <c r="GZX69" s="18"/>
      <c r="GZY69" s="18"/>
      <c r="GZZ69" s="18"/>
      <c r="HAA69" s="18"/>
      <c r="HAB69" s="18"/>
      <c r="HAC69" s="18"/>
      <c r="HAD69" s="18"/>
      <c r="HAE69" s="18"/>
      <c r="HAF69" s="18"/>
      <c r="HAG69" s="18"/>
      <c r="HAH69" s="18"/>
      <c r="HAI69" s="18"/>
      <c r="HAJ69" s="18"/>
      <c r="HAK69" s="18"/>
      <c r="HAL69" s="18"/>
      <c r="HAM69" s="18"/>
      <c r="HAN69" s="18"/>
      <c r="HAO69" s="18"/>
      <c r="HAP69" s="18"/>
      <c r="HAQ69" s="18"/>
      <c r="HAR69" s="18"/>
      <c r="HAS69" s="18"/>
      <c r="HAT69" s="18"/>
      <c r="HAU69" s="18"/>
      <c r="HAV69" s="18"/>
      <c r="HAW69" s="18"/>
      <c r="HAX69" s="18"/>
      <c r="HAY69" s="18"/>
      <c r="HAZ69" s="18"/>
      <c r="HBA69" s="18"/>
      <c r="HBB69" s="18"/>
      <c r="HBC69" s="18"/>
      <c r="HBD69" s="18"/>
      <c r="HBE69" s="18"/>
      <c r="HBF69" s="18"/>
      <c r="HBG69" s="18"/>
      <c r="HBH69" s="18"/>
      <c r="HBI69" s="18"/>
      <c r="HBJ69" s="18"/>
      <c r="HBK69" s="18"/>
      <c r="HBL69" s="18"/>
      <c r="HBM69" s="18"/>
      <c r="HBN69" s="18"/>
      <c r="HBO69" s="18"/>
      <c r="HBP69" s="18"/>
      <c r="HBQ69" s="18"/>
      <c r="HBR69" s="18"/>
      <c r="HBS69" s="18"/>
      <c r="HBT69" s="18"/>
      <c r="HBU69" s="18"/>
      <c r="HBV69" s="18"/>
      <c r="HBW69" s="18"/>
      <c r="HBX69" s="18"/>
      <c r="HBY69" s="18"/>
      <c r="HBZ69" s="18"/>
      <c r="HCA69" s="18"/>
      <c r="HCB69" s="18"/>
      <c r="HCC69" s="18"/>
      <c r="HCD69" s="18"/>
      <c r="HCE69" s="18"/>
      <c r="HCF69" s="18"/>
      <c r="HCG69" s="18"/>
      <c r="HCH69" s="18"/>
      <c r="HCI69" s="18"/>
      <c r="HCJ69" s="18"/>
      <c r="HCK69" s="18"/>
      <c r="HCL69" s="18"/>
      <c r="HCM69" s="18"/>
      <c r="HCN69" s="18"/>
      <c r="HCO69" s="18"/>
      <c r="HCP69" s="18"/>
      <c r="HCQ69" s="18"/>
      <c r="HCR69" s="18"/>
      <c r="HCS69" s="18"/>
      <c r="HCT69" s="18"/>
      <c r="HCU69" s="18"/>
      <c r="HCV69" s="18"/>
      <c r="HCW69" s="18"/>
      <c r="HCX69" s="18"/>
      <c r="HCY69" s="18"/>
      <c r="HCZ69" s="18"/>
      <c r="HDA69" s="18"/>
      <c r="HDB69" s="18"/>
      <c r="HDC69" s="18"/>
      <c r="HDD69" s="18"/>
      <c r="HDE69" s="18"/>
      <c r="HDF69" s="18"/>
      <c r="HDG69" s="18"/>
      <c r="HDH69" s="18"/>
      <c r="HDI69" s="18"/>
      <c r="HDJ69" s="18"/>
      <c r="HDK69" s="18"/>
      <c r="HDL69" s="18"/>
      <c r="HDM69" s="18"/>
      <c r="HDN69" s="18"/>
      <c r="HDO69" s="18"/>
      <c r="HDP69" s="18"/>
      <c r="HDQ69" s="18"/>
      <c r="HDR69" s="18"/>
      <c r="HDS69" s="18"/>
      <c r="HDT69" s="18"/>
      <c r="HDU69" s="18"/>
      <c r="HDV69" s="18"/>
      <c r="HDW69" s="18"/>
      <c r="HDX69" s="18"/>
      <c r="HDY69" s="18"/>
      <c r="HDZ69" s="18"/>
      <c r="HEA69" s="18"/>
      <c r="HEB69" s="18"/>
      <c r="HEC69" s="18"/>
      <c r="HED69" s="18"/>
      <c r="HEE69" s="18"/>
      <c r="HEF69" s="18"/>
      <c r="HEG69" s="18"/>
      <c r="HEH69" s="18"/>
      <c r="HEI69" s="18"/>
      <c r="HEJ69" s="18"/>
      <c r="HEK69" s="18"/>
      <c r="HEL69" s="18"/>
      <c r="HEM69" s="18"/>
      <c r="HEN69" s="18"/>
      <c r="HEO69" s="18"/>
      <c r="HEP69" s="18"/>
      <c r="HEQ69" s="18"/>
      <c r="HER69" s="18"/>
      <c r="HES69" s="18"/>
      <c r="HET69" s="18"/>
      <c r="HEU69" s="18"/>
      <c r="HEV69" s="18"/>
      <c r="HEW69" s="18"/>
      <c r="HEX69" s="18"/>
      <c r="HEY69" s="18"/>
      <c r="HEZ69" s="18"/>
      <c r="HFA69" s="18"/>
      <c r="HFB69" s="18"/>
      <c r="HFC69" s="18"/>
      <c r="HFD69" s="18"/>
      <c r="HFE69" s="18"/>
      <c r="HFF69" s="18"/>
      <c r="HFG69" s="18"/>
      <c r="HFH69" s="18"/>
      <c r="HFI69" s="18"/>
      <c r="HFJ69" s="18"/>
      <c r="HFK69" s="18"/>
      <c r="HFL69" s="18"/>
      <c r="HFM69" s="18"/>
      <c r="HFN69" s="18"/>
      <c r="HFO69" s="18"/>
      <c r="HFP69" s="18"/>
      <c r="HFQ69" s="18"/>
      <c r="HFR69" s="18"/>
      <c r="HFS69" s="18"/>
      <c r="HFT69" s="18"/>
      <c r="HFU69" s="18"/>
      <c r="HFV69" s="18"/>
      <c r="HFW69" s="18"/>
      <c r="HFX69" s="18"/>
      <c r="HFY69" s="18"/>
      <c r="HFZ69" s="18"/>
      <c r="HGA69" s="18"/>
      <c r="HGB69" s="18"/>
      <c r="HGC69" s="18"/>
      <c r="HGD69" s="18"/>
      <c r="HGE69" s="18"/>
      <c r="HGF69" s="18"/>
      <c r="HGG69" s="18"/>
      <c r="HGH69" s="18"/>
      <c r="HGI69" s="18"/>
      <c r="HGJ69" s="18"/>
      <c r="HGK69" s="18"/>
      <c r="HGL69" s="18"/>
      <c r="HGM69" s="18"/>
      <c r="HGN69" s="18"/>
      <c r="HGO69" s="18"/>
      <c r="HGP69" s="18"/>
      <c r="HGQ69" s="18"/>
      <c r="HGR69" s="18"/>
      <c r="HGS69" s="18"/>
      <c r="HGT69" s="18"/>
      <c r="HGU69" s="18"/>
      <c r="HGV69" s="18"/>
      <c r="HGW69" s="18"/>
      <c r="HGX69" s="18"/>
      <c r="HGY69" s="18"/>
      <c r="HGZ69" s="18"/>
      <c r="HHA69" s="18"/>
      <c r="HHB69" s="18"/>
      <c r="HHC69" s="18"/>
      <c r="HHD69" s="18"/>
      <c r="HHE69" s="18"/>
      <c r="HHF69" s="18"/>
      <c r="HHG69" s="18"/>
      <c r="HHH69" s="18"/>
      <c r="HHI69" s="18"/>
      <c r="HHJ69" s="18"/>
      <c r="HHK69" s="18"/>
      <c r="HHL69" s="18"/>
      <c r="HHM69" s="18"/>
      <c r="HHN69" s="18"/>
      <c r="HHO69" s="18"/>
      <c r="HHP69" s="18"/>
      <c r="HHQ69" s="18"/>
      <c r="HHR69" s="18"/>
      <c r="HHS69" s="18"/>
      <c r="HHT69" s="18"/>
      <c r="HHU69" s="18"/>
      <c r="HHV69" s="18"/>
      <c r="HHW69" s="18"/>
      <c r="HHX69" s="18"/>
      <c r="HHY69" s="18"/>
      <c r="HHZ69" s="18"/>
      <c r="HIA69" s="18"/>
      <c r="HIB69" s="18"/>
      <c r="HIC69" s="18"/>
      <c r="HID69" s="18"/>
      <c r="HIE69" s="18"/>
      <c r="HIF69" s="18"/>
      <c r="HIG69" s="18"/>
      <c r="HIH69" s="18"/>
      <c r="HII69" s="18"/>
      <c r="HIJ69" s="18"/>
      <c r="HIK69" s="18"/>
      <c r="HIL69" s="18"/>
      <c r="HIM69" s="18"/>
      <c r="HIN69" s="18"/>
      <c r="HIO69" s="18"/>
      <c r="HIP69" s="18"/>
      <c r="HIQ69" s="18"/>
      <c r="HIR69" s="18"/>
      <c r="HIS69" s="18"/>
      <c r="HIT69" s="18"/>
      <c r="HIU69" s="18"/>
      <c r="HIV69" s="18"/>
      <c r="HIW69" s="18"/>
      <c r="HIX69" s="18"/>
      <c r="HIY69" s="18"/>
      <c r="HIZ69" s="18"/>
      <c r="HJA69" s="18"/>
      <c r="HJB69" s="18"/>
      <c r="HJC69" s="18"/>
      <c r="HJD69" s="18"/>
      <c r="HJE69" s="18"/>
      <c r="HJF69" s="18"/>
      <c r="HJG69" s="18"/>
      <c r="HJH69" s="18"/>
      <c r="HJI69" s="18"/>
      <c r="HJJ69" s="18"/>
      <c r="HJK69" s="18"/>
      <c r="HJL69" s="18"/>
      <c r="HJM69" s="18"/>
      <c r="HJN69" s="18"/>
      <c r="HJO69" s="18"/>
      <c r="HJP69" s="18"/>
      <c r="HJQ69" s="18"/>
      <c r="HJR69" s="18"/>
      <c r="HJS69" s="18"/>
      <c r="HJT69" s="18"/>
      <c r="HJU69" s="18"/>
      <c r="HJV69" s="18"/>
      <c r="HJW69" s="18"/>
      <c r="HJX69" s="18"/>
      <c r="HJY69" s="18"/>
      <c r="HJZ69" s="18"/>
      <c r="HKA69" s="18"/>
      <c r="HKB69" s="18"/>
      <c r="HKC69" s="18"/>
      <c r="HKD69" s="18"/>
      <c r="HKE69" s="18"/>
      <c r="HKF69" s="18"/>
      <c r="HKG69" s="18"/>
      <c r="HKH69" s="18"/>
      <c r="HKI69" s="18"/>
      <c r="HKJ69" s="18"/>
      <c r="HKK69" s="18"/>
      <c r="HKL69" s="18"/>
      <c r="HKM69" s="18"/>
      <c r="HKN69" s="18"/>
      <c r="HKO69" s="18"/>
      <c r="HKP69" s="18"/>
      <c r="HKQ69" s="18"/>
      <c r="HKR69" s="18"/>
      <c r="HKS69" s="18"/>
      <c r="HKT69" s="18"/>
      <c r="HKU69" s="18"/>
      <c r="HKV69" s="18"/>
      <c r="HKW69" s="18"/>
      <c r="HKX69" s="18"/>
      <c r="HKY69" s="18"/>
      <c r="HKZ69" s="18"/>
      <c r="HLA69" s="18"/>
      <c r="HLB69" s="18"/>
      <c r="HLC69" s="18"/>
      <c r="HLD69" s="18"/>
      <c r="HLE69" s="18"/>
      <c r="HLF69" s="18"/>
      <c r="HLG69" s="18"/>
      <c r="HLH69" s="18"/>
      <c r="HLI69" s="18"/>
      <c r="HLJ69" s="18"/>
      <c r="HLK69" s="18"/>
      <c r="HLL69" s="18"/>
      <c r="HLM69" s="18"/>
      <c r="HLN69" s="18"/>
      <c r="HLO69" s="18"/>
      <c r="HLP69" s="18"/>
      <c r="HLQ69" s="18"/>
      <c r="HLR69" s="18"/>
      <c r="HLS69" s="18"/>
      <c r="HLT69" s="18"/>
      <c r="HLU69" s="18"/>
      <c r="HLV69" s="18"/>
      <c r="HLW69" s="18"/>
      <c r="HLX69" s="18"/>
      <c r="HLY69" s="18"/>
      <c r="HLZ69" s="18"/>
      <c r="HMA69" s="18"/>
      <c r="HMB69" s="18"/>
      <c r="HMC69" s="18"/>
      <c r="HMD69" s="18"/>
      <c r="HME69" s="18"/>
      <c r="HMF69" s="18"/>
      <c r="HMG69" s="18"/>
      <c r="HMH69" s="18"/>
      <c r="HMI69" s="18"/>
      <c r="HMJ69" s="18"/>
      <c r="HMK69" s="18"/>
      <c r="HML69" s="18"/>
      <c r="HMM69" s="18"/>
      <c r="HMN69" s="18"/>
      <c r="HMO69" s="18"/>
      <c r="HMP69" s="18"/>
      <c r="HMQ69" s="18"/>
      <c r="HMR69" s="18"/>
      <c r="HMS69" s="18"/>
      <c r="HMT69" s="18"/>
      <c r="HMU69" s="18"/>
      <c r="HMV69" s="18"/>
      <c r="HMW69" s="18"/>
      <c r="HMX69" s="18"/>
      <c r="HMY69" s="18"/>
      <c r="HMZ69" s="18"/>
      <c r="HNA69" s="18"/>
      <c r="HNB69" s="18"/>
      <c r="HNC69" s="18"/>
      <c r="HND69" s="18"/>
      <c r="HNE69" s="18"/>
      <c r="HNF69" s="18"/>
      <c r="HNG69" s="18"/>
      <c r="HNH69" s="18"/>
      <c r="HNI69" s="18"/>
      <c r="HNJ69" s="18"/>
      <c r="HNK69" s="18"/>
      <c r="HNL69" s="18"/>
      <c r="HNM69" s="18"/>
      <c r="HNN69" s="18"/>
      <c r="HNO69" s="18"/>
      <c r="HNP69" s="18"/>
      <c r="HNQ69" s="18"/>
      <c r="HNR69" s="18"/>
      <c r="HNS69" s="18"/>
      <c r="HNT69" s="18"/>
      <c r="HNU69" s="18"/>
      <c r="HNV69" s="18"/>
      <c r="HNW69" s="18"/>
      <c r="HNX69" s="18"/>
      <c r="HNY69" s="18"/>
      <c r="HNZ69" s="18"/>
      <c r="HOA69" s="18"/>
      <c r="HOB69" s="18"/>
      <c r="HOC69" s="18"/>
      <c r="HOD69" s="18"/>
      <c r="HOE69" s="18"/>
      <c r="HOF69" s="18"/>
      <c r="HOG69" s="18"/>
      <c r="HOH69" s="18"/>
      <c r="HOI69" s="18"/>
      <c r="HOJ69" s="18"/>
      <c r="HOK69" s="18"/>
      <c r="HOL69" s="18"/>
      <c r="HOM69" s="18"/>
      <c r="HON69" s="18"/>
      <c r="HOO69" s="18"/>
      <c r="HOP69" s="18"/>
      <c r="HOQ69" s="18"/>
      <c r="HOR69" s="18"/>
      <c r="HOS69" s="18"/>
      <c r="HOT69" s="18"/>
      <c r="HOU69" s="18"/>
      <c r="HOV69" s="18"/>
      <c r="HOW69" s="18"/>
      <c r="HOX69" s="18"/>
      <c r="HOY69" s="18"/>
      <c r="HOZ69" s="18"/>
      <c r="HPA69" s="18"/>
      <c r="HPB69" s="18"/>
      <c r="HPC69" s="18"/>
      <c r="HPD69" s="18"/>
      <c r="HPE69" s="18"/>
      <c r="HPF69" s="18"/>
      <c r="HPG69" s="18"/>
      <c r="HPH69" s="18"/>
      <c r="HPI69" s="18"/>
      <c r="HPJ69" s="18"/>
      <c r="HPK69" s="18"/>
      <c r="HPL69" s="18"/>
      <c r="HPM69" s="18"/>
      <c r="HPN69" s="18"/>
      <c r="HPO69" s="18"/>
      <c r="HPP69" s="18"/>
      <c r="HPQ69" s="18"/>
      <c r="HPR69" s="18"/>
      <c r="HPS69" s="18"/>
      <c r="HPT69" s="18"/>
      <c r="HPU69" s="18"/>
      <c r="HPV69" s="18"/>
      <c r="HPW69" s="18"/>
      <c r="HPX69" s="18"/>
      <c r="HPY69" s="18"/>
      <c r="HPZ69" s="18"/>
      <c r="HQA69" s="18"/>
      <c r="HQB69" s="18"/>
      <c r="HQC69" s="18"/>
      <c r="HQD69" s="18"/>
      <c r="HQE69" s="18"/>
      <c r="HQF69" s="18"/>
      <c r="HQG69" s="18"/>
      <c r="HQH69" s="18"/>
      <c r="HQI69" s="18"/>
      <c r="HQJ69" s="18"/>
      <c r="HQK69" s="18"/>
      <c r="HQL69" s="18"/>
      <c r="HQM69" s="18"/>
      <c r="HQN69" s="18"/>
      <c r="HQO69" s="18"/>
      <c r="HQP69" s="18"/>
      <c r="HQQ69" s="18"/>
      <c r="HQR69" s="18"/>
      <c r="HQS69" s="18"/>
      <c r="HQT69" s="18"/>
      <c r="HQU69" s="18"/>
      <c r="HQV69" s="18"/>
      <c r="HQW69" s="18"/>
      <c r="HQX69" s="18"/>
      <c r="HQY69" s="18"/>
      <c r="HQZ69" s="18"/>
      <c r="HRA69" s="18"/>
      <c r="HRB69" s="18"/>
      <c r="HRC69" s="18"/>
      <c r="HRD69" s="18"/>
      <c r="HRE69" s="18"/>
      <c r="HRF69" s="18"/>
      <c r="HRG69" s="18"/>
      <c r="HRH69" s="18"/>
      <c r="HRI69" s="18"/>
      <c r="HRJ69" s="18"/>
      <c r="HRK69" s="18"/>
      <c r="HRL69" s="18"/>
      <c r="HRM69" s="18"/>
      <c r="HRN69" s="18"/>
      <c r="HRO69" s="18"/>
      <c r="HRP69" s="18"/>
      <c r="HRQ69" s="18"/>
      <c r="HRR69" s="18"/>
      <c r="HRS69" s="18"/>
      <c r="HRT69" s="18"/>
      <c r="HRU69" s="18"/>
      <c r="HRV69" s="18"/>
      <c r="HRW69" s="18"/>
      <c r="HRX69" s="18"/>
      <c r="HRY69" s="18"/>
      <c r="HRZ69" s="18"/>
      <c r="HSA69" s="18"/>
      <c r="HSB69" s="18"/>
      <c r="HSC69" s="18"/>
      <c r="HSD69" s="18"/>
      <c r="HSE69" s="18"/>
      <c r="HSF69" s="18"/>
      <c r="HSG69" s="18"/>
      <c r="HSH69" s="18"/>
      <c r="HSI69" s="18"/>
      <c r="HSJ69" s="18"/>
      <c r="HSK69" s="18"/>
      <c r="HSL69" s="18"/>
      <c r="HSM69" s="18"/>
      <c r="HSN69" s="18"/>
      <c r="HSO69" s="18"/>
      <c r="HSP69" s="18"/>
      <c r="HSQ69" s="18"/>
      <c r="HSR69" s="18"/>
      <c r="HSS69" s="18"/>
      <c r="HST69" s="18"/>
      <c r="HSU69" s="18"/>
      <c r="HSV69" s="18"/>
      <c r="HSW69" s="18"/>
      <c r="HSX69" s="18"/>
      <c r="HSY69" s="18"/>
      <c r="HSZ69" s="18"/>
      <c r="HTA69" s="18"/>
      <c r="HTB69" s="18"/>
      <c r="HTC69" s="18"/>
      <c r="HTD69" s="18"/>
      <c r="HTE69" s="18"/>
      <c r="HTF69" s="18"/>
      <c r="HTG69" s="18"/>
      <c r="HTH69" s="18"/>
      <c r="HTI69" s="18"/>
      <c r="HTJ69" s="18"/>
      <c r="HTK69" s="18"/>
      <c r="HTL69" s="18"/>
      <c r="HTM69" s="18"/>
      <c r="HTN69" s="18"/>
      <c r="HTO69" s="18"/>
      <c r="HTP69" s="18"/>
      <c r="HTQ69" s="18"/>
      <c r="HTR69" s="18"/>
      <c r="HTS69" s="18"/>
      <c r="HTT69" s="18"/>
      <c r="HTU69" s="18"/>
      <c r="HTV69" s="18"/>
      <c r="HTW69" s="18"/>
      <c r="HTX69" s="18"/>
      <c r="HTY69" s="18"/>
      <c r="HTZ69" s="18"/>
      <c r="HUA69" s="18"/>
      <c r="HUB69" s="18"/>
      <c r="HUC69" s="18"/>
      <c r="HUD69" s="18"/>
      <c r="HUE69" s="18"/>
      <c r="HUF69" s="18"/>
      <c r="HUG69" s="18"/>
      <c r="HUH69" s="18"/>
      <c r="HUI69" s="18"/>
      <c r="HUJ69" s="18"/>
      <c r="HUK69" s="18"/>
      <c r="HUL69" s="18"/>
      <c r="HUM69" s="18"/>
      <c r="HUN69" s="18"/>
      <c r="HUO69" s="18"/>
      <c r="HUP69" s="18"/>
      <c r="HUQ69" s="18"/>
      <c r="HUR69" s="18"/>
      <c r="HUS69" s="18"/>
      <c r="HUT69" s="18"/>
      <c r="HUU69" s="18"/>
      <c r="HUV69" s="18"/>
      <c r="HUW69" s="18"/>
      <c r="HUX69" s="18"/>
      <c r="HUY69" s="18"/>
      <c r="HUZ69" s="18"/>
      <c r="HVA69" s="18"/>
      <c r="HVB69" s="18"/>
      <c r="HVC69" s="18"/>
      <c r="HVD69" s="18"/>
      <c r="HVE69" s="18"/>
      <c r="HVF69" s="18"/>
      <c r="HVG69" s="18"/>
      <c r="HVH69" s="18"/>
      <c r="HVI69" s="18"/>
      <c r="HVJ69" s="18"/>
      <c r="HVK69" s="18"/>
      <c r="HVL69" s="18"/>
      <c r="HVM69" s="18"/>
      <c r="HVN69" s="18"/>
      <c r="HVO69" s="18"/>
      <c r="HVP69" s="18"/>
      <c r="HVQ69" s="18"/>
      <c r="HVR69" s="18"/>
      <c r="HVS69" s="18"/>
      <c r="HVT69" s="18"/>
      <c r="HVU69" s="18"/>
      <c r="HVV69" s="18"/>
      <c r="HVW69" s="18"/>
      <c r="HVX69" s="18"/>
      <c r="HVY69" s="18"/>
      <c r="HVZ69" s="18"/>
      <c r="HWA69" s="18"/>
      <c r="HWB69" s="18"/>
      <c r="HWC69" s="18"/>
      <c r="HWD69" s="18"/>
      <c r="HWE69" s="18"/>
      <c r="HWF69" s="18"/>
      <c r="HWG69" s="18"/>
      <c r="HWH69" s="18"/>
      <c r="HWI69" s="18"/>
      <c r="HWJ69" s="18"/>
      <c r="HWK69" s="18"/>
      <c r="HWL69" s="18"/>
      <c r="HWM69" s="18"/>
      <c r="HWN69" s="18"/>
      <c r="HWO69" s="18"/>
      <c r="HWP69" s="18"/>
      <c r="HWQ69" s="18"/>
      <c r="HWR69" s="18"/>
      <c r="HWS69" s="18"/>
      <c r="HWT69" s="18"/>
      <c r="HWU69" s="18"/>
      <c r="HWV69" s="18"/>
      <c r="HWW69" s="18"/>
      <c r="HWX69" s="18"/>
      <c r="HWY69" s="18"/>
      <c r="HWZ69" s="18"/>
      <c r="HXA69" s="18"/>
      <c r="HXB69" s="18"/>
      <c r="HXC69" s="18"/>
      <c r="HXD69" s="18"/>
      <c r="HXE69" s="18"/>
      <c r="HXF69" s="18"/>
      <c r="HXG69" s="18"/>
      <c r="HXH69" s="18"/>
      <c r="HXI69" s="18"/>
      <c r="HXJ69" s="18"/>
      <c r="HXK69" s="18"/>
      <c r="HXL69" s="18"/>
      <c r="HXM69" s="18"/>
      <c r="HXN69" s="18"/>
      <c r="HXO69" s="18"/>
      <c r="HXP69" s="18"/>
      <c r="HXQ69" s="18"/>
      <c r="HXR69" s="18"/>
      <c r="HXS69" s="18"/>
      <c r="HXT69" s="18"/>
      <c r="HXU69" s="18"/>
      <c r="HXV69" s="18"/>
      <c r="HXW69" s="18"/>
      <c r="HXX69" s="18"/>
      <c r="HXY69" s="18"/>
      <c r="HXZ69" s="18"/>
      <c r="HYA69" s="18"/>
      <c r="HYB69" s="18"/>
      <c r="HYC69" s="18"/>
      <c r="HYD69" s="18"/>
      <c r="HYE69" s="18"/>
      <c r="HYF69" s="18"/>
      <c r="HYG69" s="18"/>
      <c r="HYH69" s="18"/>
      <c r="HYI69" s="18"/>
      <c r="HYJ69" s="18"/>
      <c r="HYK69" s="18"/>
      <c r="HYL69" s="18"/>
      <c r="HYM69" s="18"/>
      <c r="HYN69" s="18"/>
      <c r="HYO69" s="18"/>
      <c r="HYP69" s="18"/>
      <c r="HYQ69" s="18"/>
      <c r="HYR69" s="18"/>
      <c r="HYS69" s="18"/>
      <c r="HYT69" s="18"/>
      <c r="HYU69" s="18"/>
      <c r="HYV69" s="18"/>
      <c r="HYW69" s="18"/>
      <c r="HYX69" s="18"/>
      <c r="HYY69" s="18"/>
      <c r="HYZ69" s="18"/>
      <c r="HZA69" s="18"/>
      <c r="HZB69" s="18"/>
      <c r="HZC69" s="18"/>
      <c r="HZD69" s="18"/>
      <c r="HZE69" s="18"/>
      <c r="HZF69" s="18"/>
      <c r="HZG69" s="18"/>
      <c r="HZH69" s="18"/>
      <c r="HZI69" s="18"/>
      <c r="HZJ69" s="18"/>
      <c r="HZK69" s="18"/>
      <c r="HZL69" s="18"/>
      <c r="HZM69" s="18"/>
      <c r="HZN69" s="18"/>
      <c r="HZO69" s="18"/>
      <c r="HZP69" s="18"/>
      <c r="HZQ69" s="18"/>
      <c r="HZR69" s="18"/>
      <c r="HZS69" s="18"/>
      <c r="HZT69" s="18"/>
      <c r="HZU69" s="18"/>
      <c r="HZV69" s="18"/>
      <c r="HZW69" s="18"/>
      <c r="HZX69" s="18"/>
      <c r="HZY69" s="18"/>
      <c r="HZZ69" s="18"/>
      <c r="IAA69" s="18"/>
      <c r="IAB69" s="18"/>
      <c r="IAC69" s="18"/>
      <c r="IAD69" s="18"/>
      <c r="IAE69" s="18"/>
      <c r="IAF69" s="18"/>
      <c r="IAG69" s="18"/>
      <c r="IAH69" s="18"/>
      <c r="IAI69" s="18"/>
      <c r="IAJ69" s="18"/>
      <c r="IAK69" s="18"/>
      <c r="IAL69" s="18"/>
      <c r="IAM69" s="18"/>
      <c r="IAN69" s="18"/>
      <c r="IAO69" s="18"/>
      <c r="IAP69" s="18"/>
      <c r="IAQ69" s="18"/>
      <c r="IAR69" s="18"/>
      <c r="IAS69" s="18"/>
      <c r="IAT69" s="18"/>
      <c r="IAU69" s="18"/>
      <c r="IAV69" s="18"/>
      <c r="IAW69" s="18"/>
      <c r="IAX69" s="18"/>
      <c r="IAY69" s="18"/>
      <c r="IAZ69" s="18"/>
      <c r="IBA69" s="18"/>
      <c r="IBB69" s="18"/>
      <c r="IBC69" s="18"/>
      <c r="IBD69" s="18"/>
      <c r="IBE69" s="18"/>
      <c r="IBF69" s="18"/>
      <c r="IBG69" s="18"/>
      <c r="IBH69" s="18"/>
      <c r="IBI69" s="18"/>
      <c r="IBJ69" s="18"/>
      <c r="IBK69" s="18"/>
      <c r="IBL69" s="18"/>
      <c r="IBM69" s="18"/>
      <c r="IBN69" s="18"/>
      <c r="IBO69" s="18"/>
      <c r="IBP69" s="18"/>
      <c r="IBQ69" s="18"/>
      <c r="IBR69" s="18"/>
      <c r="IBS69" s="18"/>
      <c r="IBT69" s="18"/>
      <c r="IBU69" s="18"/>
      <c r="IBV69" s="18"/>
      <c r="IBW69" s="18"/>
      <c r="IBX69" s="18"/>
      <c r="IBY69" s="18"/>
      <c r="IBZ69" s="18"/>
      <c r="ICA69" s="18"/>
      <c r="ICB69" s="18"/>
      <c r="ICC69" s="18"/>
      <c r="ICD69" s="18"/>
      <c r="ICE69" s="18"/>
      <c r="ICF69" s="18"/>
      <c r="ICG69" s="18"/>
      <c r="ICH69" s="18"/>
      <c r="ICI69" s="18"/>
      <c r="ICJ69" s="18"/>
      <c r="ICK69" s="18"/>
      <c r="ICL69" s="18"/>
      <c r="ICM69" s="18"/>
      <c r="ICN69" s="18"/>
      <c r="ICO69" s="18"/>
      <c r="ICP69" s="18"/>
      <c r="ICQ69" s="18"/>
      <c r="ICR69" s="18"/>
      <c r="ICS69" s="18"/>
      <c r="ICT69" s="18"/>
      <c r="ICU69" s="18"/>
      <c r="ICV69" s="18"/>
      <c r="ICW69" s="18"/>
      <c r="ICX69" s="18"/>
      <c r="ICY69" s="18"/>
      <c r="ICZ69" s="18"/>
      <c r="IDA69" s="18"/>
      <c r="IDB69" s="18"/>
      <c r="IDC69" s="18"/>
      <c r="IDD69" s="18"/>
      <c r="IDE69" s="18"/>
      <c r="IDF69" s="18"/>
      <c r="IDG69" s="18"/>
      <c r="IDH69" s="18"/>
      <c r="IDI69" s="18"/>
      <c r="IDJ69" s="18"/>
      <c r="IDK69" s="18"/>
      <c r="IDL69" s="18"/>
      <c r="IDM69" s="18"/>
      <c r="IDN69" s="18"/>
      <c r="IDO69" s="18"/>
      <c r="IDP69" s="18"/>
      <c r="IDQ69" s="18"/>
      <c r="IDR69" s="18"/>
      <c r="IDS69" s="18"/>
      <c r="IDT69" s="18"/>
      <c r="IDU69" s="18"/>
      <c r="IDV69" s="18"/>
      <c r="IDW69" s="18"/>
      <c r="IDX69" s="18"/>
      <c r="IDY69" s="18"/>
      <c r="IDZ69" s="18"/>
      <c r="IEA69" s="18"/>
      <c r="IEB69" s="18"/>
      <c r="IEC69" s="18"/>
      <c r="IED69" s="18"/>
      <c r="IEE69" s="18"/>
      <c r="IEF69" s="18"/>
      <c r="IEG69" s="18"/>
      <c r="IEH69" s="18"/>
      <c r="IEI69" s="18"/>
      <c r="IEJ69" s="18"/>
      <c r="IEK69" s="18"/>
      <c r="IEL69" s="18"/>
      <c r="IEM69" s="18"/>
      <c r="IEN69" s="18"/>
      <c r="IEO69" s="18"/>
      <c r="IEP69" s="18"/>
      <c r="IEQ69" s="18"/>
      <c r="IER69" s="18"/>
      <c r="IES69" s="18"/>
      <c r="IET69" s="18"/>
      <c r="IEU69" s="18"/>
      <c r="IEV69" s="18"/>
      <c r="IEW69" s="18"/>
      <c r="IEX69" s="18"/>
      <c r="IEY69" s="18"/>
      <c r="IEZ69" s="18"/>
      <c r="IFA69" s="18"/>
      <c r="IFB69" s="18"/>
      <c r="IFC69" s="18"/>
      <c r="IFD69" s="18"/>
      <c r="IFE69" s="18"/>
      <c r="IFF69" s="18"/>
      <c r="IFG69" s="18"/>
      <c r="IFH69" s="18"/>
      <c r="IFI69" s="18"/>
      <c r="IFJ69" s="18"/>
      <c r="IFK69" s="18"/>
      <c r="IFL69" s="18"/>
      <c r="IFM69" s="18"/>
      <c r="IFN69" s="18"/>
      <c r="IFO69" s="18"/>
      <c r="IFP69" s="18"/>
      <c r="IFQ69" s="18"/>
      <c r="IFR69" s="18"/>
      <c r="IFS69" s="18"/>
      <c r="IFT69" s="18"/>
      <c r="IFU69" s="18"/>
      <c r="IFV69" s="18"/>
      <c r="IFW69" s="18"/>
      <c r="IFX69" s="18"/>
      <c r="IFY69" s="18"/>
      <c r="IFZ69" s="18"/>
      <c r="IGA69" s="18"/>
      <c r="IGB69" s="18"/>
      <c r="IGC69" s="18"/>
      <c r="IGD69" s="18"/>
      <c r="IGE69" s="18"/>
      <c r="IGF69" s="18"/>
      <c r="IGG69" s="18"/>
      <c r="IGH69" s="18"/>
      <c r="IGI69" s="18"/>
      <c r="IGJ69" s="18"/>
      <c r="IGK69" s="18"/>
      <c r="IGL69" s="18"/>
      <c r="IGM69" s="18"/>
      <c r="IGN69" s="18"/>
      <c r="IGO69" s="18"/>
      <c r="IGP69" s="18"/>
      <c r="IGQ69" s="18"/>
      <c r="IGR69" s="18"/>
      <c r="IGS69" s="18"/>
      <c r="IGT69" s="18"/>
      <c r="IGU69" s="18"/>
      <c r="IGV69" s="18"/>
      <c r="IGW69" s="18"/>
      <c r="IGX69" s="18"/>
      <c r="IGY69" s="18"/>
      <c r="IGZ69" s="18"/>
      <c r="IHA69" s="18"/>
      <c r="IHB69" s="18"/>
      <c r="IHC69" s="18"/>
      <c r="IHD69" s="18"/>
      <c r="IHE69" s="18"/>
      <c r="IHF69" s="18"/>
      <c r="IHG69" s="18"/>
      <c r="IHH69" s="18"/>
      <c r="IHI69" s="18"/>
      <c r="IHJ69" s="18"/>
      <c r="IHK69" s="18"/>
      <c r="IHL69" s="18"/>
      <c r="IHM69" s="18"/>
      <c r="IHN69" s="18"/>
      <c r="IHO69" s="18"/>
      <c r="IHP69" s="18"/>
      <c r="IHQ69" s="18"/>
      <c r="IHR69" s="18"/>
      <c r="IHS69" s="18"/>
      <c r="IHT69" s="18"/>
      <c r="IHU69" s="18"/>
      <c r="IHV69" s="18"/>
      <c r="IHW69" s="18"/>
      <c r="IHX69" s="18"/>
      <c r="IHY69" s="18"/>
      <c r="IHZ69" s="18"/>
      <c r="IIA69" s="18"/>
      <c r="IIB69" s="18"/>
      <c r="IIC69" s="18"/>
      <c r="IID69" s="18"/>
      <c r="IIE69" s="18"/>
      <c r="IIF69" s="18"/>
      <c r="IIG69" s="18"/>
      <c r="IIH69" s="18"/>
      <c r="III69" s="18"/>
      <c r="IIJ69" s="18"/>
      <c r="IIK69" s="18"/>
      <c r="IIL69" s="18"/>
      <c r="IIM69" s="18"/>
      <c r="IIN69" s="18"/>
      <c r="IIO69" s="18"/>
      <c r="IIP69" s="18"/>
      <c r="IIQ69" s="18"/>
      <c r="IIR69" s="18"/>
      <c r="IIS69" s="18"/>
      <c r="IIT69" s="18"/>
      <c r="IIU69" s="18"/>
      <c r="IIV69" s="18"/>
      <c r="IIW69" s="18"/>
      <c r="IIX69" s="18"/>
      <c r="IIY69" s="18"/>
      <c r="IIZ69" s="18"/>
      <c r="IJA69" s="18"/>
      <c r="IJB69" s="18"/>
      <c r="IJC69" s="18"/>
      <c r="IJD69" s="18"/>
      <c r="IJE69" s="18"/>
      <c r="IJF69" s="18"/>
      <c r="IJG69" s="18"/>
      <c r="IJH69" s="18"/>
      <c r="IJI69" s="18"/>
      <c r="IJJ69" s="18"/>
      <c r="IJK69" s="18"/>
      <c r="IJL69" s="18"/>
      <c r="IJM69" s="18"/>
      <c r="IJN69" s="18"/>
      <c r="IJO69" s="18"/>
      <c r="IJP69" s="18"/>
      <c r="IJQ69" s="18"/>
      <c r="IJR69" s="18"/>
      <c r="IJS69" s="18"/>
      <c r="IJT69" s="18"/>
      <c r="IJU69" s="18"/>
      <c r="IJV69" s="18"/>
      <c r="IJW69" s="18"/>
      <c r="IJX69" s="18"/>
      <c r="IJY69" s="18"/>
      <c r="IJZ69" s="18"/>
      <c r="IKA69" s="18"/>
      <c r="IKB69" s="18"/>
      <c r="IKC69" s="18"/>
      <c r="IKD69" s="18"/>
      <c r="IKE69" s="18"/>
      <c r="IKF69" s="18"/>
      <c r="IKG69" s="18"/>
      <c r="IKH69" s="18"/>
      <c r="IKI69" s="18"/>
      <c r="IKJ69" s="18"/>
      <c r="IKK69" s="18"/>
      <c r="IKL69" s="18"/>
      <c r="IKM69" s="18"/>
      <c r="IKN69" s="18"/>
      <c r="IKO69" s="18"/>
      <c r="IKP69" s="18"/>
      <c r="IKQ69" s="18"/>
      <c r="IKR69" s="18"/>
      <c r="IKS69" s="18"/>
      <c r="IKT69" s="18"/>
      <c r="IKU69" s="18"/>
      <c r="IKV69" s="18"/>
      <c r="IKW69" s="18"/>
      <c r="IKX69" s="18"/>
      <c r="IKY69" s="18"/>
      <c r="IKZ69" s="18"/>
      <c r="ILA69" s="18"/>
      <c r="ILB69" s="18"/>
      <c r="ILC69" s="18"/>
      <c r="ILD69" s="18"/>
      <c r="ILE69" s="18"/>
      <c r="ILF69" s="18"/>
      <c r="ILG69" s="18"/>
      <c r="ILH69" s="18"/>
      <c r="ILI69" s="18"/>
      <c r="ILJ69" s="18"/>
      <c r="ILK69" s="18"/>
      <c r="ILL69" s="18"/>
      <c r="ILM69" s="18"/>
      <c r="ILN69" s="18"/>
      <c r="ILO69" s="18"/>
      <c r="ILP69" s="18"/>
      <c r="ILQ69" s="18"/>
      <c r="ILR69" s="18"/>
      <c r="ILS69" s="18"/>
      <c r="ILT69" s="18"/>
      <c r="ILU69" s="18"/>
      <c r="ILV69" s="18"/>
      <c r="ILW69" s="18"/>
      <c r="ILX69" s="18"/>
      <c r="ILY69" s="18"/>
      <c r="ILZ69" s="18"/>
      <c r="IMA69" s="18"/>
      <c r="IMB69" s="18"/>
      <c r="IMC69" s="18"/>
      <c r="IMD69" s="18"/>
      <c r="IME69" s="18"/>
      <c r="IMF69" s="18"/>
      <c r="IMG69" s="18"/>
      <c r="IMH69" s="18"/>
      <c r="IMI69" s="18"/>
      <c r="IMJ69" s="18"/>
      <c r="IMK69" s="18"/>
      <c r="IML69" s="18"/>
      <c r="IMM69" s="18"/>
      <c r="IMN69" s="18"/>
      <c r="IMO69" s="18"/>
      <c r="IMP69" s="18"/>
      <c r="IMQ69" s="18"/>
      <c r="IMR69" s="18"/>
      <c r="IMS69" s="18"/>
      <c r="IMT69" s="18"/>
      <c r="IMU69" s="18"/>
      <c r="IMV69" s="18"/>
      <c r="IMW69" s="18"/>
      <c r="IMX69" s="18"/>
      <c r="IMY69" s="18"/>
      <c r="IMZ69" s="18"/>
      <c r="INA69" s="18"/>
      <c r="INB69" s="18"/>
      <c r="INC69" s="18"/>
      <c r="IND69" s="18"/>
      <c r="INE69" s="18"/>
      <c r="INF69" s="18"/>
      <c r="ING69" s="18"/>
      <c r="INH69" s="18"/>
      <c r="INI69" s="18"/>
      <c r="INJ69" s="18"/>
      <c r="INK69" s="18"/>
      <c r="INL69" s="18"/>
      <c r="INM69" s="18"/>
      <c r="INN69" s="18"/>
      <c r="INO69" s="18"/>
      <c r="INP69" s="18"/>
      <c r="INQ69" s="18"/>
      <c r="INR69" s="18"/>
      <c r="INS69" s="18"/>
      <c r="INT69" s="18"/>
      <c r="INU69" s="18"/>
      <c r="INV69" s="18"/>
      <c r="INW69" s="18"/>
      <c r="INX69" s="18"/>
      <c r="INY69" s="18"/>
      <c r="INZ69" s="18"/>
      <c r="IOA69" s="18"/>
      <c r="IOB69" s="18"/>
      <c r="IOC69" s="18"/>
      <c r="IOD69" s="18"/>
      <c r="IOE69" s="18"/>
      <c r="IOF69" s="18"/>
      <c r="IOG69" s="18"/>
      <c r="IOH69" s="18"/>
      <c r="IOI69" s="18"/>
      <c r="IOJ69" s="18"/>
      <c r="IOK69" s="18"/>
      <c r="IOL69" s="18"/>
      <c r="IOM69" s="18"/>
      <c r="ION69" s="18"/>
      <c r="IOO69" s="18"/>
      <c r="IOP69" s="18"/>
      <c r="IOQ69" s="18"/>
      <c r="IOR69" s="18"/>
      <c r="IOS69" s="18"/>
      <c r="IOT69" s="18"/>
      <c r="IOU69" s="18"/>
      <c r="IOV69" s="18"/>
      <c r="IOW69" s="18"/>
      <c r="IOX69" s="18"/>
      <c r="IOY69" s="18"/>
      <c r="IOZ69" s="18"/>
      <c r="IPA69" s="18"/>
      <c r="IPB69" s="18"/>
      <c r="IPC69" s="18"/>
      <c r="IPD69" s="18"/>
      <c r="IPE69" s="18"/>
      <c r="IPF69" s="18"/>
      <c r="IPG69" s="18"/>
      <c r="IPH69" s="18"/>
      <c r="IPI69" s="18"/>
      <c r="IPJ69" s="18"/>
      <c r="IPK69" s="18"/>
      <c r="IPL69" s="18"/>
      <c r="IPM69" s="18"/>
      <c r="IPN69" s="18"/>
      <c r="IPO69" s="18"/>
      <c r="IPP69" s="18"/>
      <c r="IPQ69" s="18"/>
      <c r="IPR69" s="18"/>
      <c r="IPS69" s="18"/>
      <c r="IPT69" s="18"/>
      <c r="IPU69" s="18"/>
      <c r="IPV69" s="18"/>
      <c r="IPW69" s="18"/>
      <c r="IPX69" s="18"/>
      <c r="IPY69" s="18"/>
      <c r="IPZ69" s="18"/>
      <c r="IQA69" s="18"/>
      <c r="IQB69" s="18"/>
      <c r="IQC69" s="18"/>
      <c r="IQD69" s="18"/>
      <c r="IQE69" s="18"/>
      <c r="IQF69" s="18"/>
      <c r="IQG69" s="18"/>
      <c r="IQH69" s="18"/>
      <c r="IQI69" s="18"/>
      <c r="IQJ69" s="18"/>
      <c r="IQK69" s="18"/>
      <c r="IQL69" s="18"/>
      <c r="IQM69" s="18"/>
      <c r="IQN69" s="18"/>
      <c r="IQO69" s="18"/>
      <c r="IQP69" s="18"/>
      <c r="IQQ69" s="18"/>
      <c r="IQR69" s="18"/>
      <c r="IQS69" s="18"/>
      <c r="IQT69" s="18"/>
      <c r="IQU69" s="18"/>
      <c r="IQV69" s="18"/>
      <c r="IQW69" s="18"/>
      <c r="IQX69" s="18"/>
      <c r="IQY69" s="18"/>
      <c r="IQZ69" s="18"/>
      <c r="IRA69" s="18"/>
      <c r="IRB69" s="18"/>
      <c r="IRC69" s="18"/>
      <c r="IRD69" s="18"/>
      <c r="IRE69" s="18"/>
      <c r="IRF69" s="18"/>
      <c r="IRG69" s="18"/>
      <c r="IRH69" s="18"/>
      <c r="IRI69" s="18"/>
      <c r="IRJ69" s="18"/>
      <c r="IRK69" s="18"/>
      <c r="IRL69" s="18"/>
      <c r="IRM69" s="18"/>
      <c r="IRN69" s="18"/>
      <c r="IRO69" s="18"/>
      <c r="IRP69" s="18"/>
      <c r="IRQ69" s="18"/>
      <c r="IRR69" s="18"/>
      <c r="IRS69" s="18"/>
      <c r="IRT69" s="18"/>
      <c r="IRU69" s="18"/>
      <c r="IRV69" s="18"/>
      <c r="IRW69" s="18"/>
      <c r="IRX69" s="18"/>
      <c r="IRY69" s="18"/>
      <c r="IRZ69" s="18"/>
      <c r="ISA69" s="18"/>
      <c r="ISB69" s="18"/>
      <c r="ISC69" s="18"/>
      <c r="ISD69" s="18"/>
      <c r="ISE69" s="18"/>
      <c r="ISF69" s="18"/>
      <c r="ISG69" s="18"/>
      <c r="ISH69" s="18"/>
      <c r="ISI69" s="18"/>
      <c r="ISJ69" s="18"/>
      <c r="ISK69" s="18"/>
      <c r="ISL69" s="18"/>
      <c r="ISM69" s="18"/>
      <c r="ISN69" s="18"/>
      <c r="ISO69" s="18"/>
      <c r="ISP69" s="18"/>
      <c r="ISQ69" s="18"/>
      <c r="ISR69" s="18"/>
      <c r="ISS69" s="18"/>
      <c r="IST69" s="18"/>
      <c r="ISU69" s="18"/>
      <c r="ISV69" s="18"/>
      <c r="ISW69" s="18"/>
      <c r="ISX69" s="18"/>
      <c r="ISY69" s="18"/>
      <c r="ISZ69" s="18"/>
      <c r="ITA69" s="18"/>
      <c r="ITB69" s="18"/>
      <c r="ITC69" s="18"/>
      <c r="ITD69" s="18"/>
      <c r="ITE69" s="18"/>
      <c r="ITF69" s="18"/>
      <c r="ITG69" s="18"/>
      <c r="ITH69" s="18"/>
      <c r="ITI69" s="18"/>
      <c r="ITJ69" s="18"/>
      <c r="ITK69" s="18"/>
      <c r="ITL69" s="18"/>
      <c r="ITM69" s="18"/>
      <c r="ITN69" s="18"/>
      <c r="ITO69" s="18"/>
      <c r="ITP69" s="18"/>
      <c r="ITQ69" s="18"/>
      <c r="ITR69" s="18"/>
      <c r="ITS69" s="18"/>
      <c r="ITT69" s="18"/>
      <c r="ITU69" s="18"/>
      <c r="ITV69" s="18"/>
      <c r="ITW69" s="18"/>
      <c r="ITX69" s="18"/>
      <c r="ITY69" s="18"/>
      <c r="ITZ69" s="18"/>
      <c r="IUA69" s="18"/>
      <c r="IUB69" s="18"/>
      <c r="IUC69" s="18"/>
      <c r="IUD69" s="18"/>
      <c r="IUE69" s="18"/>
      <c r="IUF69" s="18"/>
      <c r="IUG69" s="18"/>
      <c r="IUH69" s="18"/>
      <c r="IUI69" s="18"/>
      <c r="IUJ69" s="18"/>
      <c r="IUK69" s="18"/>
      <c r="IUL69" s="18"/>
      <c r="IUM69" s="18"/>
      <c r="IUN69" s="18"/>
      <c r="IUO69" s="18"/>
      <c r="IUP69" s="18"/>
      <c r="IUQ69" s="18"/>
      <c r="IUR69" s="18"/>
      <c r="IUS69" s="18"/>
      <c r="IUT69" s="18"/>
      <c r="IUU69" s="18"/>
      <c r="IUV69" s="18"/>
      <c r="IUW69" s="18"/>
      <c r="IUX69" s="18"/>
      <c r="IUY69" s="18"/>
      <c r="IUZ69" s="18"/>
      <c r="IVA69" s="18"/>
      <c r="IVB69" s="18"/>
      <c r="IVC69" s="18"/>
      <c r="IVD69" s="18"/>
      <c r="IVE69" s="18"/>
      <c r="IVF69" s="18"/>
      <c r="IVG69" s="18"/>
      <c r="IVH69" s="18"/>
      <c r="IVI69" s="18"/>
      <c r="IVJ69" s="18"/>
      <c r="IVK69" s="18"/>
      <c r="IVL69" s="18"/>
      <c r="IVM69" s="18"/>
      <c r="IVN69" s="18"/>
      <c r="IVO69" s="18"/>
      <c r="IVP69" s="18"/>
      <c r="IVQ69" s="18"/>
      <c r="IVR69" s="18"/>
      <c r="IVS69" s="18"/>
      <c r="IVT69" s="18"/>
      <c r="IVU69" s="18"/>
      <c r="IVV69" s="18"/>
      <c r="IVW69" s="18"/>
      <c r="IVX69" s="18"/>
      <c r="IVY69" s="18"/>
      <c r="IVZ69" s="18"/>
      <c r="IWA69" s="18"/>
      <c r="IWB69" s="18"/>
      <c r="IWC69" s="18"/>
      <c r="IWD69" s="18"/>
      <c r="IWE69" s="18"/>
      <c r="IWF69" s="18"/>
      <c r="IWG69" s="18"/>
      <c r="IWH69" s="18"/>
      <c r="IWI69" s="18"/>
      <c r="IWJ69" s="18"/>
      <c r="IWK69" s="18"/>
      <c r="IWL69" s="18"/>
      <c r="IWM69" s="18"/>
      <c r="IWN69" s="18"/>
      <c r="IWO69" s="18"/>
      <c r="IWP69" s="18"/>
      <c r="IWQ69" s="18"/>
      <c r="IWR69" s="18"/>
      <c r="IWS69" s="18"/>
      <c r="IWT69" s="18"/>
      <c r="IWU69" s="18"/>
      <c r="IWV69" s="18"/>
      <c r="IWW69" s="18"/>
      <c r="IWX69" s="18"/>
      <c r="IWY69" s="18"/>
      <c r="IWZ69" s="18"/>
      <c r="IXA69" s="18"/>
      <c r="IXB69" s="18"/>
      <c r="IXC69" s="18"/>
      <c r="IXD69" s="18"/>
      <c r="IXE69" s="18"/>
      <c r="IXF69" s="18"/>
      <c r="IXG69" s="18"/>
      <c r="IXH69" s="18"/>
      <c r="IXI69" s="18"/>
      <c r="IXJ69" s="18"/>
      <c r="IXK69" s="18"/>
      <c r="IXL69" s="18"/>
      <c r="IXM69" s="18"/>
      <c r="IXN69" s="18"/>
      <c r="IXO69" s="18"/>
      <c r="IXP69" s="18"/>
      <c r="IXQ69" s="18"/>
      <c r="IXR69" s="18"/>
      <c r="IXS69" s="18"/>
      <c r="IXT69" s="18"/>
      <c r="IXU69" s="18"/>
      <c r="IXV69" s="18"/>
      <c r="IXW69" s="18"/>
      <c r="IXX69" s="18"/>
      <c r="IXY69" s="18"/>
      <c r="IXZ69" s="18"/>
      <c r="IYA69" s="18"/>
      <c r="IYB69" s="18"/>
      <c r="IYC69" s="18"/>
      <c r="IYD69" s="18"/>
      <c r="IYE69" s="18"/>
      <c r="IYF69" s="18"/>
      <c r="IYG69" s="18"/>
      <c r="IYH69" s="18"/>
      <c r="IYI69" s="18"/>
      <c r="IYJ69" s="18"/>
      <c r="IYK69" s="18"/>
      <c r="IYL69" s="18"/>
      <c r="IYM69" s="18"/>
      <c r="IYN69" s="18"/>
      <c r="IYO69" s="18"/>
      <c r="IYP69" s="18"/>
      <c r="IYQ69" s="18"/>
      <c r="IYR69" s="18"/>
      <c r="IYS69" s="18"/>
      <c r="IYT69" s="18"/>
      <c r="IYU69" s="18"/>
      <c r="IYV69" s="18"/>
      <c r="IYW69" s="18"/>
      <c r="IYX69" s="18"/>
      <c r="IYY69" s="18"/>
      <c r="IYZ69" s="18"/>
      <c r="IZA69" s="18"/>
      <c r="IZB69" s="18"/>
      <c r="IZC69" s="18"/>
      <c r="IZD69" s="18"/>
      <c r="IZE69" s="18"/>
      <c r="IZF69" s="18"/>
      <c r="IZG69" s="18"/>
      <c r="IZH69" s="18"/>
      <c r="IZI69" s="18"/>
      <c r="IZJ69" s="18"/>
      <c r="IZK69" s="18"/>
      <c r="IZL69" s="18"/>
      <c r="IZM69" s="18"/>
      <c r="IZN69" s="18"/>
      <c r="IZO69" s="18"/>
      <c r="IZP69" s="18"/>
      <c r="IZQ69" s="18"/>
      <c r="IZR69" s="18"/>
      <c r="IZS69" s="18"/>
      <c r="IZT69" s="18"/>
      <c r="IZU69" s="18"/>
      <c r="IZV69" s="18"/>
      <c r="IZW69" s="18"/>
      <c r="IZX69" s="18"/>
      <c r="IZY69" s="18"/>
      <c r="IZZ69" s="18"/>
      <c r="JAA69" s="18"/>
      <c r="JAB69" s="18"/>
      <c r="JAC69" s="18"/>
      <c r="JAD69" s="18"/>
      <c r="JAE69" s="18"/>
      <c r="JAF69" s="18"/>
      <c r="JAG69" s="18"/>
      <c r="JAH69" s="18"/>
      <c r="JAI69" s="18"/>
      <c r="JAJ69" s="18"/>
      <c r="JAK69" s="18"/>
      <c r="JAL69" s="18"/>
      <c r="JAM69" s="18"/>
      <c r="JAN69" s="18"/>
      <c r="JAO69" s="18"/>
      <c r="JAP69" s="18"/>
      <c r="JAQ69" s="18"/>
      <c r="JAR69" s="18"/>
      <c r="JAS69" s="18"/>
      <c r="JAT69" s="18"/>
      <c r="JAU69" s="18"/>
      <c r="JAV69" s="18"/>
      <c r="JAW69" s="18"/>
      <c r="JAX69" s="18"/>
      <c r="JAY69" s="18"/>
      <c r="JAZ69" s="18"/>
      <c r="JBA69" s="18"/>
      <c r="JBB69" s="18"/>
      <c r="JBC69" s="18"/>
      <c r="JBD69" s="18"/>
      <c r="JBE69" s="18"/>
      <c r="JBF69" s="18"/>
      <c r="JBG69" s="18"/>
      <c r="JBH69" s="18"/>
      <c r="JBI69" s="18"/>
      <c r="JBJ69" s="18"/>
      <c r="JBK69" s="18"/>
      <c r="JBL69" s="18"/>
      <c r="JBM69" s="18"/>
      <c r="JBN69" s="18"/>
      <c r="JBO69" s="18"/>
      <c r="JBP69" s="18"/>
      <c r="JBQ69" s="18"/>
      <c r="JBR69" s="18"/>
      <c r="JBS69" s="18"/>
      <c r="JBT69" s="18"/>
      <c r="JBU69" s="18"/>
      <c r="JBV69" s="18"/>
      <c r="JBW69" s="18"/>
      <c r="JBX69" s="18"/>
      <c r="JBY69" s="18"/>
      <c r="JBZ69" s="18"/>
      <c r="JCA69" s="18"/>
      <c r="JCB69" s="18"/>
      <c r="JCC69" s="18"/>
      <c r="JCD69" s="18"/>
      <c r="JCE69" s="18"/>
      <c r="JCF69" s="18"/>
      <c r="JCG69" s="18"/>
      <c r="JCH69" s="18"/>
      <c r="JCI69" s="18"/>
      <c r="JCJ69" s="18"/>
      <c r="JCK69" s="18"/>
      <c r="JCL69" s="18"/>
      <c r="JCM69" s="18"/>
      <c r="JCN69" s="18"/>
      <c r="JCO69" s="18"/>
      <c r="JCP69" s="18"/>
      <c r="JCQ69" s="18"/>
      <c r="JCR69" s="18"/>
      <c r="JCS69" s="18"/>
      <c r="JCT69" s="18"/>
      <c r="JCU69" s="18"/>
      <c r="JCV69" s="18"/>
      <c r="JCW69" s="18"/>
      <c r="JCX69" s="18"/>
      <c r="JCY69" s="18"/>
      <c r="JCZ69" s="18"/>
      <c r="JDA69" s="18"/>
      <c r="JDB69" s="18"/>
      <c r="JDC69" s="18"/>
      <c r="JDD69" s="18"/>
      <c r="JDE69" s="18"/>
      <c r="JDF69" s="18"/>
      <c r="JDG69" s="18"/>
      <c r="JDH69" s="18"/>
      <c r="JDI69" s="18"/>
      <c r="JDJ69" s="18"/>
      <c r="JDK69" s="18"/>
      <c r="JDL69" s="18"/>
      <c r="JDM69" s="18"/>
      <c r="JDN69" s="18"/>
      <c r="JDO69" s="18"/>
      <c r="JDP69" s="18"/>
      <c r="JDQ69" s="18"/>
      <c r="JDR69" s="18"/>
      <c r="JDS69" s="18"/>
      <c r="JDT69" s="18"/>
      <c r="JDU69" s="18"/>
      <c r="JDV69" s="18"/>
      <c r="JDW69" s="18"/>
      <c r="JDX69" s="18"/>
      <c r="JDY69" s="18"/>
      <c r="JDZ69" s="18"/>
      <c r="JEA69" s="18"/>
      <c r="JEB69" s="18"/>
      <c r="JEC69" s="18"/>
      <c r="JED69" s="18"/>
      <c r="JEE69" s="18"/>
      <c r="JEF69" s="18"/>
      <c r="JEG69" s="18"/>
      <c r="JEH69" s="18"/>
      <c r="JEI69" s="18"/>
      <c r="JEJ69" s="18"/>
      <c r="JEK69" s="18"/>
      <c r="JEL69" s="18"/>
      <c r="JEM69" s="18"/>
      <c r="JEN69" s="18"/>
      <c r="JEO69" s="18"/>
      <c r="JEP69" s="18"/>
      <c r="JEQ69" s="18"/>
      <c r="JER69" s="18"/>
      <c r="JES69" s="18"/>
      <c r="JET69" s="18"/>
      <c r="JEU69" s="18"/>
      <c r="JEV69" s="18"/>
      <c r="JEW69" s="18"/>
      <c r="JEX69" s="18"/>
      <c r="JEY69" s="18"/>
      <c r="JEZ69" s="18"/>
      <c r="JFA69" s="18"/>
      <c r="JFB69" s="18"/>
      <c r="JFC69" s="18"/>
      <c r="JFD69" s="18"/>
      <c r="JFE69" s="18"/>
      <c r="JFF69" s="18"/>
      <c r="JFG69" s="18"/>
      <c r="JFH69" s="18"/>
      <c r="JFI69" s="18"/>
      <c r="JFJ69" s="18"/>
      <c r="JFK69" s="18"/>
      <c r="JFL69" s="18"/>
      <c r="JFM69" s="18"/>
      <c r="JFN69" s="18"/>
      <c r="JFO69" s="18"/>
      <c r="JFP69" s="18"/>
      <c r="JFQ69" s="18"/>
      <c r="JFR69" s="18"/>
      <c r="JFS69" s="18"/>
      <c r="JFT69" s="18"/>
      <c r="JFU69" s="18"/>
      <c r="JFV69" s="18"/>
      <c r="JFW69" s="18"/>
      <c r="JFX69" s="18"/>
      <c r="JFY69" s="18"/>
      <c r="JFZ69" s="18"/>
      <c r="JGA69" s="18"/>
      <c r="JGB69" s="18"/>
      <c r="JGC69" s="18"/>
      <c r="JGD69" s="18"/>
      <c r="JGE69" s="18"/>
      <c r="JGF69" s="18"/>
      <c r="JGG69" s="18"/>
      <c r="JGH69" s="18"/>
      <c r="JGI69" s="18"/>
      <c r="JGJ69" s="18"/>
      <c r="JGK69" s="18"/>
      <c r="JGL69" s="18"/>
      <c r="JGM69" s="18"/>
      <c r="JGN69" s="18"/>
      <c r="JGO69" s="18"/>
      <c r="JGP69" s="18"/>
      <c r="JGQ69" s="18"/>
      <c r="JGR69" s="18"/>
      <c r="JGS69" s="18"/>
      <c r="JGT69" s="18"/>
      <c r="JGU69" s="18"/>
      <c r="JGV69" s="18"/>
      <c r="JGW69" s="18"/>
      <c r="JGX69" s="18"/>
      <c r="JGY69" s="18"/>
      <c r="JGZ69" s="18"/>
      <c r="JHA69" s="18"/>
      <c r="JHB69" s="18"/>
      <c r="JHC69" s="18"/>
      <c r="JHD69" s="18"/>
      <c r="JHE69" s="18"/>
      <c r="JHF69" s="18"/>
      <c r="JHG69" s="18"/>
      <c r="JHH69" s="18"/>
      <c r="JHI69" s="18"/>
      <c r="JHJ69" s="18"/>
      <c r="JHK69" s="18"/>
      <c r="JHL69" s="18"/>
      <c r="JHM69" s="18"/>
      <c r="JHN69" s="18"/>
      <c r="JHO69" s="18"/>
      <c r="JHP69" s="18"/>
      <c r="JHQ69" s="18"/>
      <c r="JHR69" s="18"/>
      <c r="JHS69" s="18"/>
      <c r="JHT69" s="18"/>
      <c r="JHU69" s="18"/>
      <c r="JHV69" s="18"/>
      <c r="JHW69" s="18"/>
      <c r="JHX69" s="18"/>
      <c r="JHY69" s="18"/>
      <c r="JHZ69" s="18"/>
      <c r="JIA69" s="18"/>
      <c r="JIB69" s="18"/>
      <c r="JIC69" s="18"/>
      <c r="JID69" s="18"/>
      <c r="JIE69" s="18"/>
      <c r="JIF69" s="18"/>
      <c r="JIG69" s="18"/>
      <c r="JIH69" s="18"/>
      <c r="JII69" s="18"/>
      <c r="JIJ69" s="18"/>
      <c r="JIK69" s="18"/>
      <c r="JIL69" s="18"/>
      <c r="JIM69" s="18"/>
      <c r="JIN69" s="18"/>
      <c r="JIO69" s="18"/>
      <c r="JIP69" s="18"/>
      <c r="JIQ69" s="18"/>
      <c r="JIR69" s="18"/>
      <c r="JIS69" s="18"/>
      <c r="JIT69" s="18"/>
      <c r="JIU69" s="18"/>
      <c r="JIV69" s="18"/>
      <c r="JIW69" s="18"/>
      <c r="JIX69" s="18"/>
      <c r="JIY69" s="18"/>
      <c r="JIZ69" s="18"/>
      <c r="JJA69" s="18"/>
      <c r="JJB69" s="18"/>
      <c r="JJC69" s="18"/>
      <c r="JJD69" s="18"/>
      <c r="JJE69" s="18"/>
      <c r="JJF69" s="18"/>
      <c r="JJG69" s="18"/>
      <c r="JJH69" s="18"/>
      <c r="JJI69" s="18"/>
      <c r="JJJ69" s="18"/>
      <c r="JJK69" s="18"/>
      <c r="JJL69" s="18"/>
      <c r="JJM69" s="18"/>
      <c r="JJN69" s="18"/>
      <c r="JJO69" s="18"/>
      <c r="JJP69" s="18"/>
      <c r="JJQ69" s="18"/>
      <c r="JJR69" s="18"/>
      <c r="JJS69" s="18"/>
      <c r="JJT69" s="18"/>
      <c r="JJU69" s="18"/>
      <c r="JJV69" s="18"/>
      <c r="JJW69" s="18"/>
      <c r="JJX69" s="18"/>
      <c r="JJY69" s="18"/>
      <c r="JJZ69" s="18"/>
      <c r="JKA69" s="18"/>
      <c r="JKB69" s="18"/>
      <c r="JKC69" s="18"/>
      <c r="JKD69" s="18"/>
      <c r="JKE69" s="18"/>
      <c r="JKF69" s="18"/>
      <c r="JKG69" s="18"/>
      <c r="JKH69" s="18"/>
      <c r="JKI69" s="18"/>
      <c r="JKJ69" s="18"/>
      <c r="JKK69" s="18"/>
      <c r="JKL69" s="18"/>
      <c r="JKM69" s="18"/>
      <c r="JKN69" s="18"/>
      <c r="JKO69" s="18"/>
      <c r="JKP69" s="18"/>
      <c r="JKQ69" s="18"/>
      <c r="JKR69" s="18"/>
      <c r="JKS69" s="18"/>
      <c r="JKT69" s="18"/>
      <c r="JKU69" s="18"/>
      <c r="JKV69" s="18"/>
      <c r="JKW69" s="18"/>
      <c r="JKX69" s="18"/>
      <c r="JKY69" s="18"/>
      <c r="JKZ69" s="18"/>
      <c r="JLA69" s="18"/>
      <c r="JLB69" s="18"/>
      <c r="JLC69" s="18"/>
      <c r="JLD69" s="18"/>
      <c r="JLE69" s="18"/>
      <c r="JLF69" s="18"/>
      <c r="JLG69" s="18"/>
      <c r="JLH69" s="18"/>
      <c r="JLI69" s="18"/>
      <c r="JLJ69" s="18"/>
      <c r="JLK69" s="18"/>
      <c r="JLL69" s="18"/>
      <c r="JLM69" s="18"/>
      <c r="JLN69" s="18"/>
      <c r="JLO69" s="18"/>
      <c r="JLP69" s="18"/>
      <c r="JLQ69" s="18"/>
      <c r="JLR69" s="18"/>
      <c r="JLS69" s="18"/>
      <c r="JLT69" s="18"/>
      <c r="JLU69" s="18"/>
      <c r="JLV69" s="18"/>
      <c r="JLW69" s="18"/>
      <c r="JLX69" s="18"/>
      <c r="JLY69" s="18"/>
      <c r="JLZ69" s="18"/>
      <c r="JMA69" s="18"/>
      <c r="JMB69" s="18"/>
      <c r="JMC69" s="18"/>
      <c r="JMD69" s="18"/>
      <c r="JME69" s="18"/>
      <c r="JMF69" s="18"/>
      <c r="JMG69" s="18"/>
      <c r="JMH69" s="18"/>
      <c r="JMI69" s="18"/>
      <c r="JMJ69" s="18"/>
      <c r="JMK69" s="18"/>
      <c r="JML69" s="18"/>
      <c r="JMM69" s="18"/>
      <c r="JMN69" s="18"/>
      <c r="JMO69" s="18"/>
      <c r="JMP69" s="18"/>
      <c r="JMQ69" s="18"/>
      <c r="JMR69" s="18"/>
      <c r="JMS69" s="18"/>
      <c r="JMT69" s="18"/>
      <c r="JMU69" s="18"/>
      <c r="JMV69" s="18"/>
      <c r="JMW69" s="18"/>
      <c r="JMX69" s="18"/>
      <c r="JMY69" s="18"/>
      <c r="JMZ69" s="18"/>
      <c r="JNA69" s="18"/>
      <c r="JNB69" s="18"/>
      <c r="JNC69" s="18"/>
      <c r="JND69" s="18"/>
      <c r="JNE69" s="18"/>
      <c r="JNF69" s="18"/>
      <c r="JNG69" s="18"/>
      <c r="JNH69" s="18"/>
      <c r="JNI69" s="18"/>
      <c r="JNJ69" s="18"/>
      <c r="JNK69" s="18"/>
      <c r="JNL69" s="18"/>
      <c r="JNM69" s="18"/>
      <c r="JNN69" s="18"/>
      <c r="JNO69" s="18"/>
      <c r="JNP69" s="18"/>
      <c r="JNQ69" s="18"/>
      <c r="JNR69" s="18"/>
      <c r="JNS69" s="18"/>
      <c r="JNT69" s="18"/>
      <c r="JNU69" s="18"/>
      <c r="JNV69" s="18"/>
      <c r="JNW69" s="18"/>
      <c r="JNX69" s="18"/>
      <c r="JNY69" s="18"/>
      <c r="JNZ69" s="18"/>
      <c r="JOA69" s="18"/>
      <c r="JOB69" s="18"/>
      <c r="JOC69" s="18"/>
      <c r="JOD69" s="18"/>
      <c r="JOE69" s="18"/>
      <c r="JOF69" s="18"/>
      <c r="JOG69" s="18"/>
      <c r="JOH69" s="18"/>
      <c r="JOI69" s="18"/>
      <c r="JOJ69" s="18"/>
      <c r="JOK69" s="18"/>
      <c r="JOL69" s="18"/>
      <c r="JOM69" s="18"/>
      <c r="JON69" s="18"/>
      <c r="JOO69" s="18"/>
      <c r="JOP69" s="18"/>
      <c r="JOQ69" s="18"/>
      <c r="JOR69" s="18"/>
      <c r="JOS69" s="18"/>
      <c r="JOT69" s="18"/>
      <c r="JOU69" s="18"/>
      <c r="JOV69" s="18"/>
      <c r="JOW69" s="18"/>
      <c r="JOX69" s="18"/>
      <c r="JOY69" s="18"/>
      <c r="JOZ69" s="18"/>
      <c r="JPA69" s="18"/>
      <c r="JPB69" s="18"/>
      <c r="JPC69" s="18"/>
      <c r="JPD69" s="18"/>
      <c r="JPE69" s="18"/>
      <c r="JPF69" s="18"/>
      <c r="JPG69" s="18"/>
      <c r="JPH69" s="18"/>
      <c r="JPI69" s="18"/>
      <c r="JPJ69" s="18"/>
      <c r="JPK69" s="18"/>
      <c r="JPL69" s="18"/>
      <c r="JPM69" s="18"/>
      <c r="JPN69" s="18"/>
      <c r="JPO69" s="18"/>
      <c r="JPP69" s="18"/>
      <c r="JPQ69" s="18"/>
      <c r="JPR69" s="18"/>
      <c r="JPS69" s="18"/>
      <c r="JPT69" s="18"/>
      <c r="JPU69" s="18"/>
      <c r="JPV69" s="18"/>
      <c r="JPW69" s="18"/>
      <c r="JPX69" s="18"/>
      <c r="JPY69" s="18"/>
      <c r="JPZ69" s="18"/>
      <c r="JQA69" s="18"/>
      <c r="JQB69" s="18"/>
      <c r="JQC69" s="18"/>
      <c r="JQD69" s="18"/>
      <c r="JQE69" s="18"/>
      <c r="JQF69" s="18"/>
      <c r="JQG69" s="18"/>
      <c r="JQH69" s="18"/>
      <c r="JQI69" s="18"/>
      <c r="JQJ69" s="18"/>
      <c r="JQK69" s="18"/>
      <c r="JQL69" s="18"/>
      <c r="JQM69" s="18"/>
      <c r="JQN69" s="18"/>
      <c r="JQO69" s="18"/>
      <c r="JQP69" s="18"/>
      <c r="JQQ69" s="18"/>
      <c r="JQR69" s="18"/>
      <c r="JQS69" s="18"/>
      <c r="JQT69" s="18"/>
      <c r="JQU69" s="18"/>
      <c r="JQV69" s="18"/>
      <c r="JQW69" s="18"/>
      <c r="JQX69" s="18"/>
      <c r="JQY69" s="18"/>
      <c r="JQZ69" s="18"/>
      <c r="JRA69" s="18"/>
      <c r="JRB69" s="18"/>
      <c r="JRC69" s="18"/>
      <c r="JRD69" s="18"/>
      <c r="JRE69" s="18"/>
      <c r="JRF69" s="18"/>
      <c r="JRG69" s="18"/>
      <c r="JRH69" s="18"/>
      <c r="JRI69" s="18"/>
      <c r="JRJ69" s="18"/>
      <c r="JRK69" s="18"/>
      <c r="JRL69" s="18"/>
      <c r="JRM69" s="18"/>
      <c r="JRN69" s="18"/>
      <c r="JRO69" s="18"/>
      <c r="JRP69" s="18"/>
      <c r="JRQ69" s="18"/>
      <c r="JRR69" s="18"/>
      <c r="JRS69" s="18"/>
      <c r="JRT69" s="18"/>
      <c r="JRU69" s="18"/>
      <c r="JRV69" s="18"/>
      <c r="JRW69" s="18"/>
      <c r="JRX69" s="18"/>
      <c r="JRY69" s="18"/>
      <c r="JRZ69" s="18"/>
      <c r="JSA69" s="18"/>
      <c r="JSB69" s="18"/>
      <c r="JSC69" s="18"/>
      <c r="JSD69" s="18"/>
      <c r="JSE69" s="18"/>
      <c r="JSF69" s="18"/>
      <c r="JSG69" s="18"/>
      <c r="JSH69" s="18"/>
      <c r="JSI69" s="18"/>
      <c r="JSJ69" s="18"/>
      <c r="JSK69" s="18"/>
      <c r="JSL69" s="18"/>
      <c r="JSM69" s="18"/>
      <c r="JSN69" s="18"/>
      <c r="JSO69" s="18"/>
      <c r="JSP69" s="18"/>
      <c r="JSQ69" s="18"/>
      <c r="JSR69" s="18"/>
      <c r="JSS69" s="18"/>
      <c r="JST69" s="18"/>
      <c r="JSU69" s="18"/>
      <c r="JSV69" s="18"/>
      <c r="JSW69" s="18"/>
      <c r="JSX69" s="18"/>
      <c r="JSY69" s="18"/>
      <c r="JSZ69" s="18"/>
      <c r="JTA69" s="18"/>
      <c r="JTB69" s="18"/>
      <c r="JTC69" s="18"/>
      <c r="JTD69" s="18"/>
      <c r="JTE69" s="18"/>
      <c r="JTF69" s="18"/>
      <c r="JTG69" s="18"/>
      <c r="JTH69" s="18"/>
      <c r="JTI69" s="18"/>
      <c r="JTJ69" s="18"/>
      <c r="JTK69" s="18"/>
      <c r="JTL69" s="18"/>
      <c r="JTM69" s="18"/>
      <c r="JTN69" s="18"/>
      <c r="JTO69" s="18"/>
      <c r="JTP69" s="18"/>
      <c r="JTQ69" s="18"/>
      <c r="JTR69" s="18"/>
      <c r="JTS69" s="18"/>
      <c r="JTT69" s="18"/>
      <c r="JTU69" s="18"/>
      <c r="JTV69" s="18"/>
      <c r="JTW69" s="18"/>
      <c r="JTX69" s="18"/>
      <c r="JTY69" s="18"/>
      <c r="JTZ69" s="18"/>
      <c r="JUA69" s="18"/>
      <c r="JUB69" s="18"/>
      <c r="JUC69" s="18"/>
      <c r="JUD69" s="18"/>
      <c r="JUE69" s="18"/>
      <c r="JUF69" s="18"/>
      <c r="JUG69" s="18"/>
      <c r="JUH69" s="18"/>
      <c r="JUI69" s="18"/>
      <c r="JUJ69" s="18"/>
      <c r="JUK69" s="18"/>
      <c r="JUL69" s="18"/>
      <c r="JUM69" s="18"/>
      <c r="JUN69" s="18"/>
      <c r="JUO69" s="18"/>
      <c r="JUP69" s="18"/>
      <c r="JUQ69" s="18"/>
      <c r="JUR69" s="18"/>
      <c r="JUS69" s="18"/>
      <c r="JUT69" s="18"/>
      <c r="JUU69" s="18"/>
      <c r="JUV69" s="18"/>
      <c r="JUW69" s="18"/>
      <c r="JUX69" s="18"/>
      <c r="JUY69" s="18"/>
      <c r="JUZ69" s="18"/>
      <c r="JVA69" s="18"/>
      <c r="JVB69" s="18"/>
      <c r="JVC69" s="18"/>
      <c r="JVD69" s="18"/>
      <c r="JVE69" s="18"/>
      <c r="JVF69" s="18"/>
      <c r="JVG69" s="18"/>
      <c r="JVH69" s="18"/>
      <c r="JVI69" s="18"/>
      <c r="JVJ69" s="18"/>
      <c r="JVK69" s="18"/>
      <c r="JVL69" s="18"/>
      <c r="JVM69" s="18"/>
      <c r="JVN69" s="18"/>
      <c r="JVO69" s="18"/>
      <c r="JVP69" s="18"/>
      <c r="JVQ69" s="18"/>
      <c r="JVR69" s="18"/>
      <c r="JVS69" s="18"/>
      <c r="JVT69" s="18"/>
      <c r="JVU69" s="18"/>
      <c r="JVV69" s="18"/>
      <c r="JVW69" s="18"/>
      <c r="JVX69" s="18"/>
      <c r="JVY69" s="18"/>
      <c r="JVZ69" s="18"/>
      <c r="JWA69" s="18"/>
      <c r="JWB69" s="18"/>
      <c r="JWC69" s="18"/>
      <c r="JWD69" s="18"/>
      <c r="JWE69" s="18"/>
      <c r="JWF69" s="18"/>
      <c r="JWG69" s="18"/>
      <c r="JWH69" s="18"/>
      <c r="JWI69" s="18"/>
      <c r="JWJ69" s="18"/>
      <c r="JWK69" s="18"/>
      <c r="JWL69" s="18"/>
      <c r="JWM69" s="18"/>
      <c r="JWN69" s="18"/>
      <c r="JWO69" s="18"/>
      <c r="JWP69" s="18"/>
      <c r="JWQ69" s="18"/>
      <c r="JWR69" s="18"/>
      <c r="JWS69" s="18"/>
      <c r="JWT69" s="18"/>
      <c r="JWU69" s="18"/>
      <c r="JWV69" s="18"/>
      <c r="JWW69" s="18"/>
      <c r="JWX69" s="18"/>
      <c r="JWY69" s="18"/>
      <c r="JWZ69" s="18"/>
      <c r="JXA69" s="18"/>
      <c r="JXB69" s="18"/>
      <c r="JXC69" s="18"/>
      <c r="JXD69" s="18"/>
      <c r="JXE69" s="18"/>
      <c r="JXF69" s="18"/>
      <c r="JXG69" s="18"/>
      <c r="JXH69" s="18"/>
      <c r="JXI69" s="18"/>
      <c r="JXJ69" s="18"/>
      <c r="JXK69" s="18"/>
      <c r="JXL69" s="18"/>
      <c r="JXM69" s="18"/>
      <c r="JXN69" s="18"/>
      <c r="JXO69" s="18"/>
      <c r="JXP69" s="18"/>
      <c r="JXQ69" s="18"/>
      <c r="JXR69" s="18"/>
      <c r="JXS69" s="18"/>
      <c r="JXT69" s="18"/>
      <c r="JXU69" s="18"/>
      <c r="JXV69" s="18"/>
      <c r="JXW69" s="18"/>
      <c r="JXX69" s="18"/>
      <c r="JXY69" s="18"/>
      <c r="JXZ69" s="18"/>
      <c r="JYA69" s="18"/>
      <c r="JYB69" s="18"/>
      <c r="JYC69" s="18"/>
      <c r="JYD69" s="18"/>
      <c r="JYE69" s="18"/>
      <c r="JYF69" s="18"/>
      <c r="JYG69" s="18"/>
      <c r="JYH69" s="18"/>
      <c r="JYI69" s="18"/>
      <c r="JYJ69" s="18"/>
      <c r="JYK69" s="18"/>
      <c r="JYL69" s="18"/>
      <c r="JYM69" s="18"/>
      <c r="JYN69" s="18"/>
      <c r="JYO69" s="18"/>
      <c r="JYP69" s="18"/>
      <c r="JYQ69" s="18"/>
      <c r="JYR69" s="18"/>
      <c r="JYS69" s="18"/>
      <c r="JYT69" s="18"/>
      <c r="JYU69" s="18"/>
      <c r="JYV69" s="18"/>
      <c r="JYW69" s="18"/>
      <c r="JYX69" s="18"/>
      <c r="JYY69" s="18"/>
      <c r="JYZ69" s="18"/>
      <c r="JZA69" s="18"/>
      <c r="JZB69" s="18"/>
      <c r="JZC69" s="18"/>
      <c r="JZD69" s="18"/>
      <c r="JZE69" s="18"/>
      <c r="JZF69" s="18"/>
      <c r="JZG69" s="18"/>
      <c r="JZH69" s="18"/>
      <c r="JZI69" s="18"/>
      <c r="JZJ69" s="18"/>
      <c r="JZK69" s="18"/>
      <c r="JZL69" s="18"/>
      <c r="JZM69" s="18"/>
      <c r="JZN69" s="18"/>
      <c r="JZO69" s="18"/>
      <c r="JZP69" s="18"/>
      <c r="JZQ69" s="18"/>
      <c r="JZR69" s="18"/>
      <c r="JZS69" s="18"/>
      <c r="JZT69" s="18"/>
      <c r="JZU69" s="18"/>
      <c r="JZV69" s="18"/>
      <c r="JZW69" s="18"/>
      <c r="JZX69" s="18"/>
      <c r="JZY69" s="18"/>
      <c r="JZZ69" s="18"/>
      <c r="KAA69" s="18"/>
      <c r="KAB69" s="18"/>
      <c r="KAC69" s="18"/>
      <c r="KAD69" s="18"/>
      <c r="KAE69" s="18"/>
      <c r="KAF69" s="18"/>
      <c r="KAG69" s="18"/>
      <c r="KAH69" s="18"/>
      <c r="KAI69" s="18"/>
      <c r="KAJ69" s="18"/>
      <c r="KAK69" s="18"/>
      <c r="KAL69" s="18"/>
      <c r="KAM69" s="18"/>
      <c r="KAN69" s="18"/>
      <c r="KAO69" s="18"/>
      <c r="KAP69" s="18"/>
      <c r="KAQ69" s="18"/>
      <c r="KAR69" s="18"/>
      <c r="KAS69" s="18"/>
      <c r="KAT69" s="18"/>
      <c r="KAU69" s="18"/>
      <c r="KAV69" s="18"/>
      <c r="KAW69" s="18"/>
      <c r="KAX69" s="18"/>
      <c r="KAY69" s="18"/>
      <c r="KAZ69" s="18"/>
      <c r="KBA69" s="18"/>
      <c r="KBB69" s="18"/>
      <c r="KBC69" s="18"/>
      <c r="KBD69" s="18"/>
      <c r="KBE69" s="18"/>
      <c r="KBF69" s="18"/>
      <c r="KBG69" s="18"/>
      <c r="KBH69" s="18"/>
      <c r="KBI69" s="18"/>
      <c r="KBJ69" s="18"/>
      <c r="KBK69" s="18"/>
      <c r="KBL69" s="18"/>
      <c r="KBM69" s="18"/>
      <c r="KBN69" s="18"/>
      <c r="KBO69" s="18"/>
      <c r="KBP69" s="18"/>
      <c r="KBQ69" s="18"/>
      <c r="KBR69" s="18"/>
      <c r="KBS69" s="18"/>
      <c r="KBT69" s="18"/>
      <c r="KBU69" s="18"/>
      <c r="KBV69" s="18"/>
      <c r="KBW69" s="18"/>
      <c r="KBX69" s="18"/>
      <c r="KBY69" s="18"/>
      <c r="KBZ69" s="18"/>
      <c r="KCA69" s="18"/>
      <c r="KCB69" s="18"/>
      <c r="KCC69" s="18"/>
      <c r="KCD69" s="18"/>
      <c r="KCE69" s="18"/>
      <c r="KCF69" s="18"/>
      <c r="KCG69" s="18"/>
      <c r="KCH69" s="18"/>
      <c r="KCI69" s="18"/>
      <c r="KCJ69" s="18"/>
      <c r="KCK69" s="18"/>
      <c r="KCL69" s="18"/>
      <c r="KCM69" s="18"/>
      <c r="KCN69" s="18"/>
      <c r="KCO69" s="18"/>
      <c r="KCP69" s="18"/>
      <c r="KCQ69" s="18"/>
      <c r="KCR69" s="18"/>
      <c r="KCS69" s="18"/>
      <c r="KCT69" s="18"/>
      <c r="KCU69" s="18"/>
      <c r="KCV69" s="18"/>
      <c r="KCW69" s="18"/>
      <c r="KCX69" s="18"/>
      <c r="KCY69" s="18"/>
      <c r="KCZ69" s="18"/>
      <c r="KDA69" s="18"/>
      <c r="KDB69" s="18"/>
      <c r="KDC69" s="18"/>
      <c r="KDD69" s="18"/>
      <c r="KDE69" s="18"/>
      <c r="KDF69" s="18"/>
      <c r="KDG69" s="18"/>
      <c r="KDH69" s="18"/>
      <c r="KDI69" s="18"/>
      <c r="KDJ69" s="18"/>
      <c r="KDK69" s="18"/>
      <c r="KDL69" s="18"/>
      <c r="KDM69" s="18"/>
      <c r="KDN69" s="18"/>
      <c r="KDO69" s="18"/>
      <c r="KDP69" s="18"/>
      <c r="KDQ69" s="18"/>
      <c r="KDR69" s="18"/>
      <c r="KDS69" s="18"/>
      <c r="KDT69" s="18"/>
      <c r="KDU69" s="18"/>
      <c r="KDV69" s="18"/>
      <c r="KDW69" s="18"/>
      <c r="KDX69" s="18"/>
      <c r="KDY69" s="18"/>
      <c r="KDZ69" s="18"/>
      <c r="KEA69" s="18"/>
      <c r="KEB69" s="18"/>
      <c r="KEC69" s="18"/>
      <c r="KED69" s="18"/>
      <c r="KEE69" s="18"/>
      <c r="KEF69" s="18"/>
      <c r="KEG69" s="18"/>
      <c r="KEH69" s="18"/>
      <c r="KEI69" s="18"/>
      <c r="KEJ69" s="18"/>
      <c r="KEK69" s="18"/>
      <c r="KEL69" s="18"/>
      <c r="KEM69" s="18"/>
      <c r="KEN69" s="18"/>
      <c r="KEO69" s="18"/>
      <c r="KEP69" s="18"/>
      <c r="KEQ69" s="18"/>
      <c r="KER69" s="18"/>
      <c r="KES69" s="18"/>
      <c r="KET69" s="18"/>
      <c r="KEU69" s="18"/>
      <c r="KEV69" s="18"/>
      <c r="KEW69" s="18"/>
      <c r="KEX69" s="18"/>
      <c r="KEY69" s="18"/>
      <c r="KEZ69" s="18"/>
      <c r="KFA69" s="18"/>
      <c r="KFB69" s="18"/>
      <c r="KFC69" s="18"/>
      <c r="KFD69" s="18"/>
      <c r="KFE69" s="18"/>
      <c r="KFF69" s="18"/>
      <c r="KFG69" s="18"/>
      <c r="KFH69" s="18"/>
      <c r="KFI69" s="18"/>
      <c r="KFJ69" s="18"/>
      <c r="KFK69" s="18"/>
      <c r="KFL69" s="18"/>
      <c r="KFM69" s="18"/>
      <c r="KFN69" s="18"/>
      <c r="KFO69" s="18"/>
      <c r="KFP69" s="18"/>
      <c r="KFQ69" s="18"/>
      <c r="KFR69" s="18"/>
      <c r="KFS69" s="18"/>
      <c r="KFT69" s="18"/>
      <c r="KFU69" s="18"/>
      <c r="KFV69" s="18"/>
      <c r="KFW69" s="18"/>
      <c r="KFX69" s="18"/>
      <c r="KFY69" s="18"/>
      <c r="KFZ69" s="18"/>
      <c r="KGA69" s="18"/>
      <c r="KGB69" s="18"/>
      <c r="KGC69" s="18"/>
      <c r="KGD69" s="18"/>
      <c r="KGE69" s="18"/>
      <c r="KGF69" s="18"/>
      <c r="KGG69" s="18"/>
      <c r="KGH69" s="18"/>
      <c r="KGI69" s="18"/>
      <c r="KGJ69" s="18"/>
      <c r="KGK69" s="18"/>
      <c r="KGL69" s="18"/>
      <c r="KGM69" s="18"/>
      <c r="KGN69" s="18"/>
      <c r="KGO69" s="18"/>
      <c r="KGP69" s="18"/>
      <c r="KGQ69" s="18"/>
      <c r="KGR69" s="18"/>
      <c r="KGS69" s="18"/>
      <c r="KGT69" s="18"/>
      <c r="KGU69" s="18"/>
      <c r="KGV69" s="18"/>
      <c r="KGW69" s="18"/>
      <c r="KGX69" s="18"/>
      <c r="KGY69" s="18"/>
      <c r="KGZ69" s="18"/>
      <c r="KHA69" s="18"/>
      <c r="KHB69" s="18"/>
      <c r="KHC69" s="18"/>
      <c r="KHD69" s="18"/>
      <c r="KHE69" s="18"/>
      <c r="KHF69" s="18"/>
      <c r="KHG69" s="18"/>
      <c r="KHH69" s="18"/>
      <c r="KHI69" s="18"/>
      <c r="KHJ69" s="18"/>
      <c r="KHK69" s="18"/>
      <c r="KHL69" s="18"/>
      <c r="KHM69" s="18"/>
      <c r="KHN69" s="18"/>
      <c r="KHO69" s="18"/>
      <c r="KHP69" s="18"/>
      <c r="KHQ69" s="18"/>
      <c r="KHR69" s="18"/>
      <c r="KHS69" s="18"/>
      <c r="KHT69" s="18"/>
      <c r="KHU69" s="18"/>
      <c r="KHV69" s="18"/>
      <c r="KHW69" s="18"/>
      <c r="KHX69" s="18"/>
      <c r="KHY69" s="18"/>
      <c r="KHZ69" s="18"/>
      <c r="KIA69" s="18"/>
      <c r="KIB69" s="18"/>
      <c r="KIC69" s="18"/>
      <c r="KID69" s="18"/>
      <c r="KIE69" s="18"/>
      <c r="KIF69" s="18"/>
      <c r="KIG69" s="18"/>
      <c r="KIH69" s="18"/>
      <c r="KII69" s="18"/>
      <c r="KIJ69" s="18"/>
      <c r="KIK69" s="18"/>
      <c r="KIL69" s="18"/>
      <c r="KIM69" s="18"/>
      <c r="KIN69" s="18"/>
      <c r="KIO69" s="18"/>
      <c r="KIP69" s="18"/>
      <c r="KIQ69" s="18"/>
      <c r="KIR69" s="18"/>
      <c r="KIS69" s="18"/>
      <c r="KIT69" s="18"/>
      <c r="KIU69" s="18"/>
      <c r="KIV69" s="18"/>
      <c r="KIW69" s="18"/>
      <c r="KIX69" s="18"/>
      <c r="KIY69" s="18"/>
      <c r="KIZ69" s="18"/>
      <c r="KJA69" s="18"/>
      <c r="KJB69" s="18"/>
      <c r="KJC69" s="18"/>
      <c r="KJD69" s="18"/>
      <c r="KJE69" s="18"/>
      <c r="KJF69" s="18"/>
      <c r="KJG69" s="18"/>
      <c r="KJH69" s="18"/>
      <c r="KJI69" s="18"/>
      <c r="KJJ69" s="18"/>
      <c r="KJK69" s="18"/>
      <c r="KJL69" s="18"/>
      <c r="KJM69" s="18"/>
      <c r="KJN69" s="18"/>
      <c r="KJO69" s="18"/>
      <c r="KJP69" s="18"/>
      <c r="KJQ69" s="18"/>
      <c r="KJR69" s="18"/>
      <c r="KJS69" s="18"/>
      <c r="KJT69" s="18"/>
      <c r="KJU69" s="18"/>
      <c r="KJV69" s="18"/>
      <c r="KJW69" s="18"/>
      <c r="KJX69" s="18"/>
      <c r="KJY69" s="18"/>
      <c r="KJZ69" s="18"/>
      <c r="KKA69" s="18"/>
      <c r="KKB69" s="18"/>
      <c r="KKC69" s="18"/>
      <c r="KKD69" s="18"/>
      <c r="KKE69" s="18"/>
      <c r="KKF69" s="18"/>
      <c r="KKG69" s="18"/>
      <c r="KKH69" s="18"/>
      <c r="KKI69" s="18"/>
      <c r="KKJ69" s="18"/>
      <c r="KKK69" s="18"/>
      <c r="KKL69" s="18"/>
      <c r="KKM69" s="18"/>
      <c r="KKN69" s="18"/>
      <c r="KKO69" s="18"/>
      <c r="KKP69" s="18"/>
      <c r="KKQ69" s="18"/>
      <c r="KKR69" s="18"/>
      <c r="KKS69" s="18"/>
      <c r="KKT69" s="18"/>
      <c r="KKU69" s="18"/>
      <c r="KKV69" s="18"/>
      <c r="KKW69" s="18"/>
      <c r="KKX69" s="18"/>
      <c r="KKY69" s="18"/>
      <c r="KKZ69" s="18"/>
      <c r="KLA69" s="18"/>
      <c r="KLB69" s="18"/>
      <c r="KLC69" s="18"/>
      <c r="KLD69" s="18"/>
      <c r="KLE69" s="18"/>
      <c r="KLF69" s="18"/>
      <c r="KLG69" s="18"/>
      <c r="KLH69" s="18"/>
      <c r="KLI69" s="18"/>
      <c r="KLJ69" s="18"/>
      <c r="KLK69" s="18"/>
      <c r="KLL69" s="18"/>
      <c r="KLM69" s="18"/>
      <c r="KLN69" s="18"/>
      <c r="KLO69" s="18"/>
      <c r="KLP69" s="18"/>
      <c r="KLQ69" s="18"/>
      <c r="KLR69" s="18"/>
      <c r="KLS69" s="18"/>
      <c r="KLT69" s="18"/>
      <c r="KLU69" s="18"/>
      <c r="KLV69" s="18"/>
      <c r="KLW69" s="18"/>
      <c r="KLX69" s="18"/>
      <c r="KLY69" s="18"/>
      <c r="KLZ69" s="18"/>
      <c r="KMA69" s="18"/>
      <c r="KMB69" s="18"/>
      <c r="KMC69" s="18"/>
      <c r="KMD69" s="18"/>
      <c r="KME69" s="18"/>
      <c r="KMF69" s="18"/>
      <c r="KMG69" s="18"/>
      <c r="KMH69" s="18"/>
      <c r="KMI69" s="18"/>
      <c r="KMJ69" s="18"/>
      <c r="KMK69" s="18"/>
      <c r="KML69" s="18"/>
      <c r="KMM69" s="18"/>
      <c r="KMN69" s="18"/>
      <c r="KMO69" s="18"/>
      <c r="KMP69" s="18"/>
      <c r="KMQ69" s="18"/>
      <c r="KMR69" s="18"/>
      <c r="KMS69" s="18"/>
      <c r="KMT69" s="18"/>
      <c r="KMU69" s="18"/>
      <c r="KMV69" s="18"/>
      <c r="KMW69" s="18"/>
      <c r="KMX69" s="18"/>
      <c r="KMY69" s="18"/>
      <c r="KMZ69" s="18"/>
      <c r="KNA69" s="18"/>
      <c r="KNB69" s="18"/>
      <c r="KNC69" s="18"/>
      <c r="KND69" s="18"/>
      <c r="KNE69" s="18"/>
      <c r="KNF69" s="18"/>
      <c r="KNG69" s="18"/>
      <c r="KNH69" s="18"/>
      <c r="KNI69" s="18"/>
      <c r="KNJ69" s="18"/>
      <c r="KNK69" s="18"/>
      <c r="KNL69" s="18"/>
      <c r="KNM69" s="18"/>
      <c r="KNN69" s="18"/>
      <c r="KNO69" s="18"/>
      <c r="KNP69" s="18"/>
      <c r="KNQ69" s="18"/>
      <c r="KNR69" s="18"/>
      <c r="KNS69" s="18"/>
      <c r="KNT69" s="18"/>
      <c r="KNU69" s="18"/>
      <c r="KNV69" s="18"/>
      <c r="KNW69" s="18"/>
      <c r="KNX69" s="18"/>
      <c r="KNY69" s="18"/>
      <c r="KNZ69" s="18"/>
      <c r="KOA69" s="18"/>
      <c r="KOB69" s="18"/>
      <c r="KOC69" s="18"/>
      <c r="KOD69" s="18"/>
      <c r="KOE69" s="18"/>
      <c r="KOF69" s="18"/>
      <c r="KOG69" s="18"/>
      <c r="KOH69" s="18"/>
      <c r="KOI69" s="18"/>
      <c r="KOJ69" s="18"/>
      <c r="KOK69" s="18"/>
      <c r="KOL69" s="18"/>
      <c r="KOM69" s="18"/>
      <c r="KON69" s="18"/>
      <c r="KOO69" s="18"/>
      <c r="KOP69" s="18"/>
      <c r="KOQ69" s="18"/>
      <c r="KOR69" s="18"/>
      <c r="KOS69" s="18"/>
      <c r="KOT69" s="18"/>
      <c r="KOU69" s="18"/>
      <c r="KOV69" s="18"/>
      <c r="KOW69" s="18"/>
      <c r="KOX69" s="18"/>
      <c r="KOY69" s="18"/>
      <c r="KOZ69" s="18"/>
      <c r="KPA69" s="18"/>
      <c r="KPB69" s="18"/>
      <c r="KPC69" s="18"/>
      <c r="KPD69" s="18"/>
      <c r="KPE69" s="18"/>
      <c r="KPF69" s="18"/>
      <c r="KPG69" s="18"/>
      <c r="KPH69" s="18"/>
      <c r="KPI69" s="18"/>
      <c r="KPJ69" s="18"/>
      <c r="KPK69" s="18"/>
      <c r="KPL69" s="18"/>
      <c r="KPM69" s="18"/>
      <c r="KPN69" s="18"/>
      <c r="KPO69" s="18"/>
      <c r="KPP69" s="18"/>
      <c r="KPQ69" s="18"/>
      <c r="KPR69" s="18"/>
      <c r="KPS69" s="18"/>
      <c r="KPT69" s="18"/>
      <c r="KPU69" s="18"/>
      <c r="KPV69" s="18"/>
      <c r="KPW69" s="18"/>
      <c r="KPX69" s="18"/>
      <c r="KPY69" s="18"/>
      <c r="KPZ69" s="18"/>
      <c r="KQA69" s="18"/>
      <c r="KQB69" s="18"/>
      <c r="KQC69" s="18"/>
      <c r="KQD69" s="18"/>
      <c r="KQE69" s="18"/>
      <c r="KQF69" s="18"/>
      <c r="KQG69" s="18"/>
      <c r="KQH69" s="18"/>
      <c r="KQI69" s="18"/>
      <c r="KQJ69" s="18"/>
      <c r="KQK69" s="18"/>
      <c r="KQL69" s="18"/>
      <c r="KQM69" s="18"/>
      <c r="KQN69" s="18"/>
      <c r="KQO69" s="18"/>
      <c r="KQP69" s="18"/>
      <c r="KQQ69" s="18"/>
      <c r="KQR69" s="18"/>
      <c r="KQS69" s="18"/>
      <c r="KQT69" s="18"/>
      <c r="KQU69" s="18"/>
      <c r="KQV69" s="18"/>
      <c r="KQW69" s="18"/>
      <c r="KQX69" s="18"/>
      <c r="KQY69" s="18"/>
      <c r="KQZ69" s="18"/>
      <c r="KRA69" s="18"/>
      <c r="KRB69" s="18"/>
      <c r="KRC69" s="18"/>
      <c r="KRD69" s="18"/>
      <c r="KRE69" s="18"/>
      <c r="KRF69" s="18"/>
      <c r="KRG69" s="18"/>
      <c r="KRH69" s="18"/>
      <c r="KRI69" s="18"/>
      <c r="KRJ69" s="18"/>
      <c r="KRK69" s="18"/>
      <c r="KRL69" s="18"/>
      <c r="KRM69" s="18"/>
      <c r="KRN69" s="18"/>
      <c r="KRO69" s="18"/>
      <c r="KRP69" s="18"/>
      <c r="KRQ69" s="18"/>
      <c r="KRR69" s="18"/>
      <c r="KRS69" s="18"/>
      <c r="KRT69" s="18"/>
      <c r="KRU69" s="18"/>
      <c r="KRV69" s="18"/>
      <c r="KRW69" s="18"/>
      <c r="KRX69" s="18"/>
      <c r="KRY69" s="18"/>
      <c r="KRZ69" s="18"/>
      <c r="KSA69" s="18"/>
      <c r="KSB69" s="18"/>
      <c r="KSC69" s="18"/>
      <c r="KSD69" s="18"/>
      <c r="KSE69" s="18"/>
      <c r="KSF69" s="18"/>
      <c r="KSG69" s="18"/>
      <c r="KSH69" s="18"/>
      <c r="KSI69" s="18"/>
      <c r="KSJ69" s="18"/>
      <c r="KSK69" s="18"/>
      <c r="KSL69" s="18"/>
      <c r="KSM69" s="18"/>
      <c r="KSN69" s="18"/>
      <c r="KSO69" s="18"/>
      <c r="KSP69" s="18"/>
      <c r="KSQ69" s="18"/>
      <c r="KSR69" s="18"/>
      <c r="KSS69" s="18"/>
      <c r="KST69" s="18"/>
      <c r="KSU69" s="18"/>
      <c r="KSV69" s="18"/>
      <c r="KSW69" s="18"/>
      <c r="KSX69" s="18"/>
      <c r="KSY69" s="18"/>
      <c r="KSZ69" s="18"/>
      <c r="KTA69" s="18"/>
      <c r="KTB69" s="18"/>
      <c r="KTC69" s="18"/>
      <c r="KTD69" s="18"/>
      <c r="KTE69" s="18"/>
      <c r="KTF69" s="18"/>
      <c r="KTG69" s="18"/>
      <c r="KTH69" s="18"/>
      <c r="KTI69" s="18"/>
      <c r="KTJ69" s="18"/>
      <c r="KTK69" s="18"/>
      <c r="KTL69" s="18"/>
      <c r="KTM69" s="18"/>
      <c r="KTN69" s="18"/>
      <c r="KTO69" s="18"/>
      <c r="KTP69" s="18"/>
      <c r="KTQ69" s="18"/>
      <c r="KTR69" s="18"/>
      <c r="KTS69" s="18"/>
      <c r="KTT69" s="18"/>
      <c r="KTU69" s="18"/>
      <c r="KTV69" s="18"/>
      <c r="KTW69" s="18"/>
      <c r="KTX69" s="18"/>
      <c r="KTY69" s="18"/>
      <c r="KTZ69" s="18"/>
      <c r="KUA69" s="18"/>
      <c r="KUB69" s="18"/>
      <c r="KUC69" s="18"/>
      <c r="KUD69" s="18"/>
      <c r="KUE69" s="18"/>
      <c r="KUF69" s="18"/>
      <c r="KUG69" s="18"/>
      <c r="KUH69" s="18"/>
      <c r="KUI69" s="18"/>
      <c r="KUJ69" s="18"/>
      <c r="KUK69" s="18"/>
      <c r="KUL69" s="18"/>
      <c r="KUM69" s="18"/>
      <c r="KUN69" s="18"/>
      <c r="KUO69" s="18"/>
      <c r="KUP69" s="18"/>
      <c r="KUQ69" s="18"/>
      <c r="KUR69" s="18"/>
      <c r="KUS69" s="18"/>
      <c r="KUT69" s="18"/>
      <c r="KUU69" s="18"/>
      <c r="KUV69" s="18"/>
      <c r="KUW69" s="18"/>
      <c r="KUX69" s="18"/>
      <c r="KUY69" s="18"/>
      <c r="KUZ69" s="18"/>
      <c r="KVA69" s="18"/>
      <c r="KVB69" s="18"/>
      <c r="KVC69" s="18"/>
      <c r="KVD69" s="18"/>
      <c r="KVE69" s="18"/>
      <c r="KVF69" s="18"/>
      <c r="KVG69" s="18"/>
      <c r="KVH69" s="18"/>
      <c r="KVI69" s="18"/>
      <c r="KVJ69" s="18"/>
      <c r="KVK69" s="18"/>
      <c r="KVL69" s="18"/>
      <c r="KVM69" s="18"/>
      <c r="KVN69" s="18"/>
      <c r="KVO69" s="18"/>
      <c r="KVP69" s="18"/>
      <c r="KVQ69" s="18"/>
      <c r="KVR69" s="18"/>
      <c r="KVS69" s="18"/>
      <c r="KVT69" s="18"/>
      <c r="KVU69" s="18"/>
      <c r="KVV69" s="18"/>
      <c r="KVW69" s="18"/>
      <c r="KVX69" s="18"/>
      <c r="KVY69" s="18"/>
      <c r="KVZ69" s="18"/>
      <c r="KWA69" s="18"/>
      <c r="KWB69" s="18"/>
      <c r="KWC69" s="18"/>
      <c r="KWD69" s="18"/>
      <c r="KWE69" s="18"/>
      <c r="KWF69" s="18"/>
      <c r="KWG69" s="18"/>
      <c r="KWH69" s="18"/>
      <c r="KWI69" s="18"/>
      <c r="KWJ69" s="18"/>
      <c r="KWK69" s="18"/>
      <c r="KWL69" s="18"/>
      <c r="KWM69" s="18"/>
      <c r="KWN69" s="18"/>
      <c r="KWO69" s="18"/>
      <c r="KWP69" s="18"/>
      <c r="KWQ69" s="18"/>
      <c r="KWR69" s="18"/>
      <c r="KWS69" s="18"/>
      <c r="KWT69" s="18"/>
      <c r="KWU69" s="18"/>
      <c r="KWV69" s="18"/>
      <c r="KWW69" s="18"/>
      <c r="KWX69" s="18"/>
      <c r="KWY69" s="18"/>
      <c r="KWZ69" s="18"/>
      <c r="KXA69" s="18"/>
      <c r="KXB69" s="18"/>
      <c r="KXC69" s="18"/>
      <c r="KXD69" s="18"/>
      <c r="KXE69" s="18"/>
      <c r="KXF69" s="18"/>
      <c r="KXG69" s="18"/>
      <c r="KXH69" s="18"/>
      <c r="KXI69" s="18"/>
      <c r="KXJ69" s="18"/>
      <c r="KXK69" s="18"/>
      <c r="KXL69" s="18"/>
      <c r="KXM69" s="18"/>
      <c r="KXN69" s="18"/>
      <c r="KXO69" s="18"/>
      <c r="KXP69" s="18"/>
      <c r="KXQ69" s="18"/>
      <c r="KXR69" s="18"/>
      <c r="KXS69" s="18"/>
      <c r="KXT69" s="18"/>
      <c r="KXU69" s="18"/>
      <c r="KXV69" s="18"/>
      <c r="KXW69" s="18"/>
      <c r="KXX69" s="18"/>
      <c r="KXY69" s="18"/>
      <c r="KXZ69" s="18"/>
      <c r="KYA69" s="18"/>
      <c r="KYB69" s="18"/>
      <c r="KYC69" s="18"/>
      <c r="KYD69" s="18"/>
      <c r="KYE69" s="18"/>
      <c r="KYF69" s="18"/>
      <c r="KYG69" s="18"/>
      <c r="KYH69" s="18"/>
      <c r="KYI69" s="18"/>
      <c r="KYJ69" s="18"/>
      <c r="KYK69" s="18"/>
      <c r="KYL69" s="18"/>
      <c r="KYM69" s="18"/>
      <c r="KYN69" s="18"/>
      <c r="KYO69" s="18"/>
      <c r="KYP69" s="18"/>
      <c r="KYQ69" s="18"/>
      <c r="KYR69" s="18"/>
      <c r="KYS69" s="18"/>
      <c r="KYT69" s="18"/>
      <c r="KYU69" s="18"/>
      <c r="KYV69" s="18"/>
      <c r="KYW69" s="18"/>
      <c r="KYX69" s="18"/>
      <c r="KYY69" s="18"/>
      <c r="KYZ69" s="18"/>
      <c r="KZA69" s="18"/>
      <c r="KZB69" s="18"/>
      <c r="KZC69" s="18"/>
      <c r="KZD69" s="18"/>
      <c r="KZE69" s="18"/>
      <c r="KZF69" s="18"/>
      <c r="KZG69" s="18"/>
      <c r="KZH69" s="18"/>
      <c r="KZI69" s="18"/>
      <c r="KZJ69" s="18"/>
      <c r="KZK69" s="18"/>
      <c r="KZL69" s="18"/>
      <c r="KZM69" s="18"/>
      <c r="KZN69" s="18"/>
      <c r="KZO69" s="18"/>
      <c r="KZP69" s="18"/>
      <c r="KZQ69" s="18"/>
      <c r="KZR69" s="18"/>
      <c r="KZS69" s="18"/>
      <c r="KZT69" s="18"/>
      <c r="KZU69" s="18"/>
      <c r="KZV69" s="18"/>
      <c r="KZW69" s="18"/>
      <c r="KZX69" s="18"/>
      <c r="KZY69" s="18"/>
      <c r="KZZ69" s="18"/>
      <c r="LAA69" s="18"/>
      <c r="LAB69" s="18"/>
      <c r="LAC69" s="18"/>
      <c r="LAD69" s="18"/>
      <c r="LAE69" s="18"/>
      <c r="LAF69" s="18"/>
      <c r="LAG69" s="18"/>
      <c r="LAH69" s="18"/>
      <c r="LAI69" s="18"/>
      <c r="LAJ69" s="18"/>
      <c r="LAK69" s="18"/>
      <c r="LAL69" s="18"/>
      <c r="LAM69" s="18"/>
      <c r="LAN69" s="18"/>
      <c r="LAO69" s="18"/>
      <c r="LAP69" s="18"/>
      <c r="LAQ69" s="18"/>
      <c r="LAR69" s="18"/>
      <c r="LAS69" s="18"/>
      <c r="LAT69" s="18"/>
      <c r="LAU69" s="18"/>
      <c r="LAV69" s="18"/>
      <c r="LAW69" s="18"/>
      <c r="LAX69" s="18"/>
      <c r="LAY69" s="18"/>
      <c r="LAZ69" s="18"/>
      <c r="LBA69" s="18"/>
      <c r="LBB69" s="18"/>
      <c r="LBC69" s="18"/>
      <c r="LBD69" s="18"/>
      <c r="LBE69" s="18"/>
      <c r="LBF69" s="18"/>
      <c r="LBG69" s="18"/>
      <c r="LBH69" s="18"/>
      <c r="LBI69" s="18"/>
      <c r="LBJ69" s="18"/>
      <c r="LBK69" s="18"/>
      <c r="LBL69" s="18"/>
      <c r="LBM69" s="18"/>
      <c r="LBN69" s="18"/>
      <c r="LBO69" s="18"/>
      <c r="LBP69" s="18"/>
      <c r="LBQ69" s="18"/>
      <c r="LBR69" s="18"/>
      <c r="LBS69" s="18"/>
      <c r="LBT69" s="18"/>
      <c r="LBU69" s="18"/>
      <c r="LBV69" s="18"/>
      <c r="LBW69" s="18"/>
      <c r="LBX69" s="18"/>
      <c r="LBY69" s="18"/>
      <c r="LBZ69" s="18"/>
      <c r="LCA69" s="18"/>
      <c r="LCB69" s="18"/>
      <c r="LCC69" s="18"/>
      <c r="LCD69" s="18"/>
      <c r="LCE69" s="18"/>
      <c r="LCF69" s="18"/>
      <c r="LCG69" s="18"/>
      <c r="LCH69" s="18"/>
      <c r="LCI69" s="18"/>
      <c r="LCJ69" s="18"/>
      <c r="LCK69" s="18"/>
      <c r="LCL69" s="18"/>
      <c r="LCM69" s="18"/>
      <c r="LCN69" s="18"/>
      <c r="LCO69" s="18"/>
      <c r="LCP69" s="18"/>
      <c r="LCQ69" s="18"/>
      <c r="LCR69" s="18"/>
      <c r="LCS69" s="18"/>
      <c r="LCT69" s="18"/>
      <c r="LCU69" s="18"/>
      <c r="LCV69" s="18"/>
      <c r="LCW69" s="18"/>
      <c r="LCX69" s="18"/>
      <c r="LCY69" s="18"/>
      <c r="LCZ69" s="18"/>
      <c r="LDA69" s="18"/>
      <c r="LDB69" s="18"/>
      <c r="LDC69" s="18"/>
      <c r="LDD69" s="18"/>
      <c r="LDE69" s="18"/>
      <c r="LDF69" s="18"/>
      <c r="LDG69" s="18"/>
      <c r="LDH69" s="18"/>
      <c r="LDI69" s="18"/>
      <c r="LDJ69" s="18"/>
      <c r="LDK69" s="18"/>
      <c r="LDL69" s="18"/>
      <c r="LDM69" s="18"/>
      <c r="LDN69" s="18"/>
      <c r="LDO69" s="18"/>
      <c r="LDP69" s="18"/>
      <c r="LDQ69" s="18"/>
      <c r="LDR69" s="18"/>
      <c r="LDS69" s="18"/>
      <c r="LDT69" s="18"/>
      <c r="LDU69" s="18"/>
      <c r="LDV69" s="18"/>
      <c r="LDW69" s="18"/>
      <c r="LDX69" s="18"/>
      <c r="LDY69" s="18"/>
      <c r="LDZ69" s="18"/>
      <c r="LEA69" s="18"/>
      <c r="LEB69" s="18"/>
      <c r="LEC69" s="18"/>
      <c r="LED69" s="18"/>
      <c r="LEE69" s="18"/>
      <c r="LEF69" s="18"/>
      <c r="LEG69" s="18"/>
      <c r="LEH69" s="18"/>
      <c r="LEI69" s="18"/>
      <c r="LEJ69" s="18"/>
      <c r="LEK69" s="18"/>
      <c r="LEL69" s="18"/>
      <c r="LEM69" s="18"/>
      <c r="LEN69" s="18"/>
      <c r="LEO69" s="18"/>
      <c r="LEP69" s="18"/>
      <c r="LEQ69" s="18"/>
      <c r="LER69" s="18"/>
      <c r="LES69" s="18"/>
      <c r="LET69" s="18"/>
      <c r="LEU69" s="18"/>
      <c r="LEV69" s="18"/>
      <c r="LEW69" s="18"/>
      <c r="LEX69" s="18"/>
      <c r="LEY69" s="18"/>
      <c r="LEZ69" s="18"/>
      <c r="LFA69" s="18"/>
      <c r="LFB69" s="18"/>
      <c r="LFC69" s="18"/>
      <c r="LFD69" s="18"/>
      <c r="LFE69" s="18"/>
      <c r="LFF69" s="18"/>
      <c r="LFG69" s="18"/>
      <c r="LFH69" s="18"/>
      <c r="LFI69" s="18"/>
      <c r="LFJ69" s="18"/>
      <c r="LFK69" s="18"/>
      <c r="LFL69" s="18"/>
      <c r="LFM69" s="18"/>
      <c r="LFN69" s="18"/>
      <c r="LFO69" s="18"/>
      <c r="LFP69" s="18"/>
      <c r="LFQ69" s="18"/>
      <c r="LFR69" s="18"/>
      <c r="LFS69" s="18"/>
      <c r="LFT69" s="18"/>
      <c r="LFU69" s="18"/>
      <c r="LFV69" s="18"/>
      <c r="LFW69" s="18"/>
      <c r="LFX69" s="18"/>
      <c r="LFY69" s="18"/>
      <c r="LFZ69" s="18"/>
      <c r="LGA69" s="18"/>
      <c r="LGB69" s="18"/>
      <c r="LGC69" s="18"/>
      <c r="LGD69" s="18"/>
      <c r="LGE69" s="18"/>
      <c r="LGF69" s="18"/>
      <c r="LGG69" s="18"/>
      <c r="LGH69" s="18"/>
      <c r="LGI69" s="18"/>
      <c r="LGJ69" s="18"/>
      <c r="LGK69" s="18"/>
      <c r="LGL69" s="18"/>
      <c r="LGM69" s="18"/>
      <c r="LGN69" s="18"/>
      <c r="LGO69" s="18"/>
      <c r="LGP69" s="18"/>
      <c r="LGQ69" s="18"/>
      <c r="LGR69" s="18"/>
      <c r="LGS69" s="18"/>
      <c r="LGT69" s="18"/>
      <c r="LGU69" s="18"/>
      <c r="LGV69" s="18"/>
      <c r="LGW69" s="18"/>
      <c r="LGX69" s="18"/>
      <c r="LGY69" s="18"/>
      <c r="LGZ69" s="18"/>
      <c r="LHA69" s="18"/>
      <c r="LHB69" s="18"/>
      <c r="LHC69" s="18"/>
      <c r="LHD69" s="18"/>
      <c r="LHE69" s="18"/>
      <c r="LHF69" s="18"/>
      <c r="LHG69" s="18"/>
      <c r="LHH69" s="18"/>
      <c r="LHI69" s="18"/>
      <c r="LHJ69" s="18"/>
      <c r="LHK69" s="18"/>
      <c r="LHL69" s="18"/>
      <c r="LHM69" s="18"/>
      <c r="LHN69" s="18"/>
      <c r="LHO69" s="18"/>
      <c r="LHP69" s="18"/>
      <c r="LHQ69" s="18"/>
      <c r="LHR69" s="18"/>
      <c r="LHS69" s="18"/>
      <c r="LHT69" s="18"/>
      <c r="LHU69" s="18"/>
      <c r="LHV69" s="18"/>
      <c r="LHW69" s="18"/>
      <c r="LHX69" s="18"/>
      <c r="LHY69" s="18"/>
      <c r="LHZ69" s="18"/>
      <c r="LIA69" s="18"/>
      <c r="LIB69" s="18"/>
      <c r="LIC69" s="18"/>
      <c r="LID69" s="18"/>
      <c r="LIE69" s="18"/>
      <c r="LIF69" s="18"/>
      <c r="LIG69" s="18"/>
      <c r="LIH69" s="18"/>
      <c r="LII69" s="18"/>
      <c r="LIJ69" s="18"/>
      <c r="LIK69" s="18"/>
      <c r="LIL69" s="18"/>
      <c r="LIM69" s="18"/>
      <c r="LIN69" s="18"/>
      <c r="LIO69" s="18"/>
      <c r="LIP69" s="18"/>
      <c r="LIQ69" s="18"/>
      <c r="LIR69" s="18"/>
      <c r="LIS69" s="18"/>
      <c r="LIT69" s="18"/>
      <c r="LIU69" s="18"/>
      <c r="LIV69" s="18"/>
      <c r="LIW69" s="18"/>
      <c r="LIX69" s="18"/>
      <c r="LIY69" s="18"/>
      <c r="LIZ69" s="18"/>
      <c r="LJA69" s="18"/>
      <c r="LJB69" s="18"/>
      <c r="LJC69" s="18"/>
      <c r="LJD69" s="18"/>
      <c r="LJE69" s="18"/>
      <c r="LJF69" s="18"/>
      <c r="LJG69" s="18"/>
      <c r="LJH69" s="18"/>
      <c r="LJI69" s="18"/>
      <c r="LJJ69" s="18"/>
      <c r="LJK69" s="18"/>
      <c r="LJL69" s="18"/>
      <c r="LJM69" s="18"/>
      <c r="LJN69" s="18"/>
      <c r="LJO69" s="18"/>
      <c r="LJP69" s="18"/>
      <c r="LJQ69" s="18"/>
      <c r="LJR69" s="18"/>
      <c r="LJS69" s="18"/>
      <c r="LJT69" s="18"/>
      <c r="LJU69" s="18"/>
      <c r="LJV69" s="18"/>
      <c r="LJW69" s="18"/>
      <c r="LJX69" s="18"/>
      <c r="LJY69" s="18"/>
      <c r="LJZ69" s="18"/>
      <c r="LKA69" s="18"/>
      <c r="LKB69" s="18"/>
      <c r="LKC69" s="18"/>
      <c r="LKD69" s="18"/>
      <c r="LKE69" s="18"/>
      <c r="LKF69" s="18"/>
      <c r="LKG69" s="18"/>
      <c r="LKH69" s="18"/>
      <c r="LKI69" s="18"/>
      <c r="LKJ69" s="18"/>
      <c r="LKK69" s="18"/>
      <c r="LKL69" s="18"/>
      <c r="LKM69" s="18"/>
      <c r="LKN69" s="18"/>
      <c r="LKO69" s="18"/>
      <c r="LKP69" s="18"/>
      <c r="LKQ69" s="18"/>
      <c r="LKR69" s="18"/>
      <c r="LKS69" s="18"/>
      <c r="LKT69" s="18"/>
      <c r="LKU69" s="18"/>
      <c r="LKV69" s="18"/>
      <c r="LKW69" s="18"/>
      <c r="LKX69" s="18"/>
      <c r="LKY69" s="18"/>
      <c r="LKZ69" s="18"/>
      <c r="LLA69" s="18"/>
      <c r="LLB69" s="18"/>
      <c r="LLC69" s="18"/>
      <c r="LLD69" s="18"/>
      <c r="LLE69" s="18"/>
      <c r="LLF69" s="18"/>
      <c r="LLG69" s="18"/>
      <c r="LLH69" s="18"/>
      <c r="LLI69" s="18"/>
      <c r="LLJ69" s="18"/>
      <c r="LLK69" s="18"/>
      <c r="LLL69" s="18"/>
      <c r="LLM69" s="18"/>
      <c r="LLN69" s="18"/>
      <c r="LLO69" s="18"/>
      <c r="LLP69" s="18"/>
      <c r="LLQ69" s="18"/>
      <c r="LLR69" s="18"/>
      <c r="LLS69" s="18"/>
      <c r="LLT69" s="18"/>
      <c r="LLU69" s="18"/>
      <c r="LLV69" s="18"/>
      <c r="LLW69" s="18"/>
      <c r="LLX69" s="18"/>
      <c r="LLY69" s="18"/>
      <c r="LLZ69" s="18"/>
      <c r="LMA69" s="18"/>
      <c r="LMB69" s="18"/>
      <c r="LMC69" s="18"/>
      <c r="LMD69" s="18"/>
      <c r="LME69" s="18"/>
      <c r="LMF69" s="18"/>
      <c r="LMG69" s="18"/>
      <c r="LMH69" s="18"/>
      <c r="LMI69" s="18"/>
      <c r="LMJ69" s="18"/>
      <c r="LMK69" s="18"/>
      <c r="LML69" s="18"/>
      <c r="LMM69" s="18"/>
      <c r="LMN69" s="18"/>
      <c r="LMO69" s="18"/>
      <c r="LMP69" s="18"/>
      <c r="LMQ69" s="18"/>
      <c r="LMR69" s="18"/>
      <c r="LMS69" s="18"/>
      <c r="LMT69" s="18"/>
      <c r="LMU69" s="18"/>
      <c r="LMV69" s="18"/>
      <c r="LMW69" s="18"/>
      <c r="LMX69" s="18"/>
      <c r="LMY69" s="18"/>
      <c r="LMZ69" s="18"/>
      <c r="LNA69" s="18"/>
      <c r="LNB69" s="18"/>
      <c r="LNC69" s="18"/>
      <c r="LND69" s="18"/>
      <c r="LNE69" s="18"/>
      <c r="LNF69" s="18"/>
      <c r="LNG69" s="18"/>
      <c r="LNH69" s="18"/>
      <c r="LNI69" s="18"/>
      <c r="LNJ69" s="18"/>
      <c r="LNK69" s="18"/>
      <c r="LNL69" s="18"/>
      <c r="LNM69" s="18"/>
      <c r="LNN69" s="18"/>
      <c r="LNO69" s="18"/>
      <c r="LNP69" s="18"/>
      <c r="LNQ69" s="18"/>
      <c r="LNR69" s="18"/>
      <c r="LNS69" s="18"/>
      <c r="LNT69" s="18"/>
      <c r="LNU69" s="18"/>
      <c r="LNV69" s="18"/>
      <c r="LNW69" s="18"/>
      <c r="LNX69" s="18"/>
      <c r="LNY69" s="18"/>
      <c r="LNZ69" s="18"/>
      <c r="LOA69" s="18"/>
      <c r="LOB69" s="18"/>
      <c r="LOC69" s="18"/>
      <c r="LOD69" s="18"/>
      <c r="LOE69" s="18"/>
      <c r="LOF69" s="18"/>
      <c r="LOG69" s="18"/>
      <c r="LOH69" s="18"/>
      <c r="LOI69" s="18"/>
      <c r="LOJ69" s="18"/>
      <c r="LOK69" s="18"/>
      <c r="LOL69" s="18"/>
      <c r="LOM69" s="18"/>
      <c r="LON69" s="18"/>
      <c r="LOO69" s="18"/>
      <c r="LOP69" s="18"/>
      <c r="LOQ69" s="18"/>
      <c r="LOR69" s="18"/>
      <c r="LOS69" s="18"/>
      <c r="LOT69" s="18"/>
      <c r="LOU69" s="18"/>
      <c r="LOV69" s="18"/>
      <c r="LOW69" s="18"/>
      <c r="LOX69" s="18"/>
      <c r="LOY69" s="18"/>
      <c r="LOZ69" s="18"/>
      <c r="LPA69" s="18"/>
      <c r="LPB69" s="18"/>
      <c r="LPC69" s="18"/>
      <c r="LPD69" s="18"/>
      <c r="LPE69" s="18"/>
      <c r="LPF69" s="18"/>
      <c r="LPG69" s="18"/>
      <c r="LPH69" s="18"/>
      <c r="LPI69" s="18"/>
      <c r="LPJ69" s="18"/>
      <c r="LPK69" s="18"/>
      <c r="LPL69" s="18"/>
      <c r="LPM69" s="18"/>
      <c r="LPN69" s="18"/>
      <c r="LPO69" s="18"/>
      <c r="LPP69" s="18"/>
      <c r="LPQ69" s="18"/>
      <c r="LPR69" s="18"/>
      <c r="LPS69" s="18"/>
      <c r="LPT69" s="18"/>
      <c r="LPU69" s="18"/>
      <c r="LPV69" s="18"/>
      <c r="LPW69" s="18"/>
      <c r="LPX69" s="18"/>
      <c r="LPY69" s="18"/>
      <c r="LPZ69" s="18"/>
      <c r="LQA69" s="18"/>
      <c r="LQB69" s="18"/>
      <c r="LQC69" s="18"/>
      <c r="LQD69" s="18"/>
      <c r="LQE69" s="18"/>
      <c r="LQF69" s="18"/>
      <c r="LQG69" s="18"/>
      <c r="LQH69" s="18"/>
      <c r="LQI69" s="18"/>
      <c r="LQJ69" s="18"/>
      <c r="LQK69" s="18"/>
      <c r="LQL69" s="18"/>
      <c r="LQM69" s="18"/>
      <c r="LQN69" s="18"/>
      <c r="LQO69" s="18"/>
      <c r="LQP69" s="18"/>
      <c r="LQQ69" s="18"/>
      <c r="LQR69" s="18"/>
      <c r="LQS69" s="18"/>
      <c r="LQT69" s="18"/>
      <c r="LQU69" s="18"/>
      <c r="LQV69" s="18"/>
      <c r="LQW69" s="18"/>
      <c r="LQX69" s="18"/>
      <c r="LQY69" s="18"/>
      <c r="LQZ69" s="18"/>
      <c r="LRA69" s="18"/>
      <c r="LRB69" s="18"/>
      <c r="LRC69" s="18"/>
      <c r="LRD69" s="18"/>
      <c r="LRE69" s="18"/>
      <c r="LRF69" s="18"/>
      <c r="LRG69" s="18"/>
      <c r="LRH69" s="18"/>
      <c r="LRI69" s="18"/>
      <c r="LRJ69" s="18"/>
      <c r="LRK69" s="18"/>
      <c r="LRL69" s="18"/>
      <c r="LRM69" s="18"/>
      <c r="LRN69" s="18"/>
      <c r="LRO69" s="18"/>
      <c r="LRP69" s="18"/>
      <c r="LRQ69" s="18"/>
      <c r="LRR69" s="18"/>
      <c r="LRS69" s="18"/>
      <c r="LRT69" s="18"/>
      <c r="LRU69" s="18"/>
      <c r="LRV69" s="18"/>
      <c r="LRW69" s="18"/>
      <c r="LRX69" s="18"/>
      <c r="LRY69" s="18"/>
      <c r="LRZ69" s="18"/>
      <c r="LSA69" s="18"/>
      <c r="LSB69" s="18"/>
      <c r="LSC69" s="18"/>
      <c r="LSD69" s="18"/>
      <c r="LSE69" s="18"/>
      <c r="LSF69" s="18"/>
      <c r="LSG69" s="18"/>
      <c r="LSH69" s="18"/>
      <c r="LSI69" s="18"/>
      <c r="LSJ69" s="18"/>
      <c r="LSK69" s="18"/>
      <c r="LSL69" s="18"/>
      <c r="LSM69" s="18"/>
      <c r="LSN69" s="18"/>
      <c r="LSO69" s="18"/>
      <c r="LSP69" s="18"/>
      <c r="LSQ69" s="18"/>
      <c r="LSR69" s="18"/>
      <c r="LSS69" s="18"/>
      <c r="LST69" s="18"/>
      <c r="LSU69" s="18"/>
      <c r="LSV69" s="18"/>
      <c r="LSW69" s="18"/>
      <c r="LSX69" s="18"/>
      <c r="LSY69" s="18"/>
      <c r="LSZ69" s="18"/>
      <c r="LTA69" s="18"/>
      <c r="LTB69" s="18"/>
      <c r="LTC69" s="18"/>
      <c r="LTD69" s="18"/>
      <c r="LTE69" s="18"/>
      <c r="LTF69" s="18"/>
      <c r="LTG69" s="18"/>
      <c r="LTH69" s="18"/>
      <c r="LTI69" s="18"/>
      <c r="LTJ69" s="18"/>
      <c r="LTK69" s="18"/>
      <c r="LTL69" s="18"/>
      <c r="LTM69" s="18"/>
      <c r="LTN69" s="18"/>
      <c r="LTO69" s="18"/>
      <c r="LTP69" s="18"/>
      <c r="LTQ69" s="18"/>
      <c r="LTR69" s="18"/>
      <c r="LTS69" s="18"/>
      <c r="LTT69" s="18"/>
      <c r="LTU69" s="18"/>
      <c r="LTV69" s="18"/>
      <c r="LTW69" s="18"/>
      <c r="LTX69" s="18"/>
      <c r="LTY69" s="18"/>
      <c r="LTZ69" s="18"/>
      <c r="LUA69" s="18"/>
      <c r="LUB69" s="18"/>
      <c r="LUC69" s="18"/>
      <c r="LUD69" s="18"/>
      <c r="LUE69" s="18"/>
      <c r="LUF69" s="18"/>
      <c r="LUG69" s="18"/>
      <c r="LUH69" s="18"/>
      <c r="LUI69" s="18"/>
      <c r="LUJ69" s="18"/>
      <c r="LUK69" s="18"/>
      <c r="LUL69" s="18"/>
      <c r="LUM69" s="18"/>
      <c r="LUN69" s="18"/>
      <c r="LUO69" s="18"/>
      <c r="LUP69" s="18"/>
      <c r="LUQ69" s="18"/>
      <c r="LUR69" s="18"/>
      <c r="LUS69" s="18"/>
      <c r="LUT69" s="18"/>
      <c r="LUU69" s="18"/>
      <c r="LUV69" s="18"/>
      <c r="LUW69" s="18"/>
      <c r="LUX69" s="18"/>
      <c r="LUY69" s="18"/>
      <c r="LUZ69" s="18"/>
      <c r="LVA69" s="18"/>
      <c r="LVB69" s="18"/>
      <c r="LVC69" s="18"/>
      <c r="LVD69" s="18"/>
      <c r="LVE69" s="18"/>
      <c r="LVF69" s="18"/>
      <c r="LVG69" s="18"/>
      <c r="LVH69" s="18"/>
      <c r="LVI69" s="18"/>
      <c r="LVJ69" s="18"/>
      <c r="LVK69" s="18"/>
      <c r="LVL69" s="18"/>
      <c r="LVM69" s="18"/>
      <c r="LVN69" s="18"/>
      <c r="LVO69" s="18"/>
      <c r="LVP69" s="18"/>
      <c r="LVQ69" s="18"/>
      <c r="LVR69" s="18"/>
      <c r="LVS69" s="18"/>
      <c r="LVT69" s="18"/>
      <c r="LVU69" s="18"/>
      <c r="LVV69" s="18"/>
      <c r="LVW69" s="18"/>
      <c r="LVX69" s="18"/>
      <c r="LVY69" s="18"/>
      <c r="LVZ69" s="18"/>
      <c r="LWA69" s="18"/>
      <c r="LWB69" s="18"/>
      <c r="LWC69" s="18"/>
      <c r="LWD69" s="18"/>
      <c r="LWE69" s="18"/>
      <c r="LWF69" s="18"/>
      <c r="LWG69" s="18"/>
      <c r="LWH69" s="18"/>
      <c r="LWI69" s="18"/>
      <c r="LWJ69" s="18"/>
      <c r="LWK69" s="18"/>
      <c r="LWL69" s="18"/>
      <c r="LWM69" s="18"/>
      <c r="LWN69" s="18"/>
      <c r="LWO69" s="18"/>
      <c r="LWP69" s="18"/>
      <c r="LWQ69" s="18"/>
      <c r="LWR69" s="18"/>
      <c r="LWS69" s="18"/>
      <c r="LWT69" s="18"/>
      <c r="LWU69" s="18"/>
      <c r="LWV69" s="18"/>
      <c r="LWW69" s="18"/>
      <c r="LWX69" s="18"/>
      <c r="LWY69" s="18"/>
      <c r="LWZ69" s="18"/>
      <c r="LXA69" s="18"/>
      <c r="LXB69" s="18"/>
      <c r="LXC69" s="18"/>
      <c r="LXD69" s="18"/>
      <c r="LXE69" s="18"/>
      <c r="LXF69" s="18"/>
      <c r="LXG69" s="18"/>
      <c r="LXH69" s="18"/>
      <c r="LXI69" s="18"/>
      <c r="LXJ69" s="18"/>
      <c r="LXK69" s="18"/>
      <c r="LXL69" s="18"/>
      <c r="LXM69" s="18"/>
      <c r="LXN69" s="18"/>
      <c r="LXO69" s="18"/>
      <c r="LXP69" s="18"/>
      <c r="LXQ69" s="18"/>
      <c r="LXR69" s="18"/>
      <c r="LXS69" s="18"/>
      <c r="LXT69" s="18"/>
      <c r="LXU69" s="18"/>
      <c r="LXV69" s="18"/>
      <c r="LXW69" s="18"/>
      <c r="LXX69" s="18"/>
      <c r="LXY69" s="18"/>
      <c r="LXZ69" s="18"/>
      <c r="LYA69" s="18"/>
      <c r="LYB69" s="18"/>
      <c r="LYC69" s="18"/>
      <c r="LYD69" s="18"/>
      <c r="LYE69" s="18"/>
      <c r="LYF69" s="18"/>
      <c r="LYG69" s="18"/>
      <c r="LYH69" s="18"/>
      <c r="LYI69" s="18"/>
      <c r="LYJ69" s="18"/>
      <c r="LYK69" s="18"/>
      <c r="LYL69" s="18"/>
      <c r="LYM69" s="18"/>
      <c r="LYN69" s="18"/>
      <c r="LYO69" s="18"/>
      <c r="LYP69" s="18"/>
      <c r="LYQ69" s="18"/>
      <c r="LYR69" s="18"/>
      <c r="LYS69" s="18"/>
      <c r="LYT69" s="18"/>
      <c r="LYU69" s="18"/>
      <c r="LYV69" s="18"/>
      <c r="LYW69" s="18"/>
      <c r="LYX69" s="18"/>
      <c r="LYY69" s="18"/>
      <c r="LYZ69" s="18"/>
      <c r="LZA69" s="18"/>
      <c r="LZB69" s="18"/>
      <c r="LZC69" s="18"/>
      <c r="LZD69" s="18"/>
      <c r="LZE69" s="18"/>
      <c r="LZF69" s="18"/>
      <c r="LZG69" s="18"/>
      <c r="LZH69" s="18"/>
      <c r="LZI69" s="18"/>
      <c r="LZJ69" s="18"/>
      <c r="LZK69" s="18"/>
      <c r="LZL69" s="18"/>
      <c r="LZM69" s="18"/>
      <c r="LZN69" s="18"/>
      <c r="LZO69" s="18"/>
      <c r="LZP69" s="18"/>
      <c r="LZQ69" s="18"/>
      <c r="LZR69" s="18"/>
      <c r="LZS69" s="18"/>
      <c r="LZT69" s="18"/>
      <c r="LZU69" s="18"/>
      <c r="LZV69" s="18"/>
      <c r="LZW69" s="18"/>
      <c r="LZX69" s="18"/>
      <c r="LZY69" s="18"/>
      <c r="LZZ69" s="18"/>
      <c r="MAA69" s="18"/>
      <c r="MAB69" s="18"/>
      <c r="MAC69" s="18"/>
      <c r="MAD69" s="18"/>
      <c r="MAE69" s="18"/>
      <c r="MAF69" s="18"/>
      <c r="MAG69" s="18"/>
      <c r="MAH69" s="18"/>
      <c r="MAI69" s="18"/>
      <c r="MAJ69" s="18"/>
      <c r="MAK69" s="18"/>
      <c r="MAL69" s="18"/>
      <c r="MAM69" s="18"/>
      <c r="MAN69" s="18"/>
      <c r="MAO69" s="18"/>
      <c r="MAP69" s="18"/>
      <c r="MAQ69" s="18"/>
      <c r="MAR69" s="18"/>
      <c r="MAS69" s="18"/>
      <c r="MAT69" s="18"/>
      <c r="MAU69" s="18"/>
      <c r="MAV69" s="18"/>
      <c r="MAW69" s="18"/>
      <c r="MAX69" s="18"/>
      <c r="MAY69" s="18"/>
      <c r="MAZ69" s="18"/>
      <c r="MBA69" s="18"/>
      <c r="MBB69" s="18"/>
      <c r="MBC69" s="18"/>
      <c r="MBD69" s="18"/>
      <c r="MBE69" s="18"/>
      <c r="MBF69" s="18"/>
      <c r="MBG69" s="18"/>
      <c r="MBH69" s="18"/>
      <c r="MBI69" s="18"/>
      <c r="MBJ69" s="18"/>
      <c r="MBK69" s="18"/>
      <c r="MBL69" s="18"/>
      <c r="MBM69" s="18"/>
      <c r="MBN69" s="18"/>
      <c r="MBO69" s="18"/>
      <c r="MBP69" s="18"/>
      <c r="MBQ69" s="18"/>
      <c r="MBR69" s="18"/>
      <c r="MBS69" s="18"/>
      <c r="MBT69" s="18"/>
      <c r="MBU69" s="18"/>
      <c r="MBV69" s="18"/>
      <c r="MBW69" s="18"/>
      <c r="MBX69" s="18"/>
      <c r="MBY69" s="18"/>
      <c r="MBZ69" s="18"/>
      <c r="MCA69" s="18"/>
      <c r="MCB69" s="18"/>
      <c r="MCC69" s="18"/>
      <c r="MCD69" s="18"/>
      <c r="MCE69" s="18"/>
      <c r="MCF69" s="18"/>
      <c r="MCG69" s="18"/>
      <c r="MCH69" s="18"/>
      <c r="MCI69" s="18"/>
      <c r="MCJ69" s="18"/>
      <c r="MCK69" s="18"/>
      <c r="MCL69" s="18"/>
      <c r="MCM69" s="18"/>
      <c r="MCN69" s="18"/>
      <c r="MCO69" s="18"/>
      <c r="MCP69" s="18"/>
      <c r="MCQ69" s="18"/>
      <c r="MCR69" s="18"/>
      <c r="MCS69" s="18"/>
      <c r="MCT69" s="18"/>
      <c r="MCU69" s="18"/>
      <c r="MCV69" s="18"/>
      <c r="MCW69" s="18"/>
      <c r="MCX69" s="18"/>
      <c r="MCY69" s="18"/>
      <c r="MCZ69" s="18"/>
      <c r="MDA69" s="18"/>
      <c r="MDB69" s="18"/>
      <c r="MDC69" s="18"/>
      <c r="MDD69" s="18"/>
      <c r="MDE69" s="18"/>
      <c r="MDF69" s="18"/>
      <c r="MDG69" s="18"/>
      <c r="MDH69" s="18"/>
      <c r="MDI69" s="18"/>
      <c r="MDJ69" s="18"/>
      <c r="MDK69" s="18"/>
      <c r="MDL69" s="18"/>
      <c r="MDM69" s="18"/>
      <c r="MDN69" s="18"/>
      <c r="MDO69" s="18"/>
      <c r="MDP69" s="18"/>
      <c r="MDQ69" s="18"/>
      <c r="MDR69" s="18"/>
      <c r="MDS69" s="18"/>
      <c r="MDT69" s="18"/>
      <c r="MDU69" s="18"/>
      <c r="MDV69" s="18"/>
      <c r="MDW69" s="18"/>
      <c r="MDX69" s="18"/>
      <c r="MDY69" s="18"/>
      <c r="MDZ69" s="18"/>
      <c r="MEA69" s="18"/>
      <c r="MEB69" s="18"/>
      <c r="MEC69" s="18"/>
      <c r="MED69" s="18"/>
      <c r="MEE69" s="18"/>
      <c r="MEF69" s="18"/>
      <c r="MEG69" s="18"/>
      <c r="MEH69" s="18"/>
      <c r="MEI69" s="18"/>
      <c r="MEJ69" s="18"/>
      <c r="MEK69" s="18"/>
      <c r="MEL69" s="18"/>
      <c r="MEM69" s="18"/>
      <c r="MEN69" s="18"/>
      <c r="MEO69" s="18"/>
      <c r="MEP69" s="18"/>
      <c r="MEQ69" s="18"/>
      <c r="MER69" s="18"/>
      <c r="MES69" s="18"/>
      <c r="MET69" s="18"/>
      <c r="MEU69" s="18"/>
      <c r="MEV69" s="18"/>
      <c r="MEW69" s="18"/>
      <c r="MEX69" s="18"/>
      <c r="MEY69" s="18"/>
      <c r="MEZ69" s="18"/>
      <c r="MFA69" s="18"/>
      <c r="MFB69" s="18"/>
      <c r="MFC69" s="18"/>
      <c r="MFD69" s="18"/>
      <c r="MFE69" s="18"/>
      <c r="MFF69" s="18"/>
      <c r="MFG69" s="18"/>
      <c r="MFH69" s="18"/>
      <c r="MFI69" s="18"/>
      <c r="MFJ69" s="18"/>
      <c r="MFK69" s="18"/>
      <c r="MFL69" s="18"/>
      <c r="MFM69" s="18"/>
      <c r="MFN69" s="18"/>
      <c r="MFO69" s="18"/>
      <c r="MFP69" s="18"/>
      <c r="MFQ69" s="18"/>
      <c r="MFR69" s="18"/>
      <c r="MFS69" s="18"/>
      <c r="MFT69" s="18"/>
      <c r="MFU69" s="18"/>
      <c r="MFV69" s="18"/>
      <c r="MFW69" s="18"/>
      <c r="MFX69" s="18"/>
      <c r="MFY69" s="18"/>
      <c r="MFZ69" s="18"/>
      <c r="MGA69" s="18"/>
      <c r="MGB69" s="18"/>
      <c r="MGC69" s="18"/>
      <c r="MGD69" s="18"/>
      <c r="MGE69" s="18"/>
      <c r="MGF69" s="18"/>
      <c r="MGG69" s="18"/>
      <c r="MGH69" s="18"/>
      <c r="MGI69" s="18"/>
      <c r="MGJ69" s="18"/>
      <c r="MGK69" s="18"/>
      <c r="MGL69" s="18"/>
      <c r="MGM69" s="18"/>
      <c r="MGN69" s="18"/>
      <c r="MGO69" s="18"/>
      <c r="MGP69" s="18"/>
      <c r="MGQ69" s="18"/>
      <c r="MGR69" s="18"/>
      <c r="MGS69" s="18"/>
      <c r="MGT69" s="18"/>
      <c r="MGU69" s="18"/>
      <c r="MGV69" s="18"/>
      <c r="MGW69" s="18"/>
      <c r="MGX69" s="18"/>
      <c r="MGY69" s="18"/>
      <c r="MGZ69" s="18"/>
      <c r="MHA69" s="18"/>
      <c r="MHB69" s="18"/>
      <c r="MHC69" s="18"/>
      <c r="MHD69" s="18"/>
      <c r="MHE69" s="18"/>
      <c r="MHF69" s="18"/>
      <c r="MHG69" s="18"/>
      <c r="MHH69" s="18"/>
      <c r="MHI69" s="18"/>
      <c r="MHJ69" s="18"/>
      <c r="MHK69" s="18"/>
      <c r="MHL69" s="18"/>
      <c r="MHM69" s="18"/>
      <c r="MHN69" s="18"/>
      <c r="MHO69" s="18"/>
      <c r="MHP69" s="18"/>
      <c r="MHQ69" s="18"/>
      <c r="MHR69" s="18"/>
      <c r="MHS69" s="18"/>
      <c r="MHT69" s="18"/>
      <c r="MHU69" s="18"/>
      <c r="MHV69" s="18"/>
      <c r="MHW69" s="18"/>
      <c r="MHX69" s="18"/>
      <c r="MHY69" s="18"/>
      <c r="MHZ69" s="18"/>
      <c r="MIA69" s="18"/>
      <c r="MIB69" s="18"/>
      <c r="MIC69" s="18"/>
      <c r="MID69" s="18"/>
      <c r="MIE69" s="18"/>
      <c r="MIF69" s="18"/>
      <c r="MIG69" s="18"/>
      <c r="MIH69" s="18"/>
      <c r="MII69" s="18"/>
      <c r="MIJ69" s="18"/>
      <c r="MIK69" s="18"/>
      <c r="MIL69" s="18"/>
      <c r="MIM69" s="18"/>
      <c r="MIN69" s="18"/>
      <c r="MIO69" s="18"/>
      <c r="MIP69" s="18"/>
      <c r="MIQ69" s="18"/>
      <c r="MIR69" s="18"/>
      <c r="MIS69" s="18"/>
      <c r="MIT69" s="18"/>
      <c r="MIU69" s="18"/>
      <c r="MIV69" s="18"/>
      <c r="MIW69" s="18"/>
      <c r="MIX69" s="18"/>
      <c r="MIY69" s="18"/>
      <c r="MIZ69" s="18"/>
      <c r="MJA69" s="18"/>
      <c r="MJB69" s="18"/>
      <c r="MJC69" s="18"/>
      <c r="MJD69" s="18"/>
      <c r="MJE69" s="18"/>
      <c r="MJF69" s="18"/>
      <c r="MJG69" s="18"/>
      <c r="MJH69" s="18"/>
      <c r="MJI69" s="18"/>
      <c r="MJJ69" s="18"/>
      <c r="MJK69" s="18"/>
      <c r="MJL69" s="18"/>
      <c r="MJM69" s="18"/>
      <c r="MJN69" s="18"/>
      <c r="MJO69" s="18"/>
      <c r="MJP69" s="18"/>
      <c r="MJQ69" s="18"/>
      <c r="MJR69" s="18"/>
      <c r="MJS69" s="18"/>
      <c r="MJT69" s="18"/>
      <c r="MJU69" s="18"/>
      <c r="MJV69" s="18"/>
      <c r="MJW69" s="18"/>
      <c r="MJX69" s="18"/>
      <c r="MJY69" s="18"/>
      <c r="MJZ69" s="18"/>
      <c r="MKA69" s="18"/>
      <c r="MKB69" s="18"/>
      <c r="MKC69" s="18"/>
      <c r="MKD69" s="18"/>
      <c r="MKE69" s="18"/>
      <c r="MKF69" s="18"/>
      <c r="MKG69" s="18"/>
      <c r="MKH69" s="18"/>
      <c r="MKI69" s="18"/>
      <c r="MKJ69" s="18"/>
      <c r="MKK69" s="18"/>
      <c r="MKL69" s="18"/>
      <c r="MKM69" s="18"/>
      <c r="MKN69" s="18"/>
      <c r="MKO69" s="18"/>
      <c r="MKP69" s="18"/>
      <c r="MKQ69" s="18"/>
      <c r="MKR69" s="18"/>
      <c r="MKS69" s="18"/>
      <c r="MKT69" s="18"/>
      <c r="MKU69" s="18"/>
      <c r="MKV69" s="18"/>
      <c r="MKW69" s="18"/>
      <c r="MKX69" s="18"/>
      <c r="MKY69" s="18"/>
      <c r="MKZ69" s="18"/>
      <c r="MLA69" s="18"/>
      <c r="MLB69" s="18"/>
      <c r="MLC69" s="18"/>
      <c r="MLD69" s="18"/>
      <c r="MLE69" s="18"/>
      <c r="MLF69" s="18"/>
      <c r="MLG69" s="18"/>
      <c r="MLH69" s="18"/>
      <c r="MLI69" s="18"/>
      <c r="MLJ69" s="18"/>
      <c r="MLK69" s="18"/>
      <c r="MLL69" s="18"/>
      <c r="MLM69" s="18"/>
      <c r="MLN69" s="18"/>
      <c r="MLO69" s="18"/>
      <c r="MLP69" s="18"/>
      <c r="MLQ69" s="18"/>
      <c r="MLR69" s="18"/>
      <c r="MLS69" s="18"/>
      <c r="MLT69" s="18"/>
      <c r="MLU69" s="18"/>
      <c r="MLV69" s="18"/>
      <c r="MLW69" s="18"/>
      <c r="MLX69" s="18"/>
      <c r="MLY69" s="18"/>
      <c r="MLZ69" s="18"/>
      <c r="MMA69" s="18"/>
      <c r="MMB69" s="18"/>
      <c r="MMC69" s="18"/>
      <c r="MMD69" s="18"/>
      <c r="MME69" s="18"/>
      <c r="MMF69" s="18"/>
      <c r="MMG69" s="18"/>
      <c r="MMH69" s="18"/>
      <c r="MMI69" s="18"/>
      <c r="MMJ69" s="18"/>
      <c r="MMK69" s="18"/>
      <c r="MML69" s="18"/>
      <c r="MMM69" s="18"/>
      <c r="MMN69" s="18"/>
      <c r="MMO69" s="18"/>
      <c r="MMP69" s="18"/>
      <c r="MMQ69" s="18"/>
      <c r="MMR69" s="18"/>
      <c r="MMS69" s="18"/>
      <c r="MMT69" s="18"/>
      <c r="MMU69" s="18"/>
      <c r="MMV69" s="18"/>
      <c r="MMW69" s="18"/>
      <c r="MMX69" s="18"/>
      <c r="MMY69" s="18"/>
      <c r="MMZ69" s="18"/>
      <c r="MNA69" s="18"/>
      <c r="MNB69" s="18"/>
      <c r="MNC69" s="18"/>
      <c r="MND69" s="18"/>
      <c r="MNE69" s="18"/>
      <c r="MNF69" s="18"/>
      <c r="MNG69" s="18"/>
      <c r="MNH69" s="18"/>
      <c r="MNI69" s="18"/>
      <c r="MNJ69" s="18"/>
      <c r="MNK69" s="18"/>
      <c r="MNL69" s="18"/>
      <c r="MNM69" s="18"/>
      <c r="MNN69" s="18"/>
      <c r="MNO69" s="18"/>
      <c r="MNP69" s="18"/>
      <c r="MNQ69" s="18"/>
      <c r="MNR69" s="18"/>
      <c r="MNS69" s="18"/>
      <c r="MNT69" s="18"/>
      <c r="MNU69" s="18"/>
      <c r="MNV69" s="18"/>
      <c r="MNW69" s="18"/>
      <c r="MNX69" s="18"/>
      <c r="MNY69" s="18"/>
      <c r="MNZ69" s="18"/>
      <c r="MOA69" s="18"/>
      <c r="MOB69" s="18"/>
      <c r="MOC69" s="18"/>
      <c r="MOD69" s="18"/>
      <c r="MOE69" s="18"/>
      <c r="MOF69" s="18"/>
      <c r="MOG69" s="18"/>
      <c r="MOH69" s="18"/>
      <c r="MOI69" s="18"/>
      <c r="MOJ69" s="18"/>
      <c r="MOK69" s="18"/>
      <c r="MOL69" s="18"/>
      <c r="MOM69" s="18"/>
      <c r="MON69" s="18"/>
      <c r="MOO69" s="18"/>
      <c r="MOP69" s="18"/>
      <c r="MOQ69" s="18"/>
      <c r="MOR69" s="18"/>
      <c r="MOS69" s="18"/>
      <c r="MOT69" s="18"/>
      <c r="MOU69" s="18"/>
      <c r="MOV69" s="18"/>
      <c r="MOW69" s="18"/>
      <c r="MOX69" s="18"/>
      <c r="MOY69" s="18"/>
      <c r="MOZ69" s="18"/>
      <c r="MPA69" s="18"/>
      <c r="MPB69" s="18"/>
      <c r="MPC69" s="18"/>
      <c r="MPD69" s="18"/>
      <c r="MPE69" s="18"/>
      <c r="MPF69" s="18"/>
      <c r="MPG69" s="18"/>
      <c r="MPH69" s="18"/>
      <c r="MPI69" s="18"/>
      <c r="MPJ69" s="18"/>
      <c r="MPK69" s="18"/>
      <c r="MPL69" s="18"/>
      <c r="MPM69" s="18"/>
      <c r="MPN69" s="18"/>
      <c r="MPO69" s="18"/>
      <c r="MPP69" s="18"/>
      <c r="MPQ69" s="18"/>
      <c r="MPR69" s="18"/>
      <c r="MPS69" s="18"/>
      <c r="MPT69" s="18"/>
      <c r="MPU69" s="18"/>
      <c r="MPV69" s="18"/>
      <c r="MPW69" s="18"/>
      <c r="MPX69" s="18"/>
      <c r="MPY69" s="18"/>
      <c r="MPZ69" s="18"/>
      <c r="MQA69" s="18"/>
      <c r="MQB69" s="18"/>
      <c r="MQC69" s="18"/>
      <c r="MQD69" s="18"/>
      <c r="MQE69" s="18"/>
      <c r="MQF69" s="18"/>
      <c r="MQG69" s="18"/>
      <c r="MQH69" s="18"/>
      <c r="MQI69" s="18"/>
      <c r="MQJ69" s="18"/>
      <c r="MQK69" s="18"/>
      <c r="MQL69" s="18"/>
      <c r="MQM69" s="18"/>
      <c r="MQN69" s="18"/>
      <c r="MQO69" s="18"/>
      <c r="MQP69" s="18"/>
      <c r="MQQ69" s="18"/>
      <c r="MQR69" s="18"/>
      <c r="MQS69" s="18"/>
      <c r="MQT69" s="18"/>
      <c r="MQU69" s="18"/>
      <c r="MQV69" s="18"/>
      <c r="MQW69" s="18"/>
      <c r="MQX69" s="18"/>
      <c r="MQY69" s="18"/>
      <c r="MQZ69" s="18"/>
      <c r="MRA69" s="18"/>
      <c r="MRB69" s="18"/>
      <c r="MRC69" s="18"/>
      <c r="MRD69" s="18"/>
      <c r="MRE69" s="18"/>
      <c r="MRF69" s="18"/>
      <c r="MRG69" s="18"/>
      <c r="MRH69" s="18"/>
      <c r="MRI69" s="18"/>
      <c r="MRJ69" s="18"/>
      <c r="MRK69" s="18"/>
      <c r="MRL69" s="18"/>
      <c r="MRM69" s="18"/>
      <c r="MRN69" s="18"/>
      <c r="MRO69" s="18"/>
      <c r="MRP69" s="18"/>
      <c r="MRQ69" s="18"/>
      <c r="MRR69" s="18"/>
      <c r="MRS69" s="18"/>
      <c r="MRT69" s="18"/>
      <c r="MRU69" s="18"/>
      <c r="MRV69" s="18"/>
      <c r="MRW69" s="18"/>
      <c r="MRX69" s="18"/>
      <c r="MRY69" s="18"/>
      <c r="MRZ69" s="18"/>
      <c r="MSA69" s="18"/>
      <c r="MSB69" s="18"/>
      <c r="MSC69" s="18"/>
      <c r="MSD69" s="18"/>
      <c r="MSE69" s="18"/>
      <c r="MSF69" s="18"/>
      <c r="MSG69" s="18"/>
      <c r="MSH69" s="18"/>
      <c r="MSI69" s="18"/>
      <c r="MSJ69" s="18"/>
      <c r="MSK69" s="18"/>
      <c r="MSL69" s="18"/>
      <c r="MSM69" s="18"/>
      <c r="MSN69" s="18"/>
      <c r="MSO69" s="18"/>
      <c r="MSP69" s="18"/>
      <c r="MSQ69" s="18"/>
      <c r="MSR69" s="18"/>
      <c r="MSS69" s="18"/>
      <c r="MST69" s="18"/>
      <c r="MSU69" s="18"/>
      <c r="MSV69" s="18"/>
      <c r="MSW69" s="18"/>
      <c r="MSX69" s="18"/>
      <c r="MSY69" s="18"/>
      <c r="MSZ69" s="18"/>
      <c r="MTA69" s="18"/>
      <c r="MTB69" s="18"/>
      <c r="MTC69" s="18"/>
      <c r="MTD69" s="18"/>
      <c r="MTE69" s="18"/>
      <c r="MTF69" s="18"/>
      <c r="MTG69" s="18"/>
      <c r="MTH69" s="18"/>
      <c r="MTI69" s="18"/>
      <c r="MTJ69" s="18"/>
      <c r="MTK69" s="18"/>
      <c r="MTL69" s="18"/>
      <c r="MTM69" s="18"/>
      <c r="MTN69" s="18"/>
      <c r="MTO69" s="18"/>
      <c r="MTP69" s="18"/>
      <c r="MTQ69" s="18"/>
      <c r="MTR69" s="18"/>
      <c r="MTS69" s="18"/>
      <c r="MTT69" s="18"/>
      <c r="MTU69" s="18"/>
      <c r="MTV69" s="18"/>
      <c r="MTW69" s="18"/>
      <c r="MTX69" s="18"/>
      <c r="MTY69" s="18"/>
      <c r="MTZ69" s="18"/>
      <c r="MUA69" s="18"/>
      <c r="MUB69" s="18"/>
      <c r="MUC69" s="18"/>
      <c r="MUD69" s="18"/>
      <c r="MUE69" s="18"/>
      <c r="MUF69" s="18"/>
      <c r="MUG69" s="18"/>
      <c r="MUH69" s="18"/>
      <c r="MUI69" s="18"/>
      <c r="MUJ69" s="18"/>
      <c r="MUK69" s="18"/>
      <c r="MUL69" s="18"/>
      <c r="MUM69" s="18"/>
      <c r="MUN69" s="18"/>
      <c r="MUO69" s="18"/>
      <c r="MUP69" s="18"/>
      <c r="MUQ69" s="18"/>
      <c r="MUR69" s="18"/>
      <c r="MUS69" s="18"/>
      <c r="MUT69" s="18"/>
      <c r="MUU69" s="18"/>
      <c r="MUV69" s="18"/>
      <c r="MUW69" s="18"/>
      <c r="MUX69" s="18"/>
      <c r="MUY69" s="18"/>
      <c r="MUZ69" s="18"/>
      <c r="MVA69" s="18"/>
      <c r="MVB69" s="18"/>
      <c r="MVC69" s="18"/>
      <c r="MVD69" s="18"/>
      <c r="MVE69" s="18"/>
      <c r="MVF69" s="18"/>
      <c r="MVG69" s="18"/>
      <c r="MVH69" s="18"/>
      <c r="MVI69" s="18"/>
      <c r="MVJ69" s="18"/>
      <c r="MVK69" s="18"/>
      <c r="MVL69" s="18"/>
      <c r="MVM69" s="18"/>
      <c r="MVN69" s="18"/>
      <c r="MVO69" s="18"/>
      <c r="MVP69" s="18"/>
      <c r="MVQ69" s="18"/>
      <c r="MVR69" s="18"/>
      <c r="MVS69" s="18"/>
      <c r="MVT69" s="18"/>
      <c r="MVU69" s="18"/>
      <c r="MVV69" s="18"/>
      <c r="MVW69" s="18"/>
      <c r="MVX69" s="18"/>
      <c r="MVY69" s="18"/>
      <c r="MVZ69" s="18"/>
      <c r="MWA69" s="18"/>
      <c r="MWB69" s="18"/>
      <c r="MWC69" s="18"/>
      <c r="MWD69" s="18"/>
      <c r="MWE69" s="18"/>
      <c r="MWF69" s="18"/>
      <c r="MWG69" s="18"/>
      <c r="MWH69" s="18"/>
      <c r="MWI69" s="18"/>
      <c r="MWJ69" s="18"/>
      <c r="MWK69" s="18"/>
      <c r="MWL69" s="18"/>
      <c r="MWM69" s="18"/>
      <c r="MWN69" s="18"/>
      <c r="MWO69" s="18"/>
      <c r="MWP69" s="18"/>
      <c r="MWQ69" s="18"/>
      <c r="MWR69" s="18"/>
      <c r="MWS69" s="18"/>
      <c r="MWT69" s="18"/>
      <c r="MWU69" s="18"/>
      <c r="MWV69" s="18"/>
      <c r="MWW69" s="18"/>
      <c r="MWX69" s="18"/>
      <c r="MWY69" s="18"/>
      <c r="MWZ69" s="18"/>
      <c r="MXA69" s="18"/>
      <c r="MXB69" s="18"/>
      <c r="MXC69" s="18"/>
      <c r="MXD69" s="18"/>
      <c r="MXE69" s="18"/>
      <c r="MXF69" s="18"/>
      <c r="MXG69" s="18"/>
      <c r="MXH69" s="18"/>
      <c r="MXI69" s="18"/>
      <c r="MXJ69" s="18"/>
      <c r="MXK69" s="18"/>
      <c r="MXL69" s="18"/>
      <c r="MXM69" s="18"/>
      <c r="MXN69" s="18"/>
      <c r="MXO69" s="18"/>
      <c r="MXP69" s="18"/>
      <c r="MXQ69" s="18"/>
      <c r="MXR69" s="18"/>
      <c r="MXS69" s="18"/>
      <c r="MXT69" s="18"/>
      <c r="MXU69" s="18"/>
      <c r="MXV69" s="18"/>
      <c r="MXW69" s="18"/>
      <c r="MXX69" s="18"/>
      <c r="MXY69" s="18"/>
      <c r="MXZ69" s="18"/>
      <c r="MYA69" s="18"/>
      <c r="MYB69" s="18"/>
      <c r="MYC69" s="18"/>
      <c r="MYD69" s="18"/>
      <c r="MYE69" s="18"/>
      <c r="MYF69" s="18"/>
      <c r="MYG69" s="18"/>
      <c r="MYH69" s="18"/>
      <c r="MYI69" s="18"/>
      <c r="MYJ69" s="18"/>
      <c r="MYK69" s="18"/>
      <c r="MYL69" s="18"/>
      <c r="MYM69" s="18"/>
      <c r="MYN69" s="18"/>
      <c r="MYO69" s="18"/>
      <c r="MYP69" s="18"/>
      <c r="MYQ69" s="18"/>
      <c r="MYR69" s="18"/>
      <c r="MYS69" s="18"/>
      <c r="MYT69" s="18"/>
      <c r="MYU69" s="18"/>
      <c r="MYV69" s="18"/>
      <c r="MYW69" s="18"/>
      <c r="MYX69" s="18"/>
      <c r="MYY69" s="18"/>
      <c r="MYZ69" s="18"/>
      <c r="MZA69" s="18"/>
      <c r="MZB69" s="18"/>
      <c r="MZC69" s="18"/>
      <c r="MZD69" s="18"/>
      <c r="MZE69" s="18"/>
      <c r="MZF69" s="18"/>
      <c r="MZG69" s="18"/>
      <c r="MZH69" s="18"/>
      <c r="MZI69" s="18"/>
      <c r="MZJ69" s="18"/>
      <c r="MZK69" s="18"/>
      <c r="MZL69" s="18"/>
      <c r="MZM69" s="18"/>
      <c r="MZN69" s="18"/>
      <c r="MZO69" s="18"/>
      <c r="MZP69" s="18"/>
      <c r="MZQ69" s="18"/>
      <c r="MZR69" s="18"/>
      <c r="MZS69" s="18"/>
      <c r="MZT69" s="18"/>
      <c r="MZU69" s="18"/>
      <c r="MZV69" s="18"/>
      <c r="MZW69" s="18"/>
      <c r="MZX69" s="18"/>
      <c r="MZY69" s="18"/>
      <c r="MZZ69" s="18"/>
      <c r="NAA69" s="18"/>
      <c r="NAB69" s="18"/>
      <c r="NAC69" s="18"/>
      <c r="NAD69" s="18"/>
      <c r="NAE69" s="18"/>
      <c r="NAF69" s="18"/>
      <c r="NAG69" s="18"/>
      <c r="NAH69" s="18"/>
      <c r="NAI69" s="18"/>
      <c r="NAJ69" s="18"/>
      <c r="NAK69" s="18"/>
      <c r="NAL69" s="18"/>
      <c r="NAM69" s="18"/>
      <c r="NAN69" s="18"/>
      <c r="NAO69" s="18"/>
      <c r="NAP69" s="18"/>
      <c r="NAQ69" s="18"/>
      <c r="NAR69" s="18"/>
      <c r="NAS69" s="18"/>
      <c r="NAT69" s="18"/>
      <c r="NAU69" s="18"/>
      <c r="NAV69" s="18"/>
      <c r="NAW69" s="18"/>
      <c r="NAX69" s="18"/>
      <c r="NAY69" s="18"/>
      <c r="NAZ69" s="18"/>
      <c r="NBA69" s="18"/>
      <c r="NBB69" s="18"/>
      <c r="NBC69" s="18"/>
      <c r="NBD69" s="18"/>
      <c r="NBE69" s="18"/>
      <c r="NBF69" s="18"/>
      <c r="NBG69" s="18"/>
      <c r="NBH69" s="18"/>
      <c r="NBI69" s="18"/>
      <c r="NBJ69" s="18"/>
      <c r="NBK69" s="18"/>
      <c r="NBL69" s="18"/>
      <c r="NBM69" s="18"/>
      <c r="NBN69" s="18"/>
      <c r="NBO69" s="18"/>
      <c r="NBP69" s="18"/>
      <c r="NBQ69" s="18"/>
      <c r="NBR69" s="18"/>
      <c r="NBS69" s="18"/>
      <c r="NBT69" s="18"/>
      <c r="NBU69" s="18"/>
      <c r="NBV69" s="18"/>
      <c r="NBW69" s="18"/>
      <c r="NBX69" s="18"/>
      <c r="NBY69" s="18"/>
      <c r="NBZ69" s="18"/>
      <c r="NCA69" s="18"/>
      <c r="NCB69" s="18"/>
      <c r="NCC69" s="18"/>
      <c r="NCD69" s="18"/>
      <c r="NCE69" s="18"/>
      <c r="NCF69" s="18"/>
      <c r="NCG69" s="18"/>
      <c r="NCH69" s="18"/>
      <c r="NCI69" s="18"/>
      <c r="NCJ69" s="18"/>
      <c r="NCK69" s="18"/>
      <c r="NCL69" s="18"/>
      <c r="NCM69" s="18"/>
      <c r="NCN69" s="18"/>
      <c r="NCO69" s="18"/>
      <c r="NCP69" s="18"/>
      <c r="NCQ69" s="18"/>
      <c r="NCR69" s="18"/>
      <c r="NCS69" s="18"/>
      <c r="NCT69" s="18"/>
      <c r="NCU69" s="18"/>
      <c r="NCV69" s="18"/>
      <c r="NCW69" s="18"/>
      <c r="NCX69" s="18"/>
      <c r="NCY69" s="18"/>
      <c r="NCZ69" s="18"/>
      <c r="NDA69" s="18"/>
      <c r="NDB69" s="18"/>
      <c r="NDC69" s="18"/>
      <c r="NDD69" s="18"/>
      <c r="NDE69" s="18"/>
      <c r="NDF69" s="18"/>
      <c r="NDG69" s="18"/>
      <c r="NDH69" s="18"/>
      <c r="NDI69" s="18"/>
      <c r="NDJ69" s="18"/>
      <c r="NDK69" s="18"/>
      <c r="NDL69" s="18"/>
      <c r="NDM69" s="18"/>
      <c r="NDN69" s="18"/>
      <c r="NDO69" s="18"/>
      <c r="NDP69" s="18"/>
      <c r="NDQ69" s="18"/>
      <c r="NDR69" s="18"/>
      <c r="NDS69" s="18"/>
      <c r="NDT69" s="18"/>
      <c r="NDU69" s="18"/>
      <c r="NDV69" s="18"/>
      <c r="NDW69" s="18"/>
      <c r="NDX69" s="18"/>
      <c r="NDY69" s="18"/>
      <c r="NDZ69" s="18"/>
      <c r="NEA69" s="18"/>
      <c r="NEB69" s="18"/>
      <c r="NEC69" s="18"/>
      <c r="NED69" s="18"/>
      <c r="NEE69" s="18"/>
      <c r="NEF69" s="18"/>
      <c r="NEG69" s="18"/>
      <c r="NEH69" s="18"/>
      <c r="NEI69" s="18"/>
      <c r="NEJ69" s="18"/>
      <c r="NEK69" s="18"/>
      <c r="NEL69" s="18"/>
      <c r="NEM69" s="18"/>
      <c r="NEN69" s="18"/>
      <c r="NEO69" s="18"/>
      <c r="NEP69" s="18"/>
      <c r="NEQ69" s="18"/>
      <c r="NER69" s="18"/>
      <c r="NES69" s="18"/>
      <c r="NET69" s="18"/>
      <c r="NEU69" s="18"/>
      <c r="NEV69" s="18"/>
      <c r="NEW69" s="18"/>
      <c r="NEX69" s="18"/>
      <c r="NEY69" s="18"/>
      <c r="NEZ69" s="18"/>
      <c r="NFA69" s="18"/>
      <c r="NFB69" s="18"/>
      <c r="NFC69" s="18"/>
      <c r="NFD69" s="18"/>
      <c r="NFE69" s="18"/>
      <c r="NFF69" s="18"/>
      <c r="NFG69" s="18"/>
      <c r="NFH69" s="18"/>
      <c r="NFI69" s="18"/>
      <c r="NFJ69" s="18"/>
      <c r="NFK69" s="18"/>
      <c r="NFL69" s="18"/>
      <c r="NFM69" s="18"/>
      <c r="NFN69" s="18"/>
      <c r="NFO69" s="18"/>
      <c r="NFP69" s="18"/>
      <c r="NFQ69" s="18"/>
      <c r="NFR69" s="18"/>
      <c r="NFS69" s="18"/>
      <c r="NFT69" s="18"/>
      <c r="NFU69" s="18"/>
      <c r="NFV69" s="18"/>
      <c r="NFW69" s="18"/>
      <c r="NFX69" s="18"/>
      <c r="NFY69" s="18"/>
      <c r="NFZ69" s="18"/>
      <c r="NGA69" s="18"/>
      <c r="NGB69" s="18"/>
      <c r="NGC69" s="18"/>
      <c r="NGD69" s="18"/>
      <c r="NGE69" s="18"/>
      <c r="NGF69" s="18"/>
      <c r="NGG69" s="18"/>
      <c r="NGH69" s="18"/>
      <c r="NGI69" s="18"/>
      <c r="NGJ69" s="18"/>
      <c r="NGK69" s="18"/>
      <c r="NGL69" s="18"/>
      <c r="NGM69" s="18"/>
      <c r="NGN69" s="18"/>
      <c r="NGO69" s="18"/>
      <c r="NGP69" s="18"/>
      <c r="NGQ69" s="18"/>
      <c r="NGR69" s="18"/>
      <c r="NGS69" s="18"/>
      <c r="NGT69" s="18"/>
      <c r="NGU69" s="18"/>
      <c r="NGV69" s="18"/>
      <c r="NGW69" s="18"/>
      <c r="NGX69" s="18"/>
      <c r="NGY69" s="18"/>
      <c r="NGZ69" s="18"/>
      <c r="NHA69" s="18"/>
      <c r="NHB69" s="18"/>
      <c r="NHC69" s="18"/>
      <c r="NHD69" s="18"/>
      <c r="NHE69" s="18"/>
      <c r="NHF69" s="18"/>
      <c r="NHG69" s="18"/>
      <c r="NHH69" s="18"/>
      <c r="NHI69" s="18"/>
      <c r="NHJ69" s="18"/>
      <c r="NHK69" s="18"/>
      <c r="NHL69" s="18"/>
      <c r="NHM69" s="18"/>
      <c r="NHN69" s="18"/>
      <c r="NHO69" s="18"/>
      <c r="NHP69" s="18"/>
      <c r="NHQ69" s="18"/>
      <c r="NHR69" s="18"/>
      <c r="NHS69" s="18"/>
      <c r="NHT69" s="18"/>
      <c r="NHU69" s="18"/>
      <c r="NHV69" s="18"/>
      <c r="NHW69" s="18"/>
      <c r="NHX69" s="18"/>
      <c r="NHY69" s="18"/>
      <c r="NHZ69" s="18"/>
      <c r="NIA69" s="18"/>
      <c r="NIB69" s="18"/>
      <c r="NIC69" s="18"/>
      <c r="NID69" s="18"/>
      <c r="NIE69" s="18"/>
      <c r="NIF69" s="18"/>
      <c r="NIG69" s="18"/>
      <c r="NIH69" s="18"/>
      <c r="NII69" s="18"/>
      <c r="NIJ69" s="18"/>
      <c r="NIK69" s="18"/>
      <c r="NIL69" s="18"/>
      <c r="NIM69" s="18"/>
      <c r="NIN69" s="18"/>
      <c r="NIO69" s="18"/>
      <c r="NIP69" s="18"/>
      <c r="NIQ69" s="18"/>
      <c r="NIR69" s="18"/>
      <c r="NIS69" s="18"/>
      <c r="NIT69" s="18"/>
      <c r="NIU69" s="18"/>
      <c r="NIV69" s="18"/>
      <c r="NIW69" s="18"/>
      <c r="NIX69" s="18"/>
      <c r="NIY69" s="18"/>
      <c r="NIZ69" s="18"/>
      <c r="NJA69" s="18"/>
      <c r="NJB69" s="18"/>
      <c r="NJC69" s="18"/>
      <c r="NJD69" s="18"/>
      <c r="NJE69" s="18"/>
      <c r="NJF69" s="18"/>
      <c r="NJG69" s="18"/>
      <c r="NJH69" s="18"/>
      <c r="NJI69" s="18"/>
      <c r="NJJ69" s="18"/>
      <c r="NJK69" s="18"/>
      <c r="NJL69" s="18"/>
      <c r="NJM69" s="18"/>
      <c r="NJN69" s="18"/>
      <c r="NJO69" s="18"/>
      <c r="NJP69" s="18"/>
      <c r="NJQ69" s="18"/>
      <c r="NJR69" s="18"/>
      <c r="NJS69" s="18"/>
      <c r="NJT69" s="18"/>
      <c r="NJU69" s="18"/>
      <c r="NJV69" s="18"/>
      <c r="NJW69" s="18"/>
      <c r="NJX69" s="18"/>
      <c r="NJY69" s="18"/>
      <c r="NJZ69" s="18"/>
      <c r="NKA69" s="18"/>
      <c r="NKB69" s="18"/>
      <c r="NKC69" s="18"/>
      <c r="NKD69" s="18"/>
      <c r="NKE69" s="18"/>
      <c r="NKF69" s="18"/>
      <c r="NKG69" s="18"/>
      <c r="NKH69" s="18"/>
      <c r="NKI69" s="18"/>
      <c r="NKJ69" s="18"/>
      <c r="NKK69" s="18"/>
      <c r="NKL69" s="18"/>
      <c r="NKM69" s="18"/>
      <c r="NKN69" s="18"/>
      <c r="NKO69" s="18"/>
      <c r="NKP69" s="18"/>
      <c r="NKQ69" s="18"/>
      <c r="NKR69" s="18"/>
      <c r="NKS69" s="18"/>
      <c r="NKT69" s="18"/>
      <c r="NKU69" s="18"/>
      <c r="NKV69" s="18"/>
      <c r="NKW69" s="18"/>
      <c r="NKX69" s="18"/>
      <c r="NKY69" s="18"/>
      <c r="NKZ69" s="18"/>
      <c r="NLA69" s="18"/>
      <c r="NLB69" s="18"/>
      <c r="NLC69" s="18"/>
      <c r="NLD69" s="18"/>
      <c r="NLE69" s="18"/>
      <c r="NLF69" s="18"/>
      <c r="NLG69" s="18"/>
      <c r="NLH69" s="18"/>
      <c r="NLI69" s="18"/>
      <c r="NLJ69" s="18"/>
      <c r="NLK69" s="18"/>
      <c r="NLL69" s="18"/>
      <c r="NLM69" s="18"/>
      <c r="NLN69" s="18"/>
      <c r="NLO69" s="18"/>
      <c r="NLP69" s="18"/>
      <c r="NLQ69" s="18"/>
      <c r="NLR69" s="18"/>
      <c r="NLS69" s="18"/>
      <c r="NLT69" s="18"/>
      <c r="NLU69" s="18"/>
      <c r="NLV69" s="18"/>
      <c r="NLW69" s="18"/>
      <c r="NLX69" s="18"/>
      <c r="NLY69" s="18"/>
      <c r="NLZ69" s="18"/>
      <c r="NMA69" s="18"/>
      <c r="NMB69" s="18"/>
      <c r="NMC69" s="18"/>
      <c r="NMD69" s="18"/>
      <c r="NME69" s="18"/>
      <c r="NMF69" s="18"/>
      <c r="NMG69" s="18"/>
      <c r="NMH69" s="18"/>
      <c r="NMI69" s="18"/>
      <c r="NMJ69" s="18"/>
      <c r="NMK69" s="18"/>
      <c r="NML69" s="18"/>
      <c r="NMM69" s="18"/>
      <c r="NMN69" s="18"/>
      <c r="NMO69" s="18"/>
      <c r="NMP69" s="18"/>
      <c r="NMQ69" s="18"/>
      <c r="NMR69" s="18"/>
      <c r="NMS69" s="18"/>
      <c r="NMT69" s="18"/>
      <c r="NMU69" s="18"/>
      <c r="NMV69" s="18"/>
      <c r="NMW69" s="18"/>
      <c r="NMX69" s="18"/>
      <c r="NMY69" s="18"/>
      <c r="NMZ69" s="18"/>
      <c r="NNA69" s="18"/>
      <c r="NNB69" s="18"/>
      <c r="NNC69" s="18"/>
      <c r="NND69" s="18"/>
      <c r="NNE69" s="18"/>
      <c r="NNF69" s="18"/>
      <c r="NNG69" s="18"/>
      <c r="NNH69" s="18"/>
      <c r="NNI69" s="18"/>
      <c r="NNJ69" s="18"/>
      <c r="NNK69" s="18"/>
      <c r="NNL69" s="18"/>
      <c r="NNM69" s="18"/>
      <c r="NNN69" s="18"/>
      <c r="NNO69" s="18"/>
      <c r="NNP69" s="18"/>
      <c r="NNQ69" s="18"/>
      <c r="NNR69" s="18"/>
      <c r="NNS69" s="18"/>
      <c r="NNT69" s="18"/>
      <c r="NNU69" s="18"/>
      <c r="NNV69" s="18"/>
      <c r="NNW69" s="18"/>
      <c r="NNX69" s="18"/>
      <c r="NNY69" s="18"/>
      <c r="NNZ69" s="18"/>
      <c r="NOA69" s="18"/>
      <c r="NOB69" s="18"/>
      <c r="NOC69" s="18"/>
      <c r="NOD69" s="18"/>
      <c r="NOE69" s="18"/>
      <c r="NOF69" s="18"/>
      <c r="NOG69" s="18"/>
      <c r="NOH69" s="18"/>
      <c r="NOI69" s="18"/>
      <c r="NOJ69" s="18"/>
      <c r="NOK69" s="18"/>
      <c r="NOL69" s="18"/>
      <c r="NOM69" s="18"/>
      <c r="NON69" s="18"/>
      <c r="NOO69" s="18"/>
      <c r="NOP69" s="18"/>
      <c r="NOQ69" s="18"/>
      <c r="NOR69" s="18"/>
      <c r="NOS69" s="18"/>
      <c r="NOT69" s="18"/>
      <c r="NOU69" s="18"/>
      <c r="NOV69" s="18"/>
      <c r="NOW69" s="18"/>
      <c r="NOX69" s="18"/>
      <c r="NOY69" s="18"/>
      <c r="NOZ69" s="18"/>
      <c r="NPA69" s="18"/>
      <c r="NPB69" s="18"/>
      <c r="NPC69" s="18"/>
      <c r="NPD69" s="18"/>
      <c r="NPE69" s="18"/>
      <c r="NPF69" s="18"/>
      <c r="NPG69" s="18"/>
      <c r="NPH69" s="18"/>
      <c r="NPI69" s="18"/>
      <c r="NPJ69" s="18"/>
      <c r="NPK69" s="18"/>
      <c r="NPL69" s="18"/>
      <c r="NPM69" s="18"/>
      <c r="NPN69" s="18"/>
      <c r="NPO69" s="18"/>
      <c r="NPP69" s="18"/>
      <c r="NPQ69" s="18"/>
      <c r="NPR69" s="18"/>
      <c r="NPS69" s="18"/>
      <c r="NPT69" s="18"/>
      <c r="NPU69" s="18"/>
      <c r="NPV69" s="18"/>
      <c r="NPW69" s="18"/>
      <c r="NPX69" s="18"/>
      <c r="NPY69" s="18"/>
      <c r="NPZ69" s="18"/>
      <c r="NQA69" s="18"/>
      <c r="NQB69" s="18"/>
      <c r="NQC69" s="18"/>
      <c r="NQD69" s="18"/>
      <c r="NQE69" s="18"/>
      <c r="NQF69" s="18"/>
      <c r="NQG69" s="18"/>
      <c r="NQH69" s="18"/>
      <c r="NQI69" s="18"/>
      <c r="NQJ69" s="18"/>
      <c r="NQK69" s="18"/>
      <c r="NQL69" s="18"/>
      <c r="NQM69" s="18"/>
      <c r="NQN69" s="18"/>
      <c r="NQO69" s="18"/>
      <c r="NQP69" s="18"/>
      <c r="NQQ69" s="18"/>
      <c r="NQR69" s="18"/>
      <c r="NQS69" s="18"/>
      <c r="NQT69" s="18"/>
      <c r="NQU69" s="18"/>
      <c r="NQV69" s="18"/>
      <c r="NQW69" s="18"/>
      <c r="NQX69" s="18"/>
      <c r="NQY69" s="18"/>
      <c r="NQZ69" s="18"/>
      <c r="NRA69" s="18"/>
      <c r="NRB69" s="18"/>
      <c r="NRC69" s="18"/>
      <c r="NRD69" s="18"/>
      <c r="NRE69" s="18"/>
      <c r="NRF69" s="18"/>
      <c r="NRG69" s="18"/>
      <c r="NRH69" s="18"/>
      <c r="NRI69" s="18"/>
      <c r="NRJ69" s="18"/>
      <c r="NRK69" s="18"/>
      <c r="NRL69" s="18"/>
      <c r="NRM69" s="18"/>
      <c r="NRN69" s="18"/>
      <c r="NRO69" s="18"/>
      <c r="NRP69" s="18"/>
      <c r="NRQ69" s="18"/>
      <c r="NRR69" s="18"/>
      <c r="NRS69" s="18"/>
      <c r="NRT69" s="18"/>
      <c r="NRU69" s="18"/>
      <c r="NRV69" s="18"/>
      <c r="NRW69" s="18"/>
      <c r="NRX69" s="18"/>
      <c r="NRY69" s="18"/>
      <c r="NRZ69" s="18"/>
      <c r="NSA69" s="18"/>
      <c r="NSB69" s="18"/>
      <c r="NSC69" s="18"/>
      <c r="NSD69" s="18"/>
      <c r="NSE69" s="18"/>
      <c r="NSF69" s="18"/>
      <c r="NSG69" s="18"/>
      <c r="NSH69" s="18"/>
      <c r="NSI69" s="18"/>
      <c r="NSJ69" s="18"/>
      <c r="NSK69" s="18"/>
      <c r="NSL69" s="18"/>
      <c r="NSM69" s="18"/>
      <c r="NSN69" s="18"/>
      <c r="NSO69" s="18"/>
      <c r="NSP69" s="18"/>
      <c r="NSQ69" s="18"/>
      <c r="NSR69" s="18"/>
      <c r="NSS69" s="18"/>
      <c r="NST69" s="18"/>
      <c r="NSU69" s="18"/>
      <c r="NSV69" s="18"/>
      <c r="NSW69" s="18"/>
      <c r="NSX69" s="18"/>
      <c r="NSY69" s="18"/>
      <c r="NSZ69" s="18"/>
      <c r="NTA69" s="18"/>
      <c r="NTB69" s="18"/>
      <c r="NTC69" s="18"/>
      <c r="NTD69" s="18"/>
      <c r="NTE69" s="18"/>
      <c r="NTF69" s="18"/>
      <c r="NTG69" s="18"/>
      <c r="NTH69" s="18"/>
      <c r="NTI69" s="18"/>
      <c r="NTJ69" s="18"/>
      <c r="NTK69" s="18"/>
      <c r="NTL69" s="18"/>
      <c r="NTM69" s="18"/>
      <c r="NTN69" s="18"/>
      <c r="NTO69" s="18"/>
      <c r="NTP69" s="18"/>
      <c r="NTQ69" s="18"/>
      <c r="NTR69" s="18"/>
      <c r="NTS69" s="18"/>
      <c r="NTT69" s="18"/>
      <c r="NTU69" s="18"/>
      <c r="NTV69" s="18"/>
      <c r="NTW69" s="18"/>
      <c r="NTX69" s="18"/>
      <c r="NTY69" s="18"/>
      <c r="NTZ69" s="18"/>
      <c r="NUA69" s="18"/>
      <c r="NUB69" s="18"/>
      <c r="NUC69" s="18"/>
      <c r="NUD69" s="18"/>
      <c r="NUE69" s="18"/>
      <c r="NUF69" s="18"/>
      <c r="NUG69" s="18"/>
      <c r="NUH69" s="18"/>
      <c r="NUI69" s="18"/>
      <c r="NUJ69" s="18"/>
      <c r="NUK69" s="18"/>
      <c r="NUL69" s="18"/>
      <c r="NUM69" s="18"/>
      <c r="NUN69" s="18"/>
      <c r="NUO69" s="18"/>
      <c r="NUP69" s="18"/>
      <c r="NUQ69" s="18"/>
      <c r="NUR69" s="18"/>
      <c r="NUS69" s="18"/>
      <c r="NUT69" s="18"/>
      <c r="NUU69" s="18"/>
      <c r="NUV69" s="18"/>
      <c r="NUW69" s="18"/>
      <c r="NUX69" s="18"/>
      <c r="NUY69" s="18"/>
      <c r="NUZ69" s="18"/>
      <c r="NVA69" s="18"/>
      <c r="NVB69" s="18"/>
      <c r="NVC69" s="18"/>
      <c r="NVD69" s="18"/>
      <c r="NVE69" s="18"/>
      <c r="NVF69" s="18"/>
      <c r="NVG69" s="18"/>
      <c r="NVH69" s="18"/>
      <c r="NVI69" s="18"/>
      <c r="NVJ69" s="18"/>
      <c r="NVK69" s="18"/>
      <c r="NVL69" s="18"/>
      <c r="NVM69" s="18"/>
      <c r="NVN69" s="18"/>
      <c r="NVO69" s="18"/>
      <c r="NVP69" s="18"/>
      <c r="NVQ69" s="18"/>
      <c r="NVR69" s="18"/>
      <c r="NVS69" s="18"/>
      <c r="NVT69" s="18"/>
      <c r="NVU69" s="18"/>
      <c r="NVV69" s="18"/>
      <c r="NVW69" s="18"/>
      <c r="NVX69" s="18"/>
      <c r="NVY69" s="18"/>
      <c r="NVZ69" s="18"/>
      <c r="NWA69" s="18"/>
      <c r="NWB69" s="18"/>
      <c r="NWC69" s="18"/>
      <c r="NWD69" s="18"/>
      <c r="NWE69" s="18"/>
      <c r="NWF69" s="18"/>
      <c r="NWG69" s="18"/>
      <c r="NWH69" s="18"/>
      <c r="NWI69" s="18"/>
      <c r="NWJ69" s="18"/>
      <c r="NWK69" s="18"/>
      <c r="NWL69" s="18"/>
      <c r="NWM69" s="18"/>
      <c r="NWN69" s="18"/>
      <c r="NWO69" s="18"/>
      <c r="NWP69" s="18"/>
      <c r="NWQ69" s="18"/>
      <c r="NWR69" s="18"/>
      <c r="NWS69" s="18"/>
      <c r="NWT69" s="18"/>
      <c r="NWU69" s="18"/>
      <c r="NWV69" s="18"/>
      <c r="NWW69" s="18"/>
      <c r="NWX69" s="18"/>
      <c r="NWY69" s="18"/>
      <c r="NWZ69" s="18"/>
      <c r="NXA69" s="18"/>
      <c r="NXB69" s="18"/>
      <c r="NXC69" s="18"/>
      <c r="NXD69" s="18"/>
      <c r="NXE69" s="18"/>
      <c r="NXF69" s="18"/>
      <c r="NXG69" s="18"/>
      <c r="NXH69" s="18"/>
      <c r="NXI69" s="18"/>
      <c r="NXJ69" s="18"/>
      <c r="NXK69" s="18"/>
      <c r="NXL69" s="18"/>
      <c r="NXM69" s="18"/>
      <c r="NXN69" s="18"/>
      <c r="NXO69" s="18"/>
      <c r="NXP69" s="18"/>
      <c r="NXQ69" s="18"/>
      <c r="NXR69" s="18"/>
      <c r="NXS69" s="18"/>
      <c r="NXT69" s="18"/>
      <c r="NXU69" s="18"/>
      <c r="NXV69" s="18"/>
      <c r="NXW69" s="18"/>
      <c r="NXX69" s="18"/>
      <c r="NXY69" s="18"/>
      <c r="NXZ69" s="18"/>
      <c r="NYA69" s="18"/>
      <c r="NYB69" s="18"/>
      <c r="NYC69" s="18"/>
      <c r="NYD69" s="18"/>
      <c r="NYE69" s="18"/>
      <c r="NYF69" s="18"/>
      <c r="NYG69" s="18"/>
      <c r="NYH69" s="18"/>
      <c r="NYI69" s="18"/>
      <c r="NYJ69" s="18"/>
      <c r="NYK69" s="18"/>
      <c r="NYL69" s="18"/>
      <c r="NYM69" s="18"/>
      <c r="NYN69" s="18"/>
      <c r="NYO69" s="18"/>
      <c r="NYP69" s="18"/>
      <c r="NYQ69" s="18"/>
      <c r="NYR69" s="18"/>
      <c r="NYS69" s="18"/>
      <c r="NYT69" s="18"/>
      <c r="NYU69" s="18"/>
      <c r="NYV69" s="18"/>
      <c r="NYW69" s="18"/>
      <c r="NYX69" s="18"/>
      <c r="NYY69" s="18"/>
      <c r="NYZ69" s="18"/>
      <c r="NZA69" s="18"/>
      <c r="NZB69" s="18"/>
      <c r="NZC69" s="18"/>
      <c r="NZD69" s="18"/>
      <c r="NZE69" s="18"/>
      <c r="NZF69" s="18"/>
      <c r="NZG69" s="18"/>
      <c r="NZH69" s="18"/>
      <c r="NZI69" s="18"/>
      <c r="NZJ69" s="18"/>
      <c r="NZK69" s="18"/>
      <c r="NZL69" s="18"/>
      <c r="NZM69" s="18"/>
      <c r="NZN69" s="18"/>
      <c r="NZO69" s="18"/>
      <c r="NZP69" s="18"/>
      <c r="NZQ69" s="18"/>
      <c r="NZR69" s="18"/>
      <c r="NZS69" s="18"/>
      <c r="NZT69" s="18"/>
      <c r="NZU69" s="18"/>
      <c r="NZV69" s="18"/>
      <c r="NZW69" s="18"/>
      <c r="NZX69" s="18"/>
      <c r="NZY69" s="18"/>
      <c r="NZZ69" s="18"/>
      <c r="OAA69" s="18"/>
      <c r="OAB69" s="18"/>
      <c r="OAC69" s="18"/>
      <c r="OAD69" s="18"/>
      <c r="OAE69" s="18"/>
      <c r="OAF69" s="18"/>
      <c r="OAG69" s="18"/>
      <c r="OAH69" s="18"/>
      <c r="OAI69" s="18"/>
      <c r="OAJ69" s="18"/>
      <c r="OAK69" s="18"/>
      <c r="OAL69" s="18"/>
      <c r="OAM69" s="18"/>
      <c r="OAN69" s="18"/>
      <c r="OAO69" s="18"/>
      <c r="OAP69" s="18"/>
      <c r="OAQ69" s="18"/>
      <c r="OAR69" s="18"/>
      <c r="OAS69" s="18"/>
      <c r="OAT69" s="18"/>
      <c r="OAU69" s="18"/>
      <c r="OAV69" s="18"/>
      <c r="OAW69" s="18"/>
      <c r="OAX69" s="18"/>
      <c r="OAY69" s="18"/>
      <c r="OAZ69" s="18"/>
      <c r="OBA69" s="18"/>
      <c r="OBB69" s="18"/>
      <c r="OBC69" s="18"/>
      <c r="OBD69" s="18"/>
      <c r="OBE69" s="18"/>
      <c r="OBF69" s="18"/>
      <c r="OBG69" s="18"/>
      <c r="OBH69" s="18"/>
      <c r="OBI69" s="18"/>
      <c r="OBJ69" s="18"/>
      <c r="OBK69" s="18"/>
      <c r="OBL69" s="18"/>
      <c r="OBM69" s="18"/>
      <c r="OBN69" s="18"/>
      <c r="OBO69" s="18"/>
      <c r="OBP69" s="18"/>
      <c r="OBQ69" s="18"/>
      <c r="OBR69" s="18"/>
      <c r="OBS69" s="18"/>
      <c r="OBT69" s="18"/>
      <c r="OBU69" s="18"/>
      <c r="OBV69" s="18"/>
      <c r="OBW69" s="18"/>
      <c r="OBX69" s="18"/>
      <c r="OBY69" s="18"/>
      <c r="OBZ69" s="18"/>
      <c r="OCA69" s="18"/>
      <c r="OCB69" s="18"/>
      <c r="OCC69" s="18"/>
      <c r="OCD69" s="18"/>
      <c r="OCE69" s="18"/>
      <c r="OCF69" s="18"/>
      <c r="OCG69" s="18"/>
      <c r="OCH69" s="18"/>
      <c r="OCI69" s="18"/>
      <c r="OCJ69" s="18"/>
      <c r="OCK69" s="18"/>
      <c r="OCL69" s="18"/>
      <c r="OCM69" s="18"/>
      <c r="OCN69" s="18"/>
      <c r="OCO69" s="18"/>
      <c r="OCP69" s="18"/>
      <c r="OCQ69" s="18"/>
      <c r="OCR69" s="18"/>
      <c r="OCS69" s="18"/>
      <c r="OCT69" s="18"/>
      <c r="OCU69" s="18"/>
      <c r="OCV69" s="18"/>
      <c r="OCW69" s="18"/>
      <c r="OCX69" s="18"/>
      <c r="OCY69" s="18"/>
      <c r="OCZ69" s="18"/>
      <c r="ODA69" s="18"/>
      <c r="ODB69" s="18"/>
      <c r="ODC69" s="18"/>
      <c r="ODD69" s="18"/>
      <c r="ODE69" s="18"/>
      <c r="ODF69" s="18"/>
      <c r="ODG69" s="18"/>
      <c r="ODH69" s="18"/>
      <c r="ODI69" s="18"/>
      <c r="ODJ69" s="18"/>
      <c r="ODK69" s="18"/>
      <c r="ODL69" s="18"/>
      <c r="ODM69" s="18"/>
      <c r="ODN69" s="18"/>
      <c r="ODO69" s="18"/>
      <c r="ODP69" s="18"/>
      <c r="ODQ69" s="18"/>
      <c r="ODR69" s="18"/>
      <c r="ODS69" s="18"/>
      <c r="ODT69" s="18"/>
      <c r="ODU69" s="18"/>
      <c r="ODV69" s="18"/>
      <c r="ODW69" s="18"/>
      <c r="ODX69" s="18"/>
      <c r="ODY69" s="18"/>
      <c r="ODZ69" s="18"/>
      <c r="OEA69" s="18"/>
      <c r="OEB69" s="18"/>
      <c r="OEC69" s="18"/>
      <c r="OED69" s="18"/>
      <c r="OEE69" s="18"/>
      <c r="OEF69" s="18"/>
      <c r="OEG69" s="18"/>
      <c r="OEH69" s="18"/>
      <c r="OEI69" s="18"/>
      <c r="OEJ69" s="18"/>
      <c r="OEK69" s="18"/>
      <c r="OEL69" s="18"/>
      <c r="OEM69" s="18"/>
      <c r="OEN69" s="18"/>
      <c r="OEO69" s="18"/>
      <c r="OEP69" s="18"/>
      <c r="OEQ69" s="18"/>
      <c r="OER69" s="18"/>
      <c r="OES69" s="18"/>
      <c r="OET69" s="18"/>
      <c r="OEU69" s="18"/>
      <c r="OEV69" s="18"/>
      <c r="OEW69" s="18"/>
      <c r="OEX69" s="18"/>
      <c r="OEY69" s="18"/>
      <c r="OEZ69" s="18"/>
      <c r="OFA69" s="18"/>
      <c r="OFB69" s="18"/>
      <c r="OFC69" s="18"/>
      <c r="OFD69" s="18"/>
      <c r="OFE69" s="18"/>
      <c r="OFF69" s="18"/>
      <c r="OFG69" s="18"/>
      <c r="OFH69" s="18"/>
      <c r="OFI69" s="18"/>
      <c r="OFJ69" s="18"/>
      <c r="OFK69" s="18"/>
      <c r="OFL69" s="18"/>
      <c r="OFM69" s="18"/>
      <c r="OFN69" s="18"/>
      <c r="OFO69" s="18"/>
      <c r="OFP69" s="18"/>
      <c r="OFQ69" s="18"/>
      <c r="OFR69" s="18"/>
      <c r="OFS69" s="18"/>
      <c r="OFT69" s="18"/>
      <c r="OFU69" s="18"/>
      <c r="OFV69" s="18"/>
      <c r="OFW69" s="18"/>
      <c r="OFX69" s="18"/>
      <c r="OFY69" s="18"/>
      <c r="OFZ69" s="18"/>
      <c r="OGA69" s="18"/>
      <c r="OGB69" s="18"/>
      <c r="OGC69" s="18"/>
      <c r="OGD69" s="18"/>
      <c r="OGE69" s="18"/>
      <c r="OGF69" s="18"/>
      <c r="OGG69" s="18"/>
      <c r="OGH69" s="18"/>
      <c r="OGI69" s="18"/>
      <c r="OGJ69" s="18"/>
      <c r="OGK69" s="18"/>
      <c r="OGL69" s="18"/>
      <c r="OGM69" s="18"/>
      <c r="OGN69" s="18"/>
      <c r="OGO69" s="18"/>
      <c r="OGP69" s="18"/>
      <c r="OGQ69" s="18"/>
      <c r="OGR69" s="18"/>
      <c r="OGS69" s="18"/>
      <c r="OGT69" s="18"/>
      <c r="OGU69" s="18"/>
      <c r="OGV69" s="18"/>
      <c r="OGW69" s="18"/>
      <c r="OGX69" s="18"/>
      <c r="OGY69" s="18"/>
      <c r="OGZ69" s="18"/>
      <c r="OHA69" s="18"/>
      <c r="OHB69" s="18"/>
      <c r="OHC69" s="18"/>
      <c r="OHD69" s="18"/>
      <c r="OHE69" s="18"/>
      <c r="OHF69" s="18"/>
      <c r="OHG69" s="18"/>
      <c r="OHH69" s="18"/>
      <c r="OHI69" s="18"/>
      <c r="OHJ69" s="18"/>
      <c r="OHK69" s="18"/>
      <c r="OHL69" s="18"/>
      <c r="OHM69" s="18"/>
      <c r="OHN69" s="18"/>
      <c r="OHO69" s="18"/>
      <c r="OHP69" s="18"/>
      <c r="OHQ69" s="18"/>
      <c r="OHR69" s="18"/>
      <c r="OHS69" s="18"/>
      <c r="OHT69" s="18"/>
      <c r="OHU69" s="18"/>
      <c r="OHV69" s="18"/>
      <c r="OHW69" s="18"/>
      <c r="OHX69" s="18"/>
      <c r="OHY69" s="18"/>
      <c r="OHZ69" s="18"/>
      <c r="OIA69" s="18"/>
      <c r="OIB69" s="18"/>
      <c r="OIC69" s="18"/>
      <c r="OID69" s="18"/>
      <c r="OIE69" s="18"/>
      <c r="OIF69" s="18"/>
      <c r="OIG69" s="18"/>
      <c r="OIH69" s="18"/>
      <c r="OII69" s="18"/>
      <c r="OIJ69" s="18"/>
      <c r="OIK69" s="18"/>
      <c r="OIL69" s="18"/>
      <c r="OIM69" s="18"/>
      <c r="OIN69" s="18"/>
      <c r="OIO69" s="18"/>
      <c r="OIP69" s="18"/>
      <c r="OIQ69" s="18"/>
      <c r="OIR69" s="18"/>
      <c r="OIS69" s="18"/>
      <c r="OIT69" s="18"/>
      <c r="OIU69" s="18"/>
      <c r="OIV69" s="18"/>
      <c r="OIW69" s="18"/>
      <c r="OIX69" s="18"/>
      <c r="OIY69" s="18"/>
      <c r="OIZ69" s="18"/>
      <c r="OJA69" s="18"/>
      <c r="OJB69" s="18"/>
      <c r="OJC69" s="18"/>
      <c r="OJD69" s="18"/>
      <c r="OJE69" s="18"/>
      <c r="OJF69" s="18"/>
      <c r="OJG69" s="18"/>
      <c r="OJH69" s="18"/>
      <c r="OJI69" s="18"/>
      <c r="OJJ69" s="18"/>
      <c r="OJK69" s="18"/>
      <c r="OJL69" s="18"/>
      <c r="OJM69" s="18"/>
      <c r="OJN69" s="18"/>
      <c r="OJO69" s="18"/>
      <c r="OJP69" s="18"/>
      <c r="OJQ69" s="18"/>
      <c r="OJR69" s="18"/>
      <c r="OJS69" s="18"/>
      <c r="OJT69" s="18"/>
      <c r="OJU69" s="18"/>
      <c r="OJV69" s="18"/>
      <c r="OJW69" s="18"/>
      <c r="OJX69" s="18"/>
      <c r="OJY69" s="18"/>
      <c r="OJZ69" s="18"/>
      <c r="OKA69" s="18"/>
      <c r="OKB69" s="18"/>
      <c r="OKC69" s="18"/>
      <c r="OKD69" s="18"/>
      <c r="OKE69" s="18"/>
      <c r="OKF69" s="18"/>
      <c r="OKG69" s="18"/>
      <c r="OKH69" s="18"/>
      <c r="OKI69" s="18"/>
      <c r="OKJ69" s="18"/>
      <c r="OKK69" s="18"/>
      <c r="OKL69" s="18"/>
      <c r="OKM69" s="18"/>
      <c r="OKN69" s="18"/>
      <c r="OKO69" s="18"/>
      <c r="OKP69" s="18"/>
      <c r="OKQ69" s="18"/>
      <c r="OKR69" s="18"/>
      <c r="OKS69" s="18"/>
      <c r="OKT69" s="18"/>
      <c r="OKU69" s="18"/>
      <c r="OKV69" s="18"/>
      <c r="OKW69" s="18"/>
      <c r="OKX69" s="18"/>
      <c r="OKY69" s="18"/>
      <c r="OKZ69" s="18"/>
      <c r="OLA69" s="18"/>
      <c r="OLB69" s="18"/>
      <c r="OLC69" s="18"/>
      <c r="OLD69" s="18"/>
      <c r="OLE69" s="18"/>
      <c r="OLF69" s="18"/>
      <c r="OLG69" s="18"/>
      <c r="OLH69" s="18"/>
      <c r="OLI69" s="18"/>
      <c r="OLJ69" s="18"/>
      <c r="OLK69" s="18"/>
      <c r="OLL69" s="18"/>
      <c r="OLM69" s="18"/>
      <c r="OLN69" s="18"/>
      <c r="OLO69" s="18"/>
      <c r="OLP69" s="18"/>
      <c r="OLQ69" s="18"/>
      <c r="OLR69" s="18"/>
      <c r="OLS69" s="18"/>
      <c r="OLT69" s="18"/>
      <c r="OLU69" s="18"/>
      <c r="OLV69" s="18"/>
      <c r="OLW69" s="18"/>
      <c r="OLX69" s="18"/>
      <c r="OLY69" s="18"/>
      <c r="OLZ69" s="18"/>
      <c r="OMA69" s="18"/>
      <c r="OMB69" s="18"/>
      <c r="OMC69" s="18"/>
      <c r="OMD69" s="18"/>
      <c r="OME69" s="18"/>
      <c r="OMF69" s="18"/>
      <c r="OMG69" s="18"/>
      <c r="OMH69" s="18"/>
      <c r="OMI69" s="18"/>
      <c r="OMJ69" s="18"/>
      <c r="OMK69" s="18"/>
      <c r="OML69" s="18"/>
      <c r="OMM69" s="18"/>
      <c r="OMN69" s="18"/>
      <c r="OMO69" s="18"/>
      <c r="OMP69" s="18"/>
      <c r="OMQ69" s="18"/>
      <c r="OMR69" s="18"/>
      <c r="OMS69" s="18"/>
      <c r="OMT69" s="18"/>
      <c r="OMU69" s="18"/>
      <c r="OMV69" s="18"/>
      <c r="OMW69" s="18"/>
      <c r="OMX69" s="18"/>
      <c r="OMY69" s="18"/>
      <c r="OMZ69" s="18"/>
      <c r="ONA69" s="18"/>
      <c r="ONB69" s="18"/>
      <c r="ONC69" s="18"/>
      <c r="OND69" s="18"/>
      <c r="ONE69" s="18"/>
      <c r="ONF69" s="18"/>
      <c r="ONG69" s="18"/>
      <c r="ONH69" s="18"/>
      <c r="ONI69" s="18"/>
      <c r="ONJ69" s="18"/>
      <c r="ONK69" s="18"/>
      <c r="ONL69" s="18"/>
      <c r="ONM69" s="18"/>
      <c r="ONN69" s="18"/>
      <c r="ONO69" s="18"/>
      <c r="ONP69" s="18"/>
      <c r="ONQ69" s="18"/>
      <c r="ONR69" s="18"/>
      <c r="ONS69" s="18"/>
      <c r="ONT69" s="18"/>
      <c r="ONU69" s="18"/>
      <c r="ONV69" s="18"/>
      <c r="ONW69" s="18"/>
      <c r="ONX69" s="18"/>
      <c r="ONY69" s="18"/>
      <c r="ONZ69" s="18"/>
      <c r="OOA69" s="18"/>
      <c r="OOB69" s="18"/>
      <c r="OOC69" s="18"/>
      <c r="OOD69" s="18"/>
      <c r="OOE69" s="18"/>
      <c r="OOF69" s="18"/>
      <c r="OOG69" s="18"/>
      <c r="OOH69" s="18"/>
      <c r="OOI69" s="18"/>
      <c r="OOJ69" s="18"/>
      <c r="OOK69" s="18"/>
      <c r="OOL69" s="18"/>
      <c r="OOM69" s="18"/>
      <c r="OON69" s="18"/>
      <c r="OOO69" s="18"/>
      <c r="OOP69" s="18"/>
      <c r="OOQ69" s="18"/>
      <c r="OOR69" s="18"/>
      <c r="OOS69" s="18"/>
      <c r="OOT69" s="18"/>
      <c r="OOU69" s="18"/>
      <c r="OOV69" s="18"/>
      <c r="OOW69" s="18"/>
      <c r="OOX69" s="18"/>
      <c r="OOY69" s="18"/>
      <c r="OOZ69" s="18"/>
      <c r="OPA69" s="18"/>
      <c r="OPB69" s="18"/>
      <c r="OPC69" s="18"/>
      <c r="OPD69" s="18"/>
      <c r="OPE69" s="18"/>
      <c r="OPF69" s="18"/>
      <c r="OPG69" s="18"/>
      <c r="OPH69" s="18"/>
      <c r="OPI69" s="18"/>
      <c r="OPJ69" s="18"/>
      <c r="OPK69" s="18"/>
      <c r="OPL69" s="18"/>
      <c r="OPM69" s="18"/>
      <c r="OPN69" s="18"/>
      <c r="OPO69" s="18"/>
      <c r="OPP69" s="18"/>
      <c r="OPQ69" s="18"/>
      <c r="OPR69" s="18"/>
      <c r="OPS69" s="18"/>
      <c r="OPT69" s="18"/>
      <c r="OPU69" s="18"/>
      <c r="OPV69" s="18"/>
      <c r="OPW69" s="18"/>
      <c r="OPX69" s="18"/>
      <c r="OPY69" s="18"/>
      <c r="OPZ69" s="18"/>
      <c r="OQA69" s="18"/>
      <c r="OQB69" s="18"/>
      <c r="OQC69" s="18"/>
      <c r="OQD69" s="18"/>
      <c r="OQE69" s="18"/>
      <c r="OQF69" s="18"/>
      <c r="OQG69" s="18"/>
      <c r="OQH69" s="18"/>
      <c r="OQI69" s="18"/>
      <c r="OQJ69" s="18"/>
      <c r="OQK69" s="18"/>
      <c r="OQL69" s="18"/>
      <c r="OQM69" s="18"/>
      <c r="OQN69" s="18"/>
      <c r="OQO69" s="18"/>
      <c r="OQP69" s="18"/>
      <c r="OQQ69" s="18"/>
      <c r="OQR69" s="18"/>
      <c r="OQS69" s="18"/>
      <c r="OQT69" s="18"/>
      <c r="OQU69" s="18"/>
      <c r="OQV69" s="18"/>
      <c r="OQW69" s="18"/>
      <c r="OQX69" s="18"/>
      <c r="OQY69" s="18"/>
      <c r="OQZ69" s="18"/>
      <c r="ORA69" s="18"/>
      <c r="ORB69" s="18"/>
      <c r="ORC69" s="18"/>
      <c r="ORD69" s="18"/>
      <c r="ORE69" s="18"/>
      <c r="ORF69" s="18"/>
      <c r="ORG69" s="18"/>
      <c r="ORH69" s="18"/>
      <c r="ORI69" s="18"/>
      <c r="ORJ69" s="18"/>
      <c r="ORK69" s="18"/>
      <c r="ORL69" s="18"/>
      <c r="ORM69" s="18"/>
      <c r="ORN69" s="18"/>
      <c r="ORO69" s="18"/>
      <c r="ORP69" s="18"/>
      <c r="ORQ69" s="18"/>
      <c r="ORR69" s="18"/>
      <c r="ORS69" s="18"/>
      <c r="ORT69" s="18"/>
      <c r="ORU69" s="18"/>
      <c r="ORV69" s="18"/>
      <c r="ORW69" s="18"/>
      <c r="ORX69" s="18"/>
      <c r="ORY69" s="18"/>
      <c r="ORZ69" s="18"/>
      <c r="OSA69" s="18"/>
      <c r="OSB69" s="18"/>
      <c r="OSC69" s="18"/>
      <c r="OSD69" s="18"/>
      <c r="OSE69" s="18"/>
      <c r="OSF69" s="18"/>
      <c r="OSG69" s="18"/>
      <c r="OSH69" s="18"/>
      <c r="OSI69" s="18"/>
      <c r="OSJ69" s="18"/>
      <c r="OSK69" s="18"/>
      <c r="OSL69" s="18"/>
      <c r="OSM69" s="18"/>
      <c r="OSN69" s="18"/>
      <c r="OSO69" s="18"/>
      <c r="OSP69" s="18"/>
      <c r="OSQ69" s="18"/>
      <c r="OSR69" s="18"/>
      <c r="OSS69" s="18"/>
      <c r="OST69" s="18"/>
      <c r="OSU69" s="18"/>
      <c r="OSV69" s="18"/>
      <c r="OSW69" s="18"/>
      <c r="OSX69" s="18"/>
      <c r="OSY69" s="18"/>
      <c r="OSZ69" s="18"/>
      <c r="OTA69" s="18"/>
      <c r="OTB69" s="18"/>
      <c r="OTC69" s="18"/>
      <c r="OTD69" s="18"/>
      <c r="OTE69" s="18"/>
      <c r="OTF69" s="18"/>
      <c r="OTG69" s="18"/>
      <c r="OTH69" s="18"/>
      <c r="OTI69" s="18"/>
      <c r="OTJ69" s="18"/>
      <c r="OTK69" s="18"/>
      <c r="OTL69" s="18"/>
      <c r="OTM69" s="18"/>
      <c r="OTN69" s="18"/>
      <c r="OTO69" s="18"/>
      <c r="OTP69" s="18"/>
      <c r="OTQ69" s="18"/>
      <c r="OTR69" s="18"/>
      <c r="OTS69" s="18"/>
      <c r="OTT69" s="18"/>
      <c r="OTU69" s="18"/>
      <c r="OTV69" s="18"/>
      <c r="OTW69" s="18"/>
      <c r="OTX69" s="18"/>
      <c r="OTY69" s="18"/>
      <c r="OTZ69" s="18"/>
      <c r="OUA69" s="18"/>
      <c r="OUB69" s="18"/>
      <c r="OUC69" s="18"/>
      <c r="OUD69" s="18"/>
      <c r="OUE69" s="18"/>
      <c r="OUF69" s="18"/>
      <c r="OUG69" s="18"/>
      <c r="OUH69" s="18"/>
      <c r="OUI69" s="18"/>
      <c r="OUJ69" s="18"/>
      <c r="OUK69" s="18"/>
      <c r="OUL69" s="18"/>
      <c r="OUM69" s="18"/>
      <c r="OUN69" s="18"/>
      <c r="OUO69" s="18"/>
      <c r="OUP69" s="18"/>
      <c r="OUQ69" s="18"/>
      <c r="OUR69" s="18"/>
      <c r="OUS69" s="18"/>
      <c r="OUT69" s="18"/>
      <c r="OUU69" s="18"/>
      <c r="OUV69" s="18"/>
      <c r="OUW69" s="18"/>
      <c r="OUX69" s="18"/>
      <c r="OUY69" s="18"/>
      <c r="OUZ69" s="18"/>
      <c r="OVA69" s="18"/>
      <c r="OVB69" s="18"/>
      <c r="OVC69" s="18"/>
      <c r="OVD69" s="18"/>
      <c r="OVE69" s="18"/>
      <c r="OVF69" s="18"/>
      <c r="OVG69" s="18"/>
      <c r="OVH69" s="18"/>
      <c r="OVI69" s="18"/>
      <c r="OVJ69" s="18"/>
      <c r="OVK69" s="18"/>
      <c r="OVL69" s="18"/>
      <c r="OVM69" s="18"/>
      <c r="OVN69" s="18"/>
      <c r="OVO69" s="18"/>
      <c r="OVP69" s="18"/>
      <c r="OVQ69" s="18"/>
      <c r="OVR69" s="18"/>
      <c r="OVS69" s="18"/>
      <c r="OVT69" s="18"/>
      <c r="OVU69" s="18"/>
      <c r="OVV69" s="18"/>
      <c r="OVW69" s="18"/>
      <c r="OVX69" s="18"/>
      <c r="OVY69" s="18"/>
      <c r="OVZ69" s="18"/>
      <c r="OWA69" s="18"/>
      <c r="OWB69" s="18"/>
      <c r="OWC69" s="18"/>
      <c r="OWD69" s="18"/>
      <c r="OWE69" s="18"/>
      <c r="OWF69" s="18"/>
      <c r="OWG69" s="18"/>
      <c r="OWH69" s="18"/>
      <c r="OWI69" s="18"/>
      <c r="OWJ69" s="18"/>
      <c r="OWK69" s="18"/>
      <c r="OWL69" s="18"/>
      <c r="OWM69" s="18"/>
      <c r="OWN69" s="18"/>
      <c r="OWO69" s="18"/>
      <c r="OWP69" s="18"/>
      <c r="OWQ69" s="18"/>
      <c r="OWR69" s="18"/>
      <c r="OWS69" s="18"/>
      <c r="OWT69" s="18"/>
      <c r="OWU69" s="18"/>
      <c r="OWV69" s="18"/>
      <c r="OWW69" s="18"/>
      <c r="OWX69" s="18"/>
      <c r="OWY69" s="18"/>
      <c r="OWZ69" s="18"/>
      <c r="OXA69" s="18"/>
      <c r="OXB69" s="18"/>
      <c r="OXC69" s="18"/>
      <c r="OXD69" s="18"/>
      <c r="OXE69" s="18"/>
      <c r="OXF69" s="18"/>
      <c r="OXG69" s="18"/>
      <c r="OXH69" s="18"/>
      <c r="OXI69" s="18"/>
      <c r="OXJ69" s="18"/>
      <c r="OXK69" s="18"/>
      <c r="OXL69" s="18"/>
      <c r="OXM69" s="18"/>
      <c r="OXN69" s="18"/>
      <c r="OXO69" s="18"/>
      <c r="OXP69" s="18"/>
      <c r="OXQ69" s="18"/>
      <c r="OXR69" s="18"/>
      <c r="OXS69" s="18"/>
      <c r="OXT69" s="18"/>
      <c r="OXU69" s="18"/>
      <c r="OXV69" s="18"/>
      <c r="OXW69" s="18"/>
      <c r="OXX69" s="18"/>
      <c r="OXY69" s="18"/>
      <c r="OXZ69" s="18"/>
      <c r="OYA69" s="18"/>
      <c r="OYB69" s="18"/>
      <c r="OYC69" s="18"/>
      <c r="OYD69" s="18"/>
      <c r="OYE69" s="18"/>
      <c r="OYF69" s="18"/>
      <c r="OYG69" s="18"/>
      <c r="OYH69" s="18"/>
      <c r="OYI69" s="18"/>
      <c r="OYJ69" s="18"/>
      <c r="OYK69" s="18"/>
      <c r="OYL69" s="18"/>
      <c r="OYM69" s="18"/>
      <c r="OYN69" s="18"/>
      <c r="OYO69" s="18"/>
      <c r="OYP69" s="18"/>
      <c r="OYQ69" s="18"/>
      <c r="OYR69" s="18"/>
      <c r="OYS69" s="18"/>
      <c r="OYT69" s="18"/>
      <c r="OYU69" s="18"/>
      <c r="OYV69" s="18"/>
      <c r="OYW69" s="18"/>
      <c r="OYX69" s="18"/>
      <c r="OYY69" s="18"/>
      <c r="OYZ69" s="18"/>
      <c r="OZA69" s="18"/>
      <c r="OZB69" s="18"/>
      <c r="OZC69" s="18"/>
      <c r="OZD69" s="18"/>
      <c r="OZE69" s="18"/>
      <c r="OZF69" s="18"/>
      <c r="OZG69" s="18"/>
      <c r="OZH69" s="18"/>
      <c r="OZI69" s="18"/>
      <c r="OZJ69" s="18"/>
      <c r="OZK69" s="18"/>
      <c r="OZL69" s="18"/>
      <c r="OZM69" s="18"/>
      <c r="OZN69" s="18"/>
      <c r="OZO69" s="18"/>
      <c r="OZP69" s="18"/>
      <c r="OZQ69" s="18"/>
      <c r="OZR69" s="18"/>
      <c r="OZS69" s="18"/>
      <c r="OZT69" s="18"/>
      <c r="OZU69" s="18"/>
      <c r="OZV69" s="18"/>
      <c r="OZW69" s="18"/>
      <c r="OZX69" s="18"/>
      <c r="OZY69" s="18"/>
      <c r="OZZ69" s="18"/>
      <c r="PAA69" s="18"/>
      <c r="PAB69" s="18"/>
      <c r="PAC69" s="18"/>
      <c r="PAD69" s="18"/>
      <c r="PAE69" s="18"/>
      <c r="PAF69" s="18"/>
      <c r="PAG69" s="18"/>
      <c r="PAH69" s="18"/>
      <c r="PAI69" s="18"/>
      <c r="PAJ69" s="18"/>
      <c r="PAK69" s="18"/>
      <c r="PAL69" s="18"/>
      <c r="PAM69" s="18"/>
      <c r="PAN69" s="18"/>
      <c r="PAO69" s="18"/>
      <c r="PAP69" s="18"/>
      <c r="PAQ69" s="18"/>
      <c r="PAR69" s="18"/>
      <c r="PAS69" s="18"/>
      <c r="PAT69" s="18"/>
      <c r="PAU69" s="18"/>
      <c r="PAV69" s="18"/>
      <c r="PAW69" s="18"/>
      <c r="PAX69" s="18"/>
      <c r="PAY69" s="18"/>
      <c r="PAZ69" s="18"/>
      <c r="PBA69" s="18"/>
      <c r="PBB69" s="18"/>
      <c r="PBC69" s="18"/>
      <c r="PBD69" s="18"/>
      <c r="PBE69" s="18"/>
      <c r="PBF69" s="18"/>
      <c r="PBG69" s="18"/>
      <c r="PBH69" s="18"/>
      <c r="PBI69" s="18"/>
      <c r="PBJ69" s="18"/>
      <c r="PBK69" s="18"/>
      <c r="PBL69" s="18"/>
      <c r="PBM69" s="18"/>
      <c r="PBN69" s="18"/>
      <c r="PBO69" s="18"/>
      <c r="PBP69" s="18"/>
      <c r="PBQ69" s="18"/>
      <c r="PBR69" s="18"/>
      <c r="PBS69" s="18"/>
      <c r="PBT69" s="18"/>
      <c r="PBU69" s="18"/>
      <c r="PBV69" s="18"/>
      <c r="PBW69" s="18"/>
      <c r="PBX69" s="18"/>
      <c r="PBY69" s="18"/>
      <c r="PBZ69" s="18"/>
      <c r="PCA69" s="18"/>
      <c r="PCB69" s="18"/>
      <c r="PCC69" s="18"/>
      <c r="PCD69" s="18"/>
      <c r="PCE69" s="18"/>
      <c r="PCF69" s="18"/>
      <c r="PCG69" s="18"/>
      <c r="PCH69" s="18"/>
      <c r="PCI69" s="18"/>
      <c r="PCJ69" s="18"/>
      <c r="PCK69" s="18"/>
      <c r="PCL69" s="18"/>
      <c r="PCM69" s="18"/>
      <c r="PCN69" s="18"/>
      <c r="PCO69" s="18"/>
      <c r="PCP69" s="18"/>
      <c r="PCQ69" s="18"/>
      <c r="PCR69" s="18"/>
      <c r="PCS69" s="18"/>
      <c r="PCT69" s="18"/>
      <c r="PCU69" s="18"/>
      <c r="PCV69" s="18"/>
      <c r="PCW69" s="18"/>
      <c r="PCX69" s="18"/>
      <c r="PCY69" s="18"/>
      <c r="PCZ69" s="18"/>
      <c r="PDA69" s="18"/>
      <c r="PDB69" s="18"/>
      <c r="PDC69" s="18"/>
      <c r="PDD69" s="18"/>
      <c r="PDE69" s="18"/>
      <c r="PDF69" s="18"/>
      <c r="PDG69" s="18"/>
      <c r="PDH69" s="18"/>
      <c r="PDI69" s="18"/>
      <c r="PDJ69" s="18"/>
      <c r="PDK69" s="18"/>
      <c r="PDL69" s="18"/>
      <c r="PDM69" s="18"/>
      <c r="PDN69" s="18"/>
      <c r="PDO69" s="18"/>
      <c r="PDP69" s="18"/>
      <c r="PDQ69" s="18"/>
      <c r="PDR69" s="18"/>
      <c r="PDS69" s="18"/>
      <c r="PDT69" s="18"/>
      <c r="PDU69" s="18"/>
      <c r="PDV69" s="18"/>
      <c r="PDW69" s="18"/>
      <c r="PDX69" s="18"/>
      <c r="PDY69" s="18"/>
      <c r="PDZ69" s="18"/>
      <c r="PEA69" s="18"/>
      <c r="PEB69" s="18"/>
      <c r="PEC69" s="18"/>
      <c r="PED69" s="18"/>
      <c r="PEE69" s="18"/>
      <c r="PEF69" s="18"/>
      <c r="PEG69" s="18"/>
      <c r="PEH69" s="18"/>
      <c r="PEI69" s="18"/>
      <c r="PEJ69" s="18"/>
      <c r="PEK69" s="18"/>
      <c r="PEL69" s="18"/>
      <c r="PEM69" s="18"/>
      <c r="PEN69" s="18"/>
      <c r="PEO69" s="18"/>
      <c r="PEP69" s="18"/>
      <c r="PEQ69" s="18"/>
      <c r="PER69" s="18"/>
      <c r="PES69" s="18"/>
      <c r="PET69" s="18"/>
      <c r="PEU69" s="18"/>
      <c r="PEV69" s="18"/>
      <c r="PEW69" s="18"/>
      <c r="PEX69" s="18"/>
      <c r="PEY69" s="18"/>
      <c r="PEZ69" s="18"/>
      <c r="PFA69" s="18"/>
      <c r="PFB69" s="18"/>
      <c r="PFC69" s="18"/>
      <c r="PFD69" s="18"/>
      <c r="PFE69" s="18"/>
      <c r="PFF69" s="18"/>
      <c r="PFG69" s="18"/>
      <c r="PFH69" s="18"/>
      <c r="PFI69" s="18"/>
      <c r="PFJ69" s="18"/>
      <c r="PFK69" s="18"/>
      <c r="PFL69" s="18"/>
      <c r="PFM69" s="18"/>
      <c r="PFN69" s="18"/>
      <c r="PFO69" s="18"/>
      <c r="PFP69" s="18"/>
      <c r="PFQ69" s="18"/>
      <c r="PFR69" s="18"/>
      <c r="PFS69" s="18"/>
      <c r="PFT69" s="18"/>
      <c r="PFU69" s="18"/>
      <c r="PFV69" s="18"/>
      <c r="PFW69" s="18"/>
      <c r="PFX69" s="18"/>
      <c r="PFY69" s="18"/>
      <c r="PFZ69" s="18"/>
      <c r="PGA69" s="18"/>
      <c r="PGB69" s="18"/>
      <c r="PGC69" s="18"/>
      <c r="PGD69" s="18"/>
      <c r="PGE69" s="18"/>
      <c r="PGF69" s="18"/>
      <c r="PGG69" s="18"/>
      <c r="PGH69" s="18"/>
      <c r="PGI69" s="18"/>
      <c r="PGJ69" s="18"/>
      <c r="PGK69" s="18"/>
      <c r="PGL69" s="18"/>
      <c r="PGM69" s="18"/>
      <c r="PGN69" s="18"/>
      <c r="PGO69" s="18"/>
      <c r="PGP69" s="18"/>
      <c r="PGQ69" s="18"/>
      <c r="PGR69" s="18"/>
      <c r="PGS69" s="18"/>
      <c r="PGT69" s="18"/>
      <c r="PGU69" s="18"/>
      <c r="PGV69" s="18"/>
      <c r="PGW69" s="18"/>
      <c r="PGX69" s="18"/>
      <c r="PGY69" s="18"/>
      <c r="PGZ69" s="18"/>
      <c r="PHA69" s="18"/>
      <c r="PHB69" s="18"/>
      <c r="PHC69" s="18"/>
      <c r="PHD69" s="18"/>
      <c r="PHE69" s="18"/>
      <c r="PHF69" s="18"/>
      <c r="PHG69" s="18"/>
      <c r="PHH69" s="18"/>
      <c r="PHI69" s="18"/>
      <c r="PHJ69" s="18"/>
      <c r="PHK69" s="18"/>
      <c r="PHL69" s="18"/>
      <c r="PHM69" s="18"/>
      <c r="PHN69" s="18"/>
      <c r="PHO69" s="18"/>
      <c r="PHP69" s="18"/>
      <c r="PHQ69" s="18"/>
      <c r="PHR69" s="18"/>
      <c r="PHS69" s="18"/>
      <c r="PHT69" s="18"/>
      <c r="PHU69" s="18"/>
      <c r="PHV69" s="18"/>
      <c r="PHW69" s="18"/>
      <c r="PHX69" s="18"/>
      <c r="PHY69" s="18"/>
      <c r="PHZ69" s="18"/>
      <c r="PIA69" s="18"/>
      <c r="PIB69" s="18"/>
      <c r="PIC69" s="18"/>
      <c r="PID69" s="18"/>
      <c r="PIE69" s="18"/>
      <c r="PIF69" s="18"/>
      <c r="PIG69" s="18"/>
      <c r="PIH69" s="18"/>
      <c r="PII69" s="18"/>
      <c r="PIJ69" s="18"/>
      <c r="PIK69" s="18"/>
      <c r="PIL69" s="18"/>
      <c r="PIM69" s="18"/>
      <c r="PIN69" s="18"/>
      <c r="PIO69" s="18"/>
      <c r="PIP69" s="18"/>
      <c r="PIQ69" s="18"/>
      <c r="PIR69" s="18"/>
      <c r="PIS69" s="18"/>
      <c r="PIT69" s="18"/>
      <c r="PIU69" s="18"/>
      <c r="PIV69" s="18"/>
      <c r="PIW69" s="18"/>
      <c r="PIX69" s="18"/>
      <c r="PIY69" s="18"/>
      <c r="PIZ69" s="18"/>
      <c r="PJA69" s="18"/>
      <c r="PJB69" s="18"/>
      <c r="PJC69" s="18"/>
      <c r="PJD69" s="18"/>
      <c r="PJE69" s="18"/>
      <c r="PJF69" s="18"/>
      <c r="PJG69" s="18"/>
      <c r="PJH69" s="18"/>
      <c r="PJI69" s="18"/>
      <c r="PJJ69" s="18"/>
      <c r="PJK69" s="18"/>
      <c r="PJL69" s="18"/>
      <c r="PJM69" s="18"/>
      <c r="PJN69" s="18"/>
      <c r="PJO69" s="18"/>
      <c r="PJP69" s="18"/>
      <c r="PJQ69" s="18"/>
      <c r="PJR69" s="18"/>
      <c r="PJS69" s="18"/>
      <c r="PJT69" s="18"/>
      <c r="PJU69" s="18"/>
      <c r="PJV69" s="18"/>
      <c r="PJW69" s="18"/>
      <c r="PJX69" s="18"/>
      <c r="PJY69" s="18"/>
      <c r="PJZ69" s="18"/>
      <c r="PKA69" s="18"/>
      <c r="PKB69" s="18"/>
      <c r="PKC69" s="18"/>
      <c r="PKD69" s="18"/>
      <c r="PKE69" s="18"/>
      <c r="PKF69" s="18"/>
      <c r="PKG69" s="18"/>
      <c r="PKH69" s="18"/>
      <c r="PKI69" s="18"/>
      <c r="PKJ69" s="18"/>
      <c r="PKK69" s="18"/>
      <c r="PKL69" s="18"/>
      <c r="PKM69" s="18"/>
      <c r="PKN69" s="18"/>
      <c r="PKO69" s="18"/>
      <c r="PKP69" s="18"/>
      <c r="PKQ69" s="18"/>
      <c r="PKR69" s="18"/>
      <c r="PKS69" s="18"/>
      <c r="PKT69" s="18"/>
      <c r="PKU69" s="18"/>
      <c r="PKV69" s="18"/>
      <c r="PKW69" s="18"/>
      <c r="PKX69" s="18"/>
      <c r="PKY69" s="18"/>
      <c r="PKZ69" s="18"/>
      <c r="PLA69" s="18"/>
      <c r="PLB69" s="18"/>
      <c r="PLC69" s="18"/>
      <c r="PLD69" s="18"/>
      <c r="PLE69" s="18"/>
      <c r="PLF69" s="18"/>
      <c r="PLG69" s="18"/>
      <c r="PLH69" s="18"/>
      <c r="PLI69" s="18"/>
      <c r="PLJ69" s="18"/>
      <c r="PLK69" s="18"/>
      <c r="PLL69" s="18"/>
      <c r="PLM69" s="18"/>
      <c r="PLN69" s="18"/>
      <c r="PLO69" s="18"/>
      <c r="PLP69" s="18"/>
      <c r="PLQ69" s="18"/>
      <c r="PLR69" s="18"/>
      <c r="PLS69" s="18"/>
      <c r="PLT69" s="18"/>
      <c r="PLU69" s="18"/>
      <c r="PLV69" s="18"/>
      <c r="PLW69" s="18"/>
      <c r="PLX69" s="18"/>
      <c r="PLY69" s="18"/>
      <c r="PLZ69" s="18"/>
      <c r="PMA69" s="18"/>
      <c r="PMB69" s="18"/>
      <c r="PMC69" s="18"/>
      <c r="PMD69" s="18"/>
      <c r="PME69" s="18"/>
      <c r="PMF69" s="18"/>
      <c r="PMG69" s="18"/>
      <c r="PMH69" s="18"/>
      <c r="PMI69" s="18"/>
      <c r="PMJ69" s="18"/>
      <c r="PMK69" s="18"/>
      <c r="PML69" s="18"/>
      <c r="PMM69" s="18"/>
      <c r="PMN69" s="18"/>
      <c r="PMO69" s="18"/>
      <c r="PMP69" s="18"/>
      <c r="PMQ69" s="18"/>
      <c r="PMR69" s="18"/>
      <c r="PMS69" s="18"/>
      <c r="PMT69" s="18"/>
      <c r="PMU69" s="18"/>
      <c r="PMV69" s="18"/>
      <c r="PMW69" s="18"/>
      <c r="PMX69" s="18"/>
      <c r="PMY69" s="18"/>
      <c r="PMZ69" s="18"/>
      <c r="PNA69" s="18"/>
      <c r="PNB69" s="18"/>
      <c r="PNC69" s="18"/>
      <c r="PND69" s="18"/>
      <c r="PNE69" s="18"/>
      <c r="PNF69" s="18"/>
      <c r="PNG69" s="18"/>
      <c r="PNH69" s="18"/>
      <c r="PNI69" s="18"/>
      <c r="PNJ69" s="18"/>
      <c r="PNK69" s="18"/>
      <c r="PNL69" s="18"/>
      <c r="PNM69" s="18"/>
      <c r="PNN69" s="18"/>
      <c r="PNO69" s="18"/>
      <c r="PNP69" s="18"/>
      <c r="PNQ69" s="18"/>
      <c r="PNR69" s="18"/>
      <c r="PNS69" s="18"/>
      <c r="PNT69" s="18"/>
      <c r="PNU69" s="18"/>
      <c r="PNV69" s="18"/>
      <c r="PNW69" s="18"/>
      <c r="PNX69" s="18"/>
      <c r="PNY69" s="18"/>
      <c r="PNZ69" s="18"/>
      <c r="POA69" s="18"/>
      <c r="POB69" s="18"/>
      <c r="POC69" s="18"/>
      <c r="POD69" s="18"/>
      <c r="POE69" s="18"/>
      <c r="POF69" s="18"/>
      <c r="POG69" s="18"/>
      <c r="POH69" s="18"/>
      <c r="POI69" s="18"/>
      <c r="POJ69" s="18"/>
      <c r="POK69" s="18"/>
      <c r="POL69" s="18"/>
      <c r="POM69" s="18"/>
      <c r="PON69" s="18"/>
      <c r="POO69" s="18"/>
      <c r="POP69" s="18"/>
      <c r="POQ69" s="18"/>
      <c r="POR69" s="18"/>
      <c r="POS69" s="18"/>
      <c r="POT69" s="18"/>
      <c r="POU69" s="18"/>
      <c r="POV69" s="18"/>
      <c r="POW69" s="18"/>
      <c r="POX69" s="18"/>
      <c r="POY69" s="18"/>
      <c r="POZ69" s="18"/>
      <c r="PPA69" s="18"/>
      <c r="PPB69" s="18"/>
      <c r="PPC69" s="18"/>
      <c r="PPD69" s="18"/>
      <c r="PPE69" s="18"/>
      <c r="PPF69" s="18"/>
      <c r="PPG69" s="18"/>
      <c r="PPH69" s="18"/>
      <c r="PPI69" s="18"/>
      <c r="PPJ69" s="18"/>
      <c r="PPK69" s="18"/>
      <c r="PPL69" s="18"/>
      <c r="PPM69" s="18"/>
      <c r="PPN69" s="18"/>
      <c r="PPO69" s="18"/>
      <c r="PPP69" s="18"/>
      <c r="PPQ69" s="18"/>
      <c r="PPR69" s="18"/>
      <c r="PPS69" s="18"/>
      <c r="PPT69" s="18"/>
      <c r="PPU69" s="18"/>
      <c r="PPV69" s="18"/>
      <c r="PPW69" s="18"/>
      <c r="PPX69" s="18"/>
      <c r="PPY69" s="18"/>
      <c r="PPZ69" s="18"/>
      <c r="PQA69" s="18"/>
      <c r="PQB69" s="18"/>
      <c r="PQC69" s="18"/>
      <c r="PQD69" s="18"/>
      <c r="PQE69" s="18"/>
      <c r="PQF69" s="18"/>
      <c r="PQG69" s="18"/>
      <c r="PQH69" s="18"/>
      <c r="PQI69" s="18"/>
      <c r="PQJ69" s="18"/>
      <c r="PQK69" s="18"/>
      <c r="PQL69" s="18"/>
      <c r="PQM69" s="18"/>
      <c r="PQN69" s="18"/>
      <c r="PQO69" s="18"/>
      <c r="PQP69" s="18"/>
      <c r="PQQ69" s="18"/>
      <c r="PQR69" s="18"/>
      <c r="PQS69" s="18"/>
      <c r="PQT69" s="18"/>
      <c r="PQU69" s="18"/>
      <c r="PQV69" s="18"/>
      <c r="PQW69" s="18"/>
      <c r="PQX69" s="18"/>
      <c r="PQY69" s="18"/>
      <c r="PQZ69" s="18"/>
      <c r="PRA69" s="18"/>
      <c r="PRB69" s="18"/>
      <c r="PRC69" s="18"/>
      <c r="PRD69" s="18"/>
      <c r="PRE69" s="18"/>
      <c r="PRF69" s="18"/>
      <c r="PRG69" s="18"/>
      <c r="PRH69" s="18"/>
      <c r="PRI69" s="18"/>
      <c r="PRJ69" s="18"/>
      <c r="PRK69" s="18"/>
      <c r="PRL69" s="18"/>
      <c r="PRM69" s="18"/>
      <c r="PRN69" s="18"/>
      <c r="PRO69" s="18"/>
      <c r="PRP69" s="18"/>
      <c r="PRQ69" s="18"/>
      <c r="PRR69" s="18"/>
      <c r="PRS69" s="18"/>
      <c r="PRT69" s="18"/>
      <c r="PRU69" s="18"/>
      <c r="PRV69" s="18"/>
      <c r="PRW69" s="18"/>
      <c r="PRX69" s="18"/>
      <c r="PRY69" s="18"/>
      <c r="PRZ69" s="18"/>
      <c r="PSA69" s="18"/>
      <c r="PSB69" s="18"/>
      <c r="PSC69" s="18"/>
      <c r="PSD69" s="18"/>
      <c r="PSE69" s="18"/>
      <c r="PSF69" s="18"/>
      <c r="PSG69" s="18"/>
      <c r="PSH69" s="18"/>
      <c r="PSI69" s="18"/>
      <c r="PSJ69" s="18"/>
      <c r="PSK69" s="18"/>
      <c r="PSL69" s="18"/>
      <c r="PSM69" s="18"/>
      <c r="PSN69" s="18"/>
      <c r="PSO69" s="18"/>
      <c r="PSP69" s="18"/>
      <c r="PSQ69" s="18"/>
      <c r="PSR69" s="18"/>
      <c r="PSS69" s="18"/>
      <c r="PST69" s="18"/>
      <c r="PSU69" s="18"/>
      <c r="PSV69" s="18"/>
      <c r="PSW69" s="18"/>
      <c r="PSX69" s="18"/>
      <c r="PSY69" s="18"/>
      <c r="PSZ69" s="18"/>
      <c r="PTA69" s="18"/>
      <c r="PTB69" s="18"/>
      <c r="PTC69" s="18"/>
      <c r="PTD69" s="18"/>
      <c r="PTE69" s="18"/>
      <c r="PTF69" s="18"/>
      <c r="PTG69" s="18"/>
      <c r="PTH69" s="18"/>
      <c r="PTI69" s="18"/>
      <c r="PTJ69" s="18"/>
      <c r="PTK69" s="18"/>
      <c r="PTL69" s="18"/>
      <c r="PTM69" s="18"/>
      <c r="PTN69" s="18"/>
      <c r="PTO69" s="18"/>
      <c r="PTP69" s="18"/>
      <c r="PTQ69" s="18"/>
      <c r="PTR69" s="18"/>
      <c r="PTS69" s="18"/>
      <c r="PTT69" s="18"/>
      <c r="PTU69" s="18"/>
      <c r="PTV69" s="18"/>
      <c r="PTW69" s="18"/>
      <c r="PTX69" s="18"/>
      <c r="PTY69" s="18"/>
      <c r="PTZ69" s="18"/>
      <c r="PUA69" s="18"/>
      <c r="PUB69" s="18"/>
      <c r="PUC69" s="18"/>
      <c r="PUD69" s="18"/>
      <c r="PUE69" s="18"/>
      <c r="PUF69" s="18"/>
      <c r="PUG69" s="18"/>
      <c r="PUH69" s="18"/>
      <c r="PUI69" s="18"/>
      <c r="PUJ69" s="18"/>
      <c r="PUK69" s="18"/>
      <c r="PUL69" s="18"/>
      <c r="PUM69" s="18"/>
      <c r="PUN69" s="18"/>
      <c r="PUO69" s="18"/>
      <c r="PUP69" s="18"/>
      <c r="PUQ69" s="18"/>
      <c r="PUR69" s="18"/>
      <c r="PUS69" s="18"/>
      <c r="PUT69" s="18"/>
      <c r="PUU69" s="18"/>
      <c r="PUV69" s="18"/>
      <c r="PUW69" s="18"/>
      <c r="PUX69" s="18"/>
      <c r="PUY69" s="18"/>
      <c r="PUZ69" s="18"/>
      <c r="PVA69" s="18"/>
      <c r="PVB69" s="18"/>
      <c r="PVC69" s="18"/>
      <c r="PVD69" s="18"/>
      <c r="PVE69" s="18"/>
      <c r="PVF69" s="18"/>
      <c r="PVG69" s="18"/>
      <c r="PVH69" s="18"/>
      <c r="PVI69" s="18"/>
      <c r="PVJ69" s="18"/>
      <c r="PVK69" s="18"/>
      <c r="PVL69" s="18"/>
      <c r="PVM69" s="18"/>
      <c r="PVN69" s="18"/>
      <c r="PVO69" s="18"/>
      <c r="PVP69" s="18"/>
      <c r="PVQ69" s="18"/>
      <c r="PVR69" s="18"/>
      <c r="PVS69" s="18"/>
      <c r="PVT69" s="18"/>
      <c r="PVU69" s="18"/>
      <c r="PVV69" s="18"/>
      <c r="PVW69" s="18"/>
      <c r="PVX69" s="18"/>
      <c r="PVY69" s="18"/>
      <c r="PVZ69" s="18"/>
      <c r="PWA69" s="18"/>
      <c r="PWB69" s="18"/>
      <c r="PWC69" s="18"/>
      <c r="PWD69" s="18"/>
      <c r="PWE69" s="18"/>
      <c r="PWF69" s="18"/>
      <c r="PWG69" s="18"/>
      <c r="PWH69" s="18"/>
      <c r="PWI69" s="18"/>
      <c r="PWJ69" s="18"/>
      <c r="PWK69" s="18"/>
      <c r="PWL69" s="18"/>
      <c r="PWM69" s="18"/>
      <c r="PWN69" s="18"/>
      <c r="PWO69" s="18"/>
      <c r="PWP69" s="18"/>
      <c r="PWQ69" s="18"/>
      <c r="PWR69" s="18"/>
      <c r="PWS69" s="18"/>
      <c r="PWT69" s="18"/>
      <c r="PWU69" s="18"/>
      <c r="PWV69" s="18"/>
      <c r="PWW69" s="18"/>
      <c r="PWX69" s="18"/>
      <c r="PWY69" s="18"/>
      <c r="PWZ69" s="18"/>
      <c r="PXA69" s="18"/>
      <c r="PXB69" s="18"/>
      <c r="PXC69" s="18"/>
      <c r="PXD69" s="18"/>
      <c r="PXE69" s="18"/>
      <c r="PXF69" s="18"/>
      <c r="PXG69" s="18"/>
      <c r="PXH69" s="18"/>
      <c r="PXI69" s="18"/>
      <c r="PXJ69" s="18"/>
      <c r="PXK69" s="18"/>
      <c r="PXL69" s="18"/>
      <c r="PXM69" s="18"/>
      <c r="PXN69" s="18"/>
      <c r="PXO69" s="18"/>
      <c r="PXP69" s="18"/>
      <c r="PXQ69" s="18"/>
      <c r="PXR69" s="18"/>
      <c r="PXS69" s="18"/>
      <c r="PXT69" s="18"/>
      <c r="PXU69" s="18"/>
      <c r="PXV69" s="18"/>
      <c r="PXW69" s="18"/>
      <c r="PXX69" s="18"/>
      <c r="PXY69" s="18"/>
      <c r="PXZ69" s="18"/>
      <c r="PYA69" s="18"/>
      <c r="PYB69" s="18"/>
      <c r="PYC69" s="18"/>
      <c r="PYD69" s="18"/>
      <c r="PYE69" s="18"/>
      <c r="PYF69" s="18"/>
      <c r="PYG69" s="18"/>
      <c r="PYH69" s="18"/>
      <c r="PYI69" s="18"/>
      <c r="PYJ69" s="18"/>
      <c r="PYK69" s="18"/>
      <c r="PYL69" s="18"/>
      <c r="PYM69" s="18"/>
      <c r="PYN69" s="18"/>
      <c r="PYO69" s="18"/>
      <c r="PYP69" s="18"/>
      <c r="PYQ69" s="18"/>
      <c r="PYR69" s="18"/>
      <c r="PYS69" s="18"/>
      <c r="PYT69" s="18"/>
      <c r="PYU69" s="18"/>
      <c r="PYV69" s="18"/>
      <c r="PYW69" s="18"/>
      <c r="PYX69" s="18"/>
      <c r="PYY69" s="18"/>
      <c r="PYZ69" s="18"/>
      <c r="PZA69" s="18"/>
      <c r="PZB69" s="18"/>
      <c r="PZC69" s="18"/>
      <c r="PZD69" s="18"/>
      <c r="PZE69" s="18"/>
      <c r="PZF69" s="18"/>
      <c r="PZG69" s="18"/>
      <c r="PZH69" s="18"/>
      <c r="PZI69" s="18"/>
      <c r="PZJ69" s="18"/>
      <c r="PZK69" s="18"/>
      <c r="PZL69" s="18"/>
      <c r="PZM69" s="18"/>
      <c r="PZN69" s="18"/>
      <c r="PZO69" s="18"/>
      <c r="PZP69" s="18"/>
      <c r="PZQ69" s="18"/>
      <c r="PZR69" s="18"/>
      <c r="PZS69" s="18"/>
      <c r="PZT69" s="18"/>
      <c r="PZU69" s="18"/>
      <c r="PZV69" s="18"/>
      <c r="PZW69" s="18"/>
      <c r="PZX69" s="18"/>
      <c r="PZY69" s="18"/>
      <c r="PZZ69" s="18"/>
      <c r="QAA69" s="18"/>
      <c r="QAB69" s="18"/>
      <c r="QAC69" s="18"/>
      <c r="QAD69" s="18"/>
      <c r="QAE69" s="18"/>
      <c r="QAF69" s="18"/>
      <c r="QAG69" s="18"/>
      <c r="QAH69" s="18"/>
      <c r="QAI69" s="18"/>
      <c r="QAJ69" s="18"/>
      <c r="QAK69" s="18"/>
      <c r="QAL69" s="18"/>
      <c r="QAM69" s="18"/>
      <c r="QAN69" s="18"/>
      <c r="QAO69" s="18"/>
      <c r="QAP69" s="18"/>
      <c r="QAQ69" s="18"/>
      <c r="QAR69" s="18"/>
      <c r="QAS69" s="18"/>
      <c r="QAT69" s="18"/>
      <c r="QAU69" s="18"/>
      <c r="QAV69" s="18"/>
      <c r="QAW69" s="18"/>
      <c r="QAX69" s="18"/>
      <c r="QAY69" s="18"/>
      <c r="QAZ69" s="18"/>
      <c r="QBA69" s="18"/>
      <c r="QBB69" s="18"/>
      <c r="QBC69" s="18"/>
      <c r="QBD69" s="18"/>
      <c r="QBE69" s="18"/>
      <c r="QBF69" s="18"/>
      <c r="QBG69" s="18"/>
      <c r="QBH69" s="18"/>
      <c r="QBI69" s="18"/>
      <c r="QBJ69" s="18"/>
      <c r="QBK69" s="18"/>
      <c r="QBL69" s="18"/>
      <c r="QBM69" s="18"/>
      <c r="QBN69" s="18"/>
      <c r="QBO69" s="18"/>
      <c r="QBP69" s="18"/>
      <c r="QBQ69" s="18"/>
      <c r="QBR69" s="18"/>
      <c r="QBS69" s="18"/>
      <c r="QBT69" s="18"/>
      <c r="QBU69" s="18"/>
      <c r="QBV69" s="18"/>
      <c r="QBW69" s="18"/>
      <c r="QBX69" s="18"/>
      <c r="QBY69" s="18"/>
      <c r="QBZ69" s="18"/>
      <c r="QCA69" s="18"/>
      <c r="QCB69" s="18"/>
      <c r="QCC69" s="18"/>
      <c r="QCD69" s="18"/>
      <c r="QCE69" s="18"/>
      <c r="QCF69" s="18"/>
      <c r="QCG69" s="18"/>
      <c r="QCH69" s="18"/>
      <c r="QCI69" s="18"/>
      <c r="QCJ69" s="18"/>
      <c r="QCK69" s="18"/>
      <c r="QCL69" s="18"/>
      <c r="QCM69" s="18"/>
      <c r="QCN69" s="18"/>
      <c r="QCO69" s="18"/>
      <c r="QCP69" s="18"/>
      <c r="QCQ69" s="18"/>
      <c r="QCR69" s="18"/>
      <c r="QCS69" s="18"/>
      <c r="QCT69" s="18"/>
      <c r="QCU69" s="18"/>
      <c r="QCV69" s="18"/>
      <c r="QCW69" s="18"/>
      <c r="QCX69" s="18"/>
      <c r="QCY69" s="18"/>
      <c r="QCZ69" s="18"/>
      <c r="QDA69" s="18"/>
      <c r="QDB69" s="18"/>
      <c r="QDC69" s="18"/>
      <c r="QDD69" s="18"/>
      <c r="QDE69" s="18"/>
      <c r="QDF69" s="18"/>
      <c r="QDG69" s="18"/>
      <c r="QDH69" s="18"/>
      <c r="QDI69" s="18"/>
      <c r="QDJ69" s="18"/>
      <c r="QDK69" s="18"/>
      <c r="QDL69" s="18"/>
      <c r="QDM69" s="18"/>
      <c r="QDN69" s="18"/>
      <c r="QDO69" s="18"/>
      <c r="QDP69" s="18"/>
      <c r="QDQ69" s="18"/>
      <c r="QDR69" s="18"/>
      <c r="QDS69" s="18"/>
      <c r="QDT69" s="18"/>
      <c r="QDU69" s="18"/>
      <c r="QDV69" s="18"/>
      <c r="QDW69" s="18"/>
      <c r="QDX69" s="18"/>
      <c r="QDY69" s="18"/>
      <c r="QDZ69" s="18"/>
      <c r="QEA69" s="18"/>
      <c r="QEB69" s="18"/>
      <c r="QEC69" s="18"/>
      <c r="QED69" s="18"/>
      <c r="QEE69" s="18"/>
      <c r="QEF69" s="18"/>
      <c r="QEG69" s="18"/>
      <c r="QEH69" s="18"/>
      <c r="QEI69" s="18"/>
      <c r="QEJ69" s="18"/>
      <c r="QEK69" s="18"/>
      <c r="QEL69" s="18"/>
      <c r="QEM69" s="18"/>
      <c r="QEN69" s="18"/>
      <c r="QEO69" s="18"/>
      <c r="QEP69" s="18"/>
      <c r="QEQ69" s="18"/>
      <c r="QER69" s="18"/>
      <c r="QES69" s="18"/>
      <c r="QET69" s="18"/>
      <c r="QEU69" s="18"/>
      <c r="QEV69" s="18"/>
      <c r="QEW69" s="18"/>
      <c r="QEX69" s="18"/>
      <c r="QEY69" s="18"/>
      <c r="QEZ69" s="18"/>
      <c r="QFA69" s="18"/>
      <c r="QFB69" s="18"/>
      <c r="QFC69" s="18"/>
      <c r="QFD69" s="18"/>
      <c r="QFE69" s="18"/>
      <c r="QFF69" s="18"/>
      <c r="QFG69" s="18"/>
      <c r="QFH69" s="18"/>
      <c r="QFI69" s="18"/>
      <c r="QFJ69" s="18"/>
      <c r="QFK69" s="18"/>
      <c r="QFL69" s="18"/>
      <c r="QFM69" s="18"/>
      <c r="QFN69" s="18"/>
      <c r="QFO69" s="18"/>
      <c r="QFP69" s="18"/>
      <c r="QFQ69" s="18"/>
      <c r="QFR69" s="18"/>
      <c r="QFS69" s="18"/>
      <c r="QFT69" s="18"/>
      <c r="QFU69" s="18"/>
      <c r="QFV69" s="18"/>
      <c r="QFW69" s="18"/>
      <c r="QFX69" s="18"/>
      <c r="QFY69" s="18"/>
      <c r="QFZ69" s="18"/>
      <c r="QGA69" s="18"/>
      <c r="QGB69" s="18"/>
      <c r="QGC69" s="18"/>
      <c r="QGD69" s="18"/>
      <c r="QGE69" s="18"/>
      <c r="QGF69" s="18"/>
      <c r="QGG69" s="18"/>
      <c r="QGH69" s="18"/>
      <c r="QGI69" s="18"/>
      <c r="QGJ69" s="18"/>
      <c r="QGK69" s="18"/>
      <c r="QGL69" s="18"/>
      <c r="QGM69" s="18"/>
      <c r="QGN69" s="18"/>
      <c r="QGO69" s="18"/>
      <c r="QGP69" s="18"/>
      <c r="QGQ69" s="18"/>
      <c r="QGR69" s="18"/>
      <c r="QGS69" s="18"/>
      <c r="QGT69" s="18"/>
      <c r="QGU69" s="18"/>
      <c r="QGV69" s="18"/>
      <c r="QGW69" s="18"/>
      <c r="QGX69" s="18"/>
      <c r="QGY69" s="18"/>
      <c r="QGZ69" s="18"/>
      <c r="QHA69" s="18"/>
      <c r="QHB69" s="18"/>
      <c r="QHC69" s="18"/>
      <c r="QHD69" s="18"/>
      <c r="QHE69" s="18"/>
      <c r="QHF69" s="18"/>
      <c r="QHG69" s="18"/>
      <c r="QHH69" s="18"/>
      <c r="QHI69" s="18"/>
      <c r="QHJ69" s="18"/>
      <c r="QHK69" s="18"/>
      <c r="QHL69" s="18"/>
      <c r="QHM69" s="18"/>
      <c r="QHN69" s="18"/>
      <c r="QHO69" s="18"/>
      <c r="QHP69" s="18"/>
      <c r="QHQ69" s="18"/>
      <c r="QHR69" s="18"/>
      <c r="QHS69" s="18"/>
      <c r="QHT69" s="18"/>
      <c r="QHU69" s="18"/>
      <c r="QHV69" s="18"/>
      <c r="QHW69" s="18"/>
      <c r="QHX69" s="18"/>
      <c r="QHY69" s="18"/>
      <c r="QHZ69" s="18"/>
      <c r="QIA69" s="18"/>
      <c r="QIB69" s="18"/>
      <c r="QIC69" s="18"/>
      <c r="QID69" s="18"/>
      <c r="QIE69" s="18"/>
      <c r="QIF69" s="18"/>
      <c r="QIG69" s="18"/>
      <c r="QIH69" s="18"/>
      <c r="QII69" s="18"/>
      <c r="QIJ69" s="18"/>
      <c r="QIK69" s="18"/>
      <c r="QIL69" s="18"/>
      <c r="QIM69" s="18"/>
      <c r="QIN69" s="18"/>
      <c r="QIO69" s="18"/>
      <c r="QIP69" s="18"/>
      <c r="QIQ69" s="18"/>
      <c r="QIR69" s="18"/>
      <c r="QIS69" s="18"/>
      <c r="QIT69" s="18"/>
      <c r="QIU69" s="18"/>
      <c r="QIV69" s="18"/>
      <c r="QIW69" s="18"/>
      <c r="QIX69" s="18"/>
      <c r="QIY69" s="18"/>
      <c r="QIZ69" s="18"/>
      <c r="QJA69" s="18"/>
      <c r="QJB69" s="18"/>
      <c r="QJC69" s="18"/>
      <c r="QJD69" s="18"/>
      <c r="QJE69" s="18"/>
      <c r="QJF69" s="18"/>
      <c r="QJG69" s="18"/>
      <c r="QJH69" s="18"/>
      <c r="QJI69" s="18"/>
      <c r="QJJ69" s="18"/>
      <c r="QJK69" s="18"/>
      <c r="QJL69" s="18"/>
      <c r="QJM69" s="18"/>
      <c r="QJN69" s="18"/>
      <c r="QJO69" s="18"/>
      <c r="QJP69" s="18"/>
      <c r="QJQ69" s="18"/>
      <c r="QJR69" s="18"/>
      <c r="QJS69" s="18"/>
      <c r="QJT69" s="18"/>
      <c r="QJU69" s="18"/>
      <c r="QJV69" s="18"/>
      <c r="QJW69" s="18"/>
      <c r="QJX69" s="18"/>
      <c r="QJY69" s="18"/>
      <c r="QJZ69" s="18"/>
      <c r="QKA69" s="18"/>
      <c r="QKB69" s="18"/>
      <c r="QKC69" s="18"/>
      <c r="QKD69" s="18"/>
      <c r="QKE69" s="18"/>
      <c r="QKF69" s="18"/>
      <c r="QKG69" s="18"/>
      <c r="QKH69" s="18"/>
      <c r="QKI69" s="18"/>
      <c r="QKJ69" s="18"/>
      <c r="QKK69" s="18"/>
      <c r="QKL69" s="18"/>
      <c r="QKM69" s="18"/>
      <c r="QKN69" s="18"/>
      <c r="QKO69" s="18"/>
      <c r="QKP69" s="18"/>
      <c r="QKQ69" s="18"/>
      <c r="QKR69" s="18"/>
      <c r="QKS69" s="18"/>
      <c r="QKT69" s="18"/>
      <c r="QKU69" s="18"/>
      <c r="QKV69" s="18"/>
      <c r="QKW69" s="18"/>
      <c r="QKX69" s="18"/>
      <c r="QKY69" s="18"/>
      <c r="QKZ69" s="18"/>
      <c r="QLA69" s="18"/>
      <c r="QLB69" s="18"/>
      <c r="QLC69" s="18"/>
      <c r="QLD69" s="18"/>
      <c r="QLE69" s="18"/>
      <c r="QLF69" s="18"/>
      <c r="QLG69" s="18"/>
      <c r="QLH69" s="18"/>
      <c r="QLI69" s="18"/>
      <c r="QLJ69" s="18"/>
      <c r="QLK69" s="18"/>
      <c r="QLL69" s="18"/>
      <c r="QLM69" s="18"/>
      <c r="QLN69" s="18"/>
      <c r="QLO69" s="18"/>
      <c r="QLP69" s="18"/>
      <c r="QLQ69" s="18"/>
      <c r="QLR69" s="18"/>
      <c r="QLS69" s="18"/>
      <c r="QLT69" s="18"/>
      <c r="QLU69" s="18"/>
      <c r="QLV69" s="18"/>
      <c r="QLW69" s="18"/>
      <c r="QLX69" s="18"/>
      <c r="QLY69" s="18"/>
      <c r="QLZ69" s="18"/>
      <c r="QMA69" s="18"/>
      <c r="QMB69" s="18"/>
      <c r="QMC69" s="18"/>
      <c r="QMD69" s="18"/>
      <c r="QME69" s="18"/>
      <c r="QMF69" s="18"/>
      <c r="QMG69" s="18"/>
      <c r="QMH69" s="18"/>
      <c r="QMI69" s="18"/>
      <c r="QMJ69" s="18"/>
      <c r="QMK69" s="18"/>
      <c r="QML69" s="18"/>
      <c r="QMM69" s="18"/>
      <c r="QMN69" s="18"/>
      <c r="QMO69" s="18"/>
      <c r="QMP69" s="18"/>
      <c r="QMQ69" s="18"/>
      <c r="QMR69" s="18"/>
      <c r="QMS69" s="18"/>
      <c r="QMT69" s="18"/>
      <c r="QMU69" s="18"/>
      <c r="QMV69" s="18"/>
      <c r="QMW69" s="18"/>
      <c r="QMX69" s="18"/>
      <c r="QMY69" s="18"/>
      <c r="QMZ69" s="18"/>
      <c r="QNA69" s="18"/>
      <c r="QNB69" s="18"/>
      <c r="QNC69" s="18"/>
      <c r="QND69" s="18"/>
      <c r="QNE69" s="18"/>
      <c r="QNF69" s="18"/>
      <c r="QNG69" s="18"/>
      <c r="QNH69" s="18"/>
      <c r="QNI69" s="18"/>
      <c r="QNJ69" s="18"/>
      <c r="QNK69" s="18"/>
      <c r="QNL69" s="18"/>
      <c r="QNM69" s="18"/>
      <c r="QNN69" s="18"/>
      <c r="QNO69" s="18"/>
      <c r="QNP69" s="18"/>
      <c r="QNQ69" s="18"/>
      <c r="QNR69" s="18"/>
      <c r="QNS69" s="18"/>
      <c r="QNT69" s="18"/>
      <c r="QNU69" s="18"/>
      <c r="QNV69" s="18"/>
      <c r="QNW69" s="18"/>
      <c r="QNX69" s="18"/>
      <c r="QNY69" s="18"/>
      <c r="QNZ69" s="18"/>
      <c r="QOA69" s="18"/>
      <c r="QOB69" s="18"/>
      <c r="QOC69" s="18"/>
      <c r="QOD69" s="18"/>
      <c r="QOE69" s="18"/>
      <c r="QOF69" s="18"/>
      <c r="QOG69" s="18"/>
      <c r="QOH69" s="18"/>
      <c r="QOI69" s="18"/>
      <c r="QOJ69" s="18"/>
      <c r="QOK69" s="18"/>
      <c r="QOL69" s="18"/>
      <c r="QOM69" s="18"/>
      <c r="QON69" s="18"/>
      <c r="QOO69" s="18"/>
      <c r="QOP69" s="18"/>
      <c r="QOQ69" s="18"/>
      <c r="QOR69" s="18"/>
      <c r="QOS69" s="18"/>
      <c r="QOT69" s="18"/>
      <c r="QOU69" s="18"/>
      <c r="QOV69" s="18"/>
      <c r="QOW69" s="18"/>
      <c r="QOX69" s="18"/>
      <c r="QOY69" s="18"/>
      <c r="QOZ69" s="18"/>
      <c r="QPA69" s="18"/>
      <c r="QPB69" s="18"/>
      <c r="QPC69" s="18"/>
      <c r="QPD69" s="18"/>
      <c r="QPE69" s="18"/>
      <c r="QPF69" s="18"/>
      <c r="QPG69" s="18"/>
      <c r="QPH69" s="18"/>
      <c r="QPI69" s="18"/>
      <c r="QPJ69" s="18"/>
      <c r="QPK69" s="18"/>
      <c r="QPL69" s="18"/>
      <c r="QPM69" s="18"/>
      <c r="QPN69" s="18"/>
      <c r="QPO69" s="18"/>
      <c r="QPP69" s="18"/>
      <c r="QPQ69" s="18"/>
      <c r="QPR69" s="18"/>
      <c r="QPS69" s="18"/>
      <c r="QPT69" s="18"/>
      <c r="QPU69" s="18"/>
      <c r="QPV69" s="18"/>
      <c r="QPW69" s="18"/>
      <c r="QPX69" s="18"/>
      <c r="QPY69" s="18"/>
      <c r="QPZ69" s="18"/>
      <c r="QQA69" s="18"/>
      <c r="QQB69" s="18"/>
      <c r="QQC69" s="18"/>
      <c r="QQD69" s="18"/>
      <c r="QQE69" s="18"/>
      <c r="QQF69" s="18"/>
      <c r="QQG69" s="18"/>
      <c r="QQH69" s="18"/>
      <c r="QQI69" s="18"/>
      <c r="QQJ69" s="18"/>
      <c r="QQK69" s="18"/>
      <c r="QQL69" s="18"/>
      <c r="QQM69" s="18"/>
      <c r="QQN69" s="18"/>
      <c r="QQO69" s="18"/>
      <c r="QQP69" s="18"/>
      <c r="QQQ69" s="18"/>
      <c r="QQR69" s="18"/>
      <c r="QQS69" s="18"/>
      <c r="QQT69" s="18"/>
      <c r="QQU69" s="18"/>
      <c r="QQV69" s="18"/>
      <c r="QQW69" s="18"/>
      <c r="QQX69" s="18"/>
      <c r="QQY69" s="18"/>
      <c r="QQZ69" s="18"/>
      <c r="QRA69" s="18"/>
      <c r="QRB69" s="18"/>
      <c r="QRC69" s="18"/>
      <c r="QRD69" s="18"/>
      <c r="QRE69" s="18"/>
      <c r="QRF69" s="18"/>
      <c r="QRG69" s="18"/>
      <c r="QRH69" s="18"/>
      <c r="QRI69" s="18"/>
      <c r="QRJ69" s="18"/>
      <c r="QRK69" s="18"/>
      <c r="QRL69" s="18"/>
      <c r="QRM69" s="18"/>
      <c r="QRN69" s="18"/>
      <c r="QRO69" s="18"/>
      <c r="QRP69" s="18"/>
      <c r="QRQ69" s="18"/>
      <c r="QRR69" s="18"/>
      <c r="QRS69" s="18"/>
      <c r="QRT69" s="18"/>
      <c r="QRU69" s="18"/>
      <c r="QRV69" s="18"/>
      <c r="QRW69" s="18"/>
      <c r="QRX69" s="18"/>
      <c r="QRY69" s="18"/>
      <c r="QRZ69" s="18"/>
      <c r="QSA69" s="18"/>
      <c r="QSB69" s="18"/>
      <c r="QSC69" s="18"/>
      <c r="QSD69" s="18"/>
      <c r="QSE69" s="18"/>
      <c r="QSF69" s="18"/>
      <c r="QSG69" s="18"/>
      <c r="QSH69" s="18"/>
      <c r="QSI69" s="18"/>
      <c r="QSJ69" s="18"/>
      <c r="QSK69" s="18"/>
      <c r="QSL69" s="18"/>
      <c r="QSM69" s="18"/>
      <c r="QSN69" s="18"/>
      <c r="QSO69" s="18"/>
      <c r="QSP69" s="18"/>
      <c r="QSQ69" s="18"/>
      <c r="QSR69" s="18"/>
      <c r="QSS69" s="18"/>
      <c r="QST69" s="18"/>
      <c r="QSU69" s="18"/>
      <c r="QSV69" s="18"/>
      <c r="QSW69" s="18"/>
      <c r="QSX69" s="18"/>
      <c r="QSY69" s="18"/>
      <c r="QSZ69" s="18"/>
      <c r="QTA69" s="18"/>
      <c r="QTB69" s="18"/>
      <c r="QTC69" s="18"/>
      <c r="QTD69" s="18"/>
      <c r="QTE69" s="18"/>
      <c r="QTF69" s="18"/>
      <c r="QTG69" s="18"/>
      <c r="QTH69" s="18"/>
      <c r="QTI69" s="18"/>
      <c r="QTJ69" s="18"/>
      <c r="QTK69" s="18"/>
      <c r="QTL69" s="18"/>
      <c r="QTM69" s="18"/>
      <c r="QTN69" s="18"/>
      <c r="QTO69" s="18"/>
      <c r="QTP69" s="18"/>
      <c r="QTQ69" s="18"/>
      <c r="QTR69" s="18"/>
      <c r="QTS69" s="18"/>
      <c r="QTT69" s="18"/>
      <c r="QTU69" s="18"/>
      <c r="QTV69" s="18"/>
      <c r="QTW69" s="18"/>
      <c r="QTX69" s="18"/>
      <c r="QTY69" s="18"/>
      <c r="QTZ69" s="18"/>
      <c r="QUA69" s="18"/>
      <c r="QUB69" s="18"/>
      <c r="QUC69" s="18"/>
      <c r="QUD69" s="18"/>
      <c r="QUE69" s="18"/>
      <c r="QUF69" s="18"/>
      <c r="QUG69" s="18"/>
      <c r="QUH69" s="18"/>
      <c r="QUI69" s="18"/>
      <c r="QUJ69" s="18"/>
      <c r="QUK69" s="18"/>
      <c r="QUL69" s="18"/>
      <c r="QUM69" s="18"/>
      <c r="QUN69" s="18"/>
      <c r="QUO69" s="18"/>
      <c r="QUP69" s="18"/>
      <c r="QUQ69" s="18"/>
      <c r="QUR69" s="18"/>
      <c r="QUS69" s="18"/>
      <c r="QUT69" s="18"/>
      <c r="QUU69" s="18"/>
      <c r="QUV69" s="18"/>
      <c r="QUW69" s="18"/>
      <c r="QUX69" s="18"/>
      <c r="QUY69" s="18"/>
      <c r="QUZ69" s="18"/>
      <c r="QVA69" s="18"/>
      <c r="QVB69" s="18"/>
      <c r="QVC69" s="18"/>
      <c r="QVD69" s="18"/>
      <c r="QVE69" s="18"/>
      <c r="QVF69" s="18"/>
      <c r="QVG69" s="18"/>
      <c r="QVH69" s="18"/>
      <c r="QVI69" s="18"/>
      <c r="QVJ69" s="18"/>
      <c r="QVK69" s="18"/>
      <c r="QVL69" s="18"/>
      <c r="QVM69" s="18"/>
      <c r="QVN69" s="18"/>
      <c r="QVO69" s="18"/>
      <c r="QVP69" s="18"/>
      <c r="QVQ69" s="18"/>
      <c r="QVR69" s="18"/>
      <c r="QVS69" s="18"/>
      <c r="QVT69" s="18"/>
      <c r="QVU69" s="18"/>
      <c r="QVV69" s="18"/>
      <c r="QVW69" s="18"/>
      <c r="QVX69" s="18"/>
      <c r="QVY69" s="18"/>
      <c r="QVZ69" s="18"/>
      <c r="QWA69" s="18"/>
      <c r="QWB69" s="18"/>
      <c r="QWC69" s="18"/>
      <c r="QWD69" s="18"/>
      <c r="QWE69" s="18"/>
      <c r="QWF69" s="18"/>
      <c r="QWG69" s="18"/>
      <c r="QWH69" s="18"/>
      <c r="QWI69" s="18"/>
      <c r="QWJ69" s="18"/>
      <c r="QWK69" s="18"/>
      <c r="QWL69" s="18"/>
      <c r="QWM69" s="18"/>
      <c r="QWN69" s="18"/>
      <c r="QWO69" s="18"/>
      <c r="QWP69" s="18"/>
      <c r="QWQ69" s="18"/>
      <c r="QWR69" s="18"/>
      <c r="QWS69" s="18"/>
      <c r="QWT69" s="18"/>
      <c r="QWU69" s="18"/>
      <c r="QWV69" s="18"/>
      <c r="QWW69" s="18"/>
      <c r="QWX69" s="18"/>
      <c r="QWY69" s="18"/>
      <c r="QWZ69" s="18"/>
      <c r="QXA69" s="18"/>
      <c r="QXB69" s="18"/>
      <c r="QXC69" s="18"/>
      <c r="QXD69" s="18"/>
      <c r="QXE69" s="18"/>
      <c r="QXF69" s="18"/>
      <c r="QXG69" s="18"/>
      <c r="QXH69" s="18"/>
      <c r="QXI69" s="18"/>
      <c r="QXJ69" s="18"/>
      <c r="QXK69" s="18"/>
      <c r="QXL69" s="18"/>
      <c r="QXM69" s="18"/>
      <c r="QXN69" s="18"/>
      <c r="QXO69" s="18"/>
      <c r="QXP69" s="18"/>
      <c r="QXQ69" s="18"/>
      <c r="QXR69" s="18"/>
      <c r="QXS69" s="18"/>
      <c r="QXT69" s="18"/>
      <c r="QXU69" s="18"/>
      <c r="QXV69" s="18"/>
      <c r="QXW69" s="18"/>
      <c r="QXX69" s="18"/>
      <c r="QXY69" s="18"/>
      <c r="QXZ69" s="18"/>
      <c r="QYA69" s="18"/>
      <c r="QYB69" s="18"/>
      <c r="QYC69" s="18"/>
      <c r="QYD69" s="18"/>
      <c r="QYE69" s="18"/>
      <c r="QYF69" s="18"/>
      <c r="QYG69" s="18"/>
      <c r="QYH69" s="18"/>
      <c r="QYI69" s="18"/>
      <c r="QYJ69" s="18"/>
      <c r="QYK69" s="18"/>
      <c r="QYL69" s="18"/>
      <c r="QYM69" s="18"/>
      <c r="QYN69" s="18"/>
      <c r="QYO69" s="18"/>
      <c r="QYP69" s="18"/>
      <c r="QYQ69" s="18"/>
      <c r="QYR69" s="18"/>
      <c r="QYS69" s="18"/>
      <c r="QYT69" s="18"/>
      <c r="QYU69" s="18"/>
      <c r="QYV69" s="18"/>
      <c r="QYW69" s="18"/>
      <c r="QYX69" s="18"/>
      <c r="QYY69" s="18"/>
      <c r="QYZ69" s="18"/>
      <c r="QZA69" s="18"/>
      <c r="QZB69" s="18"/>
      <c r="QZC69" s="18"/>
      <c r="QZD69" s="18"/>
      <c r="QZE69" s="18"/>
      <c r="QZF69" s="18"/>
      <c r="QZG69" s="18"/>
      <c r="QZH69" s="18"/>
      <c r="QZI69" s="18"/>
      <c r="QZJ69" s="18"/>
      <c r="QZK69" s="18"/>
      <c r="QZL69" s="18"/>
      <c r="QZM69" s="18"/>
      <c r="QZN69" s="18"/>
      <c r="QZO69" s="18"/>
      <c r="QZP69" s="18"/>
      <c r="QZQ69" s="18"/>
      <c r="QZR69" s="18"/>
      <c r="QZS69" s="18"/>
      <c r="QZT69" s="18"/>
      <c r="QZU69" s="18"/>
      <c r="QZV69" s="18"/>
      <c r="QZW69" s="18"/>
      <c r="QZX69" s="18"/>
      <c r="QZY69" s="18"/>
      <c r="QZZ69" s="18"/>
      <c r="RAA69" s="18"/>
      <c r="RAB69" s="18"/>
      <c r="RAC69" s="18"/>
      <c r="RAD69" s="18"/>
      <c r="RAE69" s="18"/>
      <c r="RAF69" s="18"/>
      <c r="RAG69" s="18"/>
      <c r="RAH69" s="18"/>
      <c r="RAI69" s="18"/>
      <c r="RAJ69" s="18"/>
      <c r="RAK69" s="18"/>
      <c r="RAL69" s="18"/>
      <c r="RAM69" s="18"/>
      <c r="RAN69" s="18"/>
      <c r="RAO69" s="18"/>
      <c r="RAP69" s="18"/>
      <c r="RAQ69" s="18"/>
      <c r="RAR69" s="18"/>
      <c r="RAS69" s="18"/>
      <c r="RAT69" s="18"/>
      <c r="RAU69" s="18"/>
      <c r="RAV69" s="18"/>
      <c r="RAW69" s="18"/>
      <c r="RAX69" s="18"/>
      <c r="RAY69" s="18"/>
      <c r="RAZ69" s="18"/>
      <c r="RBA69" s="18"/>
      <c r="RBB69" s="18"/>
      <c r="RBC69" s="18"/>
      <c r="RBD69" s="18"/>
      <c r="RBE69" s="18"/>
      <c r="RBF69" s="18"/>
      <c r="RBG69" s="18"/>
      <c r="RBH69" s="18"/>
      <c r="RBI69" s="18"/>
      <c r="RBJ69" s="18"/>
      <c r="RBK69" s="18"/>
      <c r="RBL69" s="18"/>
      <c r="RBM69" s="18"/>
      <c r="RBN69" s="18"/>
      <c r="RBO69" s="18"/>
      <c r="RBP69" s="18"/>
      <c r="RBQ69" s="18"/>
      <c r="RBR69" s="18"/>
      <c r="RBS69" s="18"/>
      <c r="RBT69" s="18"/>
      <c r="RBU69" s="18"/>
      <c r="RBV69" s="18"/>
      <c r="RBW69" s="18"/>
      <c r="RBX69" s="18"/>
      <c r="RBY69" s="18"/>
      <c r="RBZ69" s="18"/>
      <c r="RCA69" s="18"/>
      <c r="RCB69" s="18"/>
      <c r="RCC69" s="18"/>
      <c r="RCD69" s="18"/>
      <c r="RCE69" s="18"/>
      <c r="RCF69" s="18"/>
      <c r="RCG69" s="18"/>
      <c r="RCH69" s="18"/>
      <c r="RCI69" s="18"/>
      <c r="RCJ69" s="18"/>
      <c r="RCK69" s="18"/>
      <c r="RCL69" s="18"/>
      <c r="RCM69" s="18"/>
      <c r="RCN69" s="18"/>
      <c r="RCO69" s="18"/>
      <c r="RCP69" s="18"/>
      <c r="RCQ69" s="18"/>
      <c r="RCR69" s="18"/>
      <c r="RCS69" s="18"/>
      <c r="RCT69" s="18"/>
      <c r="RCU69" s="18"/>
      <c r="RCV69" s="18"/>
      <c r="RCW69" s="18"/>
      <c r="RCX69" s="18"/>
      <c r="RCY69" s="18"/>
      <c r="RCZ69" s="18"/>
      <c r="RDA69" s="18"/>
      <c r="RDB69" s="18"/>
      <c r="RDC69" s="18"/>
      <c r="RDD69" s="18"/>
      <c r="RDE69" s="18"/>
      <c r="RDF69" s="18"/>
      <c r="RDG69" s="18"/>
      <c r="RDH69" s="18"/>
      <c r="RDI69" s="18"/>
      <c r="RDJ69" s="18"/>
      <c r="RDK69" s="18"/>
      <c r="RDL69" s="18"/>
      <c r="RDM69" s="18"/>
      <c r="RDN69" s="18"/>
      <c r="RDO69" s="18"/>
      <c r="RDP69" s="18"/>
      <c r="RDQ69" s="18"/>
      <c r="RDR69" s="18"/>
      <c r="RDS69" s="18"/>
      <c r="RDT69" s="18"/>
      <c r="RDU69" s="18"/>
      <c r="RDV69" s="18"/>
      <c r="RDW69" s="18"/>
      <c r="RDX69" s="18"/>
      <c r="RDY69" s="18"/>
      <c r="RDZ69" s="18"/>
      <c r="REA69" s="18"/>
      <c r="REB69" s="18"/>
      <c r="REC69" s="18"/>
      <c r="RED69" s="18"/>
      <c r="REE69" s="18"/>
      <c r="REF69" s="18"/>
      <c r="REG69" s="18"/>
      <c r="REH69" s="18"/>
      <c r="REI69" s="18"/>
      <c r="REJ69" s="18"/>
      <c r="REK69" s="18"/>
      <c r="REL69" s="18"/>
      <c r="REM69" s="18"/>
      <c r="REN69" s="18"/>
      <c r="REO69" s="18"/>
      <c r="REP69" s="18"/>
      <c r="REQ69" s="18"/>
      <c r="RER69" s="18"/>
      <c r="RES69" s="18"/>
      <c r="RET69" s="18"/>
      <c r="REU69" s="18"/>
      <c r="REV69" s="18"/>
      <c r="REW69" s="18"/>
      <c r="REX69" s="18"/>
      <c r="REY69" s="18"/>
      <c r="REZ69" s="18"/>
      <c r="RFA69" s="18"/>
      <c r="RFB69" s="18"/>
      <c r="RFC69" s="18"/>
      <c r="RFD69" s="18"/>
      <c r="RFE69" s="18"/>
      <c r="RFF69" s="18"/>
      <c r="RFG69" s="18"/>
      <c r="RFH69" s="18"/>
      <c r="RFI69" s="18"/>
      <c r="RFJ69" s="18"/>
      <c r="RFK69" s="18"/>
      <c r="RFL69" s="18"/>
      <c r="RFM69" s="18"/>
      <c r="RFN69" s="18"/>
      <c r="RFO69" s="18"/>
      <c r="RFP69" s="18"/>
      <c r="RFQ69" s="18"/>
      <c r="RFR69" s="18"/>
      <c r="RFS69" s="18"/>
      <c r="RFT69" s="18"/>
      <c r="RFU69" s="18"/>
      <c r="RFV69" s="18"/>
      <c r="RFW69" s="18"/>
      <c r="RFX69" s="18"/>
      <c r="RFY69" s="18"/>
      <c r="RFZ69" s="18"/>
      <c r="RGA69" s="18"/>
      <c r="RGB69" s="18"/>
      <c r="RGC69" s="18"/>
      <c r="RGD69" s="18"/>
      <c r="RGE69" s="18"/>
      <c r="RGF69" s="18"/>
      <c r="RGG69" s="18"/>
      <c r="RGH69" s="18"/>
      <c r="RGI69" s="18"/>
      <c r="RGJ69" s="18"/>
      <c r="RGK69" s="18"/>
      <c r="RGL69" s="18"/>
      <c r="RGM69" s="18"/>
      <c r="RGN69" s="18"/>
      <c r="RGO69" s="18"/>
      <c r="RGP69" s="18"/>
      <c r="RGQ69" s="18"/>
      <c r="RGR69" s="18"/>
      <c r="RGS69" s="18"/>
      <c r="RGT69" s="18"/>
      <c r="RGU69" s="18"/>
      <c r="RGV69" s="18"/>
      <c r="RGW69" s="18"/>
      <c r="RGX69" s="18"/>
      <c r="RGY69" s="18"/>
      <c r="RGZ69" s="18"/>
      <c r="RHA69" s="18"/>
      <c r="RHB69" s="18"/>
      <c r="RHC69" s="18"/>
      <c r="RHD69" s="18"/>
      <c r="RHE69" s="18"/>
      <c r="RHF69" s="18"/>
      <c r="RHG69" s="18"/>
      <c r="RHH69" s="18"/>
      <c r="RHI69" s="18"/>
      <c r="RHJ69" s="18"/>
      <c r="RHK69" s="18"/>
      <c r="RHL69" s="18"/>
      <c r="RHM69" s="18"/>
      <c r="RHN69" s="18"/>
      <c r="RHO69" s="18"/>
      <c r="RHP69" s="18"/>
      <c r="RHQ69" s="18"/>
      <c r="RHR69" s="18"/>
      <c r="RHS69" s="18"/>
      <c r="RHT69" s="18"/>
      <c r="RHU69" s="18"/>
      <c r="RHV69" s="18"/>
      <c r="RHW69" s="18"/>
      <c r="RHX69" s="18"/>
      <c r="RHY69" s="18"/>
      <c r="RHZ69" s="18"/>
      <c r="RIA69" s="18"/>
      <c r="RIB69" s="18"/>
      <c r="RIC69" s="18"/>
      <c r="RID69" s="18"/>
      <c r="RIE69" s="18"/>
      <c r="RIF69" s="18"/>
      <c r="RIG69" s="18"/>
      <c r="RIH69" s="18"/>
      <c r="RII69" s="18"/>
      <c r="RIJ69" s="18"/>
      <c r="RIK69" s="18"/>
      <c r="RIL69" s="18"/>
      <c r="RIM69" s="18"/>
      <c r="RIN69" s="18"/>
      <c r="RIO69" s="18"/>
      <c r="RIP69" s="18"/>
      <c r="RIQ69" s="18"/>
      <c r="RIR69" s="18"/>
      <c r="RIS69" s="18"/>
      <c r="RIT69" s="18"/>
      <c r="RIU69" s="18"/>
      <c r="RIV69" s="18"/>
      <c r="RIW69" s="18"/>
      <c r="RIX69" s="18"/>
      <c r="RIY69" s="18"/>
      <c r="RIZ69" s="18"/>
      <c r="RJA69" s="18"/>
      <c r="RJB69" s="18"/>
      <c r="RJC69" s="18"/>
      <c r="RJD69" s="18"/>
      <c r="RJE69" s="18"/>
      <c r="RJF69" s="18"/>
      <c r="RJG69" s="18"/>
      <c r="RJH69" s="18"/>
      <c r="RJI69" s="18"/>
      <c r="RJJ69" s="18"/>
      <c r="RJK69" s="18"/>
      <c r="RJL69" s="18"/>
      <c r="RJM69" s="18"/>
      <c r="RJN69" s="18"/>
      <c r="RJO69" s="18"/>
      <c r="RJP69" s="18"/>
      <c r="RJQ69" s="18"/>
      <c r="RJR69" s="18"/>
      <c r="RJS69" s="18"/>
      <c r="RJT69" s="18"/>
      <c r="RJU69" s="18"/>
      <c r="RJV69" s="18"/>
      <c r="RJW69" s="18"/>
      <c r="RJX69" s="18"/>
      <c r="RJY69" s="18"/>
      <c r="RJZ69" s="18"/>
      <c r="RKA69" s="18"/>
      <c r="RKB69" s="18"/>
      <c r="RKC69" s="18"/>
      <c r="RKD69" s="18"/>
      <c r="RKE69" s="18"/>
      <c r="RKF69" s="18"/>
      <c r="RKG69" s="18"/>
      <c r="RKH69" s="18"/>
      <c r="RKI69" s="18"/>
      <c r="RKJ69" s="18"/>
      <c r="RKK69" s="18"/>
      <c r="RKL69" s="18"/>
      <c r="RKM69" s="18"/>
      <c r="RKN69" s="18"/>
      <c r="RKO69" s="18"/>
      <c r="RKP69" s="18"/>
      <c r="RKQ69" s="18"/>
      <c r="RKR69" s="18"/>
      <c r="RKS69" s="18"/>
      <c r="RKT69" s="18"/>
      <c r="RKU69" s="18"/>
      <c r="RKV69" s="18"/>
      <c r="RKW69" s="18"/>
      <c r="RKX69" s="18"/>
      <c r="RKY69" s="18"/>
      <c r="RKZ69" s="18"/>
      <c r="RLA69" s="18"/>
      <c r="RLB69" s="18"/>
      <c r="RLC69" s="18"/>
      <c r="RLD69" s="18"/>
      <c r="RLE69" s="18"/>
      <c r="RLF69" s="18"/>
      <c r="RLG69" s="18"/>
      <c r="RLH69" s="18"/>
      <c r="RLI69" s="18"/>
      <c r="RLJ69" s="18"/>
      <c r="RLK69" s="18"/>
      <c r="RLL69" s="18"/>
      <c r="RLM69" s="18"/>
      <c r="RLN69" s="18"/>
      <c r="RLO69" s="18"/>
      <c r="RLP69" s="18"/>
      <c r="RLQ69" s="18"/>
      <c r="RLR69" s="18"/>
      <c r="RLS69" s="18"/>
      <c r="RLT69" s="18"/>
      <c r="RLU69" s="18"/>
      <c r="RLV69" s="18"/>
      <c r="RLW69" s="18"/>
      <c r="RLX69" s="18"/>
      <c r="RLY69" s="18"/>
      <c r="RLZ69" s="18"/>
      <c r="RMA69" s="18"/>
      <c r="RMB69" s="18"/>
      <c r="RMC69" s="18"/>
      <c r="RMD69" s="18"/>
      <c r="RME69" s="18"/>
      <c r="RMF69" s="18"/>
      <c r="RMG69" s="18"/>
      <c r="RMH69" s="18"/>
      <c r="RMI69" s="18"/>
      <c r="RMJ69" s="18"/>
      <c r="RMK69" s="18"/>
      <c r="RML69" s="18"/>
      <c r="RMM69" s="18"/>
      <c r="RMN69" s="18"/>
      <c r="RMO69" s="18"/>
      <c r="RMP69" s="18"/>
      <c r="RMQ69" s="18"/>
      <c r="RMR69" s="18"/>
      <c r="RMS69" s="18"/>
      <c r="RMT69" s="18"/>
      <c r="RMU69" s="18"/>
      <c r="RMV69" s="18"/>
      <c r="RMW69" s="18"/>
      <c r="RMX69" s="18"/>
      <c r="RMY69" s="18"/>
      <c r="RMZ69" s="18"/>
      <c r="RNA69" s="18"/>
      <c r="RNB69" s="18"/>
      <c r="RNC69" s="18"/>
      <c r="RND69" s="18"/>
      <c r="RNE69" s="18"/>
      <c r="RNF69" s="18"/>
      <c r="RNG69" s="18"/>
      <c r="RNH69" s="18"/>
      <c r="RNI69" s="18"/>
      <c r="RNJ69" s="18"/>
      <c r="RNK69" s="18"/>
      <c r="RNL69" s="18"/>
      <c r="RNM69" s="18"/>
      <c r="RNN69" s="18"/>
      <c r="RNO69" s="18"/>
      <c r="RNP69" s="18"/>
      <c r="RNQ69" s="18"/>
      <c r="RNR69" s="18"/>
      <c r="RNS69" s="18"/>
      <c r="RNT69" s="18"/>
      <c r="RNU69" s="18"/>
      <c r="RNV69" s="18"/>
      <c r="RNW69" s="18"/>
      <c r="RNX69" s="18"/>
      <c r="RNY69" s="18"/>
      <c r="RNZ69" s="18"/>
      <c r="ROA69" s="18"/>
      <c r="ROB69" s="18"/>
      <c r="ROC69" s="18"/>
      <c r="ROD69" s="18"/>
      <c r="ROE69" s="18"/>
      <c r="ROF69" s="18"/>
      <c r="ROG69" s="18"/>
      <c r="ROH69" s="18"/>
      <c r="ROI69" s="18"/>
      <c r="ROJ69" s="18"/>
      <c r="ROK69" s="18"/>
      <c r="ROL69" s="18"/>
      <c r="ROM69" s="18"/>
      <c r="RON69" s="18"/>
      <c r="ROO69" s="18"/>
      <c r="ROP69" s="18"/>
      <c r="ROQ69" s="18"/>
      <c r="ROR69" s="18"/>
      <c r="ROS69" s="18"/>
      <c r="ROT69" s="18"/>
      <c r="ROU69" s="18"/>
      <c r="ROV69" s="18"/>
      <c r="ROW69" s="18"/>
      <c r="ROX69" s="18"/>
      <c r="ROY69" s="18"/>
      <c r="ROZ69" s="18"/>
      <c r="RPA69" s="18"/>
      <c r="RPB69" s="18"/>
      <c r="RPC69" s="18"/>
      <c r="RPD69" s="18"/>
      <c r="RPE69" s="18"/>
      <c r="RPF69" s="18"/>
      <c r="RPG69" s="18"/>
      <c r="RPH69" s="18"/>
      <c r="RPI69" s="18"/>
      <c r="RPJ69" s="18"/>
      <c r="RPK69" s="18"/>
      <c r="RPL69" s="18"/>
      <c r="RPM69" s="18"/>
      <c r="RPN69" s="18"/>
      <c r="RPO69" s="18"/>
      <c r="RPP69" s="18"/>
      <c r="RPQ69" s="18"/>
      <c r="RPR69" s="18"/>
      <c r="RPS69" s="18"/>
      <c r="RPT69" s="18"/>
      <c r="RPU69" s="18"/>
      <c r="RPV69" s="18"/>
      <c r="RPW69" s="18"/>
      <c r="RPX69" s="18"/>
      <c r="RPY69" s="18"/>
      <c r="RPZ69" s="18"/>
      <c r="RQA69" s="18"/>
      <c r="RQB69" s="18"/>
      <c r="RQC69" s="18"/>
      <c r="RQD69" s="18"/>
      <c r="RQE69" s="18"/>
      <c r="RQF69" s="18"/>
      <c r="RQG69" s="18"/>
      <c r="RQH69" s="18"/>
      <c r="RQI69" s="18"/>
      <c r="RQJ69" s="18"/>
      <c r="RQK69" s="18"/>
      <c r="RQL69" s="18"/>
      <c r="RQM69" s="18"/>
      <c r="RQN69" s="18"/>
      <c r="RQO69" s="18"/>
      <c r="RQP69" s="18"/>
      <c r="RQQ69" s="18"/>
      <c r="RQR69" s="18"/>
      <c r="RQS69" s="18"/>
      <c r="RQT69" s="18"/>
      <c r="RQU69" s="18"/>
      <c r="RQV69" s="18"/>
      <c r="RQW69" s="18"/>
      <c r="RQX69" s="18"/>
      <c r="RQY69" s="18"/>
      <c r="RQZ69" s="18"/>
      <c r="RRA69" s="18"/>
      <c r="RRB69" s="18"/>
      <c r="RRC69" s="18"/>
      <c r="RRD69" s="18"/>
      <c r="RRE69" s="18"/>
      <c r="RRF69" s="18"/>
      <c r="RRG69" s="18"/>
      <c r="RRH69" s="18"/>
      <c r="RRI69" s="18"/>
      <c r="RRJ69" s="18"/>
      <c r="RRK69" s="18"/>
      <c r="RRL69" s="18"/>
      <c r="RRM69" s="18"/>
      <c r="RRN69" s="18"/>
      <c r="RRO69" s="18"/>
      <c r="RRP69" s="18"/>
      <c r="RRQ69" s="18"/>
      <c r="RRR69" s="18"/>
      <c r="RRS69" s="18"/>
      <c r="RRT69" s="18"/>
      <c r="RRU69" s="18"/>
      <c r="RRV69" s="18"/>
      <c r="RRW69" s="18"/>
      <c r="RRX69" s="18"/>
      <c r="RRY69" s="18"/>
      <c r="RRZ69" s="18"/>
      <c r="RSA69" s="18"/>
      <c r="RSB69" s="18"/>
      <c r="RSC69" s="18"/>
      <c r="RSD69" s="18"/>
      <c r="RSE69" s="18"/>
      <c r="RSF69" s="18"/>
      <c r="RSG69" s="18"/>
      <c r="RSH69" s="18"/>
      <c r="RSI69" s="18"/>
      <c r="RSJ69" s="18"/>
      <c r="RSK69" s="18"/>
      <c r="RSL69" s="18"/>
      <c r="RSM69" s="18"/>
      <c r="RSN69" s="18"/>
      <c r="RSO69" s="18"/>
      <c r="RSP69" s="18"/>
      <c r="RSQ69" s="18"/>
      <c r="RSR69" s="18"/>
      <c r="RSS69" s="18"/>
      <c r="RST69" s="18"/>
      <c r="RSU69" s="18"/>
      <c r="RSV69" s="18"/>
      <c r="RSW69" s="18"/>
      <c r="RSX69" s="18"/>
      <c r="RSY69" s="18"/>
      <c r="RSZ69" s="18"/>
      <c r="RTA69" s="18"/>
      <c r="RTB69" s="18"/>
      <c r="RTC69" s="18"/>
      <c r="RTD69" s="18"/>
      <c r="RTE69" s="18"/>
      <c r="RTF69" s="18"/>
      <c r="RTG69" s="18"/>
      <c r="RTH69" s="18"/>
      <c r="RTI69" s="18"/>
      <c r="RTJ69" s="18"/>
      <c r="RTK69" s="18"/>
      <c r="RTL69" s="18"/>
      <c r="RTM69" s="18"/>
      <c r="RTN69" s="18"/>
      <c r="RTO69" s="18"/>
      <c r="RTP69" s="18"/>
      <c r="RTQ69" s="18"/>
      <c r="RTR69" s="18"/>
      <c r="RTS69" s="18"/>
      <c r="RTT69" s="18"/>
      <c r="RTU69" s="18"/>
      <c r="RTV69" s="18"/>
      <c r="RTW69" s="18"/>
      <c r="RTX69" s="18"/>
      <c r="RTY69" s="18"/>
      <c r="RTZ69" s="18"/>
      <c r="RUA69" s="18"/>
      <c r="RUB69" s="18"/>
      <c r="RUC69" s="18"/>
      <c r="RUD69" s="18"/>
      <c r="RUE69" s="18"/>
      <c r="RUF69" s="18"/>
      <c r="RUG69" s="18"/>
      <c r="RUH69" s="18"/>
      <c r="RUI69" s="18"/>
      <c r="RUJ69" s="18"/>
      <c r="RUK69" s="18"/>
      <c r="RUL69" s="18"/>
      <c r="RUM69" s="18"/>
      <c r="RUN69" s="18"/>
      <c r="RUO69" s="18"/>
      <c r="RUP69" s="18"/>
      <c r="RUQ69" s="18"/>
      <c r="RUR69" s="18"/>
      <c r="RUS69" s="18"/>
      <c r="RUT69" s="18"/>
      <c r="RUU69" s="18"/>
      <c r="RUV69" s="18"/>
      <c r="RUW69" s="18"/>
      <c r="RUX69" s="18"/>
      <c r="RUY69" s="18"/>
      <c r="RUZ69" s="18"/>
      <c r="RVA69" s="18"/>
      <c r="RVB69" s="18"/>
      <c r="RVC69" s="18"/>
      <c r="RVD69" s="18"/>
      <c r="RVE69" s="18"/>
      <c r="RVF69" s="18"/>
      <c r="RVG69" s="18"/>
      <c r="RVH69" s="18"/>
      <c r="RVI69" s="18"/>
      <c r="RVJ69" s="18"/>
      <c r="RVK69" s="18"/>
      <c r="RVL69" s="18"/>
      <c r="RVM69" s="18"/>
      <c r="RVN69" s="18"/>
      <c r="RVO69" s="18"/>
      <c r="RVP69" s="18"/>
      <c r="RVQ69" s="18"/>
      <c r="RVR69" s="18"/>
      <c r="RVS69" s="18"/>
      <c r="RVT69" s="18"/>
      <c r="RVU69" s="18"/>
      <c r="RVV69" s="18"/>
      <c r="RVW69" s="18"/>
      <c r="RVX69" s="18"/>
      <c r="RVY69" s="18"/>
      <c r="RVZ69" s="18"/>
      <c r="RWA69" s="18"/>
      <c r="RWB69" s="18"/>
      <c r="RWC69" s="18"/>
      <c r="RWD69" s="18"/>
      <c r="RWE69" s="18"/>
      <c r="RWF69" s="18"/>
      <c r="RWG69" s="18"/>
      <c r="RWH69" s="18"/>
      <c r="RWI69" s="18"/>
      <c r="RWJ69" s="18"/>
      <c r="RWK69" s="18"/>
      <c r="RWL69" s="18"/>
      <c r="RWM69" s="18"/>
      <c r="RWN69" s="18"/>
      <c r="RWO69" s="18"/>
      <c r="RWP69" s="18"/>
      <c r="RWQ69" s="18"/>
      <c r="RWR69" s="18"/>
      <c r="RWS69" s="18"/>
      <c r="RWT69" s="18"/>
      <c r="RWU69" s="18"/>
      <c r="RWV69" s="18"/>
      <c r="RWW69" s="18"/>
      <c r="RWX69" s="18"/>
      <c r="RWY69" s="18"/>
      <c r="RWZ69" s="18"/>
      <c r="RXA69" s="18"/>
      <c r="RXB69" s="18"/>
      <c r="RXC69" s="18"/>
      <c r="RXD69" s="18"/>
      <c r="RXE69" s="18"/>
      <c r="RXF69" s="18"/>
      <c r="RXG69" s="18"/>
      <c r="RXH69" s="18"/>
      <c r="RXI69" s="18"/>
      <c r="RXJ69" s="18"/>
      <c r="RXK69" s="18"/>
      <c r="RXL69" s="18"/>
      <c r="RXM69" s="18"/>
      <c r="RXN69" s="18"/>
      <c r="RXO69" s="18"/>
      <c r="RXP69" s="18"/>
      <c r="RXQ69" s="18"/>
      <c r="RXR69" s="18"/>
      <c r="RXS69" s="18"/>
      <c r="RXT69" s="18"/>
      <c r="RXU69" s="18"/>
      <c r="RXV69" s="18"/>
      <c r="RXW69" s="18"/>
      <c r="RXX69" s="18"/>
      <c r="RXY69" s="18"/>
      <c r="RXZ69" s="18"/>
      <c r="RYA69" s="18"/>
      <c r="RYB69" s="18"/>
      <c r="RYC69" s="18"/>
      <c r="RYD69" s="18"/>
      <c r="RYE69" s="18"/>
      <c r="RYF69" s="18"/>
      <c r="RYG69" s="18"/>
      <c r="RYH69" s="18"/>
      <c r="RYI69" s="18"/>
      <c r="RYJ69" s="18"/>
      <c r="RYK69" s="18"/>
      <c r="RYL69" s="18"/>
      <c r="RYM69" s="18"/>
      <c r="RYN69" s="18"/>
      <c r="RYO69" s="18"/>
      <c r="RYP69" s="18"/>
      <c r="RYQ69" s="18"/>
      <c r="RYR69" s="18"/>
      <c r="RYS69" s="18"/>
      <c r="RYT69" s="18"/>
      <c r="RYU69" s="18"/>
      <c r="RYV69" s="18"/>
      <c r="RYW69" s="18"/>
      <c r="RYX69" s="18"/>
      <c r="RYY69" s="18"/>
      <c r="RYZ69" s="18"/>
      <c r="RZA69" s="18"/>
      <c r="RZB69" s="18"/>
      <c r="RZC69" s="18"/>
      <c r="RZD69" s="18"/>
      <c r="RZE69" s="18"/>
      <c r="RZF69" s="18"/>
      <c r="RZG69" s="18"/>
      <c r="RZH69" s="18"/>
      <c r="RZI69" s="18"/>
      <c r="RZJ69" s="18"/>
      <c r="RZK69" s="18"/>
      <c r="RZL69" s="18"/>
      <c r="RZM69" s="18"/>
      <c r="RZN69" s="18"/>
      <c r="RZO69" s="18"/>
      <c r="RZP69" s="18"/>
      <c r="RZQ69" s="18"/>
      <c r="RZR69" s="18"/>
      <c r="RZS69" s="18"/>
      <c r="RZT69" s="18"/>
      <c r="RZU69" s="18"/>
      <c r="RZV69" s="18"/>
      <c r="RZW69" s="18"/>
      <c r="RZX69" s="18"/>
      <c r="RZY69" s="18"/>
      <c r="RZZ69" s="18"/>
      <c r="SAA69" s="18"/>
      <c r="SAB69" s="18"/>
      <c r="SAC69" s="18"/>
      <c r="SAD69" s="18"/>
      <c r="SAE69" s="18"/>
      <c r="SAF69" s="18"/>
      <c r="SAG69" s="18"/>
      <c r="SAH69" s="18"/>
      <c r="SAI69" s="18"/>
      <c r="SAJ69" s="18"/>
      <c r="SAK69" s="18"/>
      <c r="SAL69" s="18"/>
      <c r="SAM69" s="18"/>
      <c r="SAN69" s="18"/>
      <c r="SAO69" s="18"/>
      <c r="SAP69" s="18"/>
      <c r="SAQ69" s="18"/>
      <c r="SAR69" s="18"/>
      <c r="SAS69" s="18"/>
      <c r="SAT69" s="18"/>
      <c r="SAU69" s="18"/>
      <c r="SAV69" s="18"/>
      <c r="SAW69" s="18"/>
      <c r="SAX69" s="18"/>
      <c r="SAY69" s="18"/>
      <c r="SAZ69" s="18"/>
      <c r="SBA69" s="18"/>
      <c r="SBB69" s="18"/>
      <c r="SBC69" s="18"/>
      <c r="SBD69" s="18"/>
      <c r="SBE69" s="18"/>
      <c r="SBF69" s="18"/>
      <c r="SBG69" s="18"/>
      <c r="SBH69" s="18"/>
      <c r="SBI69" s="18"/>
      <c r="SBJ69" s="18"/>
      <c r="SBK69" s="18"/>
      <c r="SBL69" s="18"/>
      <c r="SBM69" s="18"/>
      <c r="SBN69" s="18"/>
      <c r="SBO69" s="18"/>
      <c r="SBP69" s="18"/>
      <c r="SBQ69" s="18"/>
      <c r="SBR69" s="18"/>
      <c r="SBS69" s="18"/>
      <c r="SBT69" s="18"/>
      <c r="SBU69" s="18"/>
      <c r="SBV69" s="18"/>
      <c r="SBW69" s="18"/>
      <c r="SBX69" s="18"/>
      <c r="SBY69" s="18"/>
      <c r="SBZ69" s="18"/>
      <c r="SCA69" s="18"/>
      <c r="SCB69" s="18"/>
      <c r="SCC69" s="18"/>
      <c r="SCD69" s="18"/>
      <c r="SCE69" s="18"/>
      <c r="SCF69" s="18"/>
      <c r="SCG69" s="18"/>
      <c r="SCH69" s="18"/>
      <c r="SCI69" s="18"/>
      <c r="SCJ69" s="18"/>
      <c r="SCK69" s="18"/>
      <c r="SCL69" s="18"/>
      <c r="SCM69" s="18"/>
      <c r="SCN69" s="18"/>
      <c r="SCO69" s="18"/>
      <c r="SCP69" s="18"/>
      <c r="SCQ69" s="18"/>
      <c r="SCR69" s="18"/>
      <c r="SCS69" s="18"/>
      <c r="SCT69" s="18"/>
      <c r="SCU69" s="18"/>
      <c r="SCV69" s="18"/>
      <c r="SCW69" s="18"/>
      <c r="SCX69" s="18"/>
      <c r="SCY69" s="18"/>
      <c r="SCZ69" s="18"/>
      <c r="SDA69" s="18"/>
      <c r="SDB69" s="18"/>
      <c r="SDC69" s="18"/>
      <c r="SDD69" s="18"/>
      <c r="SDE69" s="18"/>
      <c r="SDF69" s="18"/>
      <c r="SDG69" s="18"/>
      <c r="SDH69" s="18"/>
      <c r="SDI69" s="18"/>
      <c r="SDJ69" s="18"/>
      <c r="SDK69" s="18"/>
      <c r="SDL69" s="18"/>
      <c r="SDM69" s="18"/>
      <c r="SDN69" s="18"/>
      <c r="SDO69" s="18"/>
      <c r="SDP69" s="18"/>
      <c r="SDQ69" s="18"/>
      <c r="SDR69" s="18"/>
      <c r="SDS69" s="18"/>
      <c r="SDT69" s="18"/>
      <c r="SDU69" s="18"/>
      <c r="SDV69" s="18"/>
      <c r="SDW69" s="18"/>
      <c r="SDX69" s="18"/>
      <c r="SDY69" s="18"/>
      <c r="SDZ69" s="18"/>
      <c r="SEA69" s="18"/>
      <c r="SEB69" s="18"/>
      <c r="SEC69" s="18"/>
      <c r="SED69" s="18"/>
      <c r="SEE69" s="18"/>
      <c r="SEF69" s="18"/>
      <c r="SEG69" s="18"/>
      <c r="SEH69" s="18"/>
      <c r="SEI69" s="18"/>
      <c r="SEJ69" s="18"/>
      <c r="SEK69" s="18"/>
      <c r="SEL69" s="18"/>
      <c r="SEM69" s="18"/>
      <c r="SEN69" s="18"/>
      <c r="SEO69" s="18"/>
      <c r="SEP69" s="18"/>
      <c r="SEQ69" s="18"/>
      <c r="SER69" s="18"/>
      <c r="SES69" s="18"/>
      <c r="SET69" s="18"/>
      <c r="SEU69" s="18"/>
      <c r="SEV69" s="18"/>
      <c r="SEW69" s="18"/>
      <c r="SEX69" s="18"/>
      <c r="SEY69" s="18"/>
      <c r="SEZ69" s="18"/>
      <c r="SFA69" s="18"/>
      <c r="SFB69" s="18"/>
      <c r="SFC69" s="18"/>
      <c r="SFD69" s="18"/>
      <c r="SFE69" s="18"/>
      <c r="SFF69" s="18"/>
      <c r="SFG69" s="18"/>
      <c r="SFH69" s="18"/>
      <c r="SFI69" s="18"/>
      <c r="SFJ69" s="18"/>
      <c r="SFK69" s="18"/>
      <c r="SFL69" s="18"/>
      <c r="SFM69" s="18"/>
      <c r="SFN69" s="18"/>
      <c r="SFO69" s="18"/>
      <c r="SFP69" s="18"/>
      <c r="SFQ69" s="18"/>
      <c r="SFR69" s="18"/>
      <c r="SFS69" s="18"/>
      <c r="SFT69" s="18"/>
      <c r="SFU69" s="18"/>
      <c r="SFV69" s="18"/>
      <c r="SFW69" s="18"/>
      <c r="SFX69" s="18"/>
      <c r="SFY69" s="18"/>
      <c r="SFZ69" s="18"/>
      <c r="SGA69" s="18"/>
      <c r="SGB69" s="18"/>
      <c r="SGC69" s="18"/>
      <c r="SGD69" s="18"/>
      <c r="SGE69" s="18"/>
      <c r="SGF69" s="18"/>
      <c r="SGG69" s="18"/>
      <c r="SGH69" s="18"/>
      <c r="SGI69" s="18"/>
      <c r="SGJ69" s="18"/>
      <c r="SGK69" s="18"/>
      <c r="SGL69" s="18"/>
      <c r="SGM69" s="18"/>
      <c r="SGN69" s="18"/>
      <c r="SGO69" s="18"/>
      <c r="SGP69" s="18"/>
      <c r="SGQ69" s="18"/>
      <c r="SGR69" s="18"/>
      <c r="SGS69" s="18"/>
      <c r="SGT69" s="18"/>
      <c r="SGU69" s="18"/>
      <c r="SGV69" s="18"/>
      <c r="SGW69" s="18"/>
      <c r="SGX69" s="18"/>
      <c r="SGY69" s="18"/>
      <c r="SGZ69" s="18"/>
      <c r="SHA69" s="18"/>
      <c r="SHB69" s="18"/>
      <c r="SHC69" s="18"/>
      <c r="SHD69" s="18"/>
      <c r="SHE69" s="18"/>
      <c r="SHF69" s="18"/>
      <c r="SHG69" s="18"/>
      <c r="SHH69" s="18"/>
      <c r="SHI69" s="18"/>
      <c r="SHJ69" s="18"/>
      <c r="SHK69" s="18"/>
      <c r="SHL69" s="18"/>
      <c r="SHM69" s="18"/>
      <c r="SHN69" s="18"/>
      <c r="SHO69" s="18"/>
      <c r="SHP69" s="18"/>
      <c r="SHQ69" s="18"/>
      <c r="SHR69" s="18"/>
      <c r="SHS69" s="18"/>
      <c r="SHT69" s="18"/>
      <c r="SHU69" s="18"/>
      <c r="SHV69" s="18"/>
      <c r="SHW69" s="18"/>
      <c r="SHX69" s="18"/>
      <c r="SHY69" s="18"/>
      <c r="SHZ69" s="18"/>
      <c r="SIA69" s="18"/>
      <c r="SIB69" s="18"/>
      <c r="SIC69" s="18"/>
      <c r="SID69" s="18"/>
      <c r="SIE69" s="18"/>
      <c r="SIF69" s="18"/>
      <c r="SIG69" s="18"/>
      <c r="SIH69" s="18"/>
      <c r="SII69" s="18"/>
      <c r="SIJ69" s="18"/>
      <c r="SIK69" s="18"/>
      <c r="SIL69" s="18"/>
      <c r="SIM69" s="18"/>
      <c r="SIN69" s="18"/>
      <c r="SIO69" s="18"/>
      <c r="SIP69" s="18"/>
      <c r="SIQ69" s="18"/>
      <c r="SIR69" s="18"/>
      <c r="SIS69" s="18"/>
      <c r="SIT69" s="18"/>
      <c r="SIU69" s="18"/>
      <c r="SIV69" s="18"/>
      <c r="SIW69" s="18"/>
      <c r="SIX69" s="18"/>
      <c r="SIY69" s="18"/>
      <c r="SIZ69" s="18"/>
      <c r="SJA69" s="18"/>
      <c r="SJB69" s="18"/>
      <c r="SJC69" s="18"/>
      <c r="SJD69" s="18"/>
      <c r="SJE69" s="18"/>
      <c r="SJF69" s="18"/>
      <c r="SJG69" s="18"/>
      <c r="SJH69" s="18"/>
      <c r="SJI69" s="18"/>
      <c r="SJJ69" s="18"/>
      <c r="SJK69" s="18"/>
      <c r="SJL69" s="18"/>
      <c r="SJM69" s="18"/>
      <c r="SJN69" s="18"/>
      <c r="SJO69" s="18"/>
      <c r="SJP69" s="18"/>
      <c r="SJQ69" s="18"/>
      <c r="SJR69" s="18"/>
      <c r="SJS69" s="18"/>
      <c r="SJT69" s="18"/>
      <c r="SJU69" s="18"/>
      <c r="SJV69" s="18"/>
      <c r="SJW69" s="18"/>
      <c r="SJX69" s="18"/>
      <c r="SJY69" s="18"/>
      <c r="SJZ69" s="18"/>
      <c r="SKA69" s="18"/>
      <c r="SKB69" s="18"/>
      <c r="SKC69" s="18"/>
      <c r="SKD69" s="18"/>
      <c r="SKE69" s="18"/>
      <c r="SKF69" s="18"/>
      <c r="SKG69" s="18"/>
      <c r="SKH69" s="18"/>
      <c r="SKI69" s="18"/>
      <c r="SKJ69" s="18"/>
      <c r="SKK69" s="18"/>
      <c r="SKL69" s="18"/>
      <c r="SKM69" s="18"/>
      <c r="SKN69" s="18"/>
      <c r="SKO69" s="18"/>
      <c r="SKP69" s="18"/>
      <c r="SKQ69" s="18"/>
      <c r="SKR69" s="18"/>
      <c r="SKS69" s="18"/>
      <c r="SKT69" s="18"/>
      <c r="SKU69" s="18"/>
      <c r="SKV69" s="18"/>
      <c r="SKW69" s="18"/>
      <c r="SKX69" s="18"/>
      <c r="SKY69" s="18"/>
      <c r="SKZ69" s="18"/>
      <c r="SLA69" s="18"/>
      <c r="SLB69" s="18"/>
      <c r="SLC69" s="18"/>
      <c r="SLD69" s="18"/>
      <c r="SLE69" s="18"/>
      <c r="SLF69" s="18"/>
      <c r="SLG69" s="18"/>
      <c r="SLH69" s="18"/>
      <c r="SLI69" s="18"/>
      <c r="SLJ69" s="18"/>
      <c r="SLK69" s="18"/>
      <c r="SLL69" s="18"/>
      <c r="SLM69" s="18"/>
      <c r="SLN69" s="18"/>
      <c r="SLO69" s="18"/>
      <c r="SLP69" s="18"/>
      <c r="SLQ69" s="18"/>
      <c r="SLR69" s="18"/>
      <c r="SLS69" s="18"/>
      <c r="SLT69" s="18"/>
      <c r="SLU69" s="18"/>
      <c r="SLV69" s="18"/>
      <c r="SLW69" s="18"/>
      <c r="SLX69" s="18"/>
      <c r="SLY69" s="18"/>
      <c r="SLZ69" s="18"/>
      <c r="SMA69" s="18"/>
      <c r="SMB69" s="18"/>
      <c r="SMC69" s="18"/>
      <c r="SMD69" s="18"/>
      <c r="SME69" s="18"/>
      <c r="SMF69" s="18"/>
      <c r="SMG69" s="18"/>
      <c r="SMH69" s="18"/>
      <c r="SMI69" s="18"/>
      <c r="SMJ69" s="18"/>
      <c r="SMK69" s="18"/>
      <c r="SML69" s="18"/>
      <c r="SMM69" s="18"/>
      <c r="SMN69" s="18"/>
      <c r="SMO69" s="18"/>
      <c r="SMP69" s="18"/>
      <c r="SMQ69" s="18"/>
      <c r="SMR69" s="18"/>
      <c r="SMS69" s="18"/>
      <c r="SMT69" s="18"/>
      <c r="SMU69" s="18"/>
      <c r="SMV69" s="18"/>
      <c r="SMW69" s="18"/>
      <c r="SMX69" s="18"/>
      <c r="SMY69" s="18"/>
      <c r="SMZ69" s="18"/>
      <c r="SNA69" s="18"/>
      <c r="SNB69" s="18"/>
      <c r="SNC69" s="18"/>
      <c r="SND69" s="18"/>
      <c r="SNE69" s="18"/>
      <c r="SNF69" s="18"/>
      <c r="SNG69" s="18"/>
      <c r="SNH69" s="18"/>
      <c r="SNI69" s="18"/>
      <c r="SNJ69" s="18"/>
      <c r="SNK69" s="18"/>
      <c r="SNL69" s="18"/>
      <c r="SNM69" s="18"/>
      <c r="SNN69" s="18"/>
      <c r="SNO69" s="18"/>
      <c r="SNP69" s="18"/>
      <c r="SNQ69" s="18"/>
      <c r="SNR69" s="18"/>
      <c r="SNS69" s="18"/>
      <c r="SNT69" s="18"/>
      <c r="SNU69" s="18"/>
      <c r="SNV69" s="18"/>
      <c r="SNW69" s="18"/>
      <c r="SNX69" s="18"/>
      <c r="SNY69" s="18"/>
      <c r="SNZ69" s="18"/>
      <c r="SOA69" s="18"/>
      <c r="SOB69" s="18"/>
      <c r="SOC69" s="18"/>
      <c r="SOD69" s="18"/>
      <c r="SOE69" s="18"/>
      <c r="SOF69" s="18"/>
      <c r="SOG69" s="18"/>
      <c r="SOH69" s="18"/>
      <c r="SOI69" s="18"/>
      <c r="SOJ69" s="18"/>
      <c r="SOK69" s="18"/>
      <c r="SOL69" s="18"/>
      <c r="SOM69" s="18"/>
      <c r="SON69" s="18"/>
      <c r="SOO69" s="18"/>
      <c r="SOP69" s="18"/>
      <c r="SOQ69" s="18"/>
      <c r="SOR69" s="18"/>
      <c r="SOS69" s="18"/>
      <c r="SOT69" s="18"/>
      <c r="SOU69" s="18"/>
      <c r="SOV69" s="18"/>
      <c r="SOW69" s="18"/>
      <c r="SOX69" s="18"/>
      <c r="SOY69" s="18"/>
      <c r="SOZ69" s="18"/>
      <c r="SPA69" s="18"/>
      <c r="SPB69" s="18"/>
      <c r="SPC69" s="18"/>
      <c r="SPD69" s="18"/>
      <c r="SPE69" s="18"/>
      <c r="SPF69" s="18"/>
      <c r="SPG69" s="18"/>
      <c r="SPH69" s="18"/>
      <c r="SPI69" s="18"/>
      <c r="SPJ69" s="18"/>
      <c r="SPK69" s="18"/>
      <c r="SPL69" s="18"/>
      <c r="SPM69" s="18"/>
      <c r="SPN69" s="18"/>
      <c r="SPO69" s="18"/>
      <c r="SPP69" s="18"/>
      <c r="SPQ69" s="18"/>
      <c r="SPR69" s="18"/>
      <c r="SPS69" s="18"/>
      <c r="SPT69" s="18"/>
      <c r="SPU69" s="18"/>
      <c r="SPV69" s="18"/>
      <c r="SPW69" s="18"/>
      <c r="SPX69" s="18"/>
      <c r="SPY69" s="18"/>
      <c r="SPZ69" s="18"/>
      <c r="SQA69" s="18"/>
      <c r="SQB69" s="18"/>
      <c r="SQC69" s="18"/>
      <c r="SQD69" s="18"/>
      <c r="SQE69" s="18"/>
      <c r="SQF69" s="18"/>
      <c r="SQG69" s="18"/>
      <c r="SQH69" s="18"/>
      <c r="SQI69" s="18"/>
      <c r="SQJ69" s="18"/>
      <c r="SQK69" s="18"/>
      <c r="SQL69" s="18"/>
      <c r="SQM69" s="18"/>
      <c r="SQN69" s="18"/>
      <c r="SQO69" s="18"/>
      <c r="SQP69" s="18"/>
      <c r="SQQ69" s="18"/>
      <c r="SQR69" s="18"/>
      <c r="SQS69" s="18"/>
      <c r="SQT69" s="18"/>
      <c r="SQU69" s="18"/>
      <c r="SQV69" s="18"/>
      <c r="SQW69" s="18"/>
      <c r="SQX69" s="18"/>
      <c r="SQY69" s="18"/>
      <c r="SQZ69" s="18"/>
      <c r="SRA69" s="18"/>
      <c r="SRB69" s="18"/>
      <c r="SRC69" s="18"/>
      <c r="SRD69" s="18"/>
      <c r="SRE69" s="18"/>
      <c r="SRF69" s="18"/>
      <c r="SRG69" s="18"/>
      <c r="SRH69" s="18"/>
      <c r="SRI69" s="18"/>
      <c r="SRJ69" s="18"/>
      <c r="SRK69" s="18"/>
      <c r="SRL69" s="18"/>
      <c r="SRM69" s="18"/>
      <c r="SRN69" s="18"/>
      <c r="SRO69" s="18"/>
      <c r="SRP69" s="18"/>
      <c r="SRQ69" s="18"/>
      <c r="SRR69" s="18"/>
      <c r="SRS69" s="18"/>
      <c r="SRT69" s="18"/>
      <c r="SRU69" s="18"/>
      <c r="SRV69" s="18"/>
      <c r="SRW69" s="18"/>
      <c r="SRX69" s="18"/>
      <c r="SRY69" s="18"/>
      <c r="SRZ69" s="18"/>
      <c r="SSA69" s="18"/>
      <c r="SSB69" s="18"/>
      <c r="SSC69" s="18"/>
      <c r="SSD69" s="18"/>
      <c r="SSE69" s="18"/>
      <c r="SSF69" s="18"/>
      <c r="SSG69" s="18"/>
      <c r="SSH69" s="18"/>
      <c r="SSI69" s="18"/>
      <c r="SSJ69" s="18"/>
      <c r="SSK69" s="18"/>
      <c r="SSL69" s="18"/>
      <c r="SSM69" s="18"/>
      <c r="SSN69" s="18"/>
      <c r="SSO69" s="18"/>
      <c r="SSP69" s="18"/>
      <c r="SSQ69" s="18"/>
      <c r="SSR69" s="18"/>
      <c r="SSS69" s="18"/>
      <c r="SST69" s="18"/>
      <c r="SSU69" s="18"/>
      <c r="SSV69" s="18"/>
      <c r="SSW69" s="18"/>
      <c r="SSX69" s="18"/>
      <c r="SSY69" s="18"/>
      <c r="SSZ69" s="18"/>
      <c r="STA69" s="18"/>
      <c r="STB69" s="18"/>
      <c r="STC69" s="18"/>
      <c r="STD69" s="18"/>
      <c r="STE69" s="18"/>
      <c r="STF69" s="18"/>
      <c r="STG69" s="18"/>
      <c r="STH69" s="18"/>
      <c r="STI69" s="18"/>
      <c r="STJ69" s="18"/>
      <c r="STK69" s="18"/>
      <c r="STL69" s="18"/>
      <c r="STM69" s="18"/>
      <c r="STN69" s="18"/>
      <c r="STO69" s="18"/>
      <c r="STP69" s="18"/>
      <c r="STQ69" s="18"/>
      <c r="STR69" s="18"/>
      <c r="STS69" s="18"/>
      <c r="STT69" s="18"/>
      <c r="STU69" s="18"/>
      <c r="STV69" s="18"/>
      <c r="STW69" s="18"/>
      <c r="STX69" s="18"/>
      <c r="STY69" s="18"/>
      <c r="STZ69" s="18"/>
      <c r="SUA69" s="18"/>
      <c r="SUB69" s="18"/>
      <c r="SUC69" s="18"/>
      <c r="SUD69" s="18"/>
      <c r="SUE69" s="18"/>
      <c r="SUF69" s="18"/>
      <c r="SUG69" s="18"/>
      <c r="SUH69" s="18"/>
      <c r="SUI69" s="18"/>
      <c r="SUJ69" s="18"/>
      <c r="SUK69" s="18"/>
      <c r="SUL69" s="18"/>
      <c r="SUM69" s="18"/>
      <c r="SUN69" s="18"/>
      <c r="SUO69" s="18"/>
      <c r="SUP69" s="18"/>
      <c r="SUQ69" s="18"/>
      <c r="SUR69" s="18"/>
      <c r="SUS69" s="18"/>
      <c r="SUT69" s="18"/>
      <c r="SUU69" s="18"/>
      <c r="SUV69" s="18"/>
      <c r="SUW69" s="18"/>
      <c r="SUX69" s="18"/>
      <c r="SUY69" s="18"/>
      <c r="SUZ69" s="18"/>
      <c r="SVA69" s="18"/>
      <c r="SVB69" s="18"/>
      <c r="SVC69" s="18"/>
      <c r="SVD69" s="18"/>
      <c r="SVE69" s="18"/>
      <c r="SVF69" s="18"/>
      <c r="SVG69" s="18"/>
      <c r="SVH69" s="18"/>
      <c r="SVI69" s="18"/>
      <c r="SVJ69" s="18"/>
      <c r="SVK69" s="18"/>
      <c r="SVL69" s="18"/>
      <c r="SVM69" s="18"/>
      <c r="SVN69" s="18"/>
      <c r="SVO69" s="18"/>
      <c r="SVP69" s="18"/>
      <c r="SVQ69" s="18"/>
      <c r="SVR69" s="18"/>
      <c r="SVS69" s="18"/>
      <c r="SVT69" s="18"/>
      <c r="SVU69" s="18"/>
      <c r="SVV69" s="18"/>
      <c r="SVW69" s="18"/>
      <c r="SVX69" s="18"/>
      <c r="SVY69" s="18"/>
      <c r="SVZ69" s="18"/>
      <c r="SWA69" s="18"/>
      <c r="SWB69" s="18"/>
      <c r="SWC69" s="18"/>
      <c r="SWD69" s="18"/>
      <c r="SWE69" s="18"/>
      <c r="SWF69" s="18"/>
      <c r="SWG69" s="18"/>
      <c r="SWH69" s="18"/>
      <c r="SWI69" s="18"/>
      <c r="SWJ69" s="18"/>
      <c r="SWK69" s="18"/>
      <c r="SWL69" s="18"/>
      <c r="SWM69" s="18"/>
      <c r="SWN69" s="18"/>
      <c r="SWO69" s="18"/>
      <c r="SWP69" s="18"/>
      <c r="SWQ69" s="18"/>
      <c r="SWR69" s="18"/>
      <c r="SWS69" s="18"/>
      <c r="SWT69" s="18"/>
      <c r="SWU69" s="18"/>
      <c r="SWV69" s="18"/>
      <c r="SWW69" s="18"/>
      <c r="SWX69" s="18"/>
      <c r="SWY69" s="18"/>
      <c r="SWZ69" s="18"/>
      <c r="SXA69" s="18"/>
      <c r="SXB69" s="18"/>
      <c r="SXC69" s="18"/>
      <c r="SXD69" s="18"/>
      <c r="SXE69" s="18"/>
      <c r="SXF69" s="18"/>
      <c r="SXG69" s="18"/>
      <c r="SXH69" s="18"/>
      <c r="SXI69" s="18"/>
      <c r="SXJ69" s="18"/>
      <c r="SXK69" s="18"/>
      <c r="SXL69" s="18"/>
      <c r="SXM69" s="18"/>
      <c r="SXN69" s="18"/>
      <c r="SXO69" s="18"/>
      <c r="SXP69" s="18"/>
      <c r="SXQ69" s="18"/>
      <c r="SXR69" s="18"/>
      <c r="SXS69" s="18"/>
      <c r="SXT69" s="18"/>
      <c r="SXU69" s="18"/>
      <c r="SXV69" s="18"/>
      <c r="SXW69" s="18"/>
      <c r="SXX69" s="18"/>
      <c r="SXY69" s="18"/>
      <c r="SXZ69" s="18"/>
      <c r="SYA69" s="18"/>
      <c r="SYB69" s="18"/>
      <c r="SYC69" s="18"/>
      <c r="SYD69" s="18"/>
      <c r="SYE69" s="18"/>
      <c r="SYF69" s="18"/>
      <c r="SYG69" s="18"/>
      <c r="SYH69" s="18"/>
      <c r="SYI69" s="18"/>
      <c r="SYJ69" s="18"/>
      <c r="SYK69" s="18"/>
      <c r="SYL69" s="18"/>
      <c r="SYM69" s="18"/>
      <c r="SYN69" s="18"/>
      <c r="SYO69" s="18"/>
      <c r="SYP69" s="18"/>
      <c r="SYQ69" s="18"/>
      <c r="SYR69" s="18"/>
      <c r="SYS69" s="18"/>
      <c r="SYT69" s="18"/>
      <c r="SYU69" s="18"/>
      <c r="SYV69" s="18"/>
      <c r="SYW69" s="18"/>
      <c r="SYX69" s="18"/>
      <c r="SYY69" s="18"/>
      <c r="SYZ69" s="18"/>
      <c r="SZA69" s="18"/>
      <c r="SZB69" s="18"/>
      <c r="SZC69" s="18"/>
      <c r="SZD69" s="18"/>
      <c r="SZE69" s="18"/>
      <c r="SZF69" s="18"/>
      <c r="SZG69" s="18"/>
      <c r="SZH69" s="18"/>
      <c r="SZI69" s="18"/>
      <c r="SZJ69" s="18"/>
      <c r="SZK69" s="18"/>
      <c r="SZL69" s="18"/>
      <c r="SZM69" s="18"/>
      <c r="SZN69" s="18"/>
      <c r="SZO69" s="18"/>
      <c r="SZP69" s="18"/>
      <c r="SZQ69" s="18"/>
      <c r="SZR69" s="18"/>
      <c r="SZS69" s="18"/>
      <c r="SZT69" s="18"/>
      <c r="SZU69" s="18"/>
      <c r="SZV69" s="18"/>
      <c r="SZW69" s="18"/>
      <c r="SZX69" s="18"/>
      <c r="SZY69" s="18"/>
      <c r="SZZ69" s="18"/>
      <c r="TAA69" s="18"/>
      <c r="TAB69" s="18"/>
      <c r="TAC69" s="18"/>
      <c r="TAD69" s="18"/>
      <c r="TAE69" s="18"/>
      <c r="TAF69" s="18"/>
      <c r="TAG69" s="18"/>
      <c r="TAH69" s="18"/>
      <c r="TAI69" s="18"/>
      <c r="TAJ69" s="18"/>
      <c r="TAK69" s="18"/>
      <c r="TAL69" s="18"/>
      <c r="TAM69" s="18"/>
      <c r="TAN69" s="18"/>
      <c r="TAO69" s="18"/>
      <c r="TAP69" s="18"/>
      <c r="TAQ69" s="18"/>
      <c r="TAR69" s="18"/>
      <c r="TAS69" s="18"/>
      <c r="TAT69" s="18"/>
      <c r="TAU69" s="18"/>
      <c r="TAV69" s="18"/>
      <c r="TAW69" s="18"/>
      <c r="TAX69" s="18"/>
      <c r="TAY69" s="18"/>
      <c r="TAZ69" s="18"/>
      <c r="TBA69" s="18"/>
      <c r="TBB69" s="18"/>
      <c r="TBC69" s="18"/>
      <c r="TBD69" s="18"/>
      <c r="TBE69" s="18"/>
      <c r="TBF69" s="18"/>
      <c r="TBG69" s="18"/>
      <c r="TBH69" s="18"/>
      <c r="TBI69" s="18"/>
      <c r="TBJ69" s="18"/>
      <c r="TBK69" s="18"/>
      <c r="TBL69" s="18"/>
      <c r="TBM69" s="18"/>
      <c r="TBN69" s="18"/>
      <c r="TBO69" s="18"/>
      <c r="TBP69" s="18"/>
      <c r="TBQ69" s="18"/>
      <c r="TBR69" s="18"/>
      <c r="TBS69" s="18"/>
      <c r="TBT69" s="18"/>
      <c r="TBU69" s="18"/>
      <c r="TBV69" s="18"/>
      <c r="TBW69" s="18"/>
      <c r="TBX69" s="18"/>
      <c r="TBY69" s="18"/>
      <c r="TBZ69" s="18"/>
      <c r="TCA69" s="18"/>
      <c r="TCB69" s="18"/>
      <c r="TCC69" s="18"/>
      <c r="TCD69" s="18"/>
      <c r="TCE69" s="18"/>
      <c r="TCF69" s="18"/>
      <c r="TCG69" s="18"/>
      <c r="TCH69" s="18"/>
      <c r="TCI69" s="18"/>
      <c r="TCJ69" s="18"/>
      <c r="TCK69" s="18"/>
      <c r="TCL69" s="18"/>
      <c r="TCM69" s="18"/>
      <c r="TCN69" s="18"/>
      <c r="TCO69" s="18"/>
      <c r="TCP69" s="18"/>
      <c r="TCQ69" s="18"/>
      <c r="TCR69" s="18"/>
      <c r="TCS69" s="18"/>
      <c r="TCT69" s="18"/>
      <c r="TCU69" s="18"/>
      <c r="TCV69" s="18"/>
      <c r="TCW69" s="18"/>
      <c r="TCX69" s="18"/>
      <c r="TCY69" s="18"/>
      <c r="TCZ69" s="18"/>
      <c r="TDA69" s="18"/>
      <c r="TDB69" s="18"/>
      <c r="TDC69" s="18"/>
      <c r="TDD69" s="18"/>
      <c r="TDE69" s="18"/>
      <c r="TDF69" s="18"/>
      <c r="TDG69" s="18"/>
      <c r="TDH69" s="18"/>
      <c r="TDI69" s="18"/>
      <c r="TDJ69" s="18"/>
      <c r="TDK69" s="18"/>
      <c r="TDL69" s="18"/>
      <c r="TDM69" s="18"/>
      <c r="TDN69" s="18"/>
      <c r="TDO69" s="18"/>
      <c r="TDP69" s="18"/>
      <c r="TDQ69" s="18"/>
      <c r="TDR69" s="18"/>
      <c r="TDS69" s="18"/>
      <c r="TDT69" s="18"/>
      <c r="TDU69" s="18"/>
      <c r="TDV69" s="18"/>
      <c r="TDW69" s="18"/>
      <c r="TDX69" s="18"/>
      <c r="TDY69" s="18"/>
      <c r="TDZ69" s="18"/>
      <c r="TEA69" s="18"/>
      <c r="TEB69" s="18"/>
      <c r="TEC69" s="18"/>
      <c r="TED69" s="18"/>
      <c r="TEE69" s="18"/>
      <c r="TEF69" s="18"/>
      <c r="TEG69" s="18"/>
      <c r="TEH69" s="18"/>
      <c r="TEI69" s="18"/>
      <c r="TEJ69" s="18"/>
      <c r="TEK69" s="18"/>
      <c r="TEL69" s="18"/>
      <c r="TEM69" s="18"/>
      <c r="TEN69" s="18"/>
      <c r="TEO69" s="18"/>
      <c r="TEP69" s="18"/>
      <c r="TEQ69" s="18"/>
      <c r="TER69" s="18"/>
      <c r="TES69" s="18"/>
      <c r="TET69" s="18"/>
      <c r="TEU69" s="18"/>
      <c r="TEV69" s="18"/>
      <c r="TEW69" s="18"/>
      <c r="TEX69" s="18"/>
      <c r="TEY69" s="18"/>
      <c r="TEZ69" s="18"/>
      <c r="TFA69" s="18"/>
      <c r="TFB69" s="18"/>
      <c r="TFC69" s="18"/>
      <c r="TFD69" s="18"/>
      <c r="TFE69" s="18"/>
      <c r="TFF69" s="18"/>
      <c r="TFG69" s="18"/>
      <c r="TFH69" s="18"/>
      <c r="TFI69" s="18"/>
      <c r="TFJ69" s="18"/>
      <c r="TFK69" s="18"/>
      <c r="TFL69" s="18"/>
      <c r="TFM69" s="18"/>
      <c r="TFN69" s="18"/>
      <c r="TFO69" s="18"/>
      <c r="TFP69" s="18"/>
      <c r="TFQ69" s="18"/>
      <c r="TFR69" s="18"/>
      <c r="TFS69" s="18"/>
      <c r="TFT69" s="18"/>
      <c r="TFU69" s="18"/>
      <c r="TFV69" s="18"/>
      <c r="TFW69" s="18"/>
      <c r="TFX69" s="18"/>
      <c r="TFY69" s="18"/>
      <c r="TFZ69" s="18"/>
      <c r="TGA69" s="18"/>
      <c r="TGB69" s="18"/>
      <c r="TGC69" s="18"/>
      <c r="TGD69" s="18"/>
      <c r="TGE69" s="18"/>
      <c r="TGF69" s="18"/>
      <c r="TGG69" s="18"/>
      <c r="TGH69" s="18"/>
      <c r="TGI69" s="18"/>
      <c r="TGJ69" s="18"/>
      <c r="TGK69" s="18"/>
      <c r="TGL69" s="18"/>
      <c r="TGM69" s="18"/>
      <c r="TGN69" s="18"/>
      <c r="TGO69" s="18"/>
      <c r="TGP69" s="18"/>
      <c r="TGQ69" s="18"/>
      <c r="TGR69" s="18"/>
      <c r="TGS69" s="18"/>
      <c r="TGT69" s="18"/>
      <c r="TGU69" s="18"/>
      <c r="TGV69" s="18"/>
      <c r="TGW69" s="18"/>
      <c r="TGX69" s="18"/>
      <c r="TGY69" s="18"/>
      <c r="TGZ69" s="18"/>
      <c r="THA69" s="18"/>
      <c r="THB69" s="18"/>
      <c r="THC69" s="18"/>
      <c r="THD69" s="18"/>
      <c r="THE69" s="18"/>
      <c r="THF69" s="18"/>
      <c r="THG69" s="18"/>
      <c r="THH69" s="18"/>
      <c r="THI69" s="18"/>
      <c r="THJ69" s="18"/>
      <c r="THK69" s="18"/>
      <c r="THL69" s="18"/>
      <c r="THM69" s="18"/>
      <c r="THN69" s="18"/>
      <c r="THO69" s="18"/>
      <c r="THP69" s="18"/>
      <c r="THQ69" s="18"/>
      <c r="THR69" s="18"/>
      <c r="THS69" s="18"/>
      <c r="THT69" s="18"/>
      <c r="THU69" s="18"/>
      <c r="THV69" s="18"/>
      <c r="THW69" s="18"/>
      <c r="THX69" s="18"/>
      <c r="THY69" s="18"/>
      <c r="THZ69" s="18"/>
      <c r="TIA69" s="18"/>
      <c r="TIB69" s="18"/>
      <c r="TIC69" s="18"/>
      <c r="TID69" s="18"/>
      <c r="TIE69" s="18"/>
      <c r="TIF69" s="18"/>
      <c r="TIG69" s="18"/>
      <c r="TIH69" s="18"/>
      <c r="TII69" s="18"/>
      <c r="TIJ69" s="18"/>
      <c r="TIK69" s="18"/>
      <c r="TIL69" s="18"/>
      <c r="TIM69" s="18"/>
      <c r="TIN69" s="18"/>
      <c r="TIO69" s="18"/>
      <c r="TIP69" s="18"/>
      <c r="TIQ69" s="18"/>
      <c r="TIR69" s="18"/>
      <c r="TIS69" s="18"/>
      <c r="TIT69" s="18"/>
      <c r="TIU69" s="18"/>
      <c r="TIV69" s="18"/>
      <c r="TIW69" s="18"/>
      <c r="TIX69" s="18"/>
      <c r="TIY69" s="18"/>
      <c r="TIZ69" s="18"/>
      <c r="TJA69" s="18"/>
      <c r="TJB69" s="18"/>
      <c r="TJC69" s="18"/>
      <c r="TJD69" s="18"/>
      <c r="TJE69" s="18"/>
      <c r="TJF69" s="18"/>
      <c r="TJG69" s="18"/>
      <c r="TJH69" s="18"/>
      <c r="TJI69" s="18"/>
      <c r="TJJ69" s="18"/>
      <c r="TJK69" s="18"/>
      <c r="TJL69" s="18"/>
      <c r="TJM69" s="18"/>
      <c r="TJN69" s="18"/>
      <c r="TJO69" s="18"/>
      <c r="TJP69" s="18"/>
      <c r="TJQ69" s="18"/>
      <c r="TJR69" s="18"/>
      <c r="TJS69" s="18"/>
      <c r="TJT69" s="18"/>
      <c r="TJU69" s="18"/>
      <c r="TJV69" s="18"/>
      <c r="TJW69" s="18"/>
      <c r="TJX69" s="18"/>
      <c r="TJY69" s="18"/>
      <c r="TJZ69" s="18"/>
      <c r="TKA69" s="18"/>
      <c r="TKB69" s="18"/>
      <c r="TKC69" s="18"/>
      <c r="TKD69" s="18"/>
      <c r="TKE69" s="18"/>
      <c r="TKF69" s="18"/>
      <c r="TKG69" s="18"/>
      <c r="TKH69" s="18"/>
      <c r="TKI69" s="18"/>
      <c r="TKJ69" s="18"/>
      <c r="TKK69" s="18"/>
      <c r="TKL69" s="18"/>
      <c r="TKM69" s="18"/>
      <c r="TKN69" s="18"/>
      <c r="TKO69" s="18"/>
      <c r="TKP69" s="18"/>
      <c r="TKQ69" s="18"/>
      <c r="TKR69" s="18"/>
      <c r="TKS69" s="18"/>
      <c r="TKT69" s="18"/>
      <c r="TKU69" s="18"/>
      <c r="TKV69" s="18"/>
      <c r="TKW69" s="18"/>
      <c r="TKX69" s="18"/>
      <c r="TKY69" s="18"/>
      <c r="TKZ69" s="18"/>
      <c r="TLA69" s="18"/>
      <c r="TLB69" s="18"/>
      <c r="TLC69" s="18"/>
      <c r="TLD69" s="18"/>
      <c r="TLE69" s="18"/>
      <c r="TLF69" s="18"/>
      <c r="TLG69" s="18"/>
      <c r="TLH69" s="18"/>
      <c r="TLI69" s="18"/>
      <c r="TLJ69" s="18"/>
      <c r="TLK69" s="18"/>
      <c r="TLL69" s="18"/>
      <c r="TLM69" s="18"/>
      <c r="TLN69" s="18"/>
      <c r="TLO69" s="18"/>
      <c r="TLP69" s="18"/>
      <c r="TLQ69" s="18"/>
      <c r="TLR69" s="18"/>
      <c r="TLS69" s="18"/>
      <c r="TLT69" s="18"/>
      <c r="TLU69" s="18"/>
      <c r="TLV69" s="18"/>
      <c r="TLW69" s="18"/>
      <c r="TLX69" s="18"/>
      <c r="TLY69" s="18"/>
      <c r="TLZ69" s="18"/>
      <c r="TMA69" s="18"/>
      <c r="TMB69" s="18"/>
      <c r="TMC69" s="18"/>
      <c r="TMD69" s="18"/>
      <c r="TME69" s="18"/>
      <c r="TMF69" s="18"/>
      <c r="TMG69" s="18"/>
      <c r="TMH69" s="18"/>
      <c r="TMI69" s="18"/>
      <c r="TMJ69" s="18"/>
      <c r="TMK69" s="18"/>
      <c r="TML69" s="18"/>
      <c r="TMM69" s="18"/>
      <c r="TMN69" s="18"/>
      <c r="TMO69" s="18"/>
      <c r="TMP69" s="18"/>
      <c r="TMQ69" s="18"/>
      <c r="TMR69" s="18"/>
      <c r="TMS69" s="18"/>
      <c r="TMT69" s="18"/>
      <c r="TMU69" s="18"/>
      <c r="TMV69" s="18"/>
      <c r="TMW69" s="18"/>
      <c r="TMX69" s="18"/>
      <c r="TMY69" s="18"/>
      <c r="TMZ69" s="18"/>
      <c r="TNA69" s="18"/>
      <c r="TNB69" s="18"/>
      <c r="TNC69" s="18"/>
      <c r="TND69" s="18"/>
      <c r="TNE69" s="18"/>
      <c r="TNF69" s="18"/>
      <c r="TNG69" s="18"/>
      <c r="TNH69" s="18"/>
      <c r="TNI69" s="18"/>
      <c r="TNJ69" s="18"/>
      <c r="TNK69" s="18"/>
      <c r="TNL69" s="18"/>
      <c r="TNM69" s="18"/>
      <c r="TNN69" s="18"/>
      <c r="TNO69" s="18"/>
      <c r="TNP69" s="18"/>
      <c r="TNQ69" s="18"/>
      <c r="TNR69" s="18"/>
      <c r="TNS69" s="18"/>
      <c r="TNT69" s="18"/>
      <c r="TNU69" s="18"/>
      <c r="TNV69" s="18"/>
      <c r="TNW69" s="18"/>
      <c r="TNX69" s="18"/>
      <c r="TNY69" s="18"/>
      <c r="TNZ69" s="18"/>
      <c r="TOA69" s="18"/>
      <c r="TOB69" s="18"/>
      <c r="TOC69" s="18"/>
      <c r="TOD69" s="18"/>
      <c r="TOE69" s="18"/>
      <c r="TOF69" s="18"/>
      <c r="TOG69" s="18"/>
      <c r="TOH69" s="18"/>
      <c r="TOI69" s="18"/>
      <c r="TOJ69" s="18"/>
      <c r="TOK69" s="18"/>
      <c r="TOL69" s="18"/>
      <c r="TOM69" s="18"/>
      <c r="TON69" s="18"/>
      <c r="TOO69" s="18"/>
      <c r="TOP69" s="18"/>
      <c r="TOQ69" s="18"/>
      <c r="TOR69" s="18"/>
      <c r="TOS69" s="18"/>
      <c r="TOT69" s="18"/>
      <c r="TOU69" s="18"/>
      <c r="TOV69" s="18"/>
      <c r="TOW69" s="18"/>
      <c r="TOX69" s="18"/>
      <c r="TOY69" s="18"/>
      <c r="TOZ69" s="18"/>
      <c r="TPA69" s="18"/>
      <c r="TPB69" s="18"/>
      <c r="TPC69" s="18"/>
      <c r="TPD69" s="18"/>
      <c r="TPE69" s="18"/>
      <c r="TPF69" s="18"/>
      <c r="TPG69" s="18"/>
      <c r="TPH69" s="18"/>
      <c r="TPI69" s="18"/>
      <c r="TPJ69" s="18"/>
      <c r="TPK69" s="18"/>
      <c r="TPL69" s="18"/>
      <c r="TPM69" s="18"/>
      <c r="TPN69" s="18"/>
      <c r="TPO69" s="18"/>
      <c r="TPP69" s="18"/>
      <c r="TPQ69" s="18"/>
      <c r="TPR69" s="18"/>
      <c r="TPS69" s="18"/>
      <c r="TPT69" s="18"/>
      <c r="TPU69" s="18"/>
      <c r="TPV69" s="18"/>
      <c r="TPW69" s="18"/>
      <c r="TPX69" s="18"/>
      <c r="TPY69" s="18"/>
      <c r="TPZ69" s="18"/>
      <c r="TQA69" s="18"/>
      <c r="TQB69" s="18"/>
      <c r="TQC69" s="18"/>
      <c r="TQD69" s="18"/>
      <c r="TQE69" s="18"/>
      <c r="TQF69" s="18"/>
      <c r="TQG69" s="18"/>
      <c r="TQH69" s="18"/>
      <c r="TQI69" s="18"/>
      <c r="TQJ69" s="18"/>
      <c r="TQK69" s="18"/>
      <c r="TQL69" s="18"/>
      <c r="TQM69" s="18"/>
      <c r="TQN69" s="18"/>
      <c r="TQO69" s="18"/>
      <c r="TQP69" s="18"/>
      <c r="TQQ69" s="18"/>
      <c r="TQR69" s="18"/>
      <c r="TQS69" s="18"/>
      <c r="TQT69" s="18"/>
      <c r="TQU69" s="18"/>
      <c r="TQV69" s="18"/>
      <c r="TQW69" s="18"/>
      <c r="TQX69" s="18"/>
      <c r="TQY69" s="18"/>
      <c r="TQZ69" s="18"/>
      <c r="TRA69" s="18"/>
      <c r="TRB69" s="18"/>
      <c r="TRC69" s="18"/>
      <c r="TRD69" s="18"/>
      <c r="TRE69" s="18"/>
      <c r="TRF69" s="18"/>
      <c r="TRG69" s="18"/>
      <c r="TRH69" s="18"/>
      <c r="TRI69" s="18"/>
      <c r="TRJ69" s="18"/>
      <c r="TRK69" s="18"/>
      <c r="TRL69" s="18"/>
      <c r="TRM69" s="18"/>
      <c r="TRN69" s="18"/>
      <c r="TRO69" s="18"/>
      <c r="TRP69" s="18"/>
      <c r="TRQ69" s="18"/>
      <c r="TRR69" s="18"/>
      <c r="TRS69" s="18"/>
      <c r="TRT69" s="18"/>
      <c r="TRU69" s="18"/>
      <c r="TRV69" s="18"/>
      <c r="TRW69" s="18"/>
      <c r="TRX69" s="18"/>
      <c r="TRY69" s="18"/>
      <c r="TRZ69" s="18"/>
      <c r="TSA69" s="18"/>
      <c r="TSB69" s="18"/>
      <c r="TSC69" s="18"/>
      <c r="TSD69" s="18"/>
      <c r="TSE69" s="18"/>
      <c r="TSF69" s="18"/>
      <c r="TSG69" s="18"/>
      <c r="TSH69" s="18"/>
      <c r="TSI69" s="18"/>
      <c r="TSJ69" s="18"/>
      <c r="TSK69" s="18"/>
      <c r="TSL69" s="18"/>
      <c r="TSM69" s="18"/>
      <c r="TSN69" s="18"/>
      <c r="TSO69" s="18"/>
      <c r="TSP69" s="18"/>
      <c r="TSQ69" s="18"/>
      <c r="TSR69" s="18"/>
      <c r="TSS69" s="18"/>
      <c r="TST69" s="18"/>
      <c r="TSU69" s="18"/>
      <c r="TSV69" s="18"/>
      <c r="TSW69" s="18"/>
      <c r="TSX69" s="18"/>
      <c r="TSY69" s="18"/>
      <c r="TSZ69" s="18"/>
      <c r="TTA69" s="18"/>
      <c r="TTB69" s="18"/>
      <c r="TTC69" s="18"/>
      <c r="TTD69" s="18"/>
      <c r="TTE69" s="18"/>
      <c r="TTF69" s="18"/>
      <c r="TTG69" s="18"/>
      <c r="TTH69" s="18"/>
      <c r="TTI69" s="18"/>
      <c r="TTJ69" s="18"/>
      <c r="TTK69" s="18"/>
      <c r="TTL69" s="18"/>
      <c r="TTM69" s="18"/>
      <c r="TTN69" s="18"/>
      <c r="TTO69" s="18"/>
      <c r="TTP69" s="18"/>
      <c r="TTQ69" s="18"/>
      <c r="TTR69" s="18"/>
      <c r="TTS69" s="18"/>
      <c r="TTT69" s="18"/>
      <c r="TTU69" s="18"/>
      <c r="TTV69" s="18"/>
      <c r="TTW69" s="18"/>
      <c r="TTX69" s="18"/>
      <c r="TTY69" s="18"/>
      <c r="TTZ69" s="18"/>
      <c r="TUA69" s="18"/>
      <c r="TUB69" s="18"/>
      <c r="TUC69" s="18"/>
      <c r="TUD69" s="18"/>
      <c r="TUE69" s="18"/>
      <c r="TUF69" s="18"/>
      <c r="TUG69" s="18"/>
      <c r="TUH69" s="18"/>
      <c r="TUI69" s="18"/>
      <c r="TUJ69" s="18"/>
      <c r="TUK69" s="18"/>
      <c r="TUL69" s="18"/>
      <c r="TUM69" s="18"/>
      <c r="TUN69" s="18"/>
      <c r="TUO69" s="18"/>
      <c r="TUP69" s="18"/>
      <c r="TUQ69" s="18"/>
      <c r="TUR69" s="18"/>
      <c r="TUS69" s="18"/>
      <c r="TUT69" s="18"/>
      <c r="TUU69" s="18"/>
      <c r="TUV69" s="18"/>
      <c r="TUW69" s="18"/>
      <c r="TUX69" s="18"/>
      <c r="TUY69" s="18"/>
      <c r="TUZ69" s="18"/>
      <c r="TVA69" s="18"/>
      <c r="TVB69" s="18"/>
      <c r="TVC69" s="18"/>
      <c r="TVD69" s="18"/>
      <c r="TVE69" s="18"/>
      <c r="TVF69" s="18"/>
      <c r="TVG69" s="18"/>
      <c r="TVH69" s="18"/>
      <c r="TVI69" s="18"/>
      <c r="TVJ69" s="18"/>
      <c r="TVK69" s="18"/>
      <c r="TVL69" s="18"/>
      <c r="TVM69" s="18"/>
      <c r="TVN69" s="18"/>
      <c r="TVO69" s="18"/>
      <c r="TVP69" s="18"/>
      <c r="TVQ69" s="18"/>
      <c r="TVR69" s="18"/>
      <c r="TVS69" s="18"/>
      <c r="TVT69" s="18"/>
      <c r="TVU69" s="18"/>
      <c r="TVV69" s="18"/>
      <c r="TVW69" s="18"/>
      <c r="TVX69" s="18"/>
      <c r="TVY69" s="18"/>
      <c r="TVZ69" s="18"/>
      <c r="TWA69" s="18"/>
      <c r="TWB69" s="18"/>
      <c r="TWC69" s="18"/>
      <c r="TWD69" s="18"/>
      <c r="TWE69" s="18"/>
      <c r="TWF69" s="18"/>
      <c r="TWG69" s="18"/>
      <c r="TWH69" s="18"/>
      <c r="TWI69" s="18"/>
      <c r="TWJ69" s="18"/>
      <c r="TWK69" s="18"/>
      <c r="TWL69" s="18"/>
      <c r="TWM69" s="18"/>
      <c r="TWN69" s="18"/>
      <c r="TWO69" s="18"/>
      <c r="TWP69" s="18"/>
      <c r="TWQ69" s="18"/>
      <c r="TWR69" s="18"/>
      <c r="TWS69" s="18"/>
      <c r="TWT69" s="18"/>
      <c r="TWU69" s="18"/>
      <c r="TWV69" s="18"/>
      <c r="TWW69" s="18"/>
      <c r="TWX69" s="18"/>
      <c r="TWY69" s="18"/>
      <c r="TWZ69" s="18"/>
      <c r="TXA69" s="18"/>
      <c r="TXB69" s="18"/>
      <c r="TXC69" s="18"/>
      <c r="TXD69" s="18"/>
      <c r="TXE69" s="18"/>
      <c r="TXF69" s="18"/>
      <c r="TXG69" s="18"/>
      <c r="TXH69" s="18"/>
      <c r="TXI69" s="18"/>
      <c r="TXJ69" s="18"/>
      <c r="TXK69" s="18"/>
      <c r="TXL69" s="18"/>
      <c r="TXM69" s="18"/>
      <c r="TXN69" s="18"/>
      <c r="TXO69" s="18"/>
      <c r="TXP69" s="18"/>
      <c r="TXQ69" s="18"/>
      <c r="TXR69" s="18"/>
      <c r="TXS69" s="18"/>
      <c r="TXT69" s="18"/>
      <c r="TXU69" s="18"/>
      <c r="TXV69" s="18"/>
      <c r="TXW69" s="18"/>
      <c r="TXX69" s="18"/>
      <c r="TXY69" s="18"/>
      <c r="TXZ69" s="18"/>
      <c r="TYA69" s="18"/>
      <c r="TYB69" s="18"/>
      <c r="TYC69" s="18"/>
      <c r="TYD69" s="18"/>
      <c r="TYE69" s="18"/>
      <c r="TYF69" s="18"/>
      <c r="TYG69" s="18"/>
      <c r="TYH69" s="18"/>
      <c r="TYI69" s="18"/>
      <c r="TYJ69" s="18"/>
      <c r="TYK69" s="18"/>
      <c r="TYL69" s="18"/>
      <c r="TYM69" s="18"/>
      <c r="TYN69" s="18"/>
      <c r="TYO69" s="18"/>
      <c r="TYP69" s="18"/>
      <c r="TYQ69" s="18"/>
      <c r="TYR69" s="18"/>
      <c r="TYS69" s="18"/>
      <c r="TYT69" s="18"/>
      <c r="TYU69" s="18"/>
      <c r="TYV69" s="18"/>
      <c r="TYW69" s="18"/>
      <c r="TYX69" s="18"/>
      <c r="TYY69" s="18"/>
      <c r="TYZ69" s="18"/>
      <c r="TZA69" s="18"/>
      <c r="TZB69" s="18"/>
      <c r="TZC69" s="18"/>
      <c r="TZD69" s="18"/>
      <c r="TZE69" s="18"/>
      <c r="TZF69" s="18"/>
      <c r="TZG69" s="18"/>
      <c r="TZH69" s="18"/>
      <c r="TZI69" s="18"/>
      <c r="TZJ69" s="18"/>
      <c r="TZK69" s="18"/>
      <c r="TZL69" s="18"/>
      <c r="TZM69" s="18"/>
      <c r="TZN69" s="18"/>
      <c r="TZO69" s="18"/>
      <c r="TZP69" s="18"/>
      <c r="TZQ69" s="18"/>
      <c r="TZR69" s="18"/>
      <c r="TZS69" s="18"/>
      <c r="TZT69" s="18"/>
      <c r="TZU69" s="18"/>
      <c r="TZV69" s="18"/>
      <c r="TZW69" s="18"/>
      <c r="TZX69" s="18"/>
      <c r="TZY69" s="18"/>
      <c r="TZZ69" s="18"/>
      <c r="UAA69" s="18"/>
      <c r="UAB69" s="18"/>
      <c r="UAC69" s="18"/>
      <c r="UAD69" s="18"/>
      <c r="UAE69" s="18"/>
      <c r="UAF69" s="18"/>
      <c r="UAG69" s="18"/>
      <c r="UAH69" s="18"/>
      <c r="UAI69" s="18"/>
      <c r="UAJ69" s="18"/>
      <c r="UAK69" s="18"/>
      <c r="UAL69" s="18"/>
      <c r="UAM69" s="18"/>
      <c r="UAN69" s="18"/>
      <c r="UAO69" s="18"/>
      <c r="UAP69" s="18"/>
      <c r="UAQ69" s="18"/>
      <c r="UAR69" s="18"/>
      <c r="UAS69" s="18"/>
      <c r="UAT69" s="18"/>
      <c r="UAU69" s="18"/>
      <c r="UAV69" s="18"/>
      <c r="UAW69" s="18"/>
      <c r="UAX69" s="18"/>
      <c r="UAY69" s="18"/>
      <c r="UAZ69" s="18"/>
      <c r="UBA69" s="18"/>
      <c r="UBB69" s="18"/>
      <c r="UBC69" s="18"/>
      <c r="UBD69" s="18"/>
      <c r="UBE69" s="18"/>
      <c r="UBF69" s="18"/>
      <c r="UBG69" s="18"/>
      <c r="UBH69" s="18"/>
      <c r="UBI69" s="18"/>
      <c r="UBJ69" s="18"/>
      <c r="UBK69" s="18"/>
      <c r="UBL69" s="18"/>
      <c r="UBM69" s="18"/>
      <c r="UBN69" s="18"/>
      <c r="UBO69" s="18"/>
      <c r="UBP69" s="18"/>
      <c r="UBQ69" s="18"/>
      <c r="UBR69" s="18"/>
      <c r="UBS69" s="18"/>
      <c r="UBT69" s="18"/>
      <c r="UBU69" s="18"/>
      <c r="UBV69" s="18"/>
      <c r="UBW69" s="18"/>
      <c r="UBX69" s="18"/>
      <c r="UBY69" s="18"/>
      <c r="UBZ69" s="18"/>
      <c r="UCA69" s="18"/>
      <c r="UCB69" s="18"/>
      <c r="UCC69" s="18"/>
      <c r="UCD69" s="18"/>
      <c r="UCE69" s="18"/>
      <c r="UCF69" s="18"/>
      <c r="UCG69" s="18"/>
      <c r="UCH69" s="18"/>
      <c r="UCI69" s="18"/>
      <c r="UCJ69" s="18"/>
      <c r="UCK69" s="18"/>
      <c r="UCL69" s="18"/>
      <c r="UCM69" s="18"/>
      <c r="UCN69" s="18"/>
      <c r="UCO69" s="18"/>
      <c r="UCP69" s="18"/>
      <c r="UCQ69" s="18"/>
      <c r="UCR69" s="18"/>
      <c r="UCS69" s="18"/>
      <c r="UCT69" s="18"/>
      <c r="UCU69" s="18"/>
      <c r="UCV69" s="18"/>
      <c r="UCW69" s="18"/>
      <c r="UCX69" s="18"/>
      <c r="UCY69" s="18"/>
      <c r="UCZ69" s="18"/>
      <c r="UDA69" s="18"/>
      <c r="UDB69" s="18"/>
      <c r="UDC69" s="18"/>
      <c r="UDD69" s="18"/>
      <c r="UDE69" s="18"/>
      <c r="UDF69" s="18"/>
      <c r="UDG69" s="18"/>
      <c r="UDH69" s="18"/>
      <c r="UDI69" s="18"/>
      <c r="UDJ69" s="18"/>
      <c r="UDK69" s="18"/>
      <c r="UDL69" s="18"/>
      <c r="UDM69" s="18"/>
      <c r="UDN69" s="18"/>
      <c r="UDO69" s="18"/>
      <c r="UDP69" s="18"/>
      <c r="UDQ69" s="18"/>
      <c r="UDR69" s="18"/>
      <c r="UDS69" s="18"/>
      <c r="UDT69" s="18"/>
      <c r="UDU69" s="18"/>
      <c r="UDV69" s="18"/>
      <c r="UDW69" s="18"/>
      <c r="UDX69" s="18"/>
      <c r="UDY69" s="18"/>
      <c r="UDZ69" s="18"/>
      <c r="UEA69" s="18"/>
      <c r="UEB69" s="18"/>
      <c r="UEC69" s="18"/>
      <c r="UED69" s="18"/>
      <c r="UEE69" s="18"/>
      <c r="UEF69" s="18"/>
      <c r="UEG69" s="18"/>
      <c r="UEH69" s="18"/>
      <c r="UEI69" s="18"/>
      <c r="UEJ69" s="18"/>
      <c r="UEK69" s="18"/>
      <c r="UEL69" s="18"/>
      <c r="UEM69" s="18"/>
      <c r="UEN69" s="18"/>
      <c r="UEO69" s="18"/>
      <c r="UEP69" s="18"/>
      <c r="UEQ69" s="18"/>
      <c r="UER69" s="18"/>
      <c r="UES69" s="18"/>
      <c r="UET69" s="18"/>
      <c r="UEU69" s="18"/>
      <c r="UEV69" s="18"/>
      <c r="UEW69" s="18"/>
      <c r="UEX69" s="18"/>
      <c r="UEY69" s="18"/>
      <c r="UEZ69" s="18"/>
      <c r="UFA69" s="18"/>
      <c r="UFB69" s="18"/>
      <c r="UFC69" s="18"/>
      <c r="UFD69" s="18"/>
      <c r="UFE69" s="18"/>
      <c r="UFF69" s="18"/>
      <c r="UFG69" s="18"/>
      <c r="UFH69" s="18"/>
      <c r="UFI69" s="18"/>
      <c r="UFJ69" s="18"/>
      <c r="UFK69" s="18"/>
      <c r="UFL69" s="18"/>
      <c r="UFM69" s="18"/>
      <c r="UFN69" s="18"/>
      <c r="UFO69" s="18"/>
      <c r="UFP69" s="18"/>
      <c r="UFQ69" s="18"/>
      <c r="UFR69" s="18"/>
      <c r="UFS69" s="18"/>
      <c r="UFT69" s="18"/>
      <c r="UFU69" s="18"/>
      <c r="UFV69" s="18"/>
      <c r="UFW69" s="18"/>
      <c r="UFX69" s="18"/>
      <c r="UFY69" s="18"/>
      <c r="UFZ69" s="18"/>
      <c r="UGA69" s="18"/>
      <c r="UGB69" s="18"/>
      <c r="UGC69" s="18"/>
      <c r="UGD69" s="18"/>
      <c r="UGE69" s="18"/>
      <c r="UGF69" s="18"/>
      <c r="UGG69" s="18"/>
      <c r="UGH69" s="18"/>
      <c r="UGI69" s="18"/>
      <c r="UGJ69" s="18"/>
      <c r="UGK69" s="18"/>
      <c r="UGL69" s="18"/>
      <c r="UGM69" s="18"/>
      <c r="UGN69" s="18"/>
      <c r="UGO69" s="18"/>
      <c r="UGP69" s="18"/>
      <c r="UGQ69" s="18"/>
      <c r="UGR69" s="18"/>
      <c r="UGS69" s="18"/>
      <c r="UGT69" s="18"/>
      <c r="UGU69" s="18"/>
      <c r="UGV69" s="18"/>
      <c r="UGW69" s="18"/>
      <c r="UGX69" s="18"/>
      <c r="UGY69" s="18"/>
      <c r="UGZ69" s="18"/>
      <c r="UHA69" s="18"/>
      <c r="UHB69" s="18"/>
      <c r="UHC69" s="18"/>
      <c r="UHD69" s="18"/>
      <c r="UHE69" s="18"/>
      <c r="UHF69" s="18"/>
      <c r="UHG69" s="18"/>
      <c r="UHH69" s="18"/>
      <c r="UHI69" s="18"/>
      <c r="UHJ69" s="18"/>
      <c r="UHK69" s="18"/>
      <c r="UHL69" s="18"/>
      <c r="UHM69" s="18"/>
      <c r="UHN69" s="18"/>
      <c r="UHO69" s="18"/>
      <c r="UHP69" s="18"/>
      <c r="UHQ69" s="18"/>
      <c r="UHR69" s="18"/>
      <c r="UHS69" s="18"/>
      <c r="UHT69" s="18"/>
      <c r="UHU69" s="18"/>
      <c r="UHV69" s="18"/>
      <c r="UHW69" s="18"/>
      <c r="UHX69" s="18"/>
      <c r="UHY69" s="18"/>
      <c r="UHZ69" s="18"/>
      <c r="UIA69" s="18"/>
      <c r="UIB69" s="18"/>
      <c r="UIC69" s="18"/>
      <c r="UID69" s="18"/>
      <c r="UIE69" s="18"/>
      <c r="UIF69" s="18"/>
      <c r="UIG69" s="18"/>
      <c r="UIH69" s="18"/>
      <c r="UII69" s="18"/>
      <c r="UIJ69" s="18"/>
      <c r="UIK69" s="18"/>
      <c r="UIL69" s="18"/>
      <c r="UIM69" s="18"/>
      <c r="UIN69" s="18"/>
      <c r="UIO69" s="18"/>
      <c r="UIP69" s="18"/>
      <c r="UIQ69" s="18"/>
      <c r="UIR69" s="18"/>
      <c r="UIS69" s="18"/>
      <c r="UIT69" s="18"/>
      <c r="UIU69" s="18"/>
      <c r="UIV69" s="18"/>
      <c r="UIW69" s="18"/>
      <c r="UIX69" s="18"/>
      <c r="UIY69" s="18"/>
      <c r="UIZ69" s="18"/>
      <c r="UJA69" s="18"/>
      <c r="UJB69" s="18"/>
      <c r="UJC69" s="18"/>
      <c r="UJD69" s="18"/>
      <c r="UJE69" s="18"/>
      <c r="UJF69" s="18"/>
      <c r="UJG69" s="18"/>
      <c r="UJH69" s="18"/>
      <c r="UJI69" s="18"/>
      <c r="UJJ69" s="18"/>
      <c r="UJK69" s="18"/>
      <c r="UJL69" s="18"/>
      <c r="UJM69" s="18"/>
      <c r="UJN69" s="18"/>
      <c r="UJO69" s="18"/>
      <c r="UJP69" s="18"/>
      <c r="UJQ69" s="18"/>
      <c r="UJR69" s="18"/>
      <c r="UJS69" s="18"/>
      <c r="UJT69" s="18"/>
      <c r="UJU69" s="18"/>
      <c r="UJV69" s="18"/>
      <c r="UJW69" s="18"/>
      <c r="UJX69" s="18"/>
      <c r="UJY69" s="18"/>
      <c r="UJZ69" s="18"/>
      <c r="UKA69" s="18"/>
      <c r="UKB69" s="18"/>
      <c r="UKC69" s="18"/>
      <c r="UKD69" s="18"/>
      <c r="UKE69" s="18"/>
      <c r="UKF69" s="18"/>
      <c r="UKG69" s="18"/>
      <c r="UKH69" s="18"/>
      <c r="UKI69" s="18"/>
      <c r="UKJ69" s="18"/>
      <c r="UKK69" s="18"/>
      <c r="UKL69" s="18"/>
      <c r="UKM69" s="18"/>
      <c r="UKN69" s="18"/>
      <c r="UKO69" s="18"/>
      <c r="UKP69" s="18"/>
      <c r="UKQ69" s="18"/>
      <c r="UKR69" s="18"/>
      <c r="UKS69" s="18"/>
      <c r="UKT69" s="18"/>
      <c r="UKU69" s="18"/>
      <c r="UKV69" s="18"/>
      <c r="UKW69" s="18"/>
      <c r="UKX69" s="18"/>
      <c r="UKY69" s="18"/>
      <c r="UKZ69" s="18"/>
      <c r="ULA69" s="18"/>
      <c r="ULB69" s="18"/>
      <c r="ULC69" s="18"/>
      <c r="ULD69" s="18"/>
      <c r="ULE69" s="18"/>
      <c r="ULF69" s="18"/>
      <c r="ULG69" s="18"/>
      <c r="ULH69" s="18"/>
      <c r="ULI69" s="18"/>
      <c r="ULJ69" s="18"/>
      <c r="ULK69" s="18"/>
      <c r="ULL69" s="18"/>
      <c r="ULM69" s="18"/>
      <c r="ULN69" s="18"/>
      <c r="ULO69" s="18"/>
      <c r="ULP69" s="18"/>
      <c r="ULQ69" s="18"/>
      <c r="ULR69" s="18"/>
      <c r="ULS69" s="18"/>
      <c r="ULT69" s="18"/>
      <c r="ULU69" s="18"/>
      <c r="ULV69" s="18"/>
      <c r="ULW69" s="18"/>
      <c r="ULX69" s="18"/>
      <c r="ULY69" s="18"/>
      <c r="ULZ69" s="18"/>
      <c r="UMA69" s="18"/>
      <c r="UMB69" s="18"/>
      <c r="UMC69" s="18"/>
      <c r="UMD69" s="18"/>
      <c r="UME69" s="18"/>
      <c r="UMF69" s="18"/>
      <c r="UMG69" s="18"/>
      <c r="UMH69" s="18"/>
      <c r="UMI69" s="18"/>
      <c r="UMJ69" s="18"/>
      <c r="UMK69" s="18"/>
      <c r="UML69" s="18"/>
      <c r="UMM69" s="18"/>
      <c r="UMN69" s="18"/>
      <c r="UMO69" s="18"/>
      <c r="UMP69" s="18"/>
      <c r="UMQ69" s="18"/>
      <c r="UMR69" s="18"/>
      <c r="UMS69" s="18"/>
      <c r="UMT69" s="18"/>
      <c r="UMU69" s="18"/>
      <c r="UMV69" s="18"/>
      <c r="UMW69" s="18"/>
      <c r="UMX69" s="18"/>
      <c r="UMY69" s="18"/>
      <c r="UMZ69" s="18"/>
      <c r="UNA69" s="18"/>
      <c r="UNB69" s="18"/>
      <c r="UNC69" s="18"/>
      <c r="UND69" s="18"/>
      <c r="UNE69" s="18"/>
      <c r="UNF69" s="18"/>
      <c r="UNG69" s="18"/>
      <c r="UNH69" s="18"/>
      <c r="UNI69" s="18"/>
      <c r="UNJ69" s="18"/>
      <c r="UNK69" s="18"/>
      <c r="UNL69" s="18"/>
      <c r="UNM69" s="18"/>
      <c r="UNN69" s="18"/>
      <c r="UNO69" s="18"/>
      <c r="UNP69" s="18"/>
      <c r="UNQ69" s="18"/>
      <c r="UNR69" s="18"/>
      <c r="UNS69" s="18"/>
      <c r="UNT69" s="18"/>
      <c r="UNU69" s="18"/>
      <c r="UNV69" s="18"/>
      <c r="UNW69" s="18"/>
      <c r="UNX69" s="18"/>
      <c r="UNY69" s="18"/>
      <c r="UNZ69" s="18"/>
      <c r="UOA69" s="18"/>
      <c r="UOB69" s="18"/>
      <c r="UOC69" s="18"/>
      <c r="UOD69" s="18"/>
      <c r="UOE69" s="18"/>
      <c r="UOF69" s="18"/>
      <c r="UOG69" s="18"/>
      <c r="UOH69" s="18"/>
      <c r="UOI69" s="18"/>
      <c r="UOJ69" s="18"/>
      <c r="UOK69" s="18"/>
      <c r="UOL69" s="18"/>
      <c r="UOM69" s="18"/>
      <c r="UON69" s="18"/>
      <c r="UOO69" s="18"/>
      <c r="UOP69" s="18"/>
      <c r="UOQ69" s="18"/>
      <c r="UOR69" s="18"/>
      <c r="UOS69" s="18"/>
      <c r="UOT69" s="18"/>
      <c r="UOU69" s="18"/>
      <c r="UOV69" s="18"/>
      <c r="UOW69" s="18"/>
      <c r="UOX69" s="18"/>
      <c r="UOY69" s="18"/>
      <c r="UOZ69" s="18"/>
      <c r="UPA69" s="18"/>
      <c r="UPB69" s="18"/>
      <c r="UPC69" s="18"/>
      <c r="UPD69" s="18"/>
      <c r="UPE69" s="18"/>
      <c r="UPF69" s="18"/>
      <c r="UPG69" s="18"/>
      <c r="UPH69" s="18"/>
      <c r="UPI69" s="18"/>
      <c r="UPJ69" s="18"/>
      <c r="UPK69" s="18"/>
      <c r="UPL69" s="18"/>
      <c r="UPM69" s="18"/>
      <c r="UPN69" s="18"/>
      <c r="UPO69" s="18"/>
      <c r="UPP69" s="18"/>
      <c r="UPQ69" s="18"/>
      <c r="UPR69" s="18"/>
      <c r="UPS69" s="18"/>
      <c r="UPT69" s="18"/>
      <c r="UPU69" s="18"/>
      <c r="UPV69" s="18"/>
      <c r="UPW69" s="18"/>
      <c r="UPX69" s="18"/>
      <c r="UPY69" s="18"/>
      <c r="UPZ69" s="18"/>
      <c r="UQA69" s="18"/>
      <c r="UQB69" s="18"/>
      <c r="UQC69" s="18"/>
      <c r="UQD69" s="18"/>
      <c r="UQE69" s="18"/>
      <c r="UQF69" s="18"/>
      <c r="UQG69" s="18"/>
      <c r="UQH69" s="18"/>
      <c r="UQI69" s="18"/>
      <c r="UQJ69" s="18"/>
      <c r="UQK69" s="18"/>
      <c r="UQL69" s="18"/>
      <c r="UQM69" s="18"/>
      <c r="UQN69" s="18"/>
      <c r="UQO69" s="18"/>
      <c r="UQP69" s="18"/>
      <c r="UQQ69" s="18"/>
      <c r="UQR69" s="18"/>
      <c r="UQS69" s="18"/>
      <c r="UQT69" s="18"/>
      <c r="UQU69" s="18"/>
      <c r="UQV69" s="18"/>
      <c r="UQW69" s="18"/>
      <c r="UQX69" s="18"/>
      <c r="UQY69" s="18"/>
      <c r="UQZ69" s="18"/>
      <c r="URA69" s="18"/>
      <c r="URB69" s="18"/>
      <c r="URC69" s="18"/>
      <c r="URD69" s="18"/>
      <c r="URE69" s="18"/>
      <c r="URF69" s="18"/>
      <c r="URG69" s="18"/>
      <c r="URH69" s="18"/>
      <c r="URI69" s="18"/>
      <c r="URJ69" s="18"/>
      <c r="URK69" s="18"/>
      <c r="URL69" s="18"/>
      <c r="URM69" s="18"/>
      <c r="URN69" s="18"/>
      <c r="URO69" s="18"/>
      <c r="URP69" s="18"/>
      <c r="URQ69" s="18"/>
      <c r="URR69" s="18"/>
      <c r="URS69" s="18"/>
      <c r="URT69" s="18"/>
      <c r="URU69" s="18"/>
      <c r="URV69" s="18"/>
      <c r="URW69" s="18"/>
      <c r="URX69" s="18"/>
      <c r="URY69" s="18"/>
      <c r="URZ69" s="18"/>
      <c r="USA69" s="18"/>
      <c r="USB69" s="18"/>
      <c r="USC69" s="18"/>
      <c r="USD69" s="18"/>
      <c r="USE69" s="18"/>
      <c r="USF69" s="18"/>
      <c r="USG69" s="18"/>
      <c r="USH69" s="18"/>
      <c r="USI69" s="18"/>
      <c r="USJ69" s="18"/>
      <c r="USK69" s="18"/>
      <c r="USL69" s="18"/>
      <c r="USM69" s="18"/>
      <c r="USN69" s="18"/>
      <c r="USO69" s="18"/>
      <c r="USP69" s="18"/>
      <c r="USQ69" s="18"/>
      <c r="USR69" s="18"/>
      <c r="USS69" s="18"/>
      <c r="UST69" s="18"/>
      <c r="USU69" s="18"/>
      <c r="USV69" s="18"/>
      <c r="USW69" s="18"/>
      <c r="USX69" s="18"/>
      <c r="USY69" s="18"/>
      <c r="USZ69" s="18"/>
      <c r="UTA69" s="18"/>
      <c r="UTB69" s="18"/>
      <c r="UTC69" s="18"/>
      <c r="UTD69" s="18"/>
      <c r="UTE69" s="18"/>
      <c r="UTF69" s="18"/>
      <c r="UTG69" s="18"/>
      <c r="UTH69" s="18"/>
      <c r="UTI69" s="18"/>
      <c r="UTJ69" s="18"/>
      <c r="UTK69" s="18"/>
      <c r="UTL69" s="18"/>
      <c r="UTM69" s="18"/>
      <c r="UTN69" s="18"/>
      <c r="UTO69" s="18"/>
      <c r="UTP69" s="18"/>
      <c r="UTQ69" s="18"/>
      <c r="UTR69" s="18"/>
      <c r="UTS69" s="18"/>
      <c r="UTT69" s="18"/>
      <c r="UTU69" s="18"/>
      <c r="UTV69" s="18"/>
      <c r="UTW69" s="18"/>
      <c r="UTX69" s="18"/>
      <c r="UTY69" s="18"/>
      <c r="UTZ69" s="18"/>
      <c r="UUA69" s="18"/>
      <c r="UUB69" s="18"/>
      <c r="UUC69" s="18"/>
      <c r="UUD69" s="18"/>
      <c r="UUE69" s="18"/>
      <c r="UUF69" s="18"/>
      <c r="UUG69" s="18"/>
      <c r="UUH69" s="18"/>
      <c r="UUI69" s="18"/>
      <c r="UUJ69" s="18"/>
      <c r="UUK69" s="18"/>
      <c r="UUL69" s="18"/>
      <c r="UUM69" s="18"/>
      <c r="UUN69" s="18"/>
      <c r="UUO69" s="18"/>
      <c r="UUP69" s="18"/>
      <c r="UUQ69" s="18"/>
      <c r="UUR69" s="18"/>
      <c r="UUS69" s="18"/>
      <c r="UUT69" s="18"/>
      <c r="UUU69" s="18"/>
      <c r="UUV69" s="18"/>
      <c r="UUW69" s="18"/>
      <c r="UUX69" s="18"/>
      <c r="UUY69" s="18"/>
      <c r="UUZ69" s="18"/>
      <c r="UVA69" s="18"/>
      <c r="UVB69" s="18"/>
      <c r="UVC69" s="18"/>
      <c r="UVD69" s="18"/>
      <c r="UVE69" s="18"/>
      <c r="UVF69" s="18"/>
      <c r="UVG69" s="18"/>
      <c r="UVH69" s="18"/>
      <c r="UVI69" s="18"/>
      <c r="UVJ69" s="18"/>
      <c r="UVK69" s="18"/>
      <c r="UVL69" s="18"/>
      <c r="UVM69" s="18"/>
      <c r="UVN69" s="18"/>
      <c r="UVO69" s="18"/>
      <c r="UVP69" s="18"/>
      <c r="UVQ69" s="18"/>
      <c r="UVR69" s="18"/>
      <c r="UVS69" s="18"/>
      <c r="UVT69" s="18"/>
      <c r="UVU69" s="18"/>
      <c r="UVV69" s="18"/>
      <c r="UVW69" s="18"/>
      <c r="UVX69" s="18"/>
      <c r="UVY69" s="18"/>
      <c r="UVZ69" s="18"/>
      <c r="UWA69" s="18"/>
      <c r="UWB69" s="18"/>
      <c r="UWC69" s="18"/>
      <c r="UWD69" s="18"/>
      <c r="UWE69" s="18"/>
      <c r="UWF69" s="18"/>
      <c r="UWG69" s="18"/>
      <c r="UWH69" s="18"/>
      <c r="UWI69" s="18"/>
      <c r="UWJ69" s="18"/>
      <c r="UWK69" s="18"/>
      <c r="UWL69" s="18"/>
      <c r="UWM69" s="18"/>
      <c r="UWN69" s="18"/>
      <c r="UWO69" s="18"/>
      <c r="UWP69" s="18"/>
      <c r="UWQ69" s="18"/>
      <c r="UWR69" s="18"/>
      <c r="UWS69" s="18"/>
      <c r="UWT69" s="18"/>
      <c r="UWU69" s="18"/>
      <c r="UWV69" s="18"/>
      <c r="UWW69" s="18"/>
      <c r="UWX69" s="18"/>
      <c r="UWY69" s="18"/>
      <c r="UWZ69" s="18"/>
      <c r="UXA69" s="18"/>
      <c r="UXB69" s="18"/>
      <c r="UXC69" s="18"/>
      <c r="UXD69" s="18"/>
      <c r="UXE69" s="18"/>
      <c r="UXF69" s="18"/>
      <c r="UXG69" s="18"/>
      <c r="UXH69" s="18"/>
      <c r="UXI69" s="18"/>
      <c r="UXJ69" s="18"/>
      <c r="UXK69" s="18"/>
      <c r="UXL69" s="18"/>
      <c r="UXM69" s="18"/>
      <c r="UXN69" s="18"/>
      <c r="UXO69" s="18"/>
      <c r="UXP69" s="18"/>
      <c r="UXQ69" s="18"/>
      <c r="UXR69" s="18"/>
      <c r="UXS69" s="18"/>
      <c r="UXT69" s="18"/>
      <c r="UXU69" s="18"/>
      <c r="UXV69" s="18"/>
      <c r="UXW69" s="18"/>
      <c r="UXX69" s="18"/>
      <c r="UXY69" s="18"/>
      <c r="UXZ69" s="18"/>
      <c r="UYA69" s="18"/>
      <c r="UYB69" s="18"/>
      <c r="UYC69" s="18"/>
      <c r="UYD69" s="18"/>
      <c r="UYE69" s="18"/>
      <c r="UYF69" s="18"/>
      <c r="UYG69" s="18"/>
      <c r="UYH69" s="18"/>
      <c r="UYI69" s="18"/>
      <c r="UYJ69" s="18"/>
      <c r="UYK69" s="18"/>
      <c r="UYL69" s="18"/>
      <c r="UYM69" s="18"/>
      <c r="UYN69" s="18"/>
      <c r="UYO69" s="18"/>
      <c r="UYP69" s="18"/>
      <c r="UYQ69" s="18"/>
      <c r="UYR69" s="18"/>
      <c r="UYS69" s="18"/>
      <c r="UYT69" s="18"/>
      <c r="UYU69" s="18"/>
      <c r="UYV69" s="18"/>
      <c r="UYW69" s="18"/>
      <c r="UYX69" s="18"/>
      <c r="UYY69" s="18"/>
      <c r="UYZ69" s="18"/>
      <c r="UZA69" s="18"/>
      <c r="UZB69" s="18"/>
      <c r="UZC69" s="18"/>
      <c r="UZD69" s="18"/>
      <c r="UZE69" s="18"/>
      <c r="UZF69" s="18"/>
      <c r="UZG69" s="18"/>
      <c r="UZH69" s="18"/>
      <c r="UZI69" s="18"/>
      <c r="UZJ69" s="18"/>
      <c r="UZK69" s="18"/>
      <c r="UZL69" s="18"/>
      <c r="UZM69" s="18"/>
      <c r="UZN69" s="18"/>
      <c r="UZO69" s="18"/>
      <c r="UZP69" s="18"/>
      <c r="UZQ69" s="18"/>
      <c r="UZR69" s="18"/>
      <c r="UZS69" s="18"/>
      <c r="UZT69" s="18"/>
      <c r="UZU69" s="18"/>
      <c r="UZV69" s="18"/>
      <c r="UZW69" s="18"/>
      <c r="UZX69" s="18"/>
      <c r="UZY69" s="18"/>
      <c r="UZZ69" s="18"/>
      <c r="VAA69" s="18"/>
      <c r="VAB69" s="18"/>
      <c r="VAC69" s="18"/>
      <c r="VAD69" s="18"/>
      <c r="VAE69" s="18"/>
      <c r="VAF69" s="18"/>
      <c r="VAG69" s="18"/>
      <c r="VAH69" s="18"/>
      <c r="VAI69" s="18"/>
      <c r="VAJ69" s="18"/>
      <c r="VAK69" s="18"/>
      <c r="VAL69" s="18"/>
      <c r="VAM69" s="18"/>
      <c r="VAN69" s="18"/>
      <c r="VAO69" s="18"/>
      <c r="VAP69" s="18"/>
      <c r="VAQ69" s="18"/>
      <c r="VAR69" s="18"/>
      <c r="VAS69" s="18"/>
      <c r="VAT69" s="18"/>
      <c r="VAU69" s="18"/>
      <c r="VAV69" s="18"/>
      <c r="VAW69" s="18"/>
      <c r="VAX69" s="18"/>
      <c r="VAY69" s="18"/>
      <c r="VAZ69" s="18"/>
      <c r="VBA69" s="18"/>
      <c r="VBB69" s="18"/>
      <c r="VBC69" s="18"/>
      <c r="VBD69" s="18"/>
      <c r="VBE69" s="18"/>
      <c r="VBF69" s="18"/>
      <c r="VBG69" s="18"/>
      <c r="VBH69" s="18"/>
      <c r="VBI69" s="18"/>
      <c r="VBJ69" s="18"/>
      <c r="VBK69" s="18"/>
      <c r="VBL69" s="18"/>
      <c r="VBM69" s="18"/>
      <c r="VBN69" s="18"/>
      <c r="VBO69" s="18"/>
      <c r="VBP69" s="18"/>
      <c r="VBQ69" s="18"/>
      <c r="VBR69" s="18"/>
      <c r="VBS69" s="18"/>
      <c r="VBT69" s="18"/>
      <c r="VBU69" s="18"/>
      <c r="VBV69" s="18"/>
      <c r="VBW69" s="18"/>
      <c r="VBX69" s="18"/>
      <c r="VBY69" s="18"/>
      <c r="VBZ69" s="18"/>
      <c r="VCA69" s="18"/>
      <c r="VCB69" s="18"/>
      <c r="VCC69" s="18"/>
      <c r="VCD69" s="18"/>
      <c r="VCE69" s="18"/>
      <c r="VCF69" s="18"/>
      <c r="VCG69" s="18"/>
      <c r="VCH69" s="18"/>
      <c r="VCI69" s="18"/>
      <c r="VCJ69" s="18"/>
      <c r="VCK69" s="18"/>
      <c r="VCL69" s="18"/>
      <c r="VCM69" s="18"/>
      <c r="VCN69" s="18"/>
      <c r="VCO69" s="18"/>
      <c r="VCP69" s="18"/>
      <c r="VCQ69" s="18"/>
      <c r="VCR69" s="18"/>
      <c r="VCS69" s="18"/>
      <c r="VCT69" s="18"/>
      <c r="VCU69" s="18"/>
      <c r="VCV69" s="18"/>
      <c r="VCW69" s="18"/>
      <c r="VCX69" s="18"/>
      <c r="VCY69" s="18"/>
      <c r="VCZ69" s="18"/>
      <c r="VDA69" s="18"/>
      <c r="VDB69" s="18"/>
      <c r="VDC69" s="18"/>
      <c r="VDD69" s="18"/>
      <c r="VDE69" s="18"/>
      <c r="VDF69" s="18"/>
      <c r="VDG69" s="18"/>
      <c r="VDH69" s="18"/>
      <c r="VDI69" s="18"/>
      <c r="VDJ69" s="18"/>
      <c r="VDK69" s="18"/>
      <c r="VDL69" s="18"/>
      <c r="VDM69" s="18"/>
      <c r="VDN69" s="18"/>
      <c r="VDO69" s="18"/>
      <c r="VDP69" s="18"/>
      <c r="VDQ69" s="18"/>
      <c r="VDR69" s="18"/>
      <c r="VDS69" s="18"/>
      <c r="VDT69" s="18"/>
      <c r="VDU69" s="18"/>
      <c r="VDV69" s="18"/>
      <c r="VDW69" s="18"/>
      <c r="VDX69" s="18"/>
      <c r="VDY69" s="18"/>
      <c r="VDZ69" s="18"/>
      <c r="VEA69" s="18"/>
      <c r="VEB69" s="18"/>
      <c r="VEC69" s="18"/>
      <c r="VED69" s="18"/>
      <c r="VEE69" s="18"/>
      <c r="VEF69" s="18"/>
      <c r="VEG69" s="18"/>
      <c r="VEH69" s="18"/>
      <c r="VEI69" s="18"/>
      <c r="VEJ69" s="18"/>
      <c r="VEK69" s="18"/>
      <c r="VEL69" s="18"/>
      <c r="VEM69" s="18"/>
      <c r="VEN69" s="18"/>
      <c r="VEO69" s="18"/>
      <c r="VEP69" s="18"/>
      <c r="VEQ69" s="18"/>
      <c r="VER69" s="18"/>
      <c r="VES69" s="18"/>
      <c r="VET69" s="18"/>
      <c r="VEU69" s="18"/>
      <c r="VEV69" s="18"/>
      <c r="VEW69" s="18"/>
      <c r="VEX69" s="18"/>
      <c r="VEY69" s="18"/>
      <c r="VEZ69" s="18"/>
      <c r="VFA69" s="18"/>
      <c r="VFB69" s="18"/>
      <c r="VFC69" s="18"/>
      <c r="VFD69" s="18"/>
      <c r="VFE69" s="18"/>
      <c r="VFF69" s="18"/>
      <c r="VFG69" s="18"/>
      <c r="VFH69" s="18"/>
      <c r="VFI69" s="18"/>
      <c r="VFJ69" s="18"/>
      <c r="VFK69" s="18"/>
      <c r="VFL69" s="18"/>
      <c r="VFM69" s="18"/>
      <c r="VFN69" s="18"/>
      <c r="VFO69" s="18"/>
      <c r="VFP69" s="18"/>
      <c r="VFQ69" s="18"/>
      <c r="VFR69" s="18"/>
      <c r="VFS69" s="18"/>
      <c r="VFT69" s="18"/>
      <c r="VFU69" s="18"/>
      <c r="VFV69" s="18"/>
      <c r="VFW69" s="18"/>
      <c r="VFX69" s="18"/>
      <c r="VFY69" s="18"/>
      <c r="VFZ69" s="18"/>
      <c r="VGA69" s="18"/>
      <c r="VGB69" s="18"/>
      <c r="VGC69" s="18"/>
      <c r="VGD69" s="18"/>
      <c r="VGE69" s="18"/>
      <c r="VGF69" s="18"/>
      <c r="VGG69" s="18"/>
      <c r="VGH69" s="18"/>
      <c r="VGI69" s="18"/>
      <c r="VGJ69" s="18"/>
      <c r="VGK69" s="18"/>
      <c r="VGL69" s="18"/>
      <c r="VGM69" s="18"/>
      <c r="VGN69" s="18"/>
      <c r="VGO69" s="18"/>
      <c r="VGP69" s="18"/>
      <c r="VGQ69" s="18"/>
      <c r="VGR69" s="18"/>
      <c r="VGS69" s="18"/>
      <c r="VGT69" s="18"/>
      <c r="VGU69" s="18"/>
      <c r="VGV69" s="18"/>
      <c r="VGW69" s="18"/>
      <c r="VGX69" s="18"/>
      <c r="VGY69" s="18"/>
      <c r="VGZ69" s="18"/>
      <c r="VHA69" s="18"/>
      <c r="VHB69" s="18"/>
      <c r="VHC69" s="18"/>
      <c r="VHD69" s="18"/>
      <c r="VHE69" s="18"/>
      <c r="VHF69" s="18"/>
      <c r="VHG69" s="18"/>
      <c r="VHH69" s="18"/>
      <c r="VHI69" s="18"/>
      <c r="VHJ69" s="18"/>
      <c r="VHK69" s="18"/>
      <c r="VHL69" s="18"/>
      <c r="VHM69" s="18"/>
      <c r="VHN69" s="18"/>
      <c r="VHO69" s="18"/>
      <c r="VHP69" s="18"/>
      <c r="VHQ69" s="18"/>
      <c r="VHR69" s="18"/>
      <c r="VHS69" s="18"/>
      <c r="VHT69" s="18"/>
      <c r="VHU69" s="18"/>
      <c r="VHV69" s="18"/>
      <c r="VHW69" s="18"/>
      <c r="VHX69" s="18"/>
      <c r="VHY69" s="18"/>
      <c r="VHZ69" s="18"/>
      <c r="VIA69" s="18"/>
      <c r="VIB69" s="18"/>
      <c r="VIC69" s="18"/>
      <c r="VID69" s="18"/>
      <c r="VIE69" s="18"/>
      <c r="VIF69" s="18"/>
      <c r="VIG69" s="18"/>
      <c r="VIH69" s="18"/>
      <c r="VII69" s="18"/>
      <c r="VIJ69" s="18"/>
      <c r="VIK69" s="18"/>
      <c r="VIL69" s="18"/>
      <c r="VIM69" s="18"/>
      <c r="VIN69" s="18"/>
      <c r="VIO69" s="18"/>
      <c r="VIP69" s="18"/>
      <c r="VIQ69" s="18"/>
      <c r="VIR69" s="18"/>
      <c r="VIS69" s="18"/>
      <c r="VIT69" s="18"/>
      <c r="VIU69" s="18"/>
      <c r="VIV69" s="18"/>
      <c r="VIW69" s="18"/>
      <c r="VIX69" s="18"/>
      <c r="VIY69" s="18"/>
      <c r="VIZ69" s="18"/>
      <c r="VJA69" s="18"/>
      <c r="VJB69" s="18"/>
      <c r="VJC69" s="18"/>
      <c r="VJD69" s="18"/>
      <c r="VJE69" s="18"/>
      <c r="VJF69" s="18"/>
      <c r="VJG69" s="18"/>
      <c r="VJH69" s="18"/>
      <c r="VJI69" s="18"/>
      <c r="VJJ69" s="18"/>
      <c r="VJK69" s="18"/>
      <c r="VJL69" s="18"/>
      <c r="VJM69" s="18"/>
      <c r="VJN69" s="18"/>
      <c r="VJO69" s="18"/>
      <c r="VJP69" s="18"/>
      <c r="VJQ69" s="18"/>
      <c r="VJR69" s="18"/>
      <c r="VJS69" s="18"/>
      <c r="VJT69" s="18"/>
      <c r="VJU69" s="18"/>
      <c r="VJV69" s="18"/>
      <c r="VJW69" s="18"/>
      <c r="VJX69" s="18"/>
      <c r="VJY69" s="18"/>
      <c r="VJZ69" s="18"/>
      <c r="VKA69" s="18"/>
      <c r="VKB69" s="18"/>
      <c r="VKC69" s="18"/>
      <c r="VKD69" s="18"/>
      <c r="VKE69" s="18"/>
      <c r="VKF69" s="18"/>
      <c r="VKG69" s="18"/>
      <c r="VKH69" s="18"/>
      <c r="VKI69" s="18"/>
      <c r="VKJ69" s="18"/>
      <c r="VKK69" s="18"/>
      <c r="VKL69" s="18"/>
      <c r="VKM69" s="18"/>
      <c r="VKN69" s="18"/>
      <c r="VKO69" s="18"/>
      <c r="VKP69" s="18"/>
      <c r="VKQ69" s="18"/>
      <c r="VKR69" s="18"/>
      <c r="VKS69" s="18"/>
      <c r="VKT69" s="18"/>
      <c r="VKU69" s="18"/>
      <c r="VKV69" s="18"/>
      <c r="VKW69" s="18"/>
      <c r="VKX69" s="18"/>
      <c r="VKY69" s="18"/>
      <c r="VKZ69" s="18"/>
      <c r="VLA69" s="18"/>
      <c r="VLB69" s="18"/>
      <c r="VLC69" s="18"/>
      <c r="VLD69" s="18"/>
      <c r="VLE69" s="18"/>
      <c r="VLF69" s="18"/>
      <c r="VLG69" s="18"/>
      <c r="VLH69" s="18"/>
      <c r="VLI69" s="18"/>
      <c r="VLJ69" s="18"/>
      <c r="VLK69" s="18"/>
      <c r="VLL69" s="18"/>
      <c r="VLM69" s="18"/>
      <c r="VLN69" s="18"/>
      <c r="VLO69" s="18"/>
      <c r="VLP69" s="18"/>
      <c r="VLQ69" s="18"/>
      <c r="VLR69" s="18"/>
      <c r="VLS69" s="18"/>
      <c r="VLT69" s="18"/>
      <c r="VLU69" s="18"/>
      <c r="VLV69" s="18"/>
      <c r="VLW69" s="18"/>
      <c r="VLX69" s="18"/>
      <c r="VLY69" s="18"/>
      <c r="VLZ69" s="18"/>
      <c r="VMA69" s="18"/>
      <c r="VMB69" s="18"/>
      <c r="VMC69" s="18"/>
      <c r="VMD69" s="18"/>
      <c r="VME69" s="18"/>
      <c r="VMF69" s="18"/>
      <c r="VMG69" s="18"/>
      <c r="VMH69" s="18"/>
      <c r="VMI69" s="18"/>
      <c r="VMJ69" s="18"/>
      <c r="VMK69" s="18"/>
      <c r="VML69" s="18"/>
      <c r="VMM69" s="18"/>
      <c r="VMN69" s="18"/>
      <c r="VMO69" s="18"/>
      <c r="VMP69" s="18"/>
      <c r="VMQ69" s="18"/>
      <c r="VMR69" s="18"/>
      <c r="VMS69" s="18"/>
      <c r="VMT69" s="18"/>
      <c r="VMU69" s="18"/>
      <c r="VMV69" s="18"/>
      <c r="VMW69" s="18"/>
      <c r="VMX69" s="18"/>
      <c r="VMY69" s="18"/>
      <c r="VMZ69" s="18"/>
      <c r="VNA69" s="18"/>
      <c r="VNB69" s="18"/>
      <c r="VNC69" s="18"/>
      <c r="VND69" s="18"/>
      <c r="VNE69" s="18"/>
      <c r="VNF69" s="18"/>
      <c r="VNG69" s="18"/>
      <c r="VNH69" s="18"/>
      <c r="VNI69" s="18"/>
      <c r="VNJ69" s="18"/>
      <c r="VNK69" s="18"/>
      <c r="VNL69" s="18"/>
      <c r="VNM69" s="18"/>
      <c r="VNN69" s="18"/>
      <c r="VNO69" s="18"/>
      <c r="VNP69" s="18"/>
      <c r="VNQ69" s="18"/>
      <c r="VNR69" s="18"/>
      <c r="VNS69" s="18"/>
      <c r="VNT69" s="18"/>
      <c r="VNU69" s="18"/>
      <c r="VNV69" s="18"/>
      <c r="VNW69" s="18"/>
      <c r="VNX69" s="18"/>
      <c r="VNY69" s="18"/>
      <c r="VNZ69" s="18"/>
      <c r="VOA69" s="18"/>
      <c r="VOB69" s="18"/>
      <c r="VOC69" s="18"/>
      <c r="VOD69" s="18"/>
      <c r="VOE69" s="18"/>
      <c r="VOF69" s="18"/>
      <c r="VOG69" s="18"/>
      <c r="VOH69" s="18"/>
      <c r="VOI69" s="18"/>
      <c r="VOJ69" s="18"/>
      <c r="VOK69" s="18"/>
      <c r="VOL69" s="18"/>
      <c r="VOM69" s="18"/>
      <c r="VON69" s="18"/>
      <c r="VOO69" s="18"/>
      <c r="VOP69" s="18"/>
      <c r="VOQ69" s="18"/>
      <c r="VOR69" s="18"/>
      <c r="VOS69" s="18"/>
      <c r="VOT69" s="18"/>
      <c r="VOU69" s="18"/>
      <c r="VOV69" s="18"/>
      <c r="VOW69" s="18"/>
      <c r="VOX69" s="18"/>
      <c r="VOY69" s="18"/>
      <c r="VOZ69" s="18"/>
      <c r="VPA69" s="18"/>
      <c r="VPB69" s="18"/>
      <c r="VPC69" s="18"/>
      <c r="VPD69" s="18"/>
      <c r="VPE69" s="18"/>
      <c r="VPF69" s="18"/>
      <c r="VPG69" s="18"/>
      <c r="VPH69" s="18"/>
      <c r="VPI69" s="18"/>
      <c r="VPJ69" s="18"/>
      <c r="VPK69" s="18"/>
      <c r="VPL69" s="18"/>
      <c r="VPM69" s="18"/>
      <c r="VPN69" s="18"/>
      <c r="VPO69" s="18"/>
      <c r="VPP69" s="18"/>
      <c r="VPQ69" s="18"/>
      <c r="VPR69" s="18"/>
      <c r="VPS69" s="18"/>
      <c r="VPT69" s="18"/>
      <c r="VPU69" s="18"/>
      <c r="VPV69" s="18"/>
      <c r="VPW69" s="18"/>
      <c r="VPX69" s="18"/>
      <c r="VPY69" s="18"/>
      <c r="VPZ69" s="18"/>
      <c r="VQA69" s="18"/>
      <c r="VQB69" s="18"/>
      <c r="VQC69" s="18"/>
      <c r="VQD69" s="18"/>
      <c r="VQE69" s="18"/>
      <c r="VQF69" s="18"/>
      <c r="VQG69" s="18"/>
      <c r="VQH69" s="18"/>
      <c r="VQI69" s="18"/>
      <c r="VQJ69" s="18"/>
      <c r="VQK69" s="18"/>
      <c r="VQL69" s="18"/>
      <c r="VQM69" s="18"/>
      <c r="VQN69" s="18"/>
      <c r="VQO69" s="18"/>
      <c r="VQP69" s="18"/>
      <c r="VQQ69" s="18"/>
      <c r="VQR69" s="18"/>
      <c r="VQS69" s="18"/>
      <c r="VQT69" s="18"/>
      <c r="VQU69" s="18"/>
      <c r="VQV69" s="18"/>
      <c r="VQW69" s="18"/>
      <c r="VQX69" s="18"/>
      <c r="VQY69" s="18"/>
      <c r="VQZ69" s="18"/>
      <c r="VRA69" s="18"/>
      <c r="VRB69" s="18"/>
      <c r="VRC69" s="18"/>
      <c r="VRD69" s="18"/>
      <c r="VRE69" s="18"/>
      <c r="VRF69" s="18"/>
      <c r="VRG69" s="18"/>
      <c r="VRH69" s="18"/>
      <c r="VRI69" s="18"/>
      <c r="VRJ69" s="18"/>
      <c r="VRK69" s="18"/>
      <c r="VRL69" s="18"/>
      <c r="VRM69" s="18"/>
      <c r="VRN69" s="18"/>
      <c r="VRO69" s="18"/>
      <c r="VRP69" s="18"/>
      <c r="VRQ69" s="18"/>
      <c r="VRR69" s="18"/>
      <c r="VRS69" s="18"/>
      <c r="VRT69" s="18"/>
      <c r="VRU69" s="18"/>
      <c r="VRV69" s="18"/>
      <c r="VRW69" s="18"/>
      <c r="VRX69" s="18"/>
      <c r="VRY69" s="18"/>
      <c r="VRZ69" s="18"/>
      <c r="VSA69" s="18"/>
      <c r="VSB69" s="18"/>
      <c r="VSC69" s="18"/>
      <c r="VSD69" s="18"/>
      <c r="VSE69" s="18"/>
      <c r="VSF69" s="18"/>
      <c r="VSG69" s="18"/>
      <c r="VSH69" s="18"/>
      <c r="VSI69" s="18"/>
      <c r="VSJ69" s="18"/>
      <c r="VSK69" s="18"/>
      <c r="VSL69" s="18"/>
      <c r="VSM69" s="18"/>
      <c r="VSN69" s="18"/>
      <c r="VSO69" s="18"/>
      <c r="VSP69" s="18"/>
      <c r="VSQ69" s="18"/>
      <c r="VSR69" s="18"/>
      <c r="VSS69" s="18"/>
      <c r="VST69" s="18"/>
      <c r="VSU69" s="18"/>
      <c r="VSV69" s="18"/>
      <c r="VSW69" s="18"/>
      <c r="VSX69" s="18"/>
      <c r="VSY69" s="18"/>
      <c r="VSZ69" s="18"/>
      <c r="VTA69" s="18"/>
      <c r="VTB69" s="18"/>
      <c r="VTC69" s="18"/>
      <c r="VTD69" s="18"/>
      <c r="VTE69" s="18"/>
      <c r="VTF69" s="18"/>
      <c r="VTG69" s="18"/>
      <c r="VTH69" s="18"/>
      <c r="VTI69" s="18"/>
      <c r="VTJ69" s="18"/>
      <c r="VTK69" s="18"/>
      <c r="VTL69" s="18"/>
      <c r="VTM69" s="18"/>
      <c r="VTN69" s="18"/>
      <c r="VTO69" s="18"/>
      <c r="VTP69" s="18"/>
      <c r="VTQ69" s="18"/>
      <c r="VTR69" s="18"/>
      <c r="VTS69" s="18"/>
      <c r="VTT69" s="18"/>
      <c r="VTU69" s="18"/>
      <c r="VTV69" s="18"/>
      <c r="VTW69" s="18"/>
      <c r="VTX69" s="18"/>
      <c r="VTY69" s="18"/>
      <c r="VTZ69" s="18"/>
      <c r="VUA69" s="18"/>
      <c r="VUB69" s="18"/>
      <c r="VUC69" s="18"/>
      <c r="VUD69" s="18"/>
      <c r="VUE69" s="18"/>
      <c r="VUF69" s="18"/>
      <c r="VUG69" s="18"/>
      <c r="VUH69" s="18"/>
      <c r="VUI69" s="18"/>
      <c r="VUJ69" s="18"/>
      <c r="VUK69" s="18"/>
      <c r="VUL69" s="18"/>
      <c r="VUM69" s="18"/>
      <c r="VUN69" s="18"/>
      <c r="VUO69" s="18"/>
      <c r="VUP69" s="18"/>
      <c r="VUQ69" s="18"/>
      <c r="VUR69" s="18"/>
      <c r="VUS69" s="18"/>
      <c r="VUT69" s="18"/>
      <c r="VUU69" s="18"/>
      <c r="VUV69" s="18"/>
      <c r="VUW69" s="18"/>
      <c r="VUX69" s="18"/>
      <c r="VUY69" s="18"/>
      <c r="VUZ69" s="18"/>
      <c r="VVA69" s="18"/>
      <c r="VVB69" s="18"/>
      <c r="VVC69" s="18"/>
      <c r="VVD69" s="18"/>
      <c r="VVE69" s="18"/>
      <c r="VVF69" s="18"/>
      <c r="VVG69" s="18"/>
      <c r="VVH69" s="18"/>
      <c r="VVI69" s="18"/>
      <c r="VVJ69" s="18"/>
      <c r="VVK69" s="18"/>
      <c r="VVL69" s="18"/>
      <c r="VVM69" s="18"/>
      <c r="VVN69" s="18"/>
      <c r="VVO69" s="18"/>
      <c r="VVP69" s="18"/>
      <c r="VVQ69" s="18"/>
      <c r="VVR69" s="18"/>
      <c r="VVS69" s="18"/>
      <c r="VVT69" s="18"/>
      <c r="VVU69" s="18"/>
      <c r="VVV69" s="18"/>
      <c r="VVW69" s="18"/>
      <c r="VVX69" s="18"/>
      <c r="VVY69" s="18"/>
      <c r="VVZ69" s="18"/>
      <c r="VWA69" s="18"/>
      <c r="VWB69" s="18"/>
      <c r="VWC69" s="18"/>
      <c r="VWD69" s="18"/>
      <c r="VWE69" s="18"/>
      <c r="VWF69" s="18"/>
      <c r="VWG69" s="18"/>
      <c r="VWH69" s="18"/>
      <c r="VWI69" s="18"/>
      <c r="VWJ69" s="18"/>
      <c r="VWK69" s="18"/>
      <c r="VWL69" s="18"/>
      <c r="VWM69" s="18"/>
      <c r="VWN69" s="18"/>
      <c r="VWO69" s="18"/>
      <c r="VWP69" s="18"/>
      <c r="VWQ69" s="18"/>
      <c r="VWR69" s="18"/>
      <c r="VWS69" s="18"/>
      <c r="VWT69" s="18"/>
      <c r="VWU69" s="18"/>
      <c r="VWV69" s="18"/>
      <c r="VWW69" s="18"/>
      <c r="VWX69" s="18"/>
      <c r="VWY69" s="18"/>
      <c r="VWZ69" s="18"/>
      <c r="VXA69" s="18"/>
      <c r="VXB69" s="18"/>
      <c r="VXC69" s="18"/>
      <c r="VXD69" s="18"/>
      <c r="VXE69" s="18"/>
      <c r="VXF69" s="18"/>
      <c r="VXG69" s="18"/>
      <c r="VXH69" s="18"/>
      <c r="VXI69" s="18"/>
      <c r="VXJ69" s="18"/>
      <c r="VXK69" s="18"/>
      <c r="VXL69" s="18"/>
      <c r="VXM69" s="18"/>
      <c r="VXN69" s="18"/>
      <c r="VXO69" s="18"/>
      <c r="VXP69" s="18"/>
      <c r="VXQ69" s="18"/>
      <c r="VXR69" s="18"/>
      <c r="VXS69" s="18"/>
      <c r="VXT69" s="18"/>
      <c r="VXU69" s="18"/>
      <c r="VXV69" s="18"/>
      <c r="VXW69" s="18"/>
      <c r="VXX69" s="18"/>
      <c r="VXY69" s="18"/>
      <c r="VXZ69" s="18"/>
      <c r="VYA69" s="18"/>
      <c r="VYB69" s="18"/>
      <c r="VYC69" s="18"/>
      <c r="VYD69" s="18"/>
      <c r="VYE69" s="18"/>
      <c r="VYF69" s="18"/>
      <c r="VYG69" s="18"/>
      <c r="VYH69" s="18"/>
      <c r="VYI69" s="18"/>
      <c r="VYJ69" s="18"/>
      <c r="VYK69" s="18"/>
      <c r="VYL69" s="18"/>
      <c r="VYM69" s="18"/>
      <c r="VYN69" s="18"/>
      <c r="VYO69" s="18"/>
      <c r="VYP69" s="18"/>
      <c r="VYQ69" s="18"/>
      <c r="VYR69" s="18"/>
      <c r="VYS69" s="18"/>
      <c r="VYT69" s="18"/>
      <c r="VYU69" s="18"/>
      <c r="VYV69" s="18"/>
      <c r="VYW69" s="18"/>
      <c r="VYX69" s="18"/>
      <c r="VYY69" s="18"/>
      <c r="VYZ69" s="18"/>
      <c r="VZA69" s="18"/>
      <c r="VZB69" s="18"/>
      <c r="VZC69" s="18"/>
      <c r="VZD69" s="18"/>
      <c r="VZE69" s="18"/>
      <c r="VZF69" s="18"/>
      <c r="VZG69" s="18"/>
      <c r="VZH69" s="18"/>
      <c r="VZI69" s="18"/>
      <c r="VZJ69" s="18"/>
      <c r="VZK69" s="18"/>
      <c r="VZL69" s="18"/>
      <c r="VZM69" s="18"/>
      <c r="VZN69" s="18"/>
      <c r="VZO69" s="18"/>
      <c r="VZP69" s="18"/>
      <c r="VZQ69" s="18"/>
      <c r="VZR69" s="18"/>
      <c r="VZS69" s="18"/>
      <c r="VZT69" s="18"/>
      <c r="VZU69" s="18"/>
      <c r="VZV69" s="18"/>
      <c r="VZW69" s="18"/>
      <c r="VZX69" s="18"/>
      <c r="VZY69" s="18"/>
      <c r="VZZ69" s="18"/>
      <c r="WAA69" s="18"/>
      <c r="WAB69" s="18"/>
      <c r="WAC69" s="18"/>
      <c r="WAD69" s="18"/>
      <c r="WAE69" s="18"/>
      <c r="WAF69" s="18"/>
      <c r="WAG69" s="18"/>
      <c r="WAH69" s="18"/>
      <c r="WAI69" s="18"/>
      <c r="WAJ69" s="18"/>
      <c r="WAK69" s="18"/>
      <c r="WAL69" s="18"/>
      <c r="WAM69" s="18"/>
      <c r="WAN69" s="18"/>
      <c r="WAO69" s="18"/>
      <c r="WAP69" s="18"/>
      <c r="WAQ69" s="18"/>
      <c r="WAR69" s="18"/>
      <c r="WAS69" s="18"/>
      <c r="WAT69" s="18"/>
      <c r="WAU69" s="18"/>
      <c r="WAV69" s="18"/>
      <c r="WAW69" s="18"/>
      <c r="WAX69" s="18"/>
      <c r="WAY69" s="18"/>
      <c r="WAZ69" s="18"/>
      <c r="WBA69" s="18"/>
      <c r="WBB69" s="18"/>
      <c r="WBC69" s="18"/>
      <c r="WBD69" s="18"/>
      <c r="WBE69" s="18"/>
      <c r="WBF69" s="18"/>
      <c r="WBG69" s="18"/>
      <c r="WBH69" s="18"/>
      <c r="WBI69" s="18"/>
      <c r="WBJ69" s="18"/>
      <c r="WBK69" s="18"/>
      <c r="WBL69" s="18"/>
      <c r="WBM69" s="18"/>
      <c r="WBN69" s="18"/>
      <c r="WBO69" s="18"/>
      <c r="WBP69" s="18"/>
      <c r="WBQ69" s="18"/>
      <c r="WBR69" s="18"/>
      <c r="WBS69" s="18"/>
      <c r="WBT69" s="18"/>
      <c r="WBU69" s="18"/>
      <c r="WBV69" s="18"/>
      <c r="WBW69" s="18"/>
      <c r="WBX69" s="18"/>
      <c r="WBY69" s="18"/>
      <c r="WBZ69" s="18"/>
      <c r="WCA69" s="18"/>
      <c r="WCB69" s="18"/>
      <c r="WCC69" s="18"/>
      <c r="WCD69" s="18"/>
      <c r="WCE69" s="18"/>
      <c r="WCF69" s="18"/>
      <c r="WCG69" s="18"/>
      <c r="WCH69" s="18"/>
      <c r="WCI69" s="18"/>
      <c r="WCJ69" s="18"/>
      <c r="WCK69" s="18"/>
      <c r="WCL69" s="18"/>
      <c r="WCM69" s="18"/>
      <c r="WCN69" s="18"/>
      <c r="WCO69" s="18"/>
      <c r="WCP69" s="18"/>
      <c r="WCQ69" s="18"/>
      <c r="WCR69" s="18"/>
      <c r="WCS69" s="18"/>
      <c r="WCT69" s="18"/>
      <c r="WCU69" s="18"/>
      <c r="WCV69" s="18"/>
      <c r="WCW69" s="18"/>
      <c r="WCX69" s="18"/>
      <c r="WCY69" s="18"/>
      <c r="WCZ69" s="18"/>
      <c r="WDA69" s="18"/>
      <c r="WDB69" s="18"/>
      <c r="WDC69" s="18"/>
      <c r="WDD69" s="18"/>
      <c r="WDE69" s="18"/>
      <c r="WDF69" s="18"/>
      <c r="WDG69" s="18"/>
      <c r="WDH69" s="18"/>
      <c r="WDI69" s="18"/>
      <c r="WDJ69" s="18"/>
      <c r="WDK69" s="18"/>
      <c r="WDL69" s="18"/>
      <c r="WDM69" s="18"/>
      <c r="WDN69" s="18"/>
      <c r="WDO69" s="18"/>
      <c r="WDP69" s="18"/>
      <c r="WDQ69" s="18"/>
      <c r="WDR69" s="18"/>
      <c r="WDS69" s="18"/>
      <c r="WDT69" s="18"/>
      <c r="WDU69" s="18"/>
      <c r="WDV69" s="18"/>
      <c r="WDW69" s="18"/>
      <c r="WDX69" s="18"/>
      <c r="WDY69" s="18"/>
      <c r="WDZ69" s="18"/>
      <c r="WEA69" s="18"/>
      <c r="WEB69" s="18"/>
      <c r="WEC69" s="18"/>
      <c r="WED69" s="18"/>
      <c r="WEE69" s="18"/>
      <c r="WEF69" s="18"/>
      <c r="WEG69" s="18"/>
      <c r="WEH69" s="18"/>
      <c r="WEI69" s="18"/>
      <c r="WEJ69" s="18"/>
      <c r="WEK69" s="18"/>
      <c r="WEL69" s="18"/>
      <c r="WEM69" s="18"/>
      <c r="WEN69" s="18"/>
      <c r="WEO69" s="18"/>
      <c r="WEP69" s="18"/>
      <c r="WEQ69" s="18"/>
      <c r="WER69" s="18"/>
      <c r="WES69" s="18"/>
      <c r="WET69" s="18"/>
      <c r="WEU69" s="18"/>
      <c r="WEV69" s="18"/>
      <c r="WEW69" s="18"/>
      <c r="WEX69" s="18"/>
      <c r="WEY69" s="18"/>
      <c r="WEZ69" s="18"/>
      <c r="WFA69" s="18"/>
      <c r="WFB69" s="18"/>
      <c r="WFC69" s="18"/>
      <c r="WFD69" s="18"/>
      <c r="WFE69" s="18"/>
      <c r="WFF69" s="18"/>
      <c r="WFG69" s="18"/>
      <c r="WFH69" s="18"/>
      <c r="WFI69" s="18"/>
      <c r="WFJ69" s="18"/>
      <c r="WFK69" s="18"/>
      <c r="WFL69" s="18"/>
      <c r="WFM69" s="18"/>
      <c r="WFN69" s="18"/>
      <c r="WFO69" s="18"/>
      <c r="WFP69" s="18"/>
      <c r="WFQ69" s="18"/>
      <c r="WFR69" s="18"/>
      <c r="WFS69" s="18"/>
      <c r="WFT69" s="18"/>
      <c r="WFU69" s="18"/>
      <c r="WFV69" s="18"/>
      <c r="WFW69" s="18"/>
      <c r="WFX69" s="18"/>
      <c r="WFY69" s="18"/>
      <c r="WFZ69" s="18"/>
      <c r="WGA69" s="18"/>
      <c r="WGB69" s="18"/>
      <c r="WGC69" s="18"/>
      <c r="WGD69" s="18"/>
      <c r="WGE69" s="18"/>
      <c r="WGF69" s="18"/>
      <c r="WGG69" s="18"/>
      <c r="WGH69" s="18"/>
      <c r="WGI69" s="18"/>
      <c r="WGJ69" s="18"/>
      <c r="WGK69" s="18"/>
      <c r="WGL69" s="18"/>
      <c r="WGM69" s="18"/>
      <c r="WGN69" s="18"/>
      <c r="WGO69" s="18"/>
      <c r="WGP69" s="18"/>
      <c r="WGQ69" s="18"/>
      <c r="WGR69" s="18"/>
      <c r="WGS69" s="18"/>
      <c r="WGT69" s="18"/>
      <c r="WGU69" s="18"/>
      <c r="WGV69" s="18"/>
      <c r="WGW69" s="18"/>
      <c r="WGX69" s="18"/>
      <c r="WGY69" s="18"/>
      <c r="WGZ69" s="18"/>
      <c r="WHA69" s="18"/>
      <c r="WHB69" s="18"/>
      <c r="WHC69" s="18"/>
      <c r="WHD69" s="18"/>
      <c r="WHE69" s="18"/>
      <c r="WHF69" s="18"/>
      <c r="WHG69" s="18"/>
      <c r="WHH69" s="18"/>
      <c r="WHI69" s="18"/>
      <c r="WHJ69" s="18"/>
      <c r="WHK69" s="18"/>
      <c r="WHL69" s="18"/>
      <c r="WHM69" s="18"/>
      <c r="WHN69" s="18"/>
      <c r="WHO69" s="18"/>
      <c r="WHP69" s="18"/>
      <c r="WHQ69" s="18"/>
      <c r="WHR69" s="18"/>
      <c r="WHS69" s="18"/>
      <c r="WHT69" s="18"/>
      <c r="WHU69" s="18"/>
      <c r="WHV69" s="18"/>
      <c r="WHW69" s="18"/>
      <c r="WHX69" s="18"/>
      <c r="WHY69" s="18"/>
      <c r="WHZ69" s="18"/>
      <c r="WIA69" s="18"/>
      <c r="WIB69" s="18"/>
      <c r="WIC69" s="18"/>
      <c r="WID69" s="18"/>
      <c r="WIE69" s="18"/>
      <c r="WIF69" s="18"/>
      <c r="WIG69" s="18"/>
      <c r="WIH69" s="18"/>
      <c r="WII69" s="18"/>
      <c r="WIJ69" s="18"/>
      <c r="WIK69" s="18"/>
      <c r="WIL69" s="18"/>
      <c r="WIM69" s="18"/>
      <c r="WIN69" s="18"/>
      <c r="WIO69" s="18"/>
      <c r="WIP69" s="18"/>
      <c r="WIQ69" s="18"/>
      <c r="WIR69" s="18"/>
      <c r="WIS69" s="18"/>
      <c r="WIT69" s="18"/>
      <c r="WIU69" s="18"/>
      <c r="WIV69" s="18"/>
      <c r="WIW69" s="18"/>
      <c r="WIX69" s="18"/>
      <c r="WIY69" s="18"/>
      <c r="WIZ69" s="18"/>
      <c r="WJA69" s="18"/>
      <c r="WJB69" s="18"/>
      <c r="WJC69" s="18"/>
      <c r="WJD69" s="18"/>
      <c r="WJE69" s="18"/>
      <c r="WJF69" s="18"/>
      <c r="WJG69" s="18"/>
      <c r="WJH69" s="18"/>
      <c r="WJI69" s="18"/>
      <c r="WJJ69" s="18"/>
      <c r="WJK69" s="18"/>
      <c r="WJL69" s="18"/>
      <c r="WJM69" s="18"/>
      <c r="WJN69" s="18"/>
      <c r="WJO69" s="18"/>
      <c r="WJP69" s="18"/>
      <c r="WJQ69" s="18"/>
      <c r="WJR69" s="18"/>
      <c r="WJS69" s="18"/>
      <c r="WJT69" s="18"/>
      <c r="WJU69" s="18"/>
      <c r="WJV69" s="18"/>
      <c r="WJW69" s="18"/>
      <c r="WJX69" s="18"/>
      <c r="WJY69" s="18"/>
      <c r="WJZ69" s="18"/>
      <c r="WKA69" s="18"/>
      <c r="WKB69" s="18"/>
      <c r="WKC69" s="18"/>
      <c r="WKD69" s="18"/>
      <c r="WKE69" s="18"/>
      <c r="WKF69" s="18"/>
      <c r="WKG69" s="18"/>
      <c r="WKH69" s="18"/>
      <c r="WKI69" s="18"/>
      <c r="WKJ69" s="18"/>
      <c r="WKK69" s="18"/>
      <c r="WKL69" s="18"/>
      <c r="WKM69" s="18"/>
      <c r="WKN69" s="18"/>
      <c r="WKO69" s="18"/>
      <c r="WKP69" s="18"/>
      <c r="WKQ69" s="18"/>
      <c r="WKR69" s="18"/>
      <c r="WKS69" s="18"/>
      <c r="WKT69" s="18"/>
      <c r="WKU69" s="18"/>
      <c r="WKV69" s="18"/>
      <c r="WKW69" s="18"/>
      <c r="WKX69" s="18"/>
      <c r="WKY69" s="18"/>
      <c r="WKZ69" s="18"/>
      <c r="WLA69" s="18"/>
      <c r="WLB69" s="18"/>
      <c r="WLC69" s="18"/>
      <c r="WLD69" s="18"/>
      <c r="WLE69" s="18"/>
      <c r="WLF69" s="18"/>
      <c r="WLG69" s="18"/>
      <c r="WLH69" s="18"/>
      <c r="WLI69" s="18"/>
      <c r="WLJ69" s="18"/>
      <c r="WLK69" s="18"/>
      <c r="WLL69" s="18"/>
      <c r="WLM69" s="18"/>
      <c r="WLN69" s="18"/>
      <c r="WLO69" s="18"/>
      <c r="WLP69" s="18"/>
      <c r="WLQ69" s="18"/>
      <c r="WLR69" s="18"/>
      <c r="WLS69" s="18"/>
      <c r="WLT69" s="18"/>
      <c r="WLU69" s="18"/>
      <c r="WLV69" s="18"/>
      <c r="WLW69" s="18"/>
      <c r="WLX69" s="18"/>
      <c r="WLY69" s="18"/>
      <c r="WLZ69" s="18"/>
      <c r="WMA69" s="18"/>
      <c r="WMB69" s="18"/>
      <c r="WMC69" s="18"/>
      <c r="WMD69" s="18"/>
      <c r="WME69" s="18"/>
      <c r="WMF69" s="18"/>
      <c r="WMG69" s="18"/>
      <c r="WMH69" s="18"/>
      <c r="WMI69" s="18"/>
      <c r="WMJ69" s="18"/>
      <c r="WMK69" s="18"/>
      <c r="WML69" s="18"/>
      <c r="WMM69" s="18"/>
      <c r="WMN69" s="18"/>
      <c r="WMO69" s="18"/>
      <c r="WMP69" s="18"/>
      <c r="WMQ69" s="18"/>
      <c r="WMR69" s="18"/>
      <c r="WMS69" s="18"/>
      <c r="WMT69" s="18"/>
      <c r="WMU69" s="18"/>
      <c r="WMV69" s="18"/>
      <c r="WMW69" s="18"/>
      <c r="WMX69" s="18"/>
      <c r="WMY69" s="18"/>
      <c r="WMZ69" s="18"/>
      <c r="WNA69" s="18"/>
      <c r="WNB69" s="18"/>
      <c r="WNC69" s="18"/>
      <c r="WND69" s="18"/>
      <c r="WNE69" s="18"/>
      <c r="WNF69" s="18"/>
      <c r="WNG69" s="18"/>
      <c r="WNH69" s="18"/>
      <c r="WNI69" s="18"/>
      <c r="WNJ69" s="18"/>
      <c r="WNK69" s="18"/>
      <c r="WNL69" s="18"/>
      <c r="WNM69" s="18"/>
      <c r="WNN69" s="18"/>
      <c r="WNO69" s="18"/>
      <c r="WNP69" s="18"/>
      <c r="WNQ69" s="18"/>
      <c r="WNR69" s="18"/>
      <c r="WNS69" s="18"/>
      <c r="WNT69" s="18"/>
      <c r="WNU69" s="18"/>
      <c r="WNV69" s="18"/>
      <c r="WNW69" s="18"/>
      <c r="WNX69" s="18"/>
      <c r="WNY69" s="18"/>
      <c r="WNZ69" s="18"/>
      <c r="WOA69" s="18"/>
      <c r="WOB69" s="18"/>
      <c r="WOC69" s="18"/>
      <c r="WOD69" s="18"/>
      <c r="WOE69" s="18"/>
      <c r="WOF69" s="18"/>
      <c r="WOG69" s="18"/>
      <c r="WOH69" s="18"/>
      <c r="WOI69" s="18"/>
      <c r="WOJ69" s="18"/>
      <c r="WOK69" s="18"/>
      <c r="WOL69" s="18"/>
      <c r="WOM69" s="18"/>
      <c r="WON69" s="18"/>
      <c r="WOO69" s="18"/>
      <c r="WOP69" s="18"/>
      <c r="WOQ69" s="18"/>
      <c r="WOR69" s="18"/>
      <c r="WOS69" s="18"/>
      <c r="WOT69" s="18"/>
      <c r="WOU69" s="18"/>
      <c r="WOV69" s="18"/>
      <c r="WOW69" s="18"/>
      <c r="WOX69" s="18"/>
      <c r="WOY69" s="18"/>
      <c r="WOZ69" s="18"/>
      <c r="WPA69" s="18"/>
      <c r="WPB69" s="18"/>
      <c r="WPC69" s="18"/>
      <c r="WPD69" s="18"/>
      <c r="WPE69" s="18"/>
      <c r="WPF69" s="18"/>
      <c r="WPG69" s="18"/>
      <c r="WPH69" s="18"/>
      <c r="WPI69" s="18"/>
      <c r="WPJ69" s="18"/>
      <c r="WPK69" s="18"/>
      <c r="WPL69" s="18"/>
      <c r="WPM69" s="18"/>
      <c r="WPN69" s="18"/>
      <c r="WPO69" s="18"/>
      <c r="WPP69" s="18"/>
      <c r="WPQ69" s="18"/>
      <c r="WPR69" s="18"/>
      <c r="WPS69" s="18"/>
      <c r="WPT69" s="18"/>
      <c r="WPU69" s="18"/>
      <c r="WPV69" s="18"/>
      <c r="WPW69" s="18"/>
      <c r="WPX69" s="18"/>
      <c r="WPY69" s="18"/>
      <c r="WPZ69" s="18"/>
      <c r="WQA69" s="18"/>
      <c r="WQB69" s="18"/>
      <c r="WQC69" s="18"/>
      <c r="WQD69" s="18"/>
      <c r="WQE69" s="18"/>
      <c r="WQF69" s="18"/>
      <c r="WQG69" s="18"/>
      <c r="WQH69" s="18"/>
      <c r="WQI69" s="18"/>
      <c r="WQJ69" s="18"/>
      <c r="WQK69" s="18"/>
      <c r="WQL69" s="18"/>
      <c r="WQM69" s="18"/>
      <c r="WQN69" s="18"/>
      <c r="WQO69" s="18"/>
      <c r="WQP69" s="18"/>
      <c r="WQQ69" s="18"/>
      <c r="WQR69" s="18"/>
      <c r="WQS69" s="18"/>
      <c r="WQT69" s="18"/>
      <c r="WQU69" s="18"/>
      <c r="WQV69" s="18"/>
      <c r="WQW69" s="18"/>
      <c r="WQX69" s="18"/>
      <c r="WQY69" s="18"/>
      <c r="WQZ69" s="18"/>
      <c r="WRA69" s="18"/>
      <c r="WRB69" s="18"/>
      <c r="WRC69" s="18"/>
      <c r="WRD69" s="18"/>
      <c r="WRE69" s="18"/>
      <c r="WRF69" s="18"/>
      <c r="WRG69" s="18"/>
      <c r="WRH69" s="18"/>
      <c r="WRI69" s="18"/>
      <c r="WRJ69" s="18"/>
      <c r="WRK69" s="18"/>
      <c r="WRL69" s="18"/>
      <c r="WRM69" s="18"/>
      <c r="WRN69" s="18"/>
      <c r="WRO69" s="18"/>
      <c r="WRP69" s="18"/>
      <c r="WRQ69" s="18"/>
      <c r="WRR69" s="18"/>
      <c r="WRS69" s="18"/>
      <c r="WRT69" s="18"/>
      <c r="WRU69" s="18"/>
      <c r="WRV69" s="18"/>
      <c r="WRW69" s="18"/>
      <c r="WRX69" s="18"/>
      <c r="WRY69" s="18"/>
      <c r="WRZ69" s="18"/>
      <c r="WSA69" s="18"/>
      <c r="WSB69" s="18"/>
      <c r="WSC69" s="18"/>
      <c r="WSD69" s="18"/>
      <c r="WSE69" s="18"/>
      <c r="WSF69" s="18"/>
      <c r="WSG69" s="18"/>
      <c r="WSH69" s="18"/>
      <c r="WSI69" s="18"/>
      <c r="WSJ69" s="18"/>
      <c r="WSK69" s="18"/>
      <c r="WSL69" s="18"/>
      <c r="WSM69" s="18"/>
      <c r="WSN69" s="18"/>
      <c r="WSO69" s="18"/>
      <c r="WSP69" s="18"/>
      <c r="WSQ69" s="18"/>
      <c r="WSR69" s="18"/>
      <c r="WSS69" s="18"/>
      <c r="WST69" s="18"/>
      <c r="WSU69" s="18"/>
      <c r="WSV69" s="18"/>
      <c r="WSW69" s="18"/>
      <c r="WSX69" s="18"/>
      <c r="WSY69" s="18"/>
      <c r="WSZ69" s="18"/>
      <c r="WTA69" s="18"/>
      <c r="WTB69" s="18"/>
      <c r="WTC69" s="18"/>
      <c r="WTD69" s="18"/>
      <c r="WTE69" s="18"/>
      <c r="WTF69" s="18"/>
      <c r="WTG69" s="18"/>
      <c r="WTH69" s="18"/>
      <c r="WTI69" s="18"/>
      <c r="WTJ69" s="18"/>
      <c r="WTK69" s="18"/>
      <c r="WTL69" s="18"/>
      <c r="WTM69" s="18"/>
      <c r="WTN69" s="18"/>
      <c r="WTO69" s="18"/>
      <c r="WTP69" s="18"/>
      <c r="WTQ69" s="18"/>
      <c r="WTR69" s="18"/>
      <c r="WTS69" s="18"/>
      <c r="WTT69" s="18"/>
      <c r="WTU69" s="18"/>
      <c r="WTV69" s="18"/>
      <c r="WTW69" s="18"/>
      <c r="WTX69" s="18"/>
      <c r="WTY69" s="18"/>
      <c r="WTZ69" s="18"/>
      <c r="WUA69" s="18"/>
      <c r="WUB69" s="18"/>
      <c r="WUC69" s="18"/>
      <c r="WUD69" s="18"/>
      <c r="WUE69" s="18"/>
      <c r="WUF69" s="18"/>
      <c r="WUG69" s="18"/>
      <c r="WUH69" s="18"/>
      <c r="WUI69" s="18"/>
      <c r="WUJ69" s="18"/>
      <c r="WUK69" s="18"/>
      <c r="WUL69" s="18"/>
      <c r="WUM69" s="18"/>
      <c r="WUN69" s="18"/>
      <c r="WUO69" s="18"/>
      <c r="WUP69" s="18"/>
      <c r="WUQ69" s="18"/>
      <c r="WUR69" s="18"/>
      <c r="WUS69" s="18"/>
      <c r="WUT69" s="18"/>
      <c r="WUU69" s="18"/>
      <c r="WUV69" s="18"/>
      <c r="WUW69" s="18"/>
      <c r="WUX69" s="18"/>
      <c r="WUY69" s="18"/>
      <c r="WUZ69" s="18"/>
      <c r="WVA69" s="18"/>
      <c r="WVB69" s="18"/>
      <c r="WVC69" s="18"/>
      <c r="WVD69" s="18"/>
      <c r="WVE69" s="18"/>
      <c r="WVF69" s="18"/>
      <c r="WVG69" s="18"/>
      <c r="WVH69" s="18"/>
      <c r="WVI69" s="18"/>
      <c r="WVJ69" s="18"/>
      <c r="WVK69" s="18"/>
      <c r="WVL69" s="18"/>
      <c r="WVM69" s="18"/>
      <c r="WVN69" s="18"/>
      <c r="WVO69" s="18"/>
      <c r="WVP69" s="18"/>
      <c r="WVQ69" s="18"/>
      <c r="WVR69" s="18"/>
      <c r="WVS69" s="18"/>
      <c r="WVT69" s="18"/>
      <c r="WVU69" s="18"/>
      <c r="WVV69" s="18"/>
      <c r="WVW69" s="18"/>
      <c r="WVX69" s="18"/>
      <c r="WVY69" s="18"/>
      <c r="WVZ69" s="18"/>
      <c r="WWA69" s="18"/>
      <c r="WWB69" s="18"/>
      <c r="WWC69" s="18"/>
      <c r="WWD69" s="18"/>
      <c r="WWE69" s="18"/>
      <c r="WWF69" s="18"/>
      <c r="WWG69" s="18"/>
      <c r="WWH69" s="18"/>
      <c r="WWI69" s="18"/>
      <c r="WWJ69" s="18"/>
      <c r="WWK69" s="18"/>
      <c r="WWL69" s="18"/>
      <c r="WWM69" s="18"/>
      <c r="WWN69" s="18"/>
      <c r="WWO69" s="18"/>
      <c r="WWP69" s="18"/>
      <c r="WWQ69" s="18"/>
      <c r="WWR69" s="18"/>
      <c r="WWS69" s="18"/>
      <c r="WWT69" s="18"/>
      <c r="WWU69" s="18"/>
      <c r="WWV69" s="18"/>
      <c r="WWW69" s="18"/>
      <c r="WWX69" s="18"/>
      <c r="WWY69" s="18"/>
      <c r="WWZ69" s="18"/>
      <c r="WXA69" s="18"/>
      <c r="WXB69" s="18"/>
      <c r="WXC69" s="18"/>
      <c r="WXD69" s="18"/>
      <c r="WXE69" s="18"/>
      <c r="WXF69" s="18"/>
      <c r="WXG69" s="18"/>
      <c r="WXH69" s="18"/>
      <c r="WXI69" s="18"/>
      <c r="WXJ69" s="18"/>
      <c r="WXK69" s="18"/>
      <c r="WXL69" s="18"/>
      <c r="WXM69" s="18"/>
      <c r="WXN69" s="18"/>
      <c r="WXO69" s="18"/>
      <c r="WXP69" s="18"/>
      <c r="WXQ69" s="18"/>
      <c r="WXR69" s="18"/>
      <c r="WXS69" s="18"/>
      <c r="WXT69" s="18"/>
      <c r="WXU69" s="18"/>
      <c r="WXV69" s="18"/>
      <c r="WXW69" s="18"/>
      <c r="WXX69" s="18"/>
      <c r="WXY69" s="18"/>
      <c r="WXZ69" s="18"/>
      <c r="WYA69" s="18"/>
      <c r="WYB69" s="18"/>
      <c r="WYC69" s="18"/>
      <c r="WYD69" s="18"/>
      <c r="WYE69" s="18"/>
      <c r="WYF69" s="18"/>
      <c r="WYG69" s="18"/>
      <c r="WYH69" s="18"/>
      <c r="WYI69" s="18"/>
      <c r="WYJ69" s="18"/>
      <c r="WYK69" s="18"/>
      <c r="WYL69" s="18"/>
      <c r="WYM69" s="18"/>
      <c r="WYN69" s="18"/>
      <c r="WYO69" s="18"/>
      <c r="WYP69" s="18"/>
      <c r="WYQ69" s="18"/>
      <c r="WYR69" s="18"/>
      <c r="WYS69" s="18"/>
      <c r="WYT69" s="18"/>
      <c r="WYU69" s="18"/>
      <c r="WYV69" s="18"/>
      <c r="WYW69" s="18"/>
      <c r="WYX69" s="18"/>
      <c r="WYY69" s="18"/>
      <c r="WYZ69" s="18"/>
      <c r="WZA69" s="18"/>
      <c r="WZB69" s="18"/>
      <c r="WZC69" s="18"/>
      <c r="WZD69" s="18"/>
      <c r="WZE69" s="18"/>
      <c r="WZF69" s="18"/>
      <c r="WZG69" s="18"/>
      <c r="WZH69" s="18"/>
      <c r="WZI69" s="18"/>
      <c r="WZJ69" s="18"/>
      <c r="WZK69" s="18"/>
      <c r="WZL69" s="18"/>
      <c r="WZM69" s="18"/>
      <c r="WZN69" s="18"/>
      <c r="WZO69" s="18"/>
      <c r="WZP69" s="18"/>
      <c r="WZQ69" s="18"/>
      <c r="WZR69" s="18"/>
      <c r="WZS69" s="18"/>
      <c r="WZT69" s="18"/>
      <c r="WZU69" s="18"/>
      <c r="WZV69" s="18"/>
      <c r="WZW69" s="18"/>
      <c r="WZX69" s="18"/>
      <c r="WZY69" s="18"/>
      <c r="WZZ69" s="18"/>
      <c r="XAA69" s="18"/>
      <c r="XAB69" s="18"/>
      <c r="XAC69" s="18"/>
      <c r="XAD69" s="18"/>
      <c r="XAE69" s="18"/>
      <c r="XAF69" s="18"/>
      <c r="XAG69" s="18"/>
      <c r="XAH69" s="18"/>
      <c r="XAI69" s="18"/>
      <c r="XAJ69" s="18"/>
      <c r="XAK69" s="18"/>
      <c r="XAL69" s="18"/>
      <c r="XAM69" s="18"/>
      <c r="XAN69" s="18"/>
      <c r="XAO69" s="18"/>
      <c r="XAP69" s="18"/>
      <c r="XAQ69" s="18"/>
      <c r="XAR69" s="18"/>
      <c r="XAS69" s="18"/>
      <c r="XAT69" s="18"/>
      <c r="XAU69" s="18"/>
      <c r="XAV69" s="18"/>
      <c r="XAW69" s="18"/>
      <c r="XAX69" s="18"/>
      <c r="XAY69" s="18"/>
      <c r="XAZ69" s="18"/>
      <c r="XBA69" s="18"/>
      <c r="XBB69" s="18"/>
      <c r="XBC69" s="18"/>
      <c r="XBD69" s="18"/>
      <c r="XBE69" s="18"/>
      <c r="XBF69" s="18"/>
      <c r="XBG69" s="18"/>
      <c r="XBH69" s="18"/>
      <c r="XBI69" s="18"/>
      <c r="XBJ69" s="18"/>
      <c r="XBK69" s="18"/>
      <c r="XBL69" s="18"/>
      <c r="XBM69" s="18"/>
      <c r="XBN69" s="18"/>
      <c r="XBO69" s="18"/>
      <c r="XBP69" s="18"/>
      <c r="XBQ69" s="18"/>
      <c r="XBR69" s="18"/>
      <c r="XBS69" s="18"/>
      <c r="XBT69" s="18"/>
      <c r="XBU69" s="18"/>
      <c r="XBV69" s="18"/>
      <c r="XBW69" s="18"/>
      <c r="XBX69" s="18"/>
      <c r="XBY69" s="18"/>
      <c r="XBZ69" s="18"/>
      <c r="XCA69" s="18"/>
      <c r="XCB69" s="18"/>
      <c r="XCC69" s="18"/>
      <c r="XCD69" s="18"/>
      <c r="XCE69" s="18"/>
      <c r="XCF69" s="18"/>
      <c r="XCG69" s="18"/>
      <c r="XCH69" s="18"/>
      <c r="XCI69" s="18"/>
      <c r="XCJ69" s="18"/>
      <c r="XCK69" s="18"/>
      <c r="XCL69" s="18"/>
      <c r="XCM69" s="18"/>
      <c r="XCN69" s="18"/>
      <c r="XCO69" s="18"/>
      <c r="XCP69" s="18"/>
      <c r="XCQ69" s="18"/>
      <c r="XCR69" s="18"/>
      <c r="XCS69" s="18"/>
      <c r="XCT69" s="18"/>
      <c r="XCU69" s="18"/>
      <c r="XCV69" s="18"/>
      <c r="XCW69" s="18"/>
      <c r="XCX69" s="18"/>
      <c r="XCY69" s="18"/>
      <c r="XCZ69" s="18"/>
      <c r="XDA69" s="18"/>
      <c r="XDB69" s="18"/>
      <c r="XDC69" s="18"/>
      <c r="XDD69" s="18"/>
      <c r="XDE69" s="18"/>
      <c r="XDF69" s="18"/>
      <c r="XDG69" s="18"/>
      <c r="XDH69" s="18"/>
      <c r="XDI69" s="18"/>
      <c r="XDJ69" s="18"/>
      <c r="XDK69" s="18"/>
      <c r="XDL69" s="18"/>
      <c r="XDM69" s="18"/>
      <c r="XDN69" s="18"/>
      <c r="XDO69" s="18"/>
      <c r="XDP69" s="18"/>
      <c r="XDQ69" s="18"/>
      <c r="XDR69" s="18"/>
      <c r="XDS69" s="18"/>
      <c r="XDT69" s="18"/>
      <c r="XDU69" s="18"/>
      <c r="XDV69" s="20"/>
      <c r="XDW69" s="20"/>
      <c r="XDX69" s="20"/>
      <c r="XDY69" s="20"/>
      <c r="XDZ69" s="20"/>
    </row>
    <row r="70" spans="2:16384" s="52" customFormat="1" ht="13">
      <c r="E70" s="63"/>
      <c r="F70" s="63"/>
      <c r="G70" s="63"/>
      <c r="H70" s="63"/>
      <c r="I70" s="63"/>
      <c r="J70" s="63"/>
      <c r="K70" s="63"/>
      <c r="L70" s="63"/>
      <c r="M70" s="63"/>
      <c r="N70" s="63"/>
      <c r="P70" s="63"/>
      <c r="Q70" s="63"/>
      <c r="R70" s="63"/>
      <c r="S70" s="63"/>
      <c r="T70" s="63"/>
      <c r="AB70" s="63"/>
      <c r="AC70" s="63"/>
      <c r="AD70" s="63"/>
      <c r="AE70" s="63"/>
      <c r="AF70" s="63"/>
      <c r="AG70" s="63"/>
      <c r="AH70" s="20"/>
      <c r="AI70" s="20"/>
      <c r="AJ70" s="20"/>
      <c r="AK70" s="252"/>
      <c r="AL70" s="268" t="s">
        <v>214</v>
      </c>
      <c r="AM70" s="96">
        <v>0.18</v>
      </c>
      <c r="AN70" s="253">
        <f t="dataTable" ref="AN70:AR74" dt2D="1" dtr="1" r1="F18" r2="Y9"/>
        <v>0.28395658909384247</v>
      </c>
      <c r="AO70" s="254">
        <v>0.26605722756379202</v>
      </c>
      <c r="AP70" s="254">
        <v>0.2489155529528797</v>
      </c>
      <c r="AQ70" s="254">
        <v>0.23248445263699247</v>
      </c>
      <c r="AR70" s="255">
        <v>0.21672064060147256</v>
      </c>
      <c r="AS70" s="20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</row>
    <row r="71" spans="2:16384" s="52" customFormat="1" ht="13">
      <c r="B71" s="18"/>
      <c r="C71" s="52" t="s">
        <v>61</v>
      </c>
      <c r="E71" s="63" t="e">
        <f t="shared" ref="E71:N71" si="157">E69*$M$25</f>
        <v>#REF!</v>
      </c>
      <c r="F71" s="63" t="e">
        <f t="shared" si="157"/>
        <v>#REF!</v>
      </c>
      <c r="G71" s="63" t="e">
        <f t="shared" si="157"/>
        <v>#REF!</v>
      </c>
      <c r="H71" s="63" t="e">
        <f t="shared" si="157"/>
        <v>#REF!</v>
      </c>
      <c r="I71" s="63" t="e">
        <f t="shared" si="157"/>
        <v>#REF!</v>
      </c>
      <c r="J71" s="63" t="e">
        <f t="shared" si="157"/>
        <v>#REF!</v>
      </c>
      <c r="K71" s="63" t="e">
        <f t="shared" si="157"/>
        <v>#REF!</v>
      </c>
      <c r="L71" s="63" t="e">
        <f t="shared" si="157"/>
        <v>#REF!</v>
      </c>
      <c r="M71" s="63" t="e">
        <f t="shared" si="157"/>
        <v>#REF!</v>
      </c>
      <c r="N71" s="63" t="e">
        <f t="shared" si="157"/>
        <v>#REF!</v>
      </c>
      <c r="P71" s="63"/>
      <c r="Q71" s="63" t="e">
        <f>Q69*$M$25</f>
        <v>#REF!</v>
      </c>
      <c r="R71" s="63" t="e">
        <f>R69*$M$25</f>
        <v>#REF!</v>
      </c>
      <c r="S71" s="63" t="e">
        <f>S69*$M$25</f>
        <v>#REF!</v>
      </c>
      <c r="T71" s="63" t="e">
        <f>T69*$M$25</f>
        <v>#REF!</v>
      </c>
      <c r="U71" s="63" t="e">
        <f>U69*$M$25</f>
        <v>#REF!</v>
      </c>
      <c r="V71" s="63" t="e">
        <f t="shared" ref="V71:Z71" si="158">V69*$M$25</f>
        <v>#REF!</v>
      </c>
      <c r="W71" s="63" t="e">
        <f t="shared" si="158"/>
        <v>#REF!</v>
      </c>
      <c r="X71" s="63" t="e">
        <f t="shared" si="158"/>
        <v>#REF!</v>
      </c>
      <c r="Y71" s="63" t="e">
        <f t="shared" si="158"/>
        <v>#REF!</v>
      </c>
      <c r="Z71" s="63" t="e">
        <f t="shared" si="158"/>
        <v>#REF!</v>
      </c>
      <c r="AB71" s="63"/>
      <c r="AC71" s="63"/>
      <c r="AD71" s="63"/>
      <c r="AE71" s="63"/>
      <c r="AF71" s="63"/>
      <c r="AG71" s="63"/>
      <c r="AH71" s="18"/>
      <c r="AI71" s="18"/>
      <c r="AJ71" s="18"/>
      <c r="AK71" s="18"/>
      <c r="AL71" s="181"/>
      <c r="AM71" s="96">
        <f>AM70+2%</f>
        <v>0.19999999999999998</v>
      </c>
      <c r="AN71" s="256">
        <v>0.27718065356328858</v>
      </c>
      <c r="AO71" s="257">
        <v>0.25922622426118913</v>
      </c>
      <c r="AP71" s="257">
        <v>0.24204025820378727</v>
      </c>
      <c r="AQ71" s="257">
        <v>0.22557445286554256</v>
      </c>
      <c r="AR71" s="258">
        <v>0.20978447078298124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</row>
    <row r="72" spans="2:16384" s="52" customFormat="1" ht="13">
      <c r="B72" s="18"/>
      <c r="E72" s="63"/>
      <c r="F72" s="63"/>
      <c r="G72" s="63"/>
      <c r="H72" s="63"/>
      <c r="I72" s="63"/>
      <c r="J72" s="63"/>
      <c r="K72" s="63"/>
      <c r="L72" s="63"/>
      <c r="M72" s="63"/>
      <c r="N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B72" s="63"/>
      <c r="AC72" s="63"/>
      <c r="AD72" s="63"/>
      <c r="AE72" s="63"/>
      <c r="AF72" s="63"/>
      <c r="AG72" s="63"/>
      <c r="AH72" s="18"/>
      <c r="AI72" s="18"/>
      <c r="AJ72" s="18"/>
      <c r="AK72" s="18"/>
      <c r="AL72" s="105"/>
      <c r="AM72" s="96">
        <f>AM71+2%</f>
        <v>0.21999999999999997</v>
      </c>
      <c r="AN72" s="259">
        <v>0.27040471803273491</v>
      </c>
      <c r="AO72" s="257">
        <v>0.2523986486167018</v>
      </c>
      <c r="AP72" s="260">
        <v>0.23517171394127012</v>
      </c>
      <c r="AQ72" s="257">
        <v>0.21867441441984803</v>
      </c>
      <c r="AR72" s="261">
        <v>0.20286135655351023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  <c r="AML72" s="18"/>
      <c r="AMM72" s="18"/>
      <c r="AMN72" s="18"/>
      <c r="AMO72" s="18"/>
      <c r="AMP72" s="18"/>
      <c r="AMQ72" s="18"/>
      <c r="AMR72" s="18"/>
      <c r="AMS72" s="18"/>
      <c r="AMT72" s="18"/>
      <c r="AMU72" s="18"/>
      <c r="AMV72" s="18"/>
      <c r="AMW72" s="18"/>
      <c r="AMX72" s="18"/>
      <c r="AMY72" s="18"/>
      <c r="AMZ72" s="18"/>
      <c r="ANA72" s="18"/>
      <c r="ANB72" s="18"/>
      <c r="ANC72" s="18"/>
      <c r="AND72" s="18"/>
      <c r="ANE72" s="18"/>
      <c r="ANF72" s="18"/>
      <c r="ANG72" s="18"/>
      <c r="ANH72" s="18"/>
      <c r="ANI72" s="18"/>
      <c r="ANJ72" s="18"/>
      <c r="ANK72" s="18"/>
      <c r="ANL72" s="18"/>
      <c r="ANM72" s="18"/>
      <c r="ANN72" s="18"/>
      <c r="ANO72" s="18"/>
      <c r="ANP72" s="18"/>
      <c r="ANQ72" s="18"/>
      <c r="ANR72" s="18"/>
      <c r="ANS72" s="18"/>
      <c r="ANT72" s="18"/>
      <c r="ANU72" s="18"/>
      <c r="ANV72" s="18"/>
      <c r="ANW72" s="18"/>
      <c r="ANX72" s="18"/>
      <c r="ANY72" s="18"/>
      <c r="ANZ72" s="18"/>
      <c r="AOA72" s="18"/>
      <c r="AOB72" s="18"/>
      <c r="AOC72" s="18"/>
      <c r="AOD72" s="18"/>
      <c r="AOE72" s="18"/>
      <c r="AOF72" s="18"/>
      <c r="AOG72" s="18"/>
      <c r="AOH72" s="18"/>
      <c r="AOI72" s="18"/>
      <c r="AOJ72" s="18"/>
      <c r="AOK72" s="18"/>
      <c r="AOL72" s="18"/>
      <c r="AOM72" s="18"/>
      <c r="AON72" s="18"/>
      <c r="AOO72" s="18"/>
      <c r="AOP72" s="18"/>
      <c r="AOQ72" s="18"/>
      <c r="AOR72" s="18"/>
      <c r="AOS72" s="18"/>
      <c r="AOT72" s="18"/>
      <c r="AOU72" s="18"/>
      <c r="AOV72" s="18"/>
      <c r="AOW72" s="18"/>
      <c r="AOX72" s="18"/>
      <c r="AOY72" s="18"/>
      <c r="AOZ72" s="18"/>
      <c r="APA72" s="18"/>
      <c r="APB72" s="18"/>
      <c r="APC72" s="18"/>
      <c r="APD72" s="18"/>
      <c r="APE72" s="18"/>
      <c r="APF72" s="18"/>
      <c r="APG72" s="18"/>
      <c r="APH72" s="18"/>
      <c r="API72" s="18"/>
      <c r="APJ72" s="18"/>
      <c r="APK72" s="18"/>
      <c r="APL72" s="18"/>
      <c r="APM72" s="18"/>
      <c r="APN72" s="18"/>
      <c r="APO72" s="18"/>
      <c r="APP72" s="18"/>
      <c r="APQ72" s="18"/>
      <c r="APR72" s="18"/>
      <c r="APS72" s="18"/>
      <c r="APT72" s="18"/>
      <c r="APU72" s="18"/>
      <c r="APV72" s="18"/>
      <c r="APW72" s="18"/>
      <c r="APX72" s="18"/>
      <c r="APY72" s="18"/>
      <c r="APZ72" s="18"/>
      <c r="AQA72" s="18"/>
      <c r="AQB72" s="18"/>
      <c r="AQC72" s="18"/>
      <c r="AQD72" s="18"/>
      <c r="AQE72" s="18"/>
      <c r="AQF72" s="18"/>
      <c r="AQG72" s="18"/>
      <c r="AQH72" s="18"/>
      <c r="AQI72" s="18"/>
      <c r="AQJ72" s="18"/>
      <c r="AQK72" s="18"/>
      <c r="AQL72" s="18"/>
      <c r="AQM72" s="18"/>
      <c r="AQN72" s="18"/>
      <c r="AQO72" s="18"/>
      <c r="AQP72" s="18"/>
      <c r="AQQ72" s="18"/>
      <c r="AQR72" s="18"/>
      <c r="AQS72" s="18"/>
      <c r="AQT72" s="18"/>
      <c r="AQU72" s="18"/>
      <c r="AQV72" s="18"/>
      <c r="AQW72" s="18"/>
      <c r="AQX72" s="18"/>
      <c r="AQY72" s="18"/>
      <c r="AQZ72" s="18"/>
      <c r="ARA72" s="18"/>
      <c r="ARB72" s="18"/>
      <c r="ARC72" s="18"/>
      <c r="ARD72" s="18"/>
      <c r="ARE72" s="18"/>
      <c r="ARF72" s="18"/>
      <c r="ARG72" s="18"/>
      <c r="ARH72" s="18"/>
      <c r="ARI72" s="18"/>
      <c r="ARJ72" s="18"/>
      <c r="ARK72" s="18"/>
      <c r="ARL72" s="18"/>
      <c r="ARM72" s="18"/>
      <c r="ARN72" s="18"/>
      <c r="ARO72" s="18"/>
      <c r="ARP72" s="18"/>
      <c r="ARQ72" s="18"/>
      <c r="ARR72" s="18"/>
      <c r="ARS72" s="18"/>
      <c r="ART72" s="18"/>
      <c r="ARU72" s="18"/>
      <c r="ARV72" s="18"/>
      <c r="ARW72" s="18"/>
      <c r="ARX72" s="18"/>
      <c r="ARY72" s="18"/>
      <c r="ARZ72" s="18"/>
      <c r="ASA72" s="18"/>
      <c r="ASB72" s="18"/>
      <c r="ASC72" s="18"/>
      <c r="ASD72" s="18"/>
      <c r="ASE72" s="18"/>
      <c r="ASF72" s="18"/>
      <c r="ASG72" s="18"/>
      <c r="ASH72" s="18"/>
      <c r="ASI72" s="18"/>
      <c r="ASJ72" s="18"/>
      <c r="ASK72" s="18"/>
      <c r="ASL72" s="18"/>
      <c r="ASM72" s="18"/>
      <c r="ASN72" s="18"/>
      <c r="ASO72" s="18"/>
      <c r="ASP72" s="18"/>
      <c r="ASQ72" s="18"/>
      <c r="ASR72" s="18"/>
      <c r="ASS72" s="18"/>
      <c r="AST72" s="18"/>
      <c r="ASU72" s="18"/>
      <c r="ASV72" s="18"/>
      <c r="ASW72" s="18"/>
      <c r="ASX72" s="18"/>
      <c r="ASY72" s="18"/>
      <c r="ASZ72" s="18"/>
      <c r="ATA72" s="18"/>
      <c r="ATB72" s="18"/>
      <c r="ATC72" s="18"/>
      <c r="ATD72" s="18"/>
      <c r="ATE72" s="18"/>
      <c r="ATF72" s="18"/>
      <c r="ATG72" s="18"/>
      <c r="ATH72" s="18"/>
      <c r="ATI72" s="18"/>
      <c r="ATJ72" s="18"/>
      <c r="ATK72" s="18"/>
      <c r="ATL72" s="18"/>
      <c r="ATM72" s="18"/>
      <c r="ATN72" s="18"/>
      <c r="ATO72" s="18"/>
      <c r="ATP72" s="18"/>
      <c r="ATQ72" s="18"/>
      <c r="ATR72" s="18"/>
      <c r="ATS72" s="18"/>
      <c r="ATT72" s="18"/>
      <c r="ATU72" s="18"/>
      <c r="ATV72" s="18"/>
      <c r="ATW72" s="18"/>
      <c r="ATX72" s="18"/>
      <c r="ATY72" s="18"/>
      <c r="ATZ72" s="18"/>
      <c r="AUA72" s="18"/>
      <c r="AUB72" s="18"/>
      <c r="AUC72" s="18"/>
      <c r="AUD72" s="18"/>
      <c r="AUE72" s="18"/>
      <c r="AUF72" s="18"/>
      <c r="AUG72" s="18"/>
      <c r="AUH72" s="18"/>
      <c r="AUI72" s="18"/>
      <c r="AUJ72" s="18"/>
      <c r="AUK72" s="18"/>
      <c r="AUL72" s="18"/>
      <c r="AUM72" s="18"/>
      <c r="AUN72" s="18"/>
      <c r="AUO72" s="18"/>
      <c r="AUP72" s="18"/>
      <c r="AUQ72" s="18"/>
      <c r="AUR72" s="18"/>
      <c r="AUS72" s="18"/>
      <c r="AUT72" s="18"/>
      <c r="AUU72" s="18"/>
      <c r="AUV72" s="18"/>
      <c r="AUW72" s="18"/>
      <c r="AUX72" s="18"/>
      <c r="AUY72" s="18"/>
      <c r="AUZ72" s="18"/>
      <c r="AVA72" s="18"/>
      <c r="AVB72" s="18"/>
      <c r="AVC72" s="18"/>
      <c r="AVD72" s="18"/>
      <c r="AVE72" s="18"/>
      <c r="AVF72" s="18"/>
      <c r="AVG72" s="18"/>
      <c r="AVH72" s="18"/>
      <c r="AVI72" s="18"/>
      <c r="AVJ72" s="18"/>
      <c r="AVK72" s="18"/>
      <c r="AVL72" s="18"/>
      <c r="AVM72" s="18"/>
      <c r="AVN72" s="18"/>
      <c r="AVO72" s="18"/>
      <c r="AVP72" s="18"/>
      <c r="AVQ72" s="18"/>
      <c r="AVR72" s="18"/>
      <c r="AVS72" s="18"/>
      <c r="AVT72" s="18"/>
      <c r="AVU72" s="18"/>
      <c r="AVV72" s="18"/>
      <c r="AVW72" s="18"/>
      <c r="AVX72" s="18"/>
      <c r="AVY72" s="18"/>
      <c r="AVZ72" s="18"/>
      <c r="AWA72" s="18"/>
      <c r="AWB72" s="18"/>
      <c r="AWC72" s="18"/>
      <c r="AWD72" s="18"/>
      <c r="AWE72" s="18"/>
      <c r="AWF72" s="18"/>
      <c r="AWG72" s="18"/>
      <c r="AWH72" s="18"/>
      <c r="AWI72" s="18"/>
      <c r="AWJ72" s="18"/>
      <c r="AWK72" s="18"/>
      <c r="AWL72" s="18"/>
      <c r="AWM72" s="18"/>
      <c r="AWN72" s="18"/>
      <c r="AWO72" s="18"/>
      <c r="AWP72" s="18"/>
      <c r="AWQ72" s="18"/>
      <c r="AWR72" s="18"/>
      <c r="AWS72" s="18"/>
      <c r="AWT72" s="18"/>
      <c r="AWU72" s="18"/>
      <c r="AWV72" s="18"/>
      <c r="AWW72" s="18"/>
      <c r="AWX72" s="18"/>
      <c r="AWY72" s="18"/>
      <c r="AWZ72" s="18"/>
      <c r="AXA72" s="18"/>
      <c r="AXB72" s="18"/>
      <c r="AXC72" s="18"/>
      <c r="AXD72" s="18"/>
      <c r="AXE72" s="18"/>
      <c r="AXF72" s="18"/>
      <c r="AXG72" s="18"/>
      <c r="AXH72" s="18"/>
      <c r="AXI72" s="18"/>
      <c r="AXJ72" s="18"/>
      <c r="AXK72" s="18"/>
      <c r="AXL72" s="18"/>
      <c r="AXM72" s="18"/>
      <c r="AXN72" s="18"/>
      <c r="AXO72" s="18"/>
      <c r="AXP72" s="18"/>
      <c r="AXQ72" s="18"/>
      <c r="AXR72" s="18"/>
      <c r="AXS72" s="18"/>
      <c r="AXT72" s="18"/>
      <c r="AXU72" s="18"/>
      <c r="AXV72" s="18"/>
      <c r="AXW72" s="18"/>
      <c r="AXX72" s="18"/>
      <c r="AXY72" s="18"/>
      <c r="AXZ72" s="18"/>
      <c r="AYA72" s="18"/>
      <c r="AYB72" s="18"/>
      <c r="AYC72" s="18"/>
      <c r="AYD72" s="18"/>
      <c r="AYE72" s="18"/>
      <c r="AYF72" s="18"/>
      <c r="AYG72" s="18"/>
      <c r="AYH72" s="18"/>
      <c r="AYI72" s="18"/>
      <c r="AYJ72" s="18"/>
      <c r="AYK72" s="18"/>
      <c r="AYL72" s="18"/>
      <c r="AYM72" s="18"/>
      <c r="AYN72" s="18"/>
      <c r="AYO72" s="18"/>
      <c r="AYP72" s="18"/>
      <c r="AYQ72" s="18"/>
      <c r="AYR72" s="18"/>
      <c r="AYS72" s="18"/>
      <c r="AYT72" s="18"/>
      <c r="AYU72" s="18"/>
      <c r="AYV72" s="18"/>
      <c r="AYW72" s="18"/>
      <c r="AYX72" s="18"/>
      <c r="AYY72" s="18"/>
      <c r="AYZ72" s="18"/>
      <c r="AZA72" s="18"/>
      <c r="AZB72" s="18"/>
      <c r="AZC72" s="18"/>
      <c r="AZD72" s="18"/>
      <c r="AZE72" s="18"/>
      <c r="AZF72" s="18"/>
      <c r="AZG72" s="18"/>
      <c r="AZH72" s="18"/>
      <c r="AZI72" s="18"/>
      <c r="AZJ72" s="18"/>
      <c r="AZK72" s="18"/>
      <c r="AZL72" s="18"/>
      <c r="AZM72" s="18"/>
      <c r="AZN72" s="18"/>
      <c r="AZO72" s="18"/>
      <c r="AZP72" s="18"/>
      <c r="AZQ72" s="18"/>
      <c r="AZR72" s="18"/>
      <c r="AZS72" s="18"/>
      <c r="AZT72" s="18"/>
      <c r="AZU72" s="18"/>
      <c r="AZV72" s="18"/>
      <c r="AZW72" s="18"/>
      <c r="AZX72" s="18"/>
      <c r="AZY72" s="18"/>
      <c r="AZZ72" s="18"/>
      <c r="BAA72" s="18"/>
      <c r="BAB72" s="18"/>
      <c r="BAC72" s="18"/>
      <c r="BAD72" s="18"/>
      <c r="BAE72" s="18"/>
      <c r="BAF72" s="18"/>
      <c r="BAG72" s="18"/>
      <c r="BAH72" s="18"/>
      <c r="BAI72" s="18"/>
      <c r="BAJ72" s="18"/>
      <c r="BAK72" s="18"/>
      <c r="BAL72" s="18"/>
      <c r="BAM72" s="18"/>
      <c r="BAN72" s="18"/>
      <c r="BAO72" s="18"/>
      <c r="BAP72" s="18"/>
      <c r="BAQ72" s="18"/>
      <c r="BAR72" s="18"/>
      <c r="BAS72" s="18"/>
      <c r="BAT72" s="18"/>
      <c r="BAU72" s="18"/>
      <c r="BAV72" s="18"/>
      <c r="BAW72" s="18"/>
      <c r="BAX72" s="18"/>
      <c r="BAY72" s="18"/>
      <c r="BAZ72" s="18"/>
      <c r="BBA72" s="18"/>
      <c r="BBB72" s="18"/>
      <c r="BBC72" s="18"/>
      <c r="BBD72" s="18"/>
      <c r="BBE72" s="18"/>
      <c r="BBF72" s="18"/>
      <c r="BBG72" s="18"/>
      <c r="BBH72" s="18"/>
      <c r="BBI72" s="18"/>
      <c r="BBJ72" s="18"/>
      <c r="BBK72" s="18"/>
      <c r="BBL72" s="18"/>
      <c r="BBM72" s="18"/>
      <c r="BBN72" s="18"/>
      <c r="BBO72" s="18"/>
      <c r="BBP72" s="18"/>
      <c r="BBQ72" s="18"/>
      <c r="BBR72" s="18"/>
      <c r="BBS72" s="18"/>
      <c r="BBT72" s="18"/>
      <c r="BBU72" s="18"/>
      <c r="BBV72" s="18"/>
      <c r="BBW72" s="18"/>
      <c r="BBX72" s="18"/>
      <c r="BBY72" s="18"/>
      <c r="BBZ72" s="18"/>
      <c r="BCA72" s="18"/>
      <c r="BCB72" s="18"/>
      <c r="BCC72" s="18"/>
      <c r="BCD72" s="18"/>
      <c r="BCE72" s="18"/>
      <c r="BCF72" s="18"/>
      <c r="BCG72" s="18"/>
      <c r="BCH72" s="18"/>
      <c r="BCI72" s="18"/>
      <c r="BCJ72" s="18"/>
      <c r="BCK72" s="18"/>
      <c r="BCL72" s="18"/>
      <c r="BCM72" s="18"/>
      <c r="BCN72" s="18"/>
      <c r="BCO72" s="18"/>
      <c r="BCP72" s="18"/>
      <c r="BCQ72" s="18"/>
      <c r="BCR72" s="18"/>
      <c r="BCS72" s="18"/>
      <c r="BCT72" s="18"/>
      <c r="BCU72" s="18"/>
      <c r="BCV72" s="18"/>
      <c r="BCW72" s="18"/>
      <c r="BCX72" s="18"/>
      <c r="BCY72" s="18"/>
      <c r="BCZ72" s="18"/>
      <c r="BDA72" s="18"/>
      <c r="BDB72" s="18"/>
      <c r="BDC72" s="18"/>
      <c r="BDD72" s="18"/>
      <c r="BDE72" s="18"/>
      <c r="BDF72" s="18"/>
      <c r="BDG72" s="18"/>
      <c r="BDH72" s="18"/>
      <c r="BDI72" s="18"/>
      <c r="BDJ72" s="18"/>
      <c r="BDK72" s="18"/>
      <c r="BDL72" s="18"/>
      <c r="BDM72" s="18"/>
      <c r="BDN72" s="18"/>
      <c r="BDO72" s="18"/>
      <c r="BDP72" s="18"/>
      <c r="BDQ72" s="18"/>
      <c r="BDR72" s="18"/>
      <c r="BDS72" s="18"/>
      <c r="BDT72" s="18"/>
      <c r="BDU72" s="18"/>
      <c r="BDV72" s="18"/>
      <c r="BDW72" s="18"/>
      <c r="BDX72" s="18"/>
      <c r="BDY72" s="18"/>
      <c r="BDZ72" s="18"/>
      <c r="BEA72" s="18"/>
      <c r="BEB72" s="18"/>
      <c r="BEC72" s="18"/>
      <c r="BED72" s="18"/>
      <c r="BEE72" s="18"/>
      <c r="BEF72" s="18"/>
      <c r="BEG72" s="18"/>
      <c r="BEH72" s="18"/>
      <c r="BEI72" s="18"/>
      <c r="BEJ72" s="18"/>
      <c r="BEK72" s="18"/>
      <c r="BEL72" s="18"/>
      <c r="BEM72" s="18"/>
      <c r="BEN72" s="18"/>
      <c r="BEO72" s="18"/>
      <c r="BEP72" s="18"/>
      <c r="BEQ72" s="18"/>
      <c r="BER72" s="18"/>
      <c r="BES72" s="18"/>
      <c r="BET72" s="18"/>
      <c r="BEU72" s="18"/>
      <c r="BEV72" s="18"/>
      <c r="BEW72" s="18"/>
      <c r="BEX72" s="18"/>
      <c r="BEY72" s="18"/>
      <c r="BEZ72" s="18"/>
      <c r="BFA72" s="18"/>
      <c r="BFB72" s="18"/>
      <c r="BFC72" s="18"/>
      <c r="BFD72" s="18"/>
      <c r="BFE72" s="18"/>
      <c r="BFF72" s="18"/>
      <c r="BFG72" s="18"/>
      <c r="BFH72" s="18"/>
      <c r="BFI72" s="18"/>
      <c r="BFJ72" s="18"/>
      <c r="BFK72" s="18"/>
      <c r="BFL72" s="18"/>
      <c r="BFM72" s="18"/>
      <c r="BFN72" s="18"/>
      <c r="BFO72" s="18"/>
      <c r="BFP72" s="18"/>
      <c r="BFQ72" s="18"/>
      <c r="BFR72" s="18"/>
      <c r="BFS72" s="18"/>
      <c r="BFT72" s="18"/>
      <c r="BFU72" s="18"/>
      <c r="BFV72" s="18"/>
      <c r="BFW72" s="18"/>
      <c r="BFX72" s="18"/>
      <c r="BFY72" s="18"/>
      <c r="BFZ72" s="18"/>
      <c r="BGA72" s="18"/>
      <c r="BGB72" s="18"/>
      <c r="BGC72" s="18"/>
      <c r="BGD72" s="18"/>
      <c r="BGE72" s="18"/>
      <c r="BGF72" s="18"/>
      <c r="BGG72" s="18"/>
      <c r="BGH72" s="18"/>
      <c r="BGI72" s="18"/>
      <c r="BGJ72" s="18"/>
      <c r="BGK72" s="18"/>
      <c r="BGL72" s="18"/>
      <c r="BGM72" s="18"/>
      <c r="BGN72" s="18"/>
      <c r="BGO72" s="18"/>
      <c r="BGP72" s="18"/>
      <c r="BGQ72" s="18"/>
      <c r="BGR72" s="18"/>
      <c r="BGS72" s="18"/>
      <c r="BGT72" s="18"/>
      <c r="BGU72" s="18"/>
      <c r="BGV72" s="18"/>
      <c r="BGW72" s="18"/>
      <c r="BGX72" s="18"/>
      <c r="BGY72" s="18"/>
      <c r="BGZ72" s="18"/>
      <c r="BHA72" s="18"/>
      <c r="BHB72" s="18"/>
      <c r="BHC72" s="18"/>
      <c r="BHD72" s="18"/>
      <c r="BHE72" s="18"/>
      <c r="BHF72" s="18"/>
      <c r="BHG72" s="18"/>
      <c r="BHH72" s="18"/>
      <c r="BHI72" s="18"/>
      <c r="BHJ72" s="18"/>
      <c r="BHK72" s="18"/>
      <c r="BHL72" s="18"/>
      <c r="BHM72" s="18"/>
      <c r="BHN72" s="18"/>
      <c r="BHO72" s="18"/>
      <c r="BHP72" s="18"/>
      <c r="BHQ72" s="18"/>
      <c r="BHR72" s="18"/>
      <c r="BHS72" s="18"/>
      <c r="BHT72" s="18"/>
      <c r="BHU72" s="18"/>
      <c r="BHV72" s="18"/>
      <c r="BHW72" s="18"/>
      <c r="BHX72" s="18"/>
      <c r="BHY72" s="18"/>
      <c r="BHZ72" s="18"/>
      <c r="BIA72" s="18"/>
      <c r="BIB72" s="18"/>
      <c r="BIC72" s="18"/>
      <c r="BID72" s="18"/>
      <c r="BIE72" s="18"/>
      <c r="BIF72" s="18"/>
      <c r="BIG72" s="18"/>
      <c r="BIH72" s="18"/>
      <c r="BII72" s="18"/>
      <c r="BIJ72" s="18"/>
      <c r="BIK72" s="18"/>
      <c r="BIL72" s="18"/>
      <c r="BIM72" s="18"/>
      <c r="BIN72" s="18"/>
      <c r="BIO72" s="18"/>
      <c r="BIP72" s="18"/>
      <c r="BIQ72" s="18"/>
      <c r="BIR72" s="18"/>
      <c r="BIS72" s="18"/>
      <c r="BIT72" s="18"/>
      <c r="BIU72" s="18"/>
      <c r="BIV72" s="18"/>
      <c r="BIW72" s="18"/>
      <c r="BIX72" s="18"/>
      <c r="BIY72" s="18"/>
      <c r="BIZ72" s="18"/>
      <c r="BJA72" s="18"/>
      <c r="BJB72" s="18"/>
      <c r="BJC72" s="18"/>
      <c r="BJD72" s="18"/>
      <c r="BJE72" s="18"/>
      <c r="BJF72" s="18"/>
      <c r="BJG72" s="18"/>
      <c r="BJH72" s="18"/>
      <c r="BJI72" s="18"/>
      <c r="BJJ72" s="18"/>
      <c r="BJK72" s="18"/>
      <c r="BJL72" s="18"/>
      <c r="BJM72" s="18"/>
      <c r="BJN72" s="18"/>
      <c r="BJO72" s="18"/>
      <c r="BJP72" s="18"/>
      <c r="BJQ72" s="18"/>
      <c r="BJR72" s="18"/>
      <c r="BJS72" s="18"/>
      <c r="BJT72" s="18"/>
      <c r="BJU72" s="18"/>
      <c r="BJV72" s="18"/>
      <c r="BJW72" s="18"/>
      <c r="BJX72" s="18"/>
      <c r="BJY72" s="18"/>
      <c r="BJZ72" s="18"/>
      <c r="BKA72" s="18"/>
      <c r="BKB72" s="18"/>
      <c r="BKC72" s="18"/>
      <c r="BKD72" s="18"/>
      <c r="BKE72" s="18"/>
      <c r="BKF72" s="18"/>
      <c r="BKG72" s="18"/>
      <c r="BKH72" s="18"/>
      <c r="BKI72" s="18"/>
      <c r="BKJ72" s="18"/>
      <c r="BKK72" s="18"/>
      <c r="BKL72" s="18"/>
      <c r="BKM72" s="18"/>
      <c r="BKN72" s="18"/>
      <c r="BKO72" s="18"/>
      <c r="BKP72" s="18"/>
      <c r="BKQ72" s="18"/>
      <c r="BKR72" s="18"/>
      <c r="BKS72" s="18"/>
      <c r="BKT72" s="18"/>
      <c r="BKU72" s="18"/>
      <c r="BKV72" s="18"/>
      <c r="BKW72" s="18"/>
      <c r="BKX72" s="18"/>
      <c r="BKY72" s="18"/>
      <c r="BKZ72" s="18"/>
      <c r="BLA72" s="18"/>
      <c r="BLB72" s="18"/>
      <c r="BLC72" s="18"/>
      <c r="BLD72" s="18"/>
      <c r="BLE72" s="18"/>
      <c r="BLF72" s="18"/>
      <c r="BLG72" s="18"/>
      <c r="BLH72" s="18"/>
      <c r="BLI72" s="18"/>
      <c r="BLJ72" s="18"/>
      <c r="BLK72" s="18"/>
      <c r="BLL72" s="18"/>
      <c r="BLM72" s="18"/>
      <c r="BLN72" s="18"/>
      <c r="BLO72" s="18"/>
      <c r="BLP72" s="18"/>
      <c r="BLQ72" s="18"/>
      <c r="BLR72" s="18"/>
      <c r="BLS72" s="18"/>
      <c r="BLT72" s="18"/>
      <c r="BLU72" s="18"/>
      <c r="BLV72" s="18"/>
      <c r="BLW72" s="18"/>
      <c r="BLX72" s="18"/>
      <c r="BLY72" s="18"/>
      <c r="BLZ72" s="18"/>
      <c r="BMA72" s="18"/>
      <c r="BMB72" s="18"/>
      <c r="BMC72" s="18"/>
      <c r="BMD72" s="18"/>
      <c r="BME72" s="18"/>
      <c r="BMF72" s="18"/>
      <c r="BMG72" s="18"/>
      <c r="BMH72" s="18"/>
      <c r="BMI72" s="18"/>
      <c r="BMJ72" s="18"/>
      <c r="BMK72" s="18"/>
      <c r="BML72" s="18"/>
      <c r="BMM72" s="18"/>
      <c r="BMN72" s="18"/>
      <c r="BMO72" s="18"/>
      <c r="BMP72" s="18"/>
      <c r="BMQ72" s="18"/>
      <c r="BMR72" s="18"/>
      <c r="BMS72" s="18"/>
      <c r="BMT72" s="18"/>
      <c r="BMU72" s="18"/>
      <c r="BMV72" s="18"/>
      <c r="BMW72" s="18"/>
      <c r="BMX72" s="18"/>
      <c r="BMY72" s="18"/>
      <c r="BMZ72" s="18"/>
      <c r="BNA72" s="18"/>
      <c r="BNB72" s="18"/>
      <c r="BNC72" s="18"/>
      <c r="BND72" s="18"/>
      <c r="BNE72" s="18"/>
      <c r="BNF72" s="18"/>
      <c r="BNG72" s="18"/>
      <c r="BNH72" s="18"/>
      <c r="BNI72" s="18"/>
      <c r="BNJ72" s="18"/>
      <c r="BNK72" s="18"/>
      <c r="BNL72" s="18"/>
      <c r="BNM72" s="18"/>
      <c r="BNN72" s="18"/>
      <c r="BNO72" s="18"/>
      <c r="BNP72" s="18"/>
      <c r="BNQ72" s="18"/>
      <c r="BNR72" s="18"/>
      <c r="BNS72" s="18"/>
      <c r="BNT72" s="18"/>
      <c r="BNU72" s="18"/>
      <c r="BNV72" s="18"/>
      <c r="BNW72" s="18"/>
      <c r="BNX72" s="18"/>
      <c r="BNY72" s="18"/>
      <c r="BNZ72" s="18"/>
      <c r="BOA72" s="18"/>
      <c r="BOB72" s="18"/>
      <c r="BOC72" s="18"/>
      <c r="BOD72" s="18"/>
      <c r="BOE72" s="18"/>
      <c r="BOF72" s="18"/>
      <c r="BOG72" s="18"/>
      <c r="BOH72" s="18"/>
      <c r="BOI72" s="18"/>
      <c r="BOJ72" s="18"/>
      <c r="BOK72" s="18"/>
      <c r="BOL72" s="18"/>
      <c r="BOM72" s="18"/>
      <c r="BON72" s="18"/>
      <c r="BOO72" s="18"/>
      <c r="BOP72" s="18"/>
      <c r="BOQ72" s="18"/>
      <c r="BOR72" s="18"/>
      <c r="BOS72" s="18"/>
      <c r="BOT72" s="18"/>
      <c r="BOU72" s="18"/>
      <c r="BOV72" s="18"/>
      <c r="BOW72" s="18"/>
      <c r="BOX72" s="18"/>
      <c r="BOY72" s="18"/>
      <c r="BOZ72" s="18"/>
      <c r="BPA72" s="18"/>
      <c r="BPB72" s="18"/>
      <c r="BPC72" s="18"/>
      <c r="BPD72" s="18"/>
      <c r="BPE72" s="18"/>
      <c r="BPF72" s="18"/>
      <c r="BPG72" s="18"/>
      <c r="BPH72" s="18"/>
      <c r="BPI72" s="18"/>
      <c r="BPJ72" s="18"/>
      <c r="BPK72" s="18"/>
      <c r="BPL72" s="18"/>
      <c r="BPM72" s="18"/>
      <c r="BPN72" s="18"/>
      <c r="BPO72" s="18"/>
      <c r="BPP72" s="18"/>
      <c r="BPQ72" s="18"/>
      <c r="BPR72" s="18"/>
      <c r="BPS72" s="18"/>
      <c r="BPT72" s="18"/>
      <c r="BPU72" s="18"/>
      <c r="BPV72" s="18"/>
      <c r="BPW72" s="18"/>
      <c r="BPX72" s="18"/>
      <c r="BPY72" s="18"/>
      <c r="BPZ72" s="18"/>
      <c r="BQA72" s="18"/>
      <c r="BQB72" s="18"/>
      <c r="BQC72" s="18"/>
      <c r="BQD72" s="18"/>
      <c r="BQE72" s="18"/>
      <c r="BQF72" s="18"/>
      <c r="BQG72" s="18"/>
      <c r="BQH72" s="18"/>
      <c r="BQI72" s="18"/>
      <c r="BQJ72" s="18"/>
      <c r="BQK72" s="18"/>
      <c r="BQL72" s="18"/>
      <c r="BQM72" s="18"/>
      <c r="BQN72" s="18"/>
      <c r="BQO72" s="18"/>
      <c r="BQP72" s="18"/>
      <c r="BQQ72" s="18"/>
      <c r="BQR72" s="18"/>
      <c r="BQS72" s="18"/>
      <c r="BQT72" s="18"/>
      <c r="BQU72" s="18"/>
      <c r="BQV72" s="18"/>
      <c r="BQW72" s="18"/>
      <c r="BQX72" s="18"/>
      <c r="BQY72" s="18"/>
      <c r="BQZ72" s="18"/>
      <c r="BRA72" s="18"/>
      <c r="BRB72" s="18"/>
      <c r="BRC72" s="18"/>
      <c r="BRD72" s="18"/>
      <c r="BRE72" s="18"/>
      <c r="BRF72" s="18"/>
      <c r="BRG72" s="18"/>
      <c r="BRH72" s="18"/>
      <c r="BRI72" s="18"/>
      <c r="BRJ72" s="18"/>
      <c r="BRK72" s="18"/>
      <c r="BRL72" s="18"/>
      <c r="BRM72" s="18"/>
      <c r="BRN72" s="18"/>
      <c r="BRO72" s="18"/>
      <c r="BRP72" s="18"/>
      <c r="BRQ72" s="18"/>
      <c r="BRR72" s="18"/>
      <c r="BRS72" s="18"/>
      <c r="BRT72" s="18"/>
      <c r="BRU72" s="18"/>
      <c r="BRV72" s="18"/>
      <c r="BRW72" s="18"/>
      <c r="BRX72" s="18"/>
      <c r="BRY72" s="18"/>
      <c r="BRZ72" s="18"/>
      <c r="BSA72" s="18"/>
      <c r="BSB72" s="18"/>
      <c r="BSC72" s="18"/>
      <c r="BSD72" s="18"/>
      <c r="BSE72" s="18"/>
      <c r="BSF72" s="18"/>
      <c r="BSG72" s="18"/>
      <c r="BSH72" s="18"/>
      <c r="BSI72" s="18"/>
      <c r="BSJ72" s="18"/>
      <c r="BSK72" s="18"/>
      <c r="BSL72" s="18"/>
      <c r="BSM72" s="18"/>
      <c r="BSN72" s="18"/>
      <c r="BSO72" s="18"/>
      <c r="BSP72" s="18"/>
      <c r="BSQ72" s="18"/>
      <c r="BSR72" s="18"/>
      <c r="BSS72" s="18"/>
      <c r="BST72" s="18"/>
      <c r="BSU72" s="18"/>
      <c r="BSV72" s="18"/>
      <c r="BSW72" s="18"/>
      <c r="BSX72" s="18"/>
      <c r="BSY72" s="18"/>
      <c r="BSZ72" s="18"/>
      <c r="BTA72" s="18"/>
      <c r="BTB72" s="18"/>
      <c r="BTC72" s="18"/>
      <c r="BTD72" s="18"/>
      <c r="BTE72" s="18"/>
      <c r="BTF72" s="18"/>
      <c r="BTG72" s="18"/>
      <c r="BTH72" s="18"/>
      <c r="BTI72" s="18"/>
      <c r="BTJ72" s="18"/>
      <c r="BTK72" s="18"/>
      <c r="BTL72" s="18"/>
      <c r="BTM72" s="18"/>
      <c r="BTN72" s="18"/>
      <c r="BTO72" s="18"/>
      <c r="BTP72" s="18"/>
      <c r="BTQ72" s="18"/>
      <c r="BTR72" s="18"/>
      <c r="BTS72" s="18"/>
      <c r="BTT72" s="18"/>
      <c r="BTU72" s="18"/>
      <c r="BTV72" s="18"/>
      <c r="BTW72" s="18"/>
      <c r="BTX72" s="18"/>
      <c r="BTY72" s="18"/>
      <c r="BTZ72" s="18"/>
      <c r="BUA72" s="18"/>
      <c r="BUB72" s="18"/>
      <c r="BUC72" s="18"/>
      <c r="BUD72" s="18"/>
      <c r="BUE72" s="18"/>
      <c r="BUF72" s="18"/>
      <c r="BUG72" s="18"/>
      <c r="BUH72" s="18"/>
      <c r="BUI72" s="18"/>
      <c r="BUJ72" s="18"/>
      <c r="BUK72" s="18"/>
      <c r="BUL72" s="18"/>
      <c r="BUM72" s="18"/>
      <c r="BUN72" s="18"/>
      <c r="BUO72" s="18"/>
      <c r="BUP72" s="18"/>
      <c r="BUQ72" s="18"/>
      <c r="BUR72" s="18"/>
      <c r="BUS72" s="18"/>
      <c r="BUT72" s="18"/>
      <c r="BUU72" s="18"/>
      <c r="BUV72" s="18"/>
      <c r="BUW72" s="18"/>
      <c r="BUX72" s="18"/>
      <c r="BUY72" s="18"/>
      <c r="BUZ72" s="18"/>
      <c r="BVA72" s="18"/>
      <c r="BVB72" s="18"/>
      <c r="BVC72" s="18"/>
      <c r="BVD72" s="18"/>
      <c r="BVE72" s="18"/>
      <c r="BVF72" s="18"/>
      <c r="BVG72" s="18"/>
      <c r="BVH72" s="18"/>
      <c r="BVI72" s="18"/>
      <c r="BVJ72" s="18"/>
      <c r="BVK72" s="18"/>
      <c r="BVL72" s="18"/>
      <c r="BVM72" s="18"/>
      <c r="BVN72" s="18"/>
      <c r="BVO72" s="18"/>
      <c r="BVP72" s="18"/>
      <c r="BVQ72" s="18"/>
      <c r="BVR72" s="18"/>
      <c r="BVS72" s="18"/>
      <c r="BVT72" s="18"/>
      <c r="BVU72" s="18"/>
      <c r="BVV72" s="18"/>
      <c r="BVW72" s="18"/>
      <c r="BVX72" s="18"/>
      <c r="BVY72" s="18"/>
      <c r="BVZ72" s="18"/>
      <c r="BWA72" s="18"/>
      <c r="BWB72" s="18"/>
      <c r="BWC72" s="18"/>
      <c r="BWD72" s="18"/>
      <c r="BWE72" s="18"/>
      <c r="BWF72" s="18"/>
      <c r="BWG72" s="18"/>
      <c r="BWH72" s="18"/>
      <c r="BWI72" s="18"/>
      <c r="BWJ72" s="18"/>
      <c r="BWK72" s="18"/>
      <c r="BWL72" s="18"/>
      <c r="BWM72" s="18"/>
      <c r="BWN72" s="18"/>
      <c r="BWO72" s="18"/>
      <c r="BWP72" s="18"/>
      <c r="BWQ72" s="18"/>
      <c r="BWR72" s="18"/>
      <c r="BWS72" s="18"/>
      <c r="BWT72" s="18"/>
      <c r="BWU72" s="18"/>
      <c r="BWV72" s="18"/>
      <c r="BWW72" s="18"/>
      <c r="BWX72" s="18"/>
      <c r="BWY72" s="18"/>
      <c r="BWZ72" s="18"/>
      <c r="BXA72" s="18"/>
      <c r="BXB72" s="18"/>
      <c r="BXC72" s="18"/>
      <c r="BXD72" s="18"/>
      <c r="BXE72" s="18"/>
      <c r="BXF72" s="18"/>
      <c r="BXG72" s="18"/>
      <c r="BXH72" s="18"/>
      <c r="BXI72" s="18"/>
      <c r="BXJ72" s="18"/>
      <c r="BXK72" s="18"/>
      <c r="BXL72" s="18"/>
      <c r="BXM72" s="18"/>
      <c r="BXN72" s="18"/>
      <c r="BXO72" s="18"/>
      <c r="BXP72" s="18"/>
      <c r="BXQ72" s="18"/>
      <c r="BXR72" s="18"/>
      <c r="BXS72" s="18"/>
      <c r="BXT72" s="18"/>
      <c r="BXU72" s="18"/>
      <c r="BXV72" s="18"/>
      <c r="BXW72" s="18"/>
      <c r="BXX72" s="18"/>
      <c r="BXY72" s="18"/>
      <c r="BXZ72" s="18"/>
      <c r="BYA72" s="18"/>
      <c r="BYB72" s="18"/>
      <c r="BYC72" s="18"/>
      <c r="BYD72" s="18"/>
      <c r="BYE72" s="18"/>
      <c r="BYF72" s="18"/>
      <c r="BYG72" s="18"/>
      <c r="BYH72" s="18"/>
      <c r="BYI72" s="18"/>
      <c r="BYJ72" s="18"/>
      <c r="BYK72" s="18"/>
      <c r="BYL72" s="18"/>
      <c r="BYM72" s="18"/>
      <c r="BYN72" s="18"/>
      <c r="BYO72" s="18"/>
      <c r="BYP72" s="18"/>
      <c r="BYQ72" s="18"/>
      <c r="BYR72" s="18"/>
      <c r="BYS72" s="18"/>
      <c r="BYT72" s="18"/>
      <c r="BYU72" s="18"/>
      <c r="BYV72" s="18"/>
      <c r="BYW72" s="18"/>
      <c r="BYX72" s="18"/>
      <c r="BYY72" s="18"/>
      <c r="BYZ72" s="18"/>
      <c r="BZA72" s="18"/>
      <c r="BZB72" s="18"/>
      <c r="BZC72" s="18"/>
      <c r="BZD72" s="18"/>
      <c r="BZE72" s="18"/>
      <c r="BZF72" s="18"/>
      <c r="BZG72" s="18"/>
      <c r="BZH72" s="18"/>
      <c r="BZI72" s="18"/>
      <c r="BZJ72" s="18"/>
      <c r="BZK72" s="18"/>
      <c r="BZL72" s="18"/>
      <c r="BZM72" s="18"/>
      <c r="BZN72" s="18"/>
      <c r="BZO72" s="18"/>
      <c r="BZP72" s="18"/>
      <c r="BZQ72" s="18"/>
      <c r="BZR72" s="18"/>
      <c r="BZS72" s="18"/>
      <c r="BZT72" s="18"/>
      <c r="BZU72" s="18"/>
      <c r="BZV72" s="18"/>
      <c r="BZW72" s="18"/>
      <c r="BZX72" s="18"/>
      <c r="BZY72" s="18"/>
      <c r="BZZ72" s="18"/>
      <c r="CAA72" s="18"/>
      <c r="CAB72" s="18"/>
      <c r="CAC72" s="18"/>
      <c r="CAD72" s="18"/>
      <c r="CAE72" s="18"/>
      <c r="CAF72" s="18"/>
      <c r="CAG72" s="18"/>
      <c r="CAH72" s="18"/>
      <c r="CAI72" s="18"/>
      <c r="CAJ72" s="18"/>
      <c r="CAK72" s="18"/>
      <c r="CAL72" s="18"/>
      <c r="CAM72" s="18"/>
      <c r="CAN72" s="18"/>
      <c r="CAO72" s="18"/>
      <c r="CAP72" s="18"/>
      <c r="CAQ72" s="18"/>
      <c r="CAR72" s="18"/>
      <c r="CAS72" s="18"/>
      <c r="CAT72" s="18"/>
      <c r="CAU72" s="18"/>
      <c r="CAV72" s="18"/>
      <c r="CAW72" s="18"/>
      <c r="CAX72" s="18"/>
      <c r="CAY72" s="18"/>
      <c r="CAZ72" s="18"/>
      <c r="CBA72" s="18"/>
      <c r="CBB72" s="18"/>
      <c r="CBC72" s="18"/>
      <c r="CBD72" s="18"/>
      <c r="CBE72" s="18"/>
      <c r="CBF72" s="18"/>
      <c r="CBG72" s="18"/>
      <c r="CBH72" s="18"/>
      <c r="CBI72" s="18"/>
      <c r="CBJ72" s="18"/>
      <c r="CBK72" s="18"/>
      <c r="CBL72" s="18"/>
      <c r="CBM72" s="18"/>
      <c r="CBN72" s="18"/>
      <c r="CBO72" s="18"/>
      <c r="CBP72" s="18"/>
      <c r="CBQ72" s="18"/>
      <c r="CBR72" s="18"/>
      <c r="CBS72" s="18"/>
      <c r="CBT72" s="18"/>
      <c r="CBU72" s="18"/>
      <c r="CBV72" s="18"/>
      <c r="CBW72" s="18"/>
      <c r="CBX72" s="18"/>
      <c r="CBY72" s="18"/>
      <c r="CBZ72" s="18"/>
      <c r="CCA72" s="18"/>
      <c r="CCB72" s="18"/>
      <c r="CCC72" s="18"/>
      <c r="CCD72" s="18"/>
      <c r="CCE72" s="18"/>
      <c r="CCF72" s="18"/>
      <c r="CCG72" s="18"/>
      <c r="CCH72" s="18"/>
      <c r="CCI72" s="18"/>
      <c r="CCJ72" s="18"/>
      <c r="CCK72" s="18"/>
      <c r="CCL72" s="18"/>
      <c r="CCM72" s="18"/>
      <c r="CCN72" s="18"/>
      <c r="CCO72" s="18"/>
      <c r="CCP72" s="18"/>
      <c r="CCQ72" s="18"/>
      <c r="CCR72" s="18"/>
      <c r="CCS72" s="18"/>
      <c r="CCT72" s="18"/>
      <c r="CCU72" s="18"/>
      <c r="CCV72" s="18"/>
      <c r="CCW72" s="18"/>
      <c r="CCX72" s="18"/>
      <c r="CCY72" s="18"/>
      <c r="CCZ72" s="18"/>
      <c r="CDA72" s="18"/>
      <c r="CDB72" s="18"/>
      <c r="CDC72" s="18"/>
      <c r="CDD72" s="18"/>
      <c r="CDE72" s="18"/>
      <c r="CDF72" s="18"/>
      <c r="CDG72" s="18"/>
      <c r="CDH72" s="18"/>
      <c r="CDI72" s="18"/>
      <c r="CDJ72" s="18"/>
      <c r="CDK72" s="18"/>
      <c r="CDL72" s="18"/>
      <c r="CDM72" s="18"/>
      <c r="CDN72" s="18"/>
      <c r="CDO72" s="18"/>
      <c r="CDP72" s="18"/>
      <c r="CDQ72" s="18"/>
      <c r="CDR72" s="18"/>
      <c r="CDS72" s="18"/>
      <c r="CDT72" s="18"/>
      <c r="CDU72" s="18"/>
      <c r="CDV72" s="18"/>
      <c r="CDW72" s="18"/>
      <c r="CDX72" s="18"/>
      <c r="CDY72" s="18"/>
      <c r="CDZ72" s="18"/>
      <c r="CEA72" s="18"/>
      <c r="CEB72" s="18"/>
      <c r="CEC72" s="18"/>
      <c r="CED72" s="18"/>
      <c r="CEE72" s="18"/>
      <c r="CEF72" s="18"/>
      <c r="CEG72" s="18"/>
      <c r="CEH72" s="18"/>
      <c r="CEI72" s="18"/>
      <c r="CEJ72" s="18"/>
      <c r="CEK72" s="18"/>
      <c r="CEL72" s="18"/>
      <c r="CEM72" s="18"/>
      <c r="CEN72" s="18"/>
      <c r="CEO72" s="18"/>
      <c r="CEP72" s="18"/>
      <c r="CEQ72" s="18"/>
      <c r="CER72" s="18"/>
      <c r="CES72" s="18"/>
      <c r="CET72" s="18"/>
      <c r="CEU72" s="18"/>
      <c r="CEV72" s="18"/>
      <c r="CEW72" s="18"/>
      <c r="CEX72" s="18"/>
      <c r="CEY72" s="18"/>
      <c r="CEZ72" s="18"/>
      <c r="CFA72" s="18"/>
      <c r="CFB72" s="18"/>
      <c r="CFC72" s="18"/>
      <c r="CFD72" s="18"/>
      <c r="CFE72" s="18"/>
      <c r="CFF72" s="18"/>
      <c r="CFG72" s="18"/>
      <c r="CFH72" s="18"/>
      <c r="CFI72" s="18"/>
      <c r="CFJ72" s="18"/>
      <c r="CFK72" s="18"/>
      <c r="CFL72" s="18"/>
      <c r="CFM72" s="18"/>
      <c r="CFN72" s="18"/>
      <c r="CFO72" s="18"/>
      <c r="CFP72" s="18"/>
      <c r="CFQ72" s="18"/>
      <c r="CFR72" s="18"/>
      <c r="CFS72" s="18"/>
      <c r="CFT72" s="18"/>
      <c r="CFU72" s="18"/>
      <c r="CFV72" s="18"/>
      <c r="CFW72" s="18"/>
      <c r="CFX72" s="18"/>
      <c r="CFY72" s="18"/>
      <c r="CFZ72" s="18"/>
      <c r="CGA72" s="18"/>
      <c r="CGB72" s="18"/>
      <c r="CGC72" s="18"/>
      <c r="CGD72" s="18"/>
      <c r="CGE72" s="18"/>
      <c r="CGF72" s="18"/>
      <c r="CGG72" s="18"/>
      <c r="CGH72" s="18"/>
      <c r="CGI72" s="18"/>
      <c r="CGJ72" s="18"/>
      <c r="CGK72" s="18"/>
      <c r="CGL72" s="18"/>
      <c r="CGM72" s="18"/>
      <c r="CGN72" s="18"/>
      <c r="CGO72" s="18"/>
      <c r="CGP72" s="18"/>
      <c r="CGQ72" s="18"/>
      <c r="CGR72" s="18"/>
      <c r="CGS72" s="18"/>
      <c r="CGT72" s="18"/>
      <c r="CGU72" s="18"/>
      <c r="CGV72" s="18"/>
      <c r="CGW72" s="18"/>
      <c r="CGX72" s="18"/>
      <c r="CGY72" s="18"/>
      <c r="CGZ72" s="18"/>
      <c r="CHA72" s="18"/>
      <c r="CHB72" s="18"/>
      <c r="CHC72" s="18"/>
      <c r="CHD72" s="18"/>
      <c r="CHE72" s="18"/>
      <c r="CHF72" s="18"/>
      <c r="CHG72" s="18"/>
      <c r="CHH72" s="18"/>
      <c r="CHI72" s="18"/>
      <c r="CHJ72" s="18"/>
      <c r="CHK72" s="18"/>
      <c r="CHL72" s="18"/>
      <c r="CHM72" s="18"/>
      <c r="CHN72" s="18"/>
      <c r="CHO72" s="18"/>
      <c r="CHP72" s="18"/>
      <c r="CHQ72" s="18"/>
      <c r="CHR72" s="18"/>
      <c r="CHS72" s="18"/>
      <c r="CHT72" s="18"/>
      <c r="CHU72" s="18"/>
      <c r="CHV72" s="18"/>
      <c r="CHW72" s="18"/>
      <c r="CHX72" s="18"/>
      <c r="CHY72" s="18"/>
      <c r="CHZ72" s="18"/>
      <c r="CIA72" s="18"/>
      <c r="CIB72" s="18"/>
      <c r="CIC72" s="18"/>
      <c r="CID72" s="18"/>
      <c r="CIE72" s="18"/>
      <c r="CIF72" s="18"/>
      <c r="CIG72" s="18"/>
      <c r="CIH72" s="18"/>
      <c r="CII72" s="18"/>
      <c r="CIJ72" s="18"/>
      <c r="CIK72" s="18"/>
      <c r="CIL72" s="18"/>
      <c r="CIM72" s="18"/>
      <c r="CIN72" s="18"/>
      <c r="CIO72" s="18"/>
      <c r="CIP72" s="18"/>
      <c r="CIQ72" s="18"/>
      <c r="CIR72" s="18"/>
      <c r="CIS72" s="18"/>
      <c r="CIT72" s="18"/>
      <c r="CIU72" s="18"/>
      <c r="CIV72" s="18"/>
      <c r="CIW72" s="18"/>
      <c r="CIX72" s="18"/>
      <c r="CIY72" s="18"/>
      <c r="CIZ72" s="18"/>
      <c r="CJA72" s="18"/>
      <c r="CJB72" s="18"/>
      <c r="CJC72" s="18"/>
      <c r="CJD72" s="18"/>
      <c r="CJE72" s="18"/>
      <c r="CJF72" s="18"/>
      <c r="CJG72" s="18"/>
      <c r="CJH72" s="18"/>
      <c r="CJI72" s="18"/>
      <c r="CJJ72" s="18"/>
      <c r="CJK72" s="18"/>
      <c r="CJL72" s="18"/>
      <c r="CJM72" s="18"/>
      <c r="CJN72" s="18"/>
      <c r="CJO72" s="18"/>
      <c r="CJP72" s="18"/>
      <c r="CJQ72" s="18"/>
      <c r="CJR72" s="18"/>
      <c r="CJS72" s="18"/>
      <c r="CJT72" s="18"/>
      <c r="CJU72" s="18"/>
      <c r="CJV72" s="18"/>
      <c r="CJW72" s="18"/>
      <c r="CJX72" s="18"/>
      <c r="CJY72" s="18"/>
      <c r="CJZ72" s="18"/>
      <c r="CKA72" s="18"/>
      <c r="CKB72" s="18"/>
      <c r="CKC72" s="18"/>
      <c r="CKD72" s="18"/>
      <c r="CKE72" s="18"/>
      <c r="CKF72" s="18"/>
      <c r="CKG72" s="18"/>
      <c r="CKH72" s="18"/>
      <c r="CKI72" s="18"/>
      <c r="CKJ72" s="18"/>
      <c r="CKK72" s="18"/>
      <c r="CKL72" s="18"/>
      <c r="CKM72" s="18"/>
      <c r="CKN72" s="18"/>
      <c r="CKO72" s="18"/>
      <c r="CKP72" s="18"/>
      <c r="CKQ72" s="18"/>
      <c r="CKR72" s="18"/>
      <c r="CKS72" s="18"/>
      <c r="CKT72" s="18"/>
      <c r="CKU72" s="18"/>
      <c r="CKV72" s="18"/>
      <c r="CKW72" s="18"/>
      <c r="CKX72" s="18"/>
      <c r="CKY72" s="18"/>
      <c r="CKZ72" s="18"/>
      <c r="CLA72" s="18"/>
      <c r="CLB72" s="18"/>
      <c r="CLC72" s="18"/>
      <c r="CLD72" s="18"/>
      <c r="CLE72" s="18"/>
      <c r="CLF72" s="18"/>
      <c r="CLG72" s="18"/>
      <c r="CLH72" s="18"/>
      <c r="CLI72" s="18"/>
      <c r="CLJ72" s="18"/>
      <c r="CLK72" s="18"/>
      <c r="CLL72" s="18"/>
      <c r="CLM72" s="18"/>
      <c r="CLN72" s="18"/>
      <c r="CLO72" s="18"/>
      <c r="CLP72" s="18"/>
      <c r="CLQ72" s="18"/>
      <c r="CLR72" s="18"/>
      <c r="CLS72" s="18"/>
      <c r="CLT72" s="18"/>
      <c r="CLU72" s="18"/>
      <c r="CLV72" s="18"/>
      <c r="CLW72" s="18"/>
      <c r="CLX72" s="18"/>
      <c r="CLY72" s="18"/>
      <c r="CLZ72" s="18"/>
      <c r="CMA72" s="18"/>
      <c r="CMB72" s="18"/>
      <c r="CMC72" s="18"/>
      <c r="CMD72" s="18"/>
      <c r="CME72" s="18"/>
      <c r="CMF72" s="18"/>
      <c r="CMG72" s="18"/>
      <c r="CMH72" s="18"/>
      <c r="CMI72" s="18"/>
      <c r="CMJ72" s="18"/>
      <c r="CMK72" s="18"/>
      <c r="CML72" s="18"/>
      <c r="CMM72" s="18"/>
      <c r="CMN72" s="18"/>
      <c r="CMO72" s="18"/>
      <c r="CMP72" s="18"/>
      <c r="CMQ72" s="18"/>
      <c r="CMR72" s="18"/>
      <c r="CMS72" s="18"/>
      <c r="CMT72" s="18"/>
      <c r="CMU72" s="18"/>
      <c r="CMV72" s="18"/>
      <c r="CMW72" s="18"/>
      <c r="CMX72" s="18"/>
      <c r="CMY72" s="18"/>
      <c r="CMZ72" s="18"/>
      <c r="CNA72" s="18"/>
      <c r="CNB72" s="18"/>
      <c r="CNC72" s="18"/>
      <c r="CND72" s="18"/>
      <c r="CNE72" s="18"/>
      <c r="CNF72" s="18"/>
      <c r="CNG72" s="18"/>
      <c r="CNH72" s="18"/>
      <c r="CNI72" s="18"/>
      <c r="CNJ72" s="18"/>
      <c r="CNK72" s="18"/>
      <c r="CNL72" s="18"/>
      <c r="CNM72" s="18"/>
      <c r="CNN72" s="18"/>
      <c r="CNO72" s="18"/>
      <c r="CNP72" s="18"/>
      <c r="CNQ72" s="18"/>
      <c r="CNR72" s="18"/>
      <c r="CNS72" s="18"/>
      <c r="CNT72" s="18"/>
      <c r="CNU72" s="18"/>
      <c r="CNV72" s="18"/>
      <c r="CNW72" s="18"/>
      <c r="CNX72" s="18"/>
      <c r="CNY72" s="18"/>
      <c r="CNZ72" s="18"/>
      <c r="COA72" s="18"/>
      <c r="COB72" s="18"/>
      <c r="COC72" s="18"/>
      <c r="COD72" s="18"/>
      <c r="COE72" s="18"/>
      <c r="COF72" s="18"/>
      <c r="COG72" s="18"/>
      <c r="COH72" s="18"/>
      <c r="COI72" s="18"/>
      <c r="COJ72" s="18"/>
      <c r="COK72" s="18"/>
      <c r="COL72" s="18"/>
      <c r="COM72" s="18"/>
      <c r="CON72" s="18"/>
      <c r="COO72" s="18"/>
      <c r="COP72" s="18"/>
      <c r="COQ72" s="18"/>
      <c r="COR72" s="18"/>
      <c r="COS72" s="18"/>
      <c r="COT72" s="18"/>
      <c r="COU72" s="18"/>
      <c r="COV72" s="18"/>
      <c r="COW72" s="18"/>
      <c r="COX72" s="18"/>
      <c r="COY72" s="18"/>
      <c r="COZ72" s="18"/>
      <c r="CPA72" s="18"/>
      <c r="CPB72" s="18"/>
      <c r="CPC72" s="18"/>
      <c r="CPD72" s="18"/>
      <c r="CPE72" s="18"/>
      <c r="CPF72" s="18"/>
      <c r="CPG72" s="18"/>
      <c r="CPH72" s="18"/>
      <c r="CPI72" s="18"/>
      <c r="CPJ72" s="18"/>
      <c r="CPK72" s="18"/>
      <c r="CPL72" s="18"/>
      <c r="CPM72" s="18"/>
      <c r="CPN72" s="18"/>
      <c r="CPO72" s="18"/>
      <c r="CPP72" s="18"/>
      <c r="CPQ72" s="18"/>
      <c r="CPR72" s="18"/>
      <c r="CPS72" s="18"/>
      <c r="CPT72" s="18"/>
      <c r="CPU72" s="18"/>
      <c r="CPV72" s="18"/>
      <c r="CPW72" s="18"/>
      <c r="CPX72" s="18"/>
      <c r="CPY72" s="18"/>
      <c r="CPZ72" s="18"/>
      <c r="CQA72" s="18"/>
      <c r="CQB72" s="18"/>
      <c r="CQC72" s="18"/>
      <c r="CQD72" s="18"/>
      <c r="CQE72" s="18"/>
      <c r="CQF72" s="18"/>
      <c r="CQG72" s="18"/>
      <c r="CQH72" s="18"/>
      <c r="CQI72" s="18"/>
      <c r="CQJ72" s="18"/>
      <c r="CQK72" s="18"/>
      <c r="CQL72" s="18"/>
      <c r="CQM72" s="18"/>
      <c r="CQN72" s="18"/>
      <c r="CQO72" s="18"/>
      <c r="CQP72" s="18"/>
      <c r="CQQ72" s="18"/>
      <c r="CQR72" s="18"/>
      <c r="CQS72" s="18"/>
      <c r="CQT72" s="18"/>
      <c r="CQU72" s="18"/>
      <c r="CQV72" s="18"/>
      <c r="CQW72" s="18"/>
      <c r="CQX72" s="18"/>
      <c r="CQY72" s="18"/>
      <c r="CQZ72" s="18"/>
      <c r="CRA72" s="18"/>
      <c r="CRB72" s="18"/>
      <c r="CRC72" s="18"/>
      <c r="CRD72" s="18"/>
      <c r="CRE72" s="18"/>
      <c r="CRF72" s="18"/>
      <c r="CRG72" s="18"/>
      <c r="CRH72" s="18"/>
      <c r="CRI72" s="18"/>
      <c r="CRJ72" s="18"/>
      <c r="CRK72" s="18"/>
      <c r="CRL72" s="18"/>
      <c r="CRM72" s="18"/>
      <c r="CRN72" s="18"/>
      <c r="CRO72" s="18"/>
      <c r="CRP72" s="18"/>
      <c r="CRQ72" s="18"/>
      <c r="CRR72" s="18"/>
      <c r="CRS72" s="18"/>
      <c r="CRT72" s="18"/>
      <c r="CRU72" s="18"/>
      <c r="CRV72" s="18"/>
      <c r="CRW72" s="18"/>
      <c r="CRX72" s="18"/>
      <c r="CRY72" s="18"/>
      <c r="CRZ72" s="18"/>
      <c r="CSA72" s="18"/>
      <c r="CSB72" s="18"/>
      <c r="CSC72" s="18"/>
      <c r="CSD72" s="18"/>
      <c r="CSE72" s="18"/>
      <c r="CSF72" s="18"/>
      <c r="CSG72" s="18"/>
      <c r="CSH72" s="18"/>
      <c r="CSI72" s="18"/>
      <c r="CSJ72" s="18"/>
      <c r="CSK72" s="18"/>
      <c r="CSL72" s="18"/>
      <c r="CSM72" s="18"/>
      <c r="CSN72" s="18"/>
      <c r="CSO72" s="18"/>
      <c r="CSP72" s="18"/>
      <c r="CSQ72" s="18"/>
      <c r="CSR72" s="18"/>
      <c r="CSS72" s="18"/>
      <c r="CST72" s="18"/>
      <c r="CSU72" s="18"/>
      <c r="CSV72" s="18"/>
      <c r="CSW72" s="18"/>
      <c r="CSX72" s="18"/>
      <c r="CSY72" s="18"/>
      <c r="CSZ72" s="18"/>
      <c r="CTA72" s="18"/>
      <c r="CTB72" s="18"/>
      <c r="CTC72" s="18"/>
      <c r="CTD72" s="18"/>
      <c r="CTE72" s="18"/>
      <c r="CTF72" s="18"/>
      <c r="CTG72" s="18"/>
      <c r="CTH72" s="18"/>
      <c r="CTI72" s="18"/>
      <c r="CTJ72" s="18"/>
      <c r="CTK72" s="18"/>
      <c r="CTL72" s="18"/>
      <c r="CTM72" s="18"/>
      <c r="CTN72" s="18"/>
      <c r="CTO72" s="18"/>
      <c r="CTP72" s="18"/>
      <c r="CTQ72" s="18"/>
      <c r="CTR72" s="18"/>
      <c r="CTS72" s="18"/>
      <c r="CTT72" s="18"/>
      <c r="CTU72" s="18"/>
      <c r="CTV72" s="18"/>
      <c r="CTW72" s="18"/>
      <c r="CTX72" s="18"/>
      <c r="CTY72" s="18"/>
      <c r="CTZ72" s="18"/>
      <c r="CUA72" s="18"/>
      <c r="CUB72" s="18"/>
      <c r="CUC72" s="18"/>
      <c r="CUD72" s="18"/>
      <c r="CUE72" s="18"/>
      <c r="CUF72" s="18"/>
      <c r="CUG72" s="18"/>
      <c r="CUH72" s="18"/>
      <c r="CUI72" s="18"/>
      <c r="CUJ72" s="18"/>
      <c r="CUK72" s="18"/>
      <c r="CUL72" s="18"/>
      <c r="CUM72" s="18"/>
      <c r="CUN72" s="18"/>
      <c r="CUO72" s="18"/>
      <c r="CUP72" s="18"/>
      <c r="CUQ72" s="18"/>
      <c r="CUR72" s="18"/>
      <c r="CUS72" s="18"/>
      <c r="CUT72" s="18"/>
      <c r="CUU72" s="18"/>
      <c r="CUV72" s="18"/>
      <c r="CUW72" s="18"/>
      <c r="CUX72" s="18"/>
      <c r="CUY72" s="18"/>
      <c r="CUZ72" s="18"/>
      <c r="CVA72" s="18"/>
      <c r="CVB72" s="18"/>
      <c r="CVC72" s="18"/>
      <c r="CVD72" s="18"/>
      <c r="CVE72" s="18"/>
      <c r="CVF72" s="18"/>
      <c r="CVG72" s="18"/>
      <c r="CVH72" s="18"/>
      <c r="CVI72" s="18"/>
      <c r="CVJ72" s="18"/>
      <c r="CVK72" s="18"/>
      <c r="CVL72" s="18"/>
      <c r="CVM72" s="18"/>
      <c r="CVN72" s="18"/>
      <c r="CVO72" s="18"/>
      <c r="CVP72" s="18"/>
      <c r="CVQ72" s="18"/>
      <c r="CVR72" s="18"/>
      <c r="CVS72" s="18"/>
      <c r="CVT72" s="18"/>
      <c r="CVU72" s="18"/>
      <c r="CVV72" s="18"/>
      <c r="CVW72" s="18"/>
      <c r="CVX72" s="18"/>
      <c r="CVY72" s="18"/>
      <c r="CVZ72" s="18"/>
      <c r="CWA72" s="18"/>
      <c r="CWB72" s="18"/>
      <c r="CWC72" s="18"/>
      <c r="CWD72" s="18"/>
      <c r="CWE72" s="18"/>
      <c r="CWF72" s="18"/>
      <c r="CWG72" s="18"/>
      <c r="CWH72" s="18"/>
      <c r="CWI72" s="18"/>
      <c r="CWJ72" s="18"/>
      <c r="CWK72" s="18"/>
      <c r="CWL72" s="18"/>
      <c r="CWM72" s="18"/>
      <c r="CWN72" s="18"/>
      <c r="CWO72" s="18"/>
      <c r="CWP72" s="18"/>
      <c r="CWQ72" s="18"/>
      <c r="CWR72" s="18"/>
      <c r="CWS72" s="18"/>
      <c r="CWT72" s="18"/>
      <c r="CWU72" s="18"/>
      <c r="CWV72" s="18"/>
      <c r="CWW72" s="18"/>
      <c r="CWX72" s="18"/>
      <c r="CWY72" s="18"/>
      <c r="CWZ72" s="18"/>
      <c r="CXA72" s="18"/>
      <c r="CXB72" s="18"/>
      <c r="CXC72" s="18"/>
      <c r="CXD72" s="18"/>
      <c r="CXE72" s="18"/>
      <c r="CXF72" s="18"/>
      <c r="CXG72" s="18"/>
      <c r="CXH72" s="18"/>
      <c r="CXI72" s="18"/>
      <c r="CXJ72" s="18"/>
      <c r="CXK72" s="18"/>
      <c r="CXL72" s="18"/>
      <c r="CXM72" s="18"/>
      <c r="CXN72" s="18"/>
      <c r="CXO72" s="18"/>
      <c r="CXP72" s="18"/>
      <c r="CXQ72" s="18"/>
      <c r="CXR72" s="18"/>
      <c r="CXS72" s="18"/>
      <c r="CXT72" s="18"/>
      <c r="CXU72" s="18"/>
      <c r="CXV72" s="18"/>
      <c r="CXW72" s="18"/>
      <c r="CXX72" s="18"/>
      <c r="CXY72" s="18"/>
      <c r="CXZ72" s="18"/>
      <c r="CYA72" s="18"/>
      <c r="CYB72" s="18"/>
      <c r="CYC72" s="18"/>
      <c r="CYD72" s="18"/>
      <c r="CYE72" s="18"/>
      <c r="CYF72" s="18"/>
      <c r="CYG72" s="18"/>
      <c r="CYH72" s="18"/>
      <c r="CYI72" s="18"/>
      <c r="CYJ72" s="18"/>
      <c r="CYK72" s="18"/>
      <c r="CYL72" s="18"/>
      <c r="CYM72" s="18"/>
      <c r="CYN72" s="18"/>
      <c r="CYO72" s="18"/>
      <c r="CYP72" s="18"/>
      <c r="CYQ72" s="18"/>
      <c r="CYR72" s="18"/>
      <c r="CYS72" s="18"/>
      <c r="CYT72" s="18"/>
      <c r="CYU72" s="18"/>
      <c r="CYV72" s="18"/>
      <c r="CYW72" s="18"/>
      <c r="CYX72" s="18"/>
      <c r="CYY72" s="18"/>
      <c r="CYZ72" s="18"/>
      <c r="CZA72" s="18"/>
      <c r="CZB72" s="18"/>
      <c r="CZC72" s="18"/>
      <c r="CZD72" s="18"/>
      <c r="CZE72" s="18"/>
      <c r="CZF72" s="18"/>
      <c r="CZG72" s="18"/>
      <c r="CZH72" s="18"/>
      <c r="CZI72" s="18"/>
      <c r="CZJ72" s="18"/>
      <c r="CZK72" s="18"/>
      <c r="CZL72" s="18"/>
      <c r="CZM72" s="18"/>
      <c r="CZN72" s="18"/>
      <c r="CZO72" s="18"/>
      <c r="CZP72" s="18"/>
      <c r="CZQ72" s="18"/>
      <c r="CZR72" s="18"/>
      <c r="CZS72" s="18"/>
      <c r="CZT72" s="18"/>
      <c r="CZU72" s="18"/>
      <c r="CZV72" s="18"/>
      <c r="CZW72" s="18"/>
      <c r="CZX72" s="18"/>
      <c r="CZY72" s="18"/>
      <c r="CZZ72" s="18"/>
      <c r="DAA72" s="18"/>
      <c r="DAB72" s="18"/>
      <c r="DAC72" s="18"/>
      <c r="DAD72" s="18"/>
      <c r="DAE72" s="18"/>
      <c r="DAF72" s="18"/>
      <c r="DAG72" s="18"/>
      <c r="DAH72" s="18"/>
      <c r="DAI72" s="18"/>
      <c r="DAJ72" s="18"/>
      <c r="DAK72" s="18"/>
      <c r="DAL72" s="18"/>
      <c r="DAM72" s="18"/>
      <c r="DAN72" s="18"/>
      <c r="DAO72" s="18"/>
      <c r="DAP72" s="18"/>
      <c r="DAQ72" s="18"/>
      <c r="DAR72" s="18"/>
      <c r="DAS72" s="18"/>
      <c r="DAT72" s="18"/>
      <c r="DAU72" s="18"/>
      <c r="DAV72" s="18"/>
      <c r="DAW72" s="18"/>
      <c r="DAX72" s="18"/>
      <c r="DAY72" s="18"/>
      <c r="DAZ72" s="18"/>
      <c r="DBA72" s="18"/>
      <c r="DBB72" s="18"/>
      <c r="DBC72" s="18"/>
      <c r="DBD72" s="18"/>
      <c r="DBE72" s="18"/>
      <c r="DBF72" s="18"/>
      <c r="DBG72" s="18"/>
      <c r="DBH72" s="18"/>
      <c r="DBI72" s="18"/>
      <c r="DBJ72" s="18"/>
      <c r="DBK72" s="18"/>
      <c r="DBL72" s="18"/>
      <c r="DBM72" s="18"/>
      <c r="DBN72" s="18"/>
      <c r="DBO72" s="18"/>
      <c r="DBP72" s="18"/>
      <c r="DBQ72" s="18"/>
      <c r="DBR72" s="18"/>
      <c r="DBS72" s="18"/>
      <c r="DBT72" s="18"/>
      <c r="DBU72" s="18"/>
      <c r="DBV72" s="18"/>
      <c r="DBW72" s="18"/>
      <c r="DBX72" s="18"/>
      <c r="DBY72" s="18"/>
      <c r="DBZ72" s="18"/>
      <c r="DCA72" s="18"/>
      <c r="DCB72" s="18"/>
      <c r="DCC72" s="18"/>
      <c r="DCD72" s="18"/>
      <c r="DCE72" s="18"/>
      <c r="DCF72" s="18"/>
      <c r="DCG72" s="18"/>
      <c r="DCH72" s="18"/>
      <c r="DCI72" s="18"/>
      <c r="DCJ72" s="18"/>
      <c r="DCK72" s="18"/>
      <c r="DCL72" s="18"/>
      <c r="DCM72" s="18"/>
      <c r="DCN72" s="18"/>
      <c r="DCO72" s="18"/>
      <c r="DCP72" s="18"/>
      <c r="DCQ72" s="18"/>
      <c r="DCR72" s="18"/>
      <c r="DCS72" s="18"/>
      <c r="DCT72" s="18"/>
      <c r="DCU72" s="18"/>
      <c r="DCV72" s="18"/>
      <c r="DCW72" s="18"/>
      <c r="DCX72" s="18"/>
      <c r="DCY72" s="18"/>
      <c r="DCZ72" s="18"/>
      <c r="DDA72" s="18"/>
      <c r="DDB72" s="18"/>
      <c r="DDC72" s="18"/>
      <c r="DDD72" s="18"/>
      <c r="DDE72" s="18"/>
      <c r="DDF72" s="18"/>
      <c r="DDG72" s="18"/>
      <c r="DDH72" s="18"/>
      <c r="DDI72" s="18"/>
      <c r="DDJ72" s="18"/>
      <c r="DDK72" s="18"/>
      <c r="DDL72" s="18"/>
      <c r="DDM72" s="18"/>
      <c r="DDN72" s="18"/>
      <c r="DDO72" s="18"/>
      <c r="DDP72" s="18"/>
      <c r="DDQ72" s="18"/>
      <c r="DDR72" s="18"/>
      <c r="DDS72" s="18"/>
      <c r="DDT72" s="18"/>
      <c r="DDU72" s="18"/>
      <c r="DDV72" s="18"/>
      <c r="DDW72" s="18"/>
      <c r="DDX72" s="18"/>
      <c r="DDY72" s="18"/>
      <c r="DDZ72" s="18"/>
      <c r="DEA72" s="18"/>
      <c r="DEB72" s="18"/>
      <c r="DEC72" s="18"/>
      <c r="DED72" s="18"/>
      <c r="DEE72" s="18"/>
      <c r="DEF72" s="18"/>
      <c r="DEG72" s="18"/>
      <c r="DEH72" s="18"/>
      <c r="DEI72" s="18"/>
      <c r="DEJ72" s="18"/>
      <c r="DEK72" s="18"/>
      <c r="DEL72" s="18"/>
      <c r="DEM72" s="18"/>
      <c r="DEN72" s="18"/>
      <c r="DEO72" s="18"/>
      <c r="DEP72" s="18"/>
      <c r="DEQ72" s="18"/>
      <c r="DER72" s="18"/>
      <c r="DES72" s="18"/>
      <c r="DET72" s="18"/>
      <c r="DEU72" s="18"/>
      <c r="DEV72" s="18"/>
      <c r="DEW72" s="18"/>
      <c r="DEX72" s="18"/>
      <c r="DEY72" s="18"/>
      <c r="DEZ72" s="18"/>
      <c r="DFA72" s="18"/>
      <c r="DFB72" s="18"/>
      <c r="DFC72" s="18"/>
      <c r="DFD72" s="18"/>
      <c r="DFE72" s="18"/>
      <c r="DFF72" s="18"/>
      <c r="DFG72" s="18"/>
      <c r="DFH72" s="18"/>
      <c r="DFI72" s="18"/>
      <c r="DFJ72" s="18"/>
      <c r="DFK72" s="18"/>
      <c r="DFL72" s="18"/>
      <c r="DFM72" s="18"/>
      <c r="DFN72" s="18"/>
      <c r="DFO72" s="18"/>
      <c r="DFP72" s="18"/>
      <c r="DFQ72" s="18"/>
      <c r="DFR72" s="18"/>
      <c r="DFS72" s="18"/>
      <c r="DFT72" s="18"/>
      <c r="DFU72" s="18"/>
      <c r="DFV72" s="18"/>
      <c r="DFW72" s="18"/>
      <c r="DFX72" s="18"/>
      <c r="DFY72" s="18"/>
      <c r="DFZ72" s="18"/>
      <c r="DGA72" s="18"/>
      <c r="DGB72" s="18"/>
      <c r="DGC72" s="18"/>
      <c r="DGD72" s="18"/>
      <c r="DGE72" s="18"/>
      <c r="DGF72" s="18"/>
      <c r="DGG72" s="18"/>
      <c r="DGH72" s="18"/>
      <c r="DGI72" s="18"/>
      <c r="DGJ72" s="18"/>
      <c r="DGK72" s="18"/>
      <c r="DGL72" s="18"/>
      <c r="DGM72" s="18"/>
      <c r="DGN72" s="18"/>
      <c r="DGO72" s="18"/>
      <c r="DGP72" s="18"/>
      <c r="DGQ72" s="18"/>
      <c r="DGR72" s="18"/>
      <c r="DGS72" s="18"/>
      <c r="DGT72" s="18"/>
      <c r="DGU72" s="18"/>
      <c r="DGV72" s="18"/>
      <c r="DGW72" s="18"/>
      <c r="DGX72" s="18"/>
      <c r="DGY72" s="18"/>
      <c r="DGZ72" s="18"/>
      <c r="DHA72" s="18"/>
      <c r="DHB72" s="18"/>
      <c r="DHC72" s="18"/>
      <c r="DHD72" s="18"/>
      <c r="DHE72" s="18"/>
      <c r="DHF72" s="18"/>
      <c r="DHG72" s="18"/>
      <c r="DHH72" s="18"/>
      <c r="DHI72" s="18"/>
      <c r="DHJ72" s="18"/>
      <c r="DHK72" s="18"/>
      <c r="DHL72" s="18"/>
      <c r="DHM72" s="18"/>
      <c r="DHN72" s="18"/>
      <c r="DHO72" s="18"/>
      <c r="DHP72" s="18"/>
      <c r="DHQ72" s="18"/>
      <c r="DHR72" s="18"/>
      <c r="DHS72" s="18"/>
      <c r="DHT72" s="18"/>
      <c r="DHU72" s="18"/>
      <c r="DHV72" s="18"/>
      <c r="DHW72" s="18"/>
      <c r="DHX72" s="18"/>
      <c r="DHY72" s="18"/>
      <c r="DHZ72" s="18"/>
      <c r="DIA72" s="18"/>
      <c r="DIB72" s="18"/>
      <c r="DIC72" s="18"/>
      <c r="DID72" s="18"/>
      <c r="DIE72" s="18"/>
      <c r="DIF72" s="18"/>
      <c r="DIG72" s="18"/>
      <c r="DIH72" s="18"/>
      <c r="DII72" s="18"/>
      <c r="DIJ72" s="18"/>
      <c r="DIK72" s="18"/>
      <c r="DIL72" s="18"/>
      <c r="DIM72" s="18"/>
      <c r="DIN72" s="18"/>
      <c r="DIO72" s="18"/>
      <c r="DIP72" s="18"/>
      <c r="DIQ72" s="18"/>
      <c r="DIR72" s="18"/>
      <c r="DIS72" s="18"/>
      <c r="DIT72" s="18"/>
      <c r="DIU72" s="18"/>
      <c r="DIV72" s="18"/>
      <c r="DIW72" s="18"/>
      <c r="DIX72" s="18"/>
      <c r="DIY72" s="18"/>
      <c r="DIZ72" s="18"/>
      <c r="DJA72" s="18"/>
      <c r="DJB72" s="18"/>
      <c r="DJC72" s="18"/>
      <c r="DJD72" s="18"/>
      <c r="DJE72" s="18"/>
      <c r="DJF72" s="18"/>
      <c r="DJG72" s="18"/>
      <c r="DJH72" s="18"/>
      <c r="DJI72" s="18"/>
      <c r="DJJ72" s="18"/>
      <c r="DJK72" s="18"/>
      <c r="DJL72" s="18"/>
      <c r="DJM72" s="18"/>
      <c r="DJN72" s="18"/>
      <c r="DJO72" s="18"/>
      <c r="DJP72" s="18"/>
      <c r="DJQ72" s="18"/>
      <c r="DJR72" s="18"/>
      <c r="DJS72" s="18"/>
      <c r="DJT72" s="18"/>
      <c r="DJU72" s="18"/>
      <c r="DJV72" s="18"/>
      <c r="DJW72" s="18"/>
      <c r="DJX72" s="18"/>
      <c r="DJY72" s="18"/>
      <c r="DJZ72" s="18"/>
      <c r="DKA72" s="18"/>
      <c r="DKB72" s="18"/>
      <c r="DKC72" s="18"/>
      <c r="DKD72" s="18"/>
      <c r="DKE72" s="18"/>
      <c r="DKF72" s="18"/>
      <c r="DKG72" s="18"/>
      <c r="DKH72" s="18"/>
      <c r="DKI72" s="18"/>
      <c r="DKJ72" s="18"/>
      <c r="DKK72" s="18"/>
      <c r="DKL72" s="18"/>
      <c r="DKM72" s="18"/>
      <c r="DKN72" s="18"/>
      <c r="DKO72" s="18"/>
      <c r="DKP72" s="18"/>
      <c r="DKQ72" s="18"/>
      <c r="DKR72" s="18"/>
      <c r="DKS72" s="18"/>
      <c r="DKT72" s="18"/>
      <c r="DKU72" s="18"/>
      <c r="DKV72" s="18"/>
      <c r="DKW72" s="18"/>
      <c r="DKX72" s="18"/>
      <c r="DKY72" s="18"/>
      <c r="DKZ72" s="18"/>
      <c r="DLA72" s="18"/>
      <c r="DLB72" s="18"/>
      <c r="DLC72" s="18"/>
      <c r="DLD72" s="18"/>
      <c r="DLE72" s="18"/>
      <c r="DLF72" s="18"/>
      <c r="DLG72" s="18"/>
      <c r="DLH72" s="18"/>
      <c r="DLI72" s="18"/>
      <c r="DLJ72" s="18"/>
      <c r="DLK72" s="18"/>
      <c r="DLL72" s="18"/>
      <c r="DLM72" s="18"/>
      <c r="DLN72" s="18"/>
      <c r="DLO72" s="18"/>
      <c r="DLP72" s="18"/>
      <c r="DLQ72" s="18"/>
      <c r="DLR72" s="18"/>
      <c r="DLS72" s="18"/>
      <c r="DLT72" s="18"/>
      <c r="DLU72" s="18"/>
      <c r="DLV72" s="18"/>
      <c r="DLW72" s="18"/>
      <c r="DLX72" s="18"/>
      <c r="DLY72" s="18"/>
      <c r="DLZ72" s="18"/>
      <c r="DMA72" s="18"/>
      <c r="DMB72" s="18"/>
      <c r="DMC72" s="18"/>
      <c r="DMD72" s="18"/>
      <c r="DME72" s="18"/>
      <c r="DMF72" s="18"/>
      <c r="DMG72" s="18"/>
      <c r="DMH72" s="18"/>
      <c r="DMI72" s="18"/>
      <c r="DMJ72" s="18"/>
      <c r="DMK72" s="18"/>
      <c r="DML72" s="18"/>
      <c r="DMM72" s="18"/>
      <c r="DMN72" s="18"/>
      <c r="DMO72" s="18"/>
      <c r="DMP72" s="18"/>
      <c r="DMQ72" s="18"/>
      <c r="DMR72" s="18"/>
      <c r="DMS72" s="18"/>
      <c r="DMT72" s="18"/>
      <c r="DMU72" s="18"/>
      <c r="DMV72" s="18"/>
      <c r="DMW72" s="18"/>
      <c r="DMX72" s="18"/>
      <c r="DMY72" s="18"/>
      <c r="DMZ72" s="18"/>
      <c r="DNA72" s="18"/>
      <c r="DNB72" s="18"/>
      <c r="DNC72" s="18"/>
      <c r="DND72" s="18"/>
      <c r="DNE72" s="18"/>
      <c r="DNF72" s="18"/>
      <c r="DNG72" s="18"/>
      <c r="DNH72" s="18"/>
      <c r="DNI72" s="18"/>
      <c r="DNJ72" s="18"/>
      <c r="DNK72" s="18"/>
      <c r="DNL72" s="18"/>
      <c r="DNM72" s="18"/>
      <c r="DNN72" s="18"/>
      <c r="DNO72" s="18"/>
      <c r="DNP72" s="18"/>
      <c r="DNQ72" s="18"/>
      <c r="DNR72" s="18"/>
      <c r="DNS72" s="18"/>
      <c r="DNT72" s="18"/>
      <c r="DNU72" s="18"/>
      <c r="DNV72" s="18"/>
      <c r="DNW72" s="18"/>
      <c r="DNX72" s="18"/>
      <c r="DNY72" s="18"/>
      <c r="DNZ72" s="18"/>
      <c r="DOA72" s="18"/>
      <c r="DOB72" s="18"/>
      <c r="DOC72" s="18"/>
      <c r="DOD72" s="18"/>
      <c r="DOE72" s="18"/>
      <c r="DOF72" s="18"/>
      <c r="DOG72" s="18"/>
      <c r="DOH72" s="18"/>
      <c r="DOI72" s="18"/>
      <c r="DOJ72" s="18"/>
      <c r="DOK72" s="18"/>
      <c r="DOL72" s="18"/>
      <c r="DOM72" s="18"/>
      <c r="DON72" s="18"/>
      <c r="DOO72" s="18"/>
      <c r="DOP72" s="18"/>
      <c r="DOQ72" s="18"/>
      <c r="DOR72" s="18"/>
      <c r="DOS72" s="18"/>
      <c r="DOT72" s="18"/>
      <c r="DOU72" s="18"/>
      <c r="DOV72" s="18"/>
      <c r="DOW72" s="18"/>
      <c r="DOX72" s="18"/>
      <c r="DOY72" s="18"/>
      <c r="DOZ72" s="18"/>
      <c r="DPA72" s="18"/>
      <c r="DPB72" s="18"/>
      <c r="DPC72" s="18"/>
      <c r="DPD72" s="18"/>
      <c r="DPE72" s="18"/>
      <c r="DPF72" s="18"/>
      <c r="DPG72" s="18"/>
      <c r="DPH72" s="18"/>
      <c r="DPI72" s="18"/>
      <c r="DPJ72" s="18"/>
      <c r="DPK72" s="18"/>
      <c r="DPL72" s="18"/>
      <c r="DPM72" s="18"/>
      <c r="DPN72" s="18"/>
      <c r="DPO72" s="18"/>
      <c r="DPP72" s="18"/>
      <c r="DPQ72" s="18"/>
      <c r="DPR72" s="18"/>
      <c r="DPS72" s="18"/>
      <c r="DPT72" s="18"/>
      <c r="DPU72" s="18"/>
      <c r="DPV72" s="18"/>
      <c r="DPW72" s="18"/>
      <c r="DPX72" s="18"/>
      <c r="DPY72" s="18"/>
      <c r="DPZ72" s="18"/>
      <c r="DQA72" s="18"/>
      <c r="DQB72" s="18"/>
      <c r="DQC72" s="18"/>
      <c r="DQD72" s="18"/>
      <c r="DQE72" s="18"/>
      <c r="DQF72" s="18"/>
      <c r="DQG72" s="18"/>
      <c r="DQH72" s="18"/>
      <c r="DQI72" s="18"/>
      <c r="DQJ72" s="18"/>
      <c r="DQK72" s="18"/>
      <c r="DQL72" s="18"/>
      <c r="DQM72" s="18"/>
      <c r="DQN72" s="18"/>
      <c r="DQO72" s="18"/>
      <c r="DQP72" s="18"/>
      <c r="DQQ72" s="18"/>
      <c r="DQR72" s="18"/>
      <c r="DQS72" s="18"/>
      <c r="DQT72" s="18"/>
      <c r="DQU72" s="18"/>
      <c r="DQV72" s="18"/>
      <c r="DQW72" s="18"/>
      <c r="DQX72" s="18"/>
      <c r="DQY72" s="18"/>
      <c r="DQZ72" s="18"/>
      <c r="DRA72" s="18"/>
      <c r="DRB72" s="18"/>
      <c r="DRC72" s="18"/>
      <c r="DRD72" s="18"/>
      <c r="DRE72" s="18"/>
      <c r="DRF72" s="18"/>
      <c r="DRG72" s="18"/>
      <c r="DRH72" s="18"/>
      <c r="DRI72" s="18"/>
      <c r="DRJ72" s="18"/>
      <c r="DRK72" s="18"/>
      <c r="DRL72" s="18"/>
      <c r="DRM72" s="18"/>
      <c r="DRN72" s="18"/>
      <c r="DRO72" s="18"/>
      <c r="DRP72" s="18"/>
      <c r="DRQ72" s="18"/>
      <c r="DRR72" s="18"/>
      <c r="DRS72" s="18"/>
      <c r="DRT72" s="18"/>
      <c r="DRU72" s="18"/>
      <c r="DRV72" s="18"/>
      <c r="DRW72" s="18"/>
      <c r="DRX72" s="18"/>
      <c r="DRY72" s="18"/>
      <c r="DRZ72" s="18"/>
      <c r="DSA72" s="18"/>
      <c r="DSB72" s="18"/>
      <c r="DSC72" s="18"/>
      <c r="DSD72" s="18"/>
      <c r="DSE72" s="18"/>
      <c r="DSF72" s="18"/>
      <c r="DSG72" s="18"/>
      <c r="DSH72" s="18"/>
      <c r="DSI72" s="18"/>
      <c r="DSJ72" s="18"/>
      <c r="DSK72" s="18"/>
      <c r="DSL72" s="18"/>
      <c r="DSM72" s="18"/>
      <c r="DSN72" s="18"/>
      <c r="DSO72" s="18"/>
      <c r="DSP72" s="18"/>
      <c r="DSQ72" s="18"/>
      <c r="DSR72" s="18"/>
      <c r="DSS72" s="18"/>
      <c r="DST72" s="18"/>
      <c r="DSU72" s="18"/>
      <c r="DSV72" s="18"/>
      <c r="DSW72" s="18"/>
      <c r="DSX72" s="18"/>
      <c r="DSY72" s="18"/>
      <c r="DSZ72" s="18"/>
      <c r="DTA72" s="18"/>
      <c r="DTB72" s="18"/>
      <c r="DTC72" s="18"/>
      <c r="DTD72" s="18"/>
      <c r="DTE72" s="18"/>
      <c r="DTF72" s="18"/>
      <c r="DTG72" s="18"/>
      <c r="DTH72" s="18"/>
      <c r="DTI72" s="18"/>
      <c r="DTJ72" s="18"/>
      <c r="DTK72" s="18"/>
      <c r="DTL72" s="18"/>
      <c r="DTM72" s="18"/>
      <c r="DTN72" s="18"/>
      <c r="DTO72" s="18"/>
      <c r="DTP72" s="18"/>
      <c r="DTQ72" s="18"/>
      <c r="DTR72" s="18"/>
      <c r="DTS72" s="18"/>
      <c r="DTT72" s="18"/>
      <c r="DTU72" s="18"/>
      <c r="DTV72" s="18"/>
      <c r="DTW72" s="18"/>
      <c r="DTX72" s="18"/>
      <c r="DTY72" s="18"/>
      <c r="DTZ72" s="18"/>
      <c r="DUA72" s="18"/>
      <c r="DUB72" s="18"/>
      <c r="DUC72" s="18"/>
      <c r="DUD72" s="18"/>
      <c r="DUE72" s="18"/>
      <c r="DUF72" s="18"/>
      <c r="DUG72" s="18"/>
      <c r="DUH72" s="18"/>
      <c r="DUI72" s="18"/>
      <c r="DUJ72" s="18"/>
      <c r="DUK72" s="18"/>
      <c r="DUL72" s="18"/>
      <c r="DUM72" s="18"/>
      <c r="DUN72" s="18"/>
      <c r="DUO72" s="18"/>
      <c r="DUP72" s="18"/>
      <c r="DUQ72" s="18"/>
      <c r="DUR72" s="18"/>
      <c r="DUS72" s="18"/>
      <c r="DUT72" s="18"/>
      <c r="DUU72" s="18"/>
      <c r="DUV72" s="18"/>
      <c r="DUW72" s="18"/>
      <c r="DUX72" s="18"/>
      <c r="DUY72" s="18"/>
      <c r="DUZ72" s="18"/>
      <c r="DVA72" s="18"/>
      <c r="DVB72" s="18"/>
      <c r="DVC72" s="18"/>
      <c r="DVD72" s="18"/>
      <c r="DVE72" s="18"/>
      <c r="DVF72" s="18"/>
      <c r="DVG72" s="18"/>
      <c r="DVH72" s="18"/>
      <c r="DVI72" s="18"/>
      <c r="DVJ72" s="18"/>
      <c r="DVK72" s="18"/>
      <c r="DVL72" s="18"/>
      <c r="DVM72" s="18"/>
      <c r="DVN72" s="18"/>
      <c r="DVO72" s="18"/>
      <c r="DVP72" s="18"/>
      <c r="DVQ72" s="18"/>
      <c r="DVR72" s="18"/>
      <c r="DVS72" s="18"/>
      <c r="DVT72" s="18"/>
      <c r="DVU72" s="18"/>
      <c r="DVV72" s="18"/>
      <c r="DVW72" s="18"/>
      <c r="DVX72" s="18"/>
      <c r="DVY72" s="18"/>
      <c r="DVZ72" s="18"/>
      <c r="DWA72" s="18"/>
      <c r="DWB72" s="18"/>
      <c r="DWC72" s="18"/>
      <c r="DWD72" s="18"/>
      <c r="DWE72" s="18"/>
      <c r="DWF72" s="18"/>
      <c r="DWG72" s="18"/>
      <c r="DWH72" s="18"/>
      <c r="DWI72" s="18"/>
      <c r="DWJ72" s="18"/>
      <c r="DWK72" s="18"/>
      <c r="DWL72" s="18"/>
      <c r="DWM72" s="18"/>
      <c r="DWN72" s="18"/>
      <c r="DWO72" s="18"/>
      <c r="DWP72" s="18"/>
      <c r="DWQ72" s="18"/>
      <c r="DWR72" s="18"/>
      <c r="DWS72" s="18"/>
      <c r="DWT72" s="18"/>
      <c r="DWU72" s="18"/>
      <c r="DWV72" s="18"/>
      <c r="DWW72" s="18"/>
      <c r="DWX72" s="18"/>
      <c r="DWY72" s="18"/>
      <c r="DWZ72" s="18"/>
      <c r="DXA72" s="18"/>
      <c r="DXB72" s="18"/>
      <c r="DXC72" s="18"/>
      <c r="DXD72" s="18"/>
      <c r="DXE72" s="18"/>
      <c r="DXF72" s="18"/>
      <c r="DXG72" s="18"/>
      <c r="DXH72" s="18"/>
      <c r="DXI72" s="18"/>
      <c r="DXJ72" s="18"/>
      <c r="DXK72" s="18"/>
      <c r="DXL72" s="18"/>
      <c r="DXM72" s="18"/>
      <c r="DXN72" s="18"/>
      <c r="DXO72" s="18"/>
      <c r="DXP72" s="18"/>
      <c r="DXQ72" s="18"/>
      <c r="DXR72" s="18"/>
      <c r="DXS72" s="18"/>
      <c r="DXT72" s="18"/>
      <c r="DXU72" s="18"/>
      <c r="DXV72" s="18"/>
      <c r="DXW72" s="18"/>
      <c r="DXX72" s="18"/>
      <c r="DXY72" s="18"/>
      <c r="DXZ72" s="18"/>
      <c r="DYA72" s="18"/>
      <c r="DYB72" s="18"/>
      <c r="DYC72" s="18"/>
      <c r="DYD72" s="18"/>
      <c r="DYE72" s="18"/>
      <c r="DYF72" s="18"/>
      <c r="DYG72" s="18"/>
      <c r="DYH72" s="18"/>
      <c r="DYI72" s="18"/>
      <c r="DYJ72" s="18"/>
      <c r="DYK72" s="18"/>
      <c r="DYL72" s="18"/>
      <c r="DYM72" s="18"/>
      <c r="DYN72" s="18"/>
      <c r="DYO72" s="18"/>
      <c r="DYP72" s="18"/>
      <c r="DYQ72" s="18"/>
      <c r="DYR72" s="18"/>
      <c r="DYS72" s="18"/>
      <c r="DYT72" s="18"/>
      <c r="DYU72" s="18"/>
      <c r="DYV72" s="18"/>
      <c r="DYW72" s="18"/>
      <c r="DYX72" s="18"/>
      <c r="DYY72" s="18"/>
      <c r="DYZ72" s="18"/>
      <c r="DZA72" s="18"/>
      <c r="DZB72" s="18"/>
      <c r="DZC72" s="18"/>
      <c r="DZD72" s="18"/>
      <c r="DZE72" s="18"/>
      <c r="DZF72" s="18"/>
      <c r="DZG72" s="18"/>
      <c r="DZH72" s="18"/>
      <c r="DZI72" s="18"/>
      <c r="DZJ72" s="18"/>
      <c r="DZK72" s="18"/>
      <c r="DZL72" s="18"/>
      <c r="DZM72" s="18"/>
      <c r="DZN72" s="18"/>
      <c r="DZO72" s="18"/>
      <c r="DZP72" s="18"/>
      <c r="DZQ72" s="18"/>
      <c r="DZR72" s="18"/>
      <c r="DZS72" s="18"/>
      <c r="DZT72" s="18"/>
      <c r="DZU72" s="18"/>
      <c r="DZV72" s="18"/>
      <c r="DZW72" s="18"/>
      <c r="DZX72" s="18"/>
      <c r="DZY72" s="18"/>
      <c r="DZZ72" s="18"/>
      <c r="EAA72" s="18"/>
      <c r="EAB72" s="18"/>
      <c r="EAC72" s="18"/>
      <c r="EAD72" s="18"/>
      <c r="EAE72" s="18"/>
      <c r="EAF72" s="18"/>
      <c r="EAG72" s="18"/>
      <c r="EAH72" s="18"/>
      <c r="EAI72" s="18"/>
      <c r="EAJ72" s="18"/>
      <c r="EAK72" s="18"/>
      <c r="EAL72" s="18"/>
      <c r="EAM72" s="18"/>
      <c r="EAN72" s="18"/>
      <c r="EAO72" s="18"/>
      <c r="EAP72" s="18"/>
      <c r="EAQ72" s="18"/>
      <c r="EAR72" s="18"/>
      <c r="EAS72" s="18"/>
      <c r="EAT72" s="18"/>
      <c r="EAU72" s="18"/>
      <c r="EAV72" s="18"/>
      <c r="EAW72" s="18"/>
      <c r="EAX72" s="18"/>
      <c r="EAY72" s="18"/>
      <c r="EAZ72" s="18"/>
      <c r="EBA72" s="18"/>
      <c r="EBB72" s="18"/>
      <c r="EBC72" s="18"/>
      <c r="EBD72" s="18"/>
      <c r="EBE72" s="18"/>
      <c r="EBF72" s="18"/>
      <c r="EBG72" s="18"/>
      <c r="EBH72" s="18"/>
      <c r="EBI72" s="18"/>
      <c r="EBJ72" s="18"/>
      <c r="EBK72" s="18"/>
      <c r="EBL72" s="18"/>
      <c r="EBM72" s="18"/>
      <c r="EBN72" s="18"/>
      <c r="EBO72" s="18"/>
      <c r="EBP72" s="18"/>
      <c r="EBQ72" s="18"/>
      <c r="EBR72" s="18"/>
      <c r="EBS72" s="18"/>
      <c r="EBT72" s="18"/>
      <c r="EBU72" s="18"/>
      <c r="EBV72" s="18"/>
      <c r="EBW72" s="18"/>
      <c r="EBX72" s="18"/>
      <c r="EBY72" s="18"/>
      <c r="EBZ72" s="18"/>
      <c r="ECA72" s="18"/>
      <c r="ECB72" s="18"/>
      <c r="ECC72" s="18"/>
      <c r="ECD72" s="18"/>
      <c r="ECE72" s="18"/>
      <c r="ECF72" s="18"/>
      <c r="ECG72" s="18"/>
      <c r="ECH72" s="18"/>
      <c r="ECI72" s="18"/>
      <c r="ECJ72" s="18"/>
      <c r="ECK72" s="18"/>
      <c r="ECL72" s="18"/>
      <c r="ECM72" s="18"/>
      <c r="ECN72" s="18"/>
      <c r="ECO72" s="18"/>
      <c r="ECP72" s="18"/>
      <c r="ECQ72" s="18"/>
      <c r="ECR72" s="18"/>
      <c r="ECS72" s="18"/>
      <c r="ECT72" s="18"/>
      <c r="ECU72" s="18"/>
      <c r="ECV72" s="18"/>
      <c r="ECW72" s="18"/>
      <c r="ECX72" s="18"/>
      <c r="ECY72" s="18"/>
      <c r="ECZ72" s="18"/>
      <c r="EDA72" s="18"/>
      <c r="EDB72" s="18"/>
      <c r="EDC72" s="18"/>
      <c r="EDD72" s="18"/>
      <c r="EDE72" s="18"/>
      <c r="EDF72" s="18"/>
      <c r="EDG72" s="18"/>
      <c r="EDH72" s="18"/>
      <c r="EDI72" s="18"/>
      <c r="EDJ72" s="18"/>
      <c r="EDK72" s="18"/>
      <c r="EDL72" s="18"/>
      <c r="EDM72" s="18"/>
      <c r="EDN72" s="18"/>
      <c r="EDO72" s="18"/>
      <c r="EDP72" s="18"/>
      <c r="EDQ72" s="18"/>
      <c r="EDR72" s="18"/>
      <c r="EDS72" s="18"/>
      <c r="EDT72" s="18"/>
      <c r="EDU72" s="18"/>
      <c r="EDV72" s="18"/>
      <c r="EDW72" s="18"/>
      <c r="EDX72" s="18"/>
      <c r="EDY72" s="18"/>
      <c r="EDZ72" s="18"/>
      <c r="EEA72" s="18"/>
      <c r="EEB72" s="18"/>
      <c r="EEC72" s="18"/>
      <c r="EED72" s="18"/>
      <c r="EEE72" s="18"/>
      <c r="EEF72" s="18"/>
      <c r="EEG72" s="18"/>
      <c r="EEH72" s="18"/>
      <c r="EEI72" s="18"/>
      <c r="EEJ72" s="18"/>
      <c r="EEK72" s="18"/>
      <c r="EEL72" s="18"/>
      <c r="EEM72" s="18"/>
      <c r="EEN72" s="18"/>
      <c r="EEO72" s="18"/>
      <c r="EEP72" s="18"/>
      <c r="EEQ72" s="18"/>
      <c r="EER72" s="18"/>
      <c r="EES72" s="18"/>
      <c r="EET72" s="18"/>
      <c r="EEU72" s="18"/>
      <c r="EEV72" s="18"/>
      <c r="EEW72" s="18"/>
      <c r="EEX72" s="18"/>
      <c r="EEY72" s="18"/>
      <c r="EEZ72" s="18"/>
      <c r="EFA72" s="18"/>
      <c r="EFB72" s="18"/>
      <c r="EFC72" s="18"/>
      <c r="EFD72" s="18"/>
      <c r="EFE72" s="18"/>
      <c r="EFF72" s="18"/>
      <c r="EFG72" s="18"/>
      <c r="EFH72" s="18"/>
      <c r="EFI72" s="18"/>
      <c r="EFJ72" s="18"/>
      <c r="EFK72" s="18"/>
      <c r="EFL72" s="18"/>
      <c r="EFM72" s="18"/>
      <c r="EFN72" s="18"/>
      <c r="EFO72" s="18"/>
      <c r="EFP72" s="18"/>
      <c r="EFQ72" s="18"/>
      <c r="EFR72" s="18"/>
      <c r="EFS72" s="18"/>
      <c r="EFT72" s="18"/>
      <c r="EFU72" s="18"/>
      <c r="EFV72" s="18"/>
      <c r="EFW72" s="18"/>
      <c r="EFX72" s="18"/>
      <c r="EFY72" s="18"/>
      <c r="EFZ72" s="18"/>
      <c r="EGA72" s="18"/>
      <c r="EGB72" s="18"/>
      <c r="EGC72" s="18"/>
      <c r="EGD72" s="18"/>
      <c r="EGE72" s="18"/>
      <c r="EGF72" s="18"/>
      <c r="EGG72" s="18"/>
      <c r="EGH72" s="18"/>
      <c r="EGI72" s="18"/>
      <c r="EGJ72" s="18"/>
      <c r="EGK72" s="18"/>
      <c r="EGL72" s="18"/>
      <c r="EGM72" s="18"/>
      <c r="EGN72" s="18"/>
      <c r="EGO72" s="18"/>
      <c r="EGP72" s="18"/>
      <c r="EGQ72" s="18"/>
      <c r="EGR72" s="18"/>
      <c r="EGS72" s="18"/>
      <c r="EGT72" s="18"/>
      <c r="EGU72" s="18"/>
      <c r="EGV72" s="18"/>
      <c r="EGW72" s="18"/>
      <c r="EGX72" s="18"/>
      <c r="EGY72" s="18"/>
      <c r="EGZ72" s="18"/>
      <c r="EHA72" s="18"/>
      <c r="EHB72" s="18"/>
      <c r="EHC72" s="18"/>
      <c r="EHD72" s="18"/>
      <c r="EHE72" s="18"/>
      <c r="EHF72" s="18"/>
      <c r="EHG72" s="18"/>
      <c r="EHH72" s="18"/>
      <c r="EHI72" s="18"/>
      <c r="EHJ72" s="18"/>
      <c r="EHK72" s="18"/>
      <c r="EHL72" s="18"/>
      <c r="EHM72" s="18"/>
      <c r="EHN72" s="18"/>
      <c r="EHO72" s="18"/>
      <c r="EHP72" s="18"/>
      <c r="EHQ72" s="18"/>
      <c r="EHR72" s="18"/>
      <c r="EHS72" s="18"/>
      <c r="EHT72" s="18"/>
      <c r="EHU72" s="18"/>
      <c r="EHV72" s="18"/>
      <c r="EHW72" s="18"/>
      <c r="EHX72" s="18"/>
      <c r="EHY72" s="18"/>
      <c r="EHZ72" s="18"/>
      <c r="EIA72" s="18"/>
      <c r="EIB72" s="18"/>
      <c r="EIC72" s="18"/>
      <c r="EID72" s="18"/>
      <c r="EIE72" s="18"/>
      <c r="EIF72" s="18"/>
      <c r="EIG72" s="18"/>
      <c r="EIH72" s="18"/>
      <c r="EII72" s="18"/>
      <c r="EIJ72" s="18"/>
      <c r="EIK72" s="18"/>
      <c r="EIL72" s="18"/>
      <c r="EIM72" s="18"/>
      <c r="EIN72" s="18"/>
      <c r="EIO72" s="18"/>
      <c r="EIP72" s="18"/>
      <c r="EIQ72" s="18"/>
      <c r="EIR72" s="18"/>
      <c r="EIS72" s="18"/>
      <c r="EIT72" s="18"/>
      <c r="EIU72" s="18"/>
      <c r="EIV72" s="18"/>
      <c r="EIW72" s="18"/>
      <c r="EIX72" s="18"/>
      <c r="EIY72" s="18"/>
      <c r="EIZ72" s="18"/>
      <c r="EJA72" s="18"/>
      <c r="EJB72" s="18"/>
      <c r="EJC72" s="18"/>
      <c r="EJD72" s="18"/>
      <c r="EJE72" s="18"/>
      <c r="EJF72" s="18"/>
      <c r="EJG72" s="18"/>
      <c r="EJH72" s="18"/>
      <c r="EJI72" s="18"/>
      <c r="EJJ72" s="18"/>
      <c r="EJK72" s="18"/>
      <c r="EJL72" s="18"/>
      <c r="EJM72" s="18"/>
      <c r="EJN72" s="18"/>
      <c r="EJO72" s="18"/>
      <c r="EJP72" s="18"/>
      <c r="EJQ72" s="18"/>
      <c r="EJR72" s="18"/>
      <c r="EJS72" s="18"/>
      <c r="EJT72" s="18"/>
      <c r="EJU72" s="18"/>
      <c r="EJV72" s="18"/>
      <c r="EJW72" s="18"/>
      <c r="EJX72" s="18"/>
      <c r="EJY72" s="18"/>
      <c r="EJZ72" s="18"/>
      <c r="EKA72" s="18"/>
      <c r="EKB72" s="18"/>
      <c r="EKC72" s="18"/>
      <c r="EKD72" s="18"/>
      <c r="EKE72" s="18"/>
      <c r="EKF72" s="18"/>
      <c r="EKG72" s="18"/>
      <c r="EKH72" s="18"/>
      <c r="EKI72" s="18"/>
      <c r="EKJ72" s="18"/>
      <c r="EKK72" s="18"/>
      <c r="EKL72" s="18"/>
      <c r="EKM72" s="18"/>
      <c r="EKN72" s="18"/>
      <c r="EKO72" s="18"/>
      <c r="EKP72" s="18"/>
      <c r="EKQ72" s="18"/>
      <c r="EKR72" s="18"/>
      <c r="EKS72" s="18"/>
      <c r="EKT72" s="18"/>
      <c r="EKU72" s="18"/>
      <c r="EKV72" s="18"/>
      <c r="EKW72" s="18"/>
      <c r="EKX72" s="18"/>
      <c r="EKY72" s="18"/>
      <c r="EKZ72" s="18"/>
      <c r="ELA72" s="18"/>
      <c r="ELB72" s="18"/>
      <c r="ELC72" s="18"/>
      <c r="ELD72" s="18"/>
      <c r="ELE72" s="18"/>
      <c r="ELF72" s="18"/>
      <c r="ELG72" s="18"/>
      <c r="ELH72" s="18"/>
      <c r="ELI72" s="18"/>
      <c r="ELJ72" s="18"/>
      <c r="ELK72" s="18"/>
      <c r="ELL72" s="18"/>
      <c r="ELM72" s="18"/>
      <c r="ELN72" s="18"/>
      <c r="ELO72" s="18"/>
      <c r="ELP72" s="18"/>
      <c r="ELQ72" s="18"/>
      <c r="ELR72" s="18"/>
      <c r="ELS72" s="18"/>
      <c r="ELT72" s="18"/>
      <c r="ELU72" s="18"/>
      <c r="ELV72" s="18"/>
      <c r="ELW72" s="18"/>
      <c r="ELX72" s="18"/>
      <c r="ELY72" s="18"/>
      <c r="ELZ72" s="18"/>
      <c r="EMA72" s="18"/>
      <c r="EMB72" s="18"/>
      <c r="EMC72" s="18"/>
      <c r="EMD72" s="18"/>
      <c r="EME72" s="18"/>
      <c r="EMF72" s="18"/>
      <c r="EMG72" s="18"/>
      <c r="EMH72" s="18"/>
      <c r="EMI72" s="18"/>
      <c r="EMJ72" s="18"/>
      <c r="EMK72" s="18"/>
      <c r="EML72" s="18"/>
      <c r="EMM72" s="18"/>
      <c r="EMN72" s="18"/>
      <c r="EMO72" s="18"/>
      <c r="EMP72" s="18"/>
      <c r="EMQ72" s="18"/>
      <c r="EMR72" s="18"/>
      <c r="EMS72" s="18"/>
      <c r="EMT72" s="18"/>
      <c r="EMU72" s="18"/>
      <c r="EMV72" s="18"/>
      <c r="EMW72" s="18"/>
      <c r="EMX72" s="18"/>
      <c r="EMY72" s="18"/>
      <c r="EMZ72" s="18"/>
      <c r="ENA72" s="18"/>
      <c r="ENB72" s="18"/>
      <c r="ENC72" s="18"/>
      <c r="END72" s="18"/>
      <c r="ENE72" s="18"/>
      <c r="ENF72" s="18"/>
      <c r="ENG72" s="18"/>
      <c r="ENH72" s="18"/>
      <c r="ENI72" s="18"/>
      <c r="ENJ72" s="18"/>
      <c r="ENK72" s="18"/>
      <c r="ENL72" s="18"/>
      <c r="ENM72" s="18"/>
      <c r="ENN72" s="18"/>
      <c r="ENO72" s="18"/>
      <c r="ENP72" s="18"/>
      <c r="ENQ72" s="18"/>
      <c r="ENR72" s="18"/>
      <c r="ENS72" s="18"/>
      <c r="ENT72" s="18"/>
      <c r="ENU72" s="18"/>
      <c r="ENV72" s="18"/>
      <c r="ENW72" s="18"/>
      <c r="ENX72" s="18"/>
      <c r="ENY72" s="18"/>
      <c r="ENZ72" s="18"/>
      <c r="EOA72" s="18"/>
      <c r="EOB72" s="18"/>
      <c r="EOC72" s="18"/>
      <c r="EOD72" s="18"/>
      <c r="EOE72" s="18"/>
      <c r="EOF72" s="18"/>
      <c r="EOG72" s="18"/>
      <c r="EOH72" s="18"/>
      <c r="EOI72" s="18"/>
      <c r="EOJ72" s="18"/>
      <c r="EOK72" s="18"/>
      <c r="EOL72" s="18"/>
      <c r="EOM72" s="18"/>
      <c r="EON72" s="18"/>
      <c r="EOO72" s="18"/>
      <c r="EOP72" s="18"/>
      <c r="EOQ72" s="18"/>
      <c r="EOR72" s="18"/>
      <c r="EOS72" s="18"/>
      <c r="EOT72" s="18"/>
      <c r="EOU72" s="18"/>
      <c r="EOV72" s="18"/>
      <c r="EOW72" s="18"/>
      <c r="EOX72" s="18"/>
      <c r="EOY72" s="18"/>
      <c r="EOZ72" s="18"/>
      <c r="EPA72" s="18"/>
      <c r="EPB72" s="18"/>
      <c r="EPC72" s="18"/>
      <c r="EPD72" s="18"/>
      <c r="EPE72" s="18"/>
      <c r="EPF72" s="18"/>
      <c r="EPG72" s="18"/>
      <c r="EPH72" s="18"/>
      <c r="EPI72" s="18"/>
      <c r="EPJ72" s="18"/>
      <c r="EPK72" s="18"/>
      <c r="EPL72" s="18"/>
      <c r="EPM72" s="18"/>
      <c r="EPN72" s="18"/>
      <c r="EPO72" s="18"/>
      <c r="EPP72" s="18"/>
      <c r="EPQ72" s="18"/>
      <c r="EPR72" s="18"/>
      <c r="EPS72" s="18"/>
      <c r="EPT72" s="18"/>
      <c r="EPU72" s="18"/>
      <c r="EPV72" s="18"/>
      <c r="EPW72" s="18"/>
      <c r="EPX72" s="18"/>
      <c r="EPY72" s="18"/>
      <c r="EPZ72" s="18"/>
      <c r="EQA72" s="18"/>
      <c r="EQB72" s="18"/>
      <c r="EQC72" s="18"/>
      <c r="EQD72" s="18"/>
      <c r="EQE72" s="18"/>
      <c r="EQF72" s="18"/>
      <c r="EQG72" s="18"/>
      <c r="EQH72" s="18"/>
      <c r="EQI72" s="18"/>
      <c r="EQJ72" s="18"/>
      <c r="EQK72" s="18"/>
      <c r="EQL72" s="18"/>
      <c r="EQM72" s="18"/>
      <c r="EQN72" s="18"/>
      <c r="EQO72" s="18"/>
      <c r="EQP72" s="18"/>
      <c r="EQQ72" s="18"/>
      <c r="EQR72" s="18"/>
      <c r="EQS72" s="18"/>
      <c r="EQT72" s="18"/>
      <c r="EQU72" s="18"/>
      <c r="EQV72" s="18"/>
      <c r="EQW72" s="18"/>
      <c r="EQX72" s="18"/>
      <c r="EQY72" s="18"/>
      <c r="EQZ72" s="18"/>
      <c r="ERA72" s="18"/>
      <c r="ERB72" s="18"/>
      <c r="ERC72" s="18"/>
      <c r="ERD72" s="18"/>
      <c r="ERE72" s="18"/>
      <c r="ERF72" s="18"/>
      <c r="ERG72" s="18"/>
      <c r="ERH72" s="18"/>
      <c r="ERI72" s="18"/>
      <c r="ERJ72" s="18"/>
      <c r="ERK72" s="18"/>
      <c r="ERL72" s="18"/>
      <c r="ERM72" s="18"/>
      <c r="ERN72" s="18"/>
      <c r="ERO72" s="18"/>
      <c r="ERP72" s="18"/>
      <c r="ERQ72" s="18"/>
      <c r="ERR72" s="18"/>
      <c r="ERS72" s="18"/>
      <c r="ERT72" s="18"/>
      <c r="ERU72" s="18"/>
      <c r="ERV72" s="18"/>
      <c r="ERW72" s="18"/>
      <c r="ERX72" s="18"/>
      <c r="ERY72" s="18"/>
      <c r="ERZ72" s="18"/>
      <c r="ESA72" s="18"/>
      <c r="ESB72" s="18"/>
      <c r="ESC72" s="18"/>
      <c r="ESD72" s="18"/>
      <c r="ESE72" s="18"/>
      <c r="ESF72" s="18"/>
      <c r="ESG72" s="18"/>
      <c r="ESH72" s="18"/>
      <c r="ESI72" s="18"/>
      <c r="ESJ72" s="18"/>
      <c r="ESK72" s="18"/>
      <c r="ESL72" s="18"/>
      <c r="ESM72" s="18"/>
      <c r="ESN72" s="18"/>
      <c r="ESO72" s="18"/>
      <c r="ESP72" s="18"/>
      <c r="ESQ72" s="18"/>
      <c r="ESR72" s="18"/>
      <c r="ESS72" s="18"/>
      <c r="EST72" s="18"/>
      <c r="ESU72" s="18"/>
      <c r="ESV72" s="18"/>
      <c r="ESW72" s="18"/>
      <c r="ESX72" s="18"/>
      <c r="ESY72" s="18"/>
      <c r="ESZ72" s="18"/>
      <c r="ETA72" s="18"/>
      <c r="ETB72" s="18"/>
      <c r="ETC72" s="18"/>
      <c r="ETD72" s="18"/>
      <c r="ETE72" s="18"/>
      <c r="ETF72" s="18"/>
      <c r="ETG72" s="18"/>
      <c r="ETH72" s="18"/>
      <c r="ETI72" s="18"/>
      <c r="ETJ72" s="18"/>
      <c r="ETK72" s="18"/>
      <c r="ETL72" s="18"/>
      <c r="ETM72" s="18"/>
      <c r="ETN72" s="18"/>
      <c r="ETO72" s="18"/>
      <c r="ETP72" s="18"/>
      <c r="ETQ72" s="18"/>
      <c r="ETR72" s="18"/>
      <c r="ETS72" s="18"/>
      <c r="ETT72" s="18"/>
      <c r="ETU72" s="18"/>
      <c r="ETV72" s="18"/>
      <c r="ETW72" s="18"/>
      <c r="ETX72" s="18"/>
      <c r="ETY72" s="18"/>
      <c r="ETZ72" s="18"/>
      <c r="EUA72" s="18"/>
      <c r="EUB72" s="18"/>
      <c r="EUC72" s="18"/>
      <c r="EUD72" s="18"/>
      <c r="EUE72" s="18"/>
      <c r="EUF72" s="18"/>
      <c r="EUG72" s="18"/>
      <c r="EUH72" s="18"/>
      <c r="EUI72" s="18"/>
      <c r="EUJ72" s="18"/>
      <c r="EUK72" s="18"/>
      <c r="EUL72" s="18"/>
      <c r="EUM72" s="18"/>
      <c r="EUN72" s="18"/>
      <c r="EUO72" s="18"/>
      <c r="EUP72" s="18"/>
      <c r="EUQ72" s="18"/>
      <c r="EUR72" s="18"/>
      <c r="EUS72" s="18"/>
      <c r="EUT72" s="18"/>
      <c r="EUU72" s="18"/>
      <c r="EUV72" s="18"/>
      <c r="EUW72" s="18"/>
      <c r="EUX72" s="18"/>
      <c r="EUY72" s="18"/>
      <c r="EUZ72" s="18"/>
      <c r="EVA72" s="18"/>
      <c r="EVB72" s="18"/>
      <c r="EVC72" s="18"/>
      <c r="EVD72" s="18"/>
      <c r="EVE72" s="18"/>
      <c r="EVF72" s="18"/>
      <c r="EVG72" s="18"/>
      <c r="EVH72" s="18"/>
      <c r="EVI72" s="18"/>
      <c r="EVJ72" s="18"/>
      <c r="EVK72" s="18"/>
      <c r="EVL72" s="18"/>
      <c r="EVM72" s="18"/>
      <c r="EVN72" s="18"/>
      <c r="EVO72" s="18"/>
      <c r="EVP72" s="18"/>
      <c r="EVQ72" s="18"/>
      <c r="EVR72" s="18"/>
      <c r="EVS72" s="18"/>
      <c r="EVT72" s="18"/>
      <c r="EVU72" s="18"/>
      <c r="EVV72" s="18"/>
      <c r="EVW72" s="18"/>
      <c r="EVX72" s="18"/>
      <c r="EVY72" s="18"/>
      <c r="EVZ72" s="18"/>
      <c r="EWA72" s="18"/>
      <c r="EWB72" s="18"/>
      <c r="EWC72" s="18"/>
      <c r="EWD72" s="18"/>
      <c r="EWE72" s="18"/>
      <c r="EWF72" s="18"/>
      <c r="EWG72" s="18"/>
      <c r="EWH72" s="18"/>
      <c r="EWI72" s="18"/>
      <c r="EWJ72" s="18"/>
      <c r="EWK72" s="18"/>
      <c r="EWL72" s="18"/>
      <c r="EWM72" s="18"/>
      <c r="EWN72" s="18"/>
      <c r="EWO72" s="18"/>
      <c r="EWP72" s="18"/>
      <c r="EWQ72" s="18"/>
      <c r="EWR72" s="18"/>
      <c r="EWS72" s="18"/>
      <c r="EWT72" s="18"/>
      <c r="EWU72" s="18"/>
      <c r="EWV72" s="18"/>
      <c r="EWW72" s="18"/>
      <c r="EWX72" s="18"/>
      <c r="EWY72" s="18"/>
      <c r="EWZ72" s="18"/>
      <c r="EXA72" s="18"/>
      <c r="EXB72" s="18"/>
      <c r="EXC72" s="18"/>
      <c r="EXD72" s="18"/>
      <c r="EXE72" s="18"/>
      <c r="EXF72" s="18"/>
      <c r="EXG72" s="18"/>
      <c r="EXH72" s="18"/>
      <c r="EXI72" s="18"/>
      <c r="EXJ72" s="18"/>
      <c r="EXK72" s="18"/>
      <c r="EXL72" s="18"/>
      <c r="EXM72" s="18"/>
      <c r="EXN72" s="18"/>
      <c r="EXO72" s="18"/>
      <c r="EXP72" s="18"/>
      <c r="EXQ72" s="18"/>
      <c r="EXR72" s="18"/>
      <c r="EXS72" s="18"/>
      <c r="EXT72" s="18"/>
      <c r="EXU72" s="18"/>
      <c r="EXV72" s="18"/>
      <c r="EXW72" s="18"/>
      <c r="EXX72" s="18"/>
      <c r="EXY72" s="18"/>
      <c r="EXZ72" s="18"/>
      <c r="EYA72" s="18"/>
      <c r="EYB72" s="18"/>
      <c r="EYC72" s="18"/>
      <c r="EYD72" s="18"/>
      <c r="EYE72" s="18"/>
      <c r="EYF72" s="18"/>
      <c r="EYG72" s="18"/>
      <c r="EYH72" s="18"/>
      <c r="EYI72" s="18"/>
      <c r="EYJ72" s="18"/>
      <c r="EYK72" s="18"/>
      <c r="EYL72" s="18"/>
      <c r="EYM72" s="18"/>
      <c r="EYN72" s="18"/>
      <c r="EYO72" s="18"/>
      <c r="EYP72" s="18"/>
      <c r="EYQ72" s="18"/>
      <c r="EYR72" s="18"/>
      <c r="EYS72" s="18"/>
      <c r="EYT72" s="18"/>
      <c r="EYU72" s="18"/>
      <c r="EYV72" s="18"/>
      <c r="EYW72" s="18"/>
      <c r="EYX72" s="18"/>
      <c r="EYY72" s="18"/>
      <c r="EYZ72" s="18"/>
      <c r="EZA72" s="18"/>
      <c r="EZB72" s="18"/>
      <c r="EZC72" s="18"/>
      <c r="EZD72" s="18"/>
      <c r="EZE72" s="18"/>
      <c r="EZF72" s="18"/>
      <c r="EZG72" s="18"/>
      <c r="EZH72" s="18"/>
      <c r="EZI72" s="18"/>
      <c r="EZJ72" s="18"/>
      <c r="EZK72" s="18"/>
      <c r="EZL72" s="18"/>
      <c r="EZM72" s="18"/>
      <c r="EZN72" s="18"/>
      <c r="EZO72" s="18"/>
      <c r="EZP72" s="18"/>
      <c r="EZQ72" s="18"/>
      <c r="EZR72" s="18"/>
      <c r="EZS72" s="18"/>
      <c r="EZT72" s="18"/>
      <c r="EZU72" s="18"/>
      <c r="EZV72" s="18"/>
      <c r="EZW72" s="18"/>
      <c r="EZX72" s="18"/>
      <c r="EZY72" s="18"/>
      <c r="EZZ72" s="18"/>
      <c r="FAA72" s="18"/>
      <c r="FAB72" s="18"/>
      <c r="FAC72" s="18"/>
      <c r="FAD72" s="18"/>
      <c r="FAE72" s="18"/>
      <c r="FAF72" s="18"/>
      <c r="FAG72" s="18"/>
      <c r="FAH72" s="18"/>
      <c r="FAI72" s="18"/>
      <c r="FAJ72" s="18"/>
      <c r="FAK72" s="18"/>
      <c r="FAL72" s="18"/>
      <c r="FAM72" s="18"/>
      <c r="FAN72" s="18"/>
      <c r="FAO72" s="18"/>
      <c r="FAP72" s="18"/>
      <c r="FAQ72" s="18"/>
      <c r="FAR72" s="18"/>
      <c r="FAS72" s="18"/>
      <c r="FAT72" s="18"/>
      <c r="FAU72" s="18"/>
      <c r="FAV72" s="18"/>
      <c r="FAW72" s="18"/>
      <c r="FAX72" s="18"/>
      <c r="FAY72" s="18"/>
      <c r="FAZ72" s="18"/>
      <c r="FBA72" s="18"/>
      <c r="FBB72" s="18"/>
      <c r="FBC72" s="18"/>
      <c r="FBD72" s="18"/>
      <c r="FBE72" s="18"/>
      <c r="FBF72" s="18"/>
      <c r="FBG72" s="18"/>
      <c r="FBH72" s="18"/>
      <c r="FBI72" s="18"/>
      <c r="FBJ72" s="18"/>
      <c r="FBK72" s="18"/>
      <c r="FBL72" s="18"/>
      <c r="FBM72" s="18"/>
      <c r="FBN72" s="18"/>
      <c r="FBO72" s="18"/>
      <c r="FBP72" s="18"/>
      <c r="FBQ72" s="18"/>
      <c r="FBR72" s="18"/>
      <c r="FBS72" s="18"/>
      <c r="FBT72" s="18"/>
      <c r="FBU72" s="18"/>
      <c r="FBV72" s="18"/>
      <c r="FBW72" s="18"/>
      <c r="FBX72" s="18"/>
      <c r="FBY72" s="18"/>
      <c r="FBZ72" s="18"/>
      <c r="FCA72" s="18"/>
      <c r="FCB72" s="18"/>
      <c r="FCC72" s="18"/>
      <c r="FCD72" s="18"/>
      <c r="FCE72" s="18"/>
      <c r="FCF72" s="18"/>
      <c r="FCG72" s="18"/>
      <c r="FCH72" s="18"/>
      <c r="FCI72" s="18"/>
      <c r="FCJ72" s="18"/>
      <c r="FCK72" s="18"/>
      <c r="FCL72" s="18"/>
      <c r="FCM72" s="18"/>
      <c r="FCN72" s="18"/>
      <c r="FCO72" s="18"/>
      <c r="FCP72" s="18"/>
      <c r="FCQ72" s="18"/>
      <c r="FCR72" s="18"/>
      <c r="FCS72" s="18"/>
      <c r="FCT72" s="18"/>
      <c r="FCU72" s="18"/>
      <c r="FCV72" s="18"/>
      <c r="FCW72" s="18"/>
      <c r="FCX72" s="18"/>
      <c r="FCY72" s="18"/>
      <c r="FCZ72" s="18"/>
      <c r="FDA72" s="18"/>
      <c r="FDB72" s="18"/>
      <c r="FDC72" s="18"/>
      <c r="FDD72" s="18"/>
      <c r="FDE72" s="18"/>
      <c r="FDF72" s="18"/>
      <c r="FDG72" s="18"/>
      <c r="FDH72" s="18"/>
      <c r="FDI72" s="18"/>
      <c r="FDJ72" s="18"/>
      <c r="FDK72" s="18"/>
      <c r="FDL72" s="18"/>
      <c r="FDM72" s="18"/>
      <c r="FDN72" s="18"/>
      <c r="FDO72" s="18"/>
      <c r="FDP72" s="18"/>
      <c r="FDQ72" s="18"/>
      <c r="FDR72" s="18"/>
      <c r="FDS72" s="18"/>
      <c r="FDT72" s="18"/>
      <c r="FDU72" s="18"/>
      <c r="FDV72" s="18"/>
      <c r="FDW72" s="18"/>
      <c r="FDX72" s="18"/>
      <c r="FDY72" s="18"/>
      <c r="FDZ72" s="18"/>
      <c r="FEA72" s="18"/>
      <c r="FEB72" s="18"/>
      <c r="FEC72" s="18"/>
      <c r="FED72" s="18"/>
      <c r="FEE72" s="18"/>
      <c r="FEF72" s="18"/>
      <c r="FEG72" s="18"/>
      <c r="FEH72" s="18"/>
      <c r="FEI72" s="18"/>
      <c r="FEJ72" s="18"/>
      <c r="FEK72" s="18"/>
      <c r="FEL72" s="18"/>
      <c r="FEM72" s="18"/>
      <c r="FEN72" s="18"/>
      <c r="FEO72" s="18"/>
      <c r="FEP72" s="18"/>
      <c r="FEQ72" s="18"/>
      <c r="FER72" s="18"/>
      <c r="FES72" s="18"/>
      <c r="FET72" s="18"/>
      <c r="FEU72" s="18"/>
      <c r="FEV72" s="18"/>
      <c r="FEW72" s="18"/>
      <c r="FEX72" s="18"/>
      <c r="FEY72" s="18"/>
      <c r="FEZ72" s="18"/>
      <c r="FFA72" s="18"/>
      <c r="FFB72" s="18"/>
      <c r="FFC72" s="18"/>
      <c r="FFD72" s="18"/>
      <c r="FFE72" s="18"/>
      <c r="FFF72" s="18"/>
      <c r="FFG72" s="18"/>
      <c r="FFH72" s="18"/>
      <c r="FFI72" s="18"/>
      <c r="FFJ72" s="18"/>
      <c r="FFK72" s="18"/>
      <c r="FFL72" s="18"/>
      <c r="FFM72" s="18"/>
      <c r="FFN72" s="18"/>
      <c r="FFO72" s="18"/>
      <c r="FFP72" s="18"/>
      <c r="FFQ72" s="18"/>
      <c r="FFR72" s="18"/>
      <c r="FFS72" s="18"/>
      <c r="FFT72" s="18"/>
      <c r="FFU72" s="18"/>
      <c r="FFV72" s="18"/>
      <c r="FFW72" s="18"/>
      <c r="FFX72" s="18"/>
      <c r="FFY72" s="18"/>
      <c r="FFZ72" s="18"/>
      <c r="FGA72" s="18"/>
      <c r="FGB72" s="18"/>
      <c r="FGC72" s="18"/>
      <c r="FGD72" s="18"/>
      <c r="FGE72" s="18"/>
      <c r="FGF72" s="18"/>
      <c r="FGG72" s="18"/>
      <c r="FGH72" s="18"/>
      <c r="FGI72" s="18"/>
      <c r="FGJ72" s="18"/>
      <c r="FGK72" s="18"/>
      <c r="FGL72" s="18"/>
      <c r="FGM72" s="18"/>
      <c r="FGN72" s="18"/>
      <c r="FGO72" s="18"/>
      <c r="FGP72" s="18"/>
      <c r="FGQ72" s="18"/>
      <c r="FGR72" s="18"/>
      <c r="FGS72" s="18"/>
      <c r="FGT72" s="18"/>
      <c r="FGU72" s="18"/>
      <c r="FGV72" s="18"/>
      <c r="FGW72" s="18"/>
      <c r="FGX72" s="18"/>
      <c r="FGY72" s="18"/>
      <c r="FGZ72" s="18"/>
      <c r="FHA72" s="18"/>
      <c r="FHB72" s="18"/>
      <c r="FHC72" s="18"/>
      <c r="FHD72" s="18"/>
      <c r="FHE72" s="18"/>
      <c r="FHF72" s="18"/>
      <c r="FHG72" s="18"/>
      <c r="FHH72" s="18"/>
      <c r="FHI72" s="18"/>
      <c r="FHJ72" s="18"/>
      <c r="FHK72" s="18"/>
      <c r="FHL72" s="18"/>
      <c r="FHM72" s="18"/>
      <c r="FHN72" s="18"/>
      <c r="FHO72" s="18"/>
      <c r="FHP72" s="18"/>
      <c r="FHQ72" s="18"/>
      <c r="FHR72" s="18"/>
      <c r="FHS72" s="18"/>
      <c r="FHT72" s="18"/>
      <c r="FHU72" s="18"/>
      <c r="FHV72" s="18"/>
      <c r="FHW72" s="18"/>
      <c r="FHX72" s="18"/>
      <c r="FHY72" s="18"/>
      <c r="FHZ72" s="18"/>
      <c r="FIA72" s="18"/>
      <c r="FIB72" s="18"/>
      <c r="FIC72" s="18"/>
      <c r="FID72" s="18"/>
      <c r="FIE72" s="18"/>
      <c r="FIF72" s="18"/>
      <c r="FIG72" s="18"/>
      <c r="FIH72" s="18"/>
      <c r="FII72" s="18"/>
      <c r="FIJ72" s="18"/>
      <c r="FIK72" s="18"/>
      <c r="FIL72" s="18"/>
      <c r="FIM72" s="18"/>
      <c r="FIN72" s="18"/>
      <c r="FIO72" s="18"/>
      <c r="FIP72" s="18"/>
      <c r="FIQ72" s="18"/>
      <c r="FIR72" s="18"/>
      <c r="FIS72" s="18"/>
      <c r="FIT72" s="18"/>
      <c r="FIU72" s="18"/>
      <c r="FIV72" s="18"/>
      <c r="FIW72" s="18"/>
      <c r="FIX72" s="18"/>
      <c r="FIY72" s="18"/>
      <c r="FIZ72" s="18"/>
      <c r="FJA72" s="18"/>
      <c r="FJB72" s="18"/>
      <c r="FJC72" s="18"/>
      <c r="FJD72" s="18"/>
      <c r="FJE72" s="18"/>
      <c r="FJF72" s="18"/>
      <c r="FJG72" s="18"/>
      <c r="FJH72" s="18"/>
      <c r="FJI72" s="18"/>
      <c r="FJJ72" s="18"/>
      <c r="FJK72" s="18"/>
      <c r="FJL72" s="18"/>
      <c r="FJM72" s="18"/>
      <c r="FJN72" s="18"/>
      <c r="FJO72" s="18"/>
      <c r="FJP72" s="18"/>
      <c r="FJQ72" s="18"/>
      <c r="FJR72" s="18"/>
      <c r="FJS72" s="18"/>
      <c r="FJT72" s="18"/>
      <c r="FJU72" s="18"/>
      <c r="FJV72" s="18"/>
      <c r="FJW72" s="18"/>
      <c r="FJX72" s="18"/>
      <c r="FJY72" s="18"/>
      <c r="FJZ72" s="18"/>
      <c r="FKA72" s="18"/>
      <c r="FKB72" s="18"/>
      <c r="FKC72" s="18"/>
      <c r="FKD72" s="18"/>
      <c r="FKE72" s="18"/>
      <c r="FKF72" s="18"/>
      <c r="FKG72" s="18"/>
      <c r="FKH72" s="18"/>
      <c r="FKI72" s="18"/>
      <c r="FKJ72" s="18"/>
      <c r="FKK72" s="18"/>
      <c r="FKL72" s="18"/>
      <c r="FKM72" s="18"/>
      <c r="FKN72" s="18"/>
      <c r="FKO72" s="18"/>
      <c r="FKP72" s="18"/>
      <c r="FKQ72" s="18"/>
      <c r="FKR72" s="18"/>
      <c r="FKS72" s="18"/>
      <c r="FKT72" s="18"/>
      <c r="FKU72" s="18"/>
      <c r="FKV72" s="18"/>
      <c r="FKW72" s="18"/>
      <c r="FKX72" s="18"/>
      <c r="FKY72" s="18"/>
      <c r="FKZ72" s="18"/>
      <c r="FLA72" s="18"/>
      <c r="FLB72" s="18"/>
      <c r="FLC72" s="18"/>
      <c r="FLD72" s="18"/>
      <c r="FLE72" s="18"/>
      <c r="FLF72" s="18"/>
      <c r="FLG72" s="18"/>
      <c r="FLH72" s="18"/>
      <c r="FLI72" s="18"/>
      <c r="FLJ72" s="18"/>
      <c r="FLK72" s="18"/>
      <c r="FLL72" s="18"/>
      <c r="FLM72" s="18"/>
      <c r="FLN72" s="18"/>
      <c r="FLO72" s="18"/>
      <c r="FLP72" s="18"/>
      <c r="FLQ72" s="18"/>
      <c r="FLR72" s="18"/>
      <c r="FLS72" s="18"/>
      <c r="FLT72" s="18"/>
      <c r="FLU72" s="18"/>
      <c r="FLV72" s="18"/>
      <c r="FLW72" s="18"/>
      <c r="FLX72" s="18"/>
      <c r="FLY72" s="18"/>
      <c r="FLZ72" s="18"/>
      <c r="FMA72" s="18"/>
      <c r="FMB72" s="18"/>
      <c r="FMC72" s="18"/>
      <c r="FMD72" s="18"/>
      <c r="FME72" s="18"/>
      <c r="FMF72" s="18"/>
      <c r="FMG72" s="18"/>
      <c r="FMH72" s="18"/>
      <c r="FMI72" s="18"/>
      <c r="FMJ72" s="18"/>
      <c r="FMK72" s="18"/>
      <c r="FML72" s="18"/>
      <c r="FMM72" s="18"/>
      <c r="FMN72" s="18"/>
      <c r="FMO72" s="18"/>
      <c r="FMP72" s="18"/>
      <c r="FMQ72" s="18"/>
      <c r="FMR72" s="18"/>
      <c r="FMS72" s="18"/>
      <c r="FMT72" s="18"/>
      <c r="FMU72" s="18"/>
      <c r="FMV72" s="18"/>
      <c r="FMW72" s="18"/>
      <c r="FMX72" s="18"/>
      <c r="FMY72" s="18"/>
      <c r="FMZ72" s="18"/>
      <c r="FNA72" s="18"/>
      <c r="FNB72" s="18"/>
      <c r="FNC72" s="18"/>
      <c r="FND72" s="18"/>
      <c r="FNE72" s="18"/>
      <c r="FNF72" s="18"/>
      <c r="FNG72" s="18"/>
      <c r="FNH72" s="18"/>
      <c r="FNI72" s="18"/>
      <c r="FNJ72" s="18"/>
      <c r="FNK72" s="18"/>
      <c r="FNL72" s="18"/>
      <c r="FNM72" s="18"/>
      <c r="FNN72" s="18"/>
      <c r="FNO72" s="18"/>
      <c r="FNP72" s="18"/>
      <c r="FNQ72" s="18"/>
      <c r="FNR72" s="18"/>
      <c r="FNS72" s="18"/>
      <c r="FNT72" s="18"/>
      <c r="FNU72" s="18"/>
      <c r="FNV72" s="18"/>
      <c r="FNW72" s="18"/>
      <c r="FNX72" s="18"/>
      <c r="FNY72" s="18"/>
      <c r="FNZ72" s="18"/>
      <c r="FOA72" s="18"/>
      <c r="FOB72" s="18"/>
      <c r="FOC72" s="18"/>
      <c r="FOD72" s="18"/>
      <c r="FOE72" s="18"/>
      <c r="FOF72" s="18"/>
      <c r="FOG72" s="18"/>
      <c r="FOH72" s="18"/>
      <c r="FOI72" s="18"/>
      <c r="FOJ72" s="18"/>
      <c r="FOK72" s="18"/>
      <c r="FOL72" s="18"/>
      <c r="FOM72" s="18"/>
      <c r="FON72" s="18"/>
      <c r="FOO72" s="18"/>
      <c r="FOP72" s="18"/>
      <c r="FOQ72" s="18"/>
      <c r="FOR72" s="18"/>
      <c r="FOS72" s="18"/>
      <c r="FOT72" s="18"/>
      <c r="FOU72" s="18"/>
      <c r="FOV72" s="18"/>
      <c r="FOW72" s="18"/>
      <c r="FOX72" s="18"/>
      <c r="FOY72" s="18"/>
      <c r="FOZ72" s="18"/>
      <c r="FPA72" s="18"/>
      <c r="FPB72" s="18"/>
      <c r="FPC72" s="18"/>
      <c r="FPD72" s="18"/>
      <c r="FPE72" s="18"/>
      <c r="FPF72" s="18"/>
      <c r="FPG72" s="18"/>
      <c r="FPH72" s="18"/>
      <c r="FPI72" s="18"/>
      <c r="FPJ72" s="18"/>
      <c r="FPK72" s="18"/>
      <c r="FPL72" s="18"/>
      <c r="FPM72" s="18"/>
      <c r="FPN72" s="18"/>
      <c r="FPO72" s="18"/>
      <c r="FPP72" s="18"/>
      <c r="FPQ72" s="18"/>
      <c r="FPR72" s="18"/>
      <c r="FPS72" s="18"/>
      <c r="FPT72" s="18"/>
      <c r="FPU72" s="18"/>
      <c r="FPV72" s="18"/>
      <c r="FPW72" s="18"/>
      <c r="FPX72" s="18"/>
      <c r="FPY72" s="18"/>
      <c r="FPZ72" s="18"/>
      <c r="FQA72" s="18"/>
      <c r="FQB72" s="18"/>
      <c r="FQC72" s="18"/>
      <c r="FQD72" s="18"/>
      <c r="FQE72" s="18"/>
      <c r="FQF72" s="18"/>
      <c r="FQG72" s="18"/>
      <c r="FQH72" s="18"/>
      <c r="FQI72" s="18"/>
      <c r="FQJ72" s="18"/>
      <c r="FQK72" s="18"/>
      <c r="FQL72" s="18"/>
      <c r="FQM72" s="18"/>
      <c r="FQN72" s="18"/>
      <c r="FQO72" s="18"/>
      <c r="FQP72" s="18"/>
      <c r="FQQ72" s="18"/>
      <c r="FQR72" s="18"/>
      <c r="FQS72" s="18"/>
      <c r="FQT72" s="18"/>
      <c r="FQU72" s="18"/>
      <c r="FQV72" s="18"/>
      <c r="FQW72" s="18"/>
      <c r="FQX72" s="18"/>
      <c r="FQY72" s="18"/>
      <c r="FQZ72" s="18"/>
      <c r="FRA72" s="18"/>
      <c r="FRB72" s="18"/>
      <c r="FRC72" s="18"/>
      <c r="FRD72" s="18"/>
      <c r="FRE72" s="18"/>
      <c r="FRF72" s="18"/>
      <c r="FRG72" s="18"/>
      <c r="FRH72" s="18"/>
      <c r="FRI72" s="18"/>
      <c r="FRJ72" s="18"/>
      <c r="FRK72" s="18"/>
      <c r="FRL72" s="18"/>
      <c r="FRM72" s="18"/>
      <c r="FRN72" s="18"/>
      <c r="FRO72" s="18"/>
      <c r="FRP72" s="18"/>
      <c r="FRQ72" s="18"/>
      <c r="FRR72" s="18"/>
      <c r="FRS72" s="18"/>
      <c r="FRT72" s="18"/>
      <c r="FRU72" s="18"/>
      <c r="FRV72" s="18"/>
      <c r="FRW72" s="18"/>
      <c r="FRX72" s="18"/>
      <c r="FRY72" s="18"/>
      <c r="FRZ72" s="18"/>
      <c r="FSA72" s="18"/>
      <c r="FSB72" s="18"/>
      <c r="FSC72" s="18"/>
      <c r="FSD72" s="18"/>
      <c r="FSE72" s="18"/>
      <c r="FSF72" s="18"/>
      <c r="FSG72" s="18"/>
      <c r="FSH72" s="18"/>
      <c r="FSI72" s="18"/>
      <c r="FSJ72" s="18"/>
      <c r="FSK72" s="18"/>
      <c r="FSL72" s="18"/>
      <c r="FSM72" s="18"/>
      <c r="FSN72" s="18"/>
      <c r="FSO72" s="18"/>
      <c r="FSP72" s="18"/>
      <c r="FSQ72" s="18"/>
      <c r="FSR72" s="18"/>
      <c r="FSS72" s="18"/>
      <c r="FST72" s="18"/>
      <c r="FSU72" s="18"/>
      <c r="FSV72" s="18"/>
      <c r="FSW72" s="18"/>
      <c r="FSX72" s="18"/>
      <c r="FSY72" s="18"/>
      <c r="FSZ72" s="18"/>
      <c r="FTA72" s="18"/>
      <c r="FTB72" s="18"/>
      <c r="FTC72" s="18"/>
      <c r="FTD72" s="18"/>
      <c r="FTE72" s="18"/>
      <c r="FTF72" s="18"/>
      <c r="FTG72" s="18"/>
      <c r="FTH72" s="18"/>
      <c r="FTI72" s="18"/>
      <c r="FTJ72" s="18"/>
      <c r="FTK72" s="18"/>
      <c r="FTL72" s="18"/>
      <c r="FTM72" s="18"/>
      <c r="FTN72" s="18"/>
      <c r="FTO72" s="18"/>
      <c r="FTP72" s="18"/>
      <c r="FTQ72" s="18"/>
      <c r="FTR72" s="18"/>
      <c r="FTS72" s="18"/>
      <c r="FTT72" s="18"/>
      <c r="FTU72" s="18"/>
      <c r="FTV72" s="18"/>
      <c r="FTW72" s="18"/>
      <c r="FTX72" s="18"/>
      <c r="FTY72" s="18"/>
      <c r="FTZ72" s="18"/>
      <c r="FUA72" s="18"/>
      <c r="FUB72" s="18"/>
      <c r="FUC72" s="18"/>
      <c r="FUD72" s="18"/>
      <c r="FUE72" s="18"/>
      <c r="FUF72" s="18"/>
      <c r="FUG72" s="18"/>
      <c r="FUH72" s="18"/>
      <c r="FUI72" s="18"/>
      <c r="FUJ72" s="18"/>
      <c r="FUK72" s="18"/>
      <c r="FUL72" s="18"/>
      <c r="FUM72" s="18"/>
      <c r="FUN72" s="18"/>
      <c r="FUO72" s="18"/>
      <c r="FUP72" s="18"/>
      <c r="FUQ72" s="18"/>
      <c r="FUR72" s="18"/>
      <c r="FUS72" s="18"/>
      <c r="FUT72" s="18"/>
      <c r="FUU72" s="18"/>
      <c r="FUV72" s="18"/>
      <c r="FUW72" s="18"/>
      <c r="FUX72" s="18"/>
      <c r="FUY72" s="18"/>
      <c r="FUZ72" s="18"/>
      <c r="FVA72" s="18"/>
      <c r="FVB72" s="18"/>
      <c r="FVC72" s="18"/>
      <c r="FVD72" s="18"/>
      <c r="FVE72" s="18"/>
      <c r="FVF72" s="18"/>
      <c r="FVG72" s="18"/>
      <c r="FVH72" s="18"/>
      <c r="FVI72" s="18"/>
      <c r="FVJ72" s="18"/>
      <c r="FVK72" s="18"/>
      <c r="FVL72" s="18"/>
      <c r="FVM72" s="18"/>
      <c r="FVN72" s="18"/>
      <c r="FVO72" s="18"/>
      <c r="FVP72" s="18"/>
      <c r="FVQ72" s="18"/>
      <c r="FVR72" s="18"/>
      <c r="FVS72" s="18"/>
      <c r="FVT72" s="18"/>
      <c r="FVU72" s="18"/>
      <c r="FVV72" s="18"/>
      <c r="FVW72" s="18"/>
      <c r="FVX72" s="18"/>
      <c r="FVY72" s="18"/>
      <c r="FVZ72" s="18"/>
      <c r="FWA72" s="18"/>
      <c r="FWB72" s="18"/>
      <c r="FWC72" s="18"/>
      <c r="FWD72" s="18"/>
      <c r="FWE72" s="18"/>
      <c r="FWF72" s="18"/>
      <c r="FWG72" s="18"/>
      <c r="FWH72" s="18"/>
      <c r="FWI72" s="18"/>
      <c r="FWJ72" s="18"/>
      <c r="FWK72" s="18"/>
      <c r="FWL72" s="18"/>
      <c r="FWM72" s="18"/>
      <c r="FWN72" s="18"/>
      <c r="FWO72" s="18"/>
      <c r="FWP72" s="18"/>
      <c r="FWQ72" s="18"/>
      <c r="FWR72" s="18"/>
      <c r="FWS72" s="18"/>
      <c r="FWT72" s="18"/>
      <c r="FWU72" s="18"/>
      <c r="FWV72" s="18"/>
      <c r="FWW72" s="18"/>
      <c r="FWX72" s="18"/>
      <c r="FWY72" s="18"/>
      <c r="FWZ72" s="18"/>
      <c r="FXA72" s="18"/>
      <c r="FXB72" s="18"/>
      <c r="FXC72" s="18"/>
      <c r="FXD72" s="18"/>
      <c r="FXE72" s="18"/>
      <c r="FXF72" s="18"/>
      <c r="FXG72" s="18"/>
      <c r="FXH72" s="18"/>
      <c r="FXI72" s="18"/>
      <c r="FXJ72" s="18"/>
      <c r="FXK72" s="18"/>
      <c r="FXL72" s="18"/>
      <c r="FXM72" s="18"/>
      <c r="FXN72" s="18"/>
      <c r="FXO72" s="18"/>
      <c r="FXP72" s="18"/>
      <c r="FXQ72" s="18"/>
      <c r="FXR72" s="18"/>
      <c r="FXS72" s="18"/>
      <c r="FXT72" s="18"/>
      <c r="FXU72" s="18"/>
      <c r="FXV72" s="18"/>
      <c r="FXW72" s="18"/>
      <c r="FXX72" s="18"/>
      <c r="FXY72" s="18"/>
      <c r="FXZ72" s="18"/>
      <c r="FYA72" s="18"/>
      <c r="FYB72" s="18"/>
      <c r="FYC72" s="18"/>
      <c r="FYD72" s="18"/>
      <c r="FYE72" s="18"/>
      <c r="FYF72" s="18"/>
      <c r="FYG72" s="18"/>
      <c r="FYH72" s="18"/>
      <c r="FYI72" s="18"/>
      <c r="FYJ72" s="18"/>
      <c r="FYK72" s="18"/>
      <c r="FYL72" s="18"/>
      <c r="FYM72" s="18"/>
      <c r="FYN72" s="18"/>
      <c r="FYO72" s="18"/>
      <c r="FYP72" s="18"/>
      <c r="FYQ72" s="18"/>
      <c r="FYR72" s="18"/>
      <c r="FYS72" s="18"/>
      <c r="FYT72" s="18"/>
      <c r="FYU72" s="18"/>
      <c r="FYV72" s="18"/>
      <c r="FYW72" s="18"/>
      <c r="FYX72" s="18"/>
      <c r="FYY72" s="18"/>
      <c r="FYZ72" s="18"/>
      <c r="FZA72" s="18"/>
      <c r="FZB72" s="18"/>
      <c r="FZC72" s="18"/>
      <c r="FZD72" s="18"/>
      <c r="FZE72" s="18"/>
      <c r="FZF72" s="18"/>
      <c r="FZG72" s="18"/>
      <c r="FZH72" s="18"/>
      <c r="FZI72" s="18"/>
      <c r="FZJ72" s="18"/>
      <c r="FZK72" s="18"/>
      <c r="FZL72" s="18"/>
      <c r="FZM72" s="18"/>
      <c r="FZN72" s="18"/>
      <c r="FZO72" s="18"/>
      <c r="FZP72" s="18"/>
      <c r="FZQ72" s="18"/>
      <c r="FZR72" s="18"/>
      <c r="FZS72" s="18"/>
      <c r="FZT72" s="18"/>
      <c r="FZU72" s="18"/>
      <c r="FZV72" s="18"/>
      <c r="FZW72" s="18"/>
      <c r="FZX72" s="18"/>
      <c r="FZY72" s="18"/>
      <c r="FZZ72" s="18"/>
      <c r="GAA72" s="18"/>
      <c r="GAB72" s="18"/>
      <c r="GAC72" s="18"/>
      <c r="GAD72" s="18"/>
      <c r="GAE72" s="18"/>
      <c r="GAF72" s="18"/>
      <c r="GAG72" s="18"/>
      <c r="GAH72" s="18"/>
      <c r="GAI72" s="18"/>
      <c r="GAJ72" s="18"/>
      <c r="GAK72" s="18"/>
      <c r="GAL72" s="18"/>
      <c r="GAM72" s="18"/>
      <c r="GAN72" s="18"/>
      <c r="GAO72" s="18"/>
      <c r="GAP72" s="18"/>
      <c r="GAQ72" s="18"/>
      <c r="GAR72" s="18"/>
      <c r="GAS72" s="18"/>
      <c r="GAT72" s="18"/>
      <c r="GAU72" s="18"/>
      <c r="GAV72" s="18"/>
      <c r="GAW72" s="18"/>
      <c r="GAX72" s="18"/>
      <c r="GAY72" s="18"/>
      <c r="GAZ72" s="18"/>
      <c r="GBA72" s="18"/>
      <c r="GBB72" s="18"/>
      <c r="GBC72" s="18"/>
      <c r="GBD72" s="18"/>
      <c r="GBE72" s="18"/>
      <c r="GBF72" s="18"/>
      <c r="GBG72" s="18"/>
      <c r="GBH72" s="18"/>
      <c r="GBI72" s="18"/>
      <c r="GBJ72" s="18"/>
      <c r="GBK72" s="18"/>
      <c r="GBL72" s="18"/>
      <c r="GBM72" s="18"/>
      <c r="GBN72" s="18"/>
      <c r="GBO72" s="18"/>
      <c r="GBP72" s="18"/>
      <c r="GBQ72" s="18"/>
      <c r="GBR72" s="18"/>
      <c r="GBS72" s="18"/>
      <c r="GBT72" s="18"/>
      <c r="GBU72" s="18"/>
      <c r="GBV72" s="18"/>
      <c r="GBW72" s="18"/>
      <c r="GBX72" s="18"/>
      <c r="GBY72" s="18"/>
      <c r="GBZ72" s="18"/>
      <c r="GCA72" s="18"/>
      <c r="GCB72" s="18"/>
      <c r="GCC72" s="18"/>
      <c r="GCD72" s="18"/>
      <c r="GCE72" s="18"/>
      <c r="GCF72" s="18"/>
      <c r="GCG72" s="18"/>
      <c r="GCH72" s="18"/>
      <c r="GCI72" s="18"/>
      <c r="GCJ72" s="18"/>
      <c r="GCK72" s="18"/>
      <c r="GCL72" s="18"/>
      <c r="GCM72" s="18"/>
      <c r="GCN72" s="18"/>
      <c r="GCO72" s="18"/>
      <c r="GCP72" s="18"/>
      <c r="GCQ72" s="18"/>
      <c r="GCR72" s="18"/>
      <c r="GCS72" s="18"/>
      <c r="GCT72" s="18"/>
      <c r="GCU72" s="18"/>
      <c r="GCV72" s="18"/>
      <c r="GCW72" s="18"/>
      <c r="GCX72" s="18"/>
      <c r="GCY72" s="18"/>
      <c r="GCZ72" s="18"/>
      <c r="GDA72" s="18"/>
      <c r="GDB72" s="18"/>
      <c r="GDC72" s="18"/>
      <c r="GDD72" s="18"/>
      <c r="GDE72" s="18"/>
      <c r="GDF72" s="18"/>
      <c r="GDG72" s="18"/>
      <c r="GDH72" s="18"/>
      <c r="GDI72" s="18"/>
      <c r="GDJ72" s="18"/>
      <c r="GDK72" s="18"/>
      <c r="GDL72" s="18"/>
      <c r="GDM72" s="18"/>
      <c r="GDN72" s="18"/>
      <c r="GDO72" s="18"/>
      <c r="GDP72" s="18"/>
      <c r="GDQ72" s="18"/>
      <c r="GDR72" s="18"/>
      <c r="GDS72" s="18"/>
      <c r="GDT72" s="18"/>
      <c r="GDU72" s="18"/>
      <c r="GDV72" s="18"/>
      <c r="GDW72" s="18"/>
      <c r="GDX72" s="18"/>
      <c r="GDY72" s="18"/>
      <c r="GDZ72" s="18"/>
      <c r="GEA72" s="18"/>
      <c r="GEB72" s="18"/>
      <c r="GEC72" s="18"/>
      <c r="GED72" s="18"/>
      <c r="GEE72" s="18"/>
      <c r="GEF72" s="18"/>
      <c r="GEG72" s="18"/>
      <c r="GEH72" s="18"/>
      <c r="GEI72" s="18"/>
      <c r="GEJ72" s="18"/>
      <c r="GEK72" s="18"/>
      <c r="GEL72" s="18"/>
      <c r="GEM72" s="18"/>
      <c r="GEN72" s="18"/>
      <c r="GEO72" s="18"/>
      <c r="GEP72" s="18"/>
      <c r="GEQ72" s="18"/>
      <c r="GER72" s="18"/>
      <c r="GES72" s="18"/>
      <c r="GET72" s="18"/>
      <c r="GEU72" s="18"/>
      <c r="GEV72" s="18"/>
      <c r="GEW72" s="18"/>
      <c r="GEX72" s="18"/>
      <c r="GEY72" s="18"/>
      <c r="GEZ72" s="18"/>
      <c r="GFA72" s="18"/>
      <c r="GFB72" s="18"/>
      <c r="GFC72" s="18"/>
      <c r="GFD72" s="18"/>
      <c r="GFE72" s="18"/>
      <c r="GFF72" s="18"/>
      <c r="GFG72" s="18"/>
      <c r="GFH72" s="18"/>
      <c r="GFI72" s="18"/>
      <c r="GFJ72" s="18"/>
      <c r="GFK72" s="18"/>
      <c r="GFL72" s="18"/>
      <c r="GFM72" s="18"/>
      <c r="GFN72" s="18"/>
      <c r="GFO72" s="18"/>
      <c r="GFP72" s="18"/>
      <c r="GFQ72" s="18"/>
      <c r="GFR72" s="18"/>
      <c r="GFS72" s="18"/>
      <c r="GFT72" s="18"/>
      <c r="GFU72" s="18"/>
      <c r="GFV72" s="18"/>
      <c r="GFW72" s="18"/>
      <c r="GFX72" s="18"/>
      <c r="GFY72" s="18"/>
      <c r="GFZ72" s="18"/>
      <c r="GGA72" s="18"/>
      <c r="GGB72" s="18"/>
      <c r="GGC72" s="18"/>
      <c r="GGD72" s="18"/>
      <c r="GGE72" s="18"/>
      <c r="GGF72" s="18"/>
      <c r="GGG72" s="18"/>
      <c r="GGH72" s="18"/>
      <c r="GGI72" s="18"/>
      <c r="GGJ72" s="18"/>
      <c r="GGK72" s="18"/>
      <c r="GGL72" s="18"/>
      <c r="GGM72" s="18"/>
      <c r="GGN72" s="18"/>
      <c r="GGO72" s="18"/>
      <c r="GGP72" s="18"/>
      <c r="GGQ72" s="18"/>
      <c r="GGR72" s="18"/>
      <c r="GGS72" s="18"/>
      <c r="GGT72" s="18"/>
      <c r="GGU72" s="18"/>
      <c r="GGV72" s="18"/>
      <c r="GGW72" s="18"/>
      <c r="GGX72" s="18"/>
      <c r="GGY72" s="18"/>
      <c r="GGZ72" s="18"/>
      <c r="GHA72" s="18"/>
      <c r="GHB72" s="18"/>
      <c r="GHC72" s="18"/>
      <c r="GHD72" s="18"/>
      <c r="GHE72" s="18"/>
      <c r="GHF72" s="18"/>
      <c r="GHG72" s="18"/>
      <c r="GHH72" s="18"/>
      <c r="GHI72" s="18"/>
      <c r="GHJ72" s="18"/>
      <c r="GHK72" s="18"/>
      <c r="GHL72" s="18"/>
      <c r="GHM72" s="18"/>
      <c r="GHN72" s="18"/>
      <c r="GHO72" s="18"/>
      <c r="GHP72" s="18"/>
      <c r="GHQ72" s="18"/>
      <c r="GHR72" s="18"/>
      <c r="GHS72" s="18"/>
      <c r="GHT72" s="18"/>
      <c r="GHU72" s="18"/>
      <c r="GHV72" s="18"/>
      <c r="GHW72" s="18"/>
      <c r="GHX72" s="18"/>
      <c r="GHY72" s="18"/>
      <c r="GHZ72" s="18"/>
      <c r="GIA72" s="18"/>
      <c r="GIB72" s="18"/>
      <c r="GIC72" s="18"/>
      <c r="GID72" s="18"/>
      <c r="GIE72" s="18"/>
      <c r="GIF72" s="18"/>
      <c r="GIG72" s="18"/>
      <c r="GIH72" s="18"/>
      <c r="GII72" s="18"/>
      <c r="GIJ72" s="18"/>
      <c r="GIK72" s="18"/>
      <c r="GIL72" s="18"/>
      <c r="GIM72" s="18"/>
      <c r="GIN72" s="18"/>
      <c r="GIO72" s="18"/>
      <c r="GIP72" s="18"/>
      <c r="GIQ72" s="18"/>
      <c r="GIR72" s="18"/>
      <c r="GIS72" s="18"/>
      <c r="GIT72" s="18"/>
      <c r="GIU72" s="18"/>
      <c r="GIV72" s="18"/>
      <c r="GIW72" s="18"/>
      <c r="GIX72" s="18"/>
      <c r="GIY72" s="18"/>
      <c r="GIZ72" s="18"/>
      <c r="GJA72" s="18"/>
      <c r="GJB72" s="18"/>
      <c r="GJC72" s="18"/>
      <c r="GJD72" s="18"/>
      <c r="GJE72" s="18"/>
      <c r="GJF72" s="18"/>
      <c r="GJG72" s="18"/>
      <c r="GJH72" s="18"/>
      <c r="GJI72" s="18"/>
      <c r="GJJ72" s="18"/>
      <c r="GJK72" s="18"/>
      <c r="GJL72" s="18"/>
      <c r="GJM72" s="18"/>
      <c r="GJN72" s="18"/>
      <c r="GJO72" s="18"/>
      <c r="GJP72" s="18"/>
      <c r="GJQ72" s="18"/>
      <c r="GJR72" s="18"/>
      <c r="GJS72" s="18"/>
      <c r="GJT72" s="18"/>
      <c r="GJU72" s="18"/>
      <c r="GJV72" s="18"/>
      <c r="GJW72" s="18"/>
      <c r="GJX72" s="18"/>
      <c r="GJY72" s="18"/>
      <c r="GJZ72" s="18"/>
      <c r="GKA72" s="18"/>
      <c r="GKB72" s="18"/>
      <c r="GKC72" s="18"/>
      <c r="GKD72" s="18"/>
      <c r="GKE72" s="18"/>
      <c r="GKF72" s="18"/>
      <c r="GKG72" s="18"/>
      <c r="GKH72" s="18"/>
      <c r="GKI72" s="18"/>
      <c r="GKJ72" s="18"/>
      <c r="GKK72" s="18"/>
      <c r="GKL72" s="18"/>
      <c r="GKM72" s="18"/>
      <c r="GKN72" s="18"/>
      <c r="GKO72" s="18"/>
      <c r="GKP72" s="18"/>
      <c r="GKQ72" s="18"/>
      <c r="GKR72" s="18"/>
      <c r="GKS72" s="18"/>
      <c r="GKT72" s="18"/>
      <c r="GKU72" s="18"/>
      <c r="GKV72" s="18"/>
      <c r="GKW72" s="18"/>
      <c r="GKX72" s="18"/>
      <c r="GKY72" s="18"/>
      <c r="GKZ72" s="18"/>
      <c r="GLA72" s="18"/>
      <c r="GLB72" s="18"/>
      <c r="GLC72" s="18"/>
      <c r="GLD72" s="18"/>
      <c r="GLE72" s="18"/>
      <c r="GLF72" s="18"/>
      <c r="GLG72" s="18"/>
      <c r="GLH72" s="18"/>
      <c r="GLI72" s="18"/>
      <c r="GLJ72" s="18"/>
      <c r="GLK72" s="18"/>
      <c r="GLL72" s="18"/>
      <c r="GLM72" s="18"/>
      <c r="GLN72" s="18"/>
      <c r="GLO72" s="18"/>
      <c r="GLP72" s="18"/>
      <c r="GLQ72" s="18"/>
      <c r="GLR72" s="18"/>
      <c r="GLS72" s="18"/>
      <c r="GLT72" s="18"/>
      <c r="GLU72" s="18"/>
      <c r="GLV72" s="18"/>
      <c r="GLW72" s="18"/>
      <c r="GLX72" s="18"/>
      <c r="GLY72" s="18"/>
      <c r="GLZ72" s="18"/>
      <c r="GMA72" s="18"/>
      <c r="GMB72" s="18"/>
      <c r="GMC72" s="18"/>
      <c r="GMD72" s="18"/>
      <c r="GME72" s="18"/>
      <c r="GMF72" s="18"/>
      <c r="GMG72" s="18"/>
      <c r="GMH72" s="18"/>
      <c r="GMI72" s="18"/>
      <c r="GMJ72" s="18"/>
      <c r="GMK72" s="18"/>
      <c r="GML72" s="18"/>
      <c r="GMM72" s="18"/>
      <c r="GMN72" s="18"/>
      <c r="GMO72" s="18"/>
      <c r="GMP72" s="18"/>
      <c r="GMQ72" s="18"/>
      <c r="GMR72" s="18"/>
      <c r="GMS72" s="18"/>
      <c r="GMT72" s="18"/>
      <c r="GMU72" s="18"/>
      <c r="GMV72" s="18"/>
      <c r="GMW72" s="18"/>
      <c r="GMX72" s="18"/>
      <c r="GMY72" s="18"/>
      <c r="GMZ72" s="18"/>
      <c r="GNA72" s="18"/>
      <c r="GNB72" s="18"/>
      <c r="GNC72" s="18"/>
      <c r="GND72" s="18"/>
      <c r="GNE72" s="18"/>
      <c r="GNF72" s="18"/>
      <c r="GNG72" s="18"/>
      <c r="GNH72" s="18"/>
      <c r="GNI72" s="18"/>
      <c r="GNJ72" s="18"/>
      <c r="GNK72" s="18"/>
      <c r="GNL72" s="18"/>
      <c r="GNM72" s="18"/>
      <c r="GNN72" s="18"/>
      <c r="GNO72" s="18"/>
      <c r="GNP72" s="18"/>
      <c r="GNQ72" s="18"/>
      <c r="GNR72" s="18"/>
      <c r="GNS72" s="18"/>
      <c r="GNT72" s="18"/>
      <c r="GNU72" s="18"/>
      <c r="GNV72" s="18"/>
      <c r="GNW72" s="18"/>
      <c r="GNX72" s="18"/>
      <c r="GNY72" s="18"/>
      <c r="GNZ72" s="18"/>
      <c r="GOA72" s="18"/>
      <c r="GOB72" s="18"/>
      <c r="GOC72" s="18"/>
      <c r="GOD72" s="18"/>
      <c r="GOE72" s="18"/>
      <c r="GOF72" s="18"/>
      <c r="GOG72" s="18"/>
      <c r="GOH72" s="18"/>
      <c r="GOI72" s="18"/>
      <c r="GOJ72" s="18"/>
      <c r="GOK72" s="18"/>
      <c r="GOL72" s="18"/>
      <c r="GOM72" s="18"/>
      <c r="GON72" s="18"/>
      <c r="GOO72" s="18"/>
      <c r="GOP72" s="18"/>
      <c r="GOQ72" s="18"/>
      <c r="GOR72" s="18"/>
      <c r="GOS72" s="18"/>
      <c r="GOT72" s="18"/>
      <c r="GOU72" s="18"/>
      <c r="GOV72" s="18"/>
      <c r="GOW72" s="18"/>
      <c r="GOX72" s="18"/>
      <c r="GOY72" s="18"/>
      <c r="GOZ72" s="18"/>
      <c r="GPA72" s="18"/>
      <c r="GPB72" s="18"/>
      <c r="GPC72" s="18"/>
      <c r="GPD72" s="18"/>
      <c r="GPE72" s="18"/>
      <c r="GPF72" s="18"/>
      <c r="GPG72" s="18"/>
      <c r="GPH72" s="18"/>
      <c r="GPI72" s="18"/>
      <c r="GPJ72" s="18"/>
      <c r="GPK72" s="18"/>
      <c r="GPL72" s="18"/>
      <c r="GPM72" s="18"/>
      <c r="GPN72" s="18"/>
      <c r="GPO72" s="18"/>
      <c r="GPP72" s="18"/>
      <c r="GPQ72" s="18"/>
      <c r="GPR72" s="18"/>
      <c r="GPS72" s="18"/>
      <c r="GPT72" s="18"/>
      <c r="GPU72" s="18"/>
      <c r="GPV72" s="18"/>
      <c r="GPW72" s="18"/>
      <c r="GPX72" s="18"/>
      <c r="GPY72" s="18"/>
      <c r="GPZ72" s="18"/>
      <c r="GQA72" s="18"/>
      <c r="GQB72" s="18"/>
      <c r="GQC72" s="18"/>
      <c r="GQD72" s="18"/>
      <c r="GQE72" s="18"/>
      <c r="GQF72" s="18"/>
      <c r="GQG72" s="18"/>
      <c r="GQH72" s="18"/>
      <c r="GQI72" s="18"/>
      <c r="GQJ72" s="18"/>
      <c r="GQK72" s="18"/>
      <c r="GQL72" s="18"/>
      <c r="GQM72" s="18"/>
      <c r="GQN72" s="18"/>
      <c r="GQO72" s="18"/>
      <c r="GQP72" s="18"/>
      <c r="GQQ72" s="18"/>
      <c r="GQR72" s="18"/>
      <c r="GQS72" s="18"/>
      <c r="GQT72" s="18"/>
      <c r="GQU72" s="18"/>
      <c r="GQV72" s="18"/>
      <c r="GQW72" s="18"/>
      <c r="GQX72" s="18"/>
      <c r="GQY72" s="18"/>
      <c r="GQZ72" s="18"/>
      <c r="GRA72" s="18"/>
      <c r="GRB72" s="18"/>
      <c r="GRC72" s="18"/>
      <c r="GRD72" s="18"/>
      <c r="GRE72" s="18"/>
      <c r="GRF72" s="18"/>
      <c r="GRG72" s="18"/>
      <c r="GRH72" s="18"/>
      <c r="GRI72" s="18"/>
      <c r="GRJ72" s="18"/>
      <c r="GRK72" s="18"/>
      <c r="GRL72" s="18"/>
      <c r="GRM72" s="18"/>
      <c r="GRN72" s="18"/>
      <c r="GRO72" s="18"/>
      <c r="GRP72" s="18"/>
      <c r="GRQ72" s="18"/>
      <c r="GRR72" s="18"/>
      <c r="GRS72" s="18"/>
      <c r="GRT72" s="18"/>
      <c r="GRU72" s="18"/>
      <c r="GRV72" s="18"/>
      <c r="GRW72" s="18"/>
      <c r="GRX72" s="18"/>
      <c r="GRY72" s="18"/>
      <c r="GRZ72" s="18"/>
      <c r="GSA72" s="18"/>
      <c r="GSB72" s="18"/>
      <c r="GSC72" s="18"/>
      <c r="GSD72" s="18"/>
      <c r="GSE72" s="18"/>
      <c r="GSF72" s="18"/>
      <c r="GSG72" s="18"/>
      <c r="GSH72" s="18"/>
      <c r="GSI72" s="18"/>
      <c r="GSJ72" s="18"/>
      <c r="GSK72" s="18"/>
      <c r="GSL72" s="18"/>
      <c r="GSM72" s="18"/>
      <c r="GSN72" s="18"/>
      <c r="GSO72" s="18"/>
      <c r="GSP72" s="18"/>
      <c r="GSQ72" s="18"/>
      <c r="GSR72" s="18"/>
      <c r="GSS72" s="18"/>
      <c r="GST72" s="18"/>
      <c r="GSU72" s="18"/>
      <c r="GSV72" s="18"/>
      <c r="GSW72" s="18"/>
      <c r="GSX72" s="18"/>
      <c r="GSY72" s="18"/>
      <c r="GSZ72" s="18"/>
      <c r="GTA72" s="18"/>
      <c r="GTB72" s="18"/>
      <c r="GTC72" s="18"/>
      <c r="GTD72" s="18"/>
      <c r="GTE72" s="18"/>
      <c r="GTF72" s="18"/>
      <c r="GTG72" s="18"/>
      <c r="GTH72" s="18"/>
      <c r="GTI72" s="18"/>
      <c r="GTJ72" s="18"/>
      <c r="GTK72" s="18"/>
      <c r="GTL72" s="18"/>
      <c r="GTM72" s="18"/>
      <c r="GTN72" s="18"/>
      <c r="GTO72" s="18"/>
      <c r="GTP72" s="18"/>
      <c r="GTQ72" s="18"/>
      <c r="GTR72" s="18"/>
      <c r="GTS72" s="18"/>
      <c r="GTT72" s="18"/>
      <c r="GTU72" s="18"/>
      <c r="GTV72" s="18"/>
      <c r="GTW72" s="18"/>
      <c r="GTX72" s="18"/>
      <c r="GTY72" s="18"/>
      <c r="GTZ72" s="18"/>
      <c r="GUA72" s="18"/>
      <c r="GUB72" s="18"/>
      <c r="GUC72" s="18"/>
      <c r="GUD72" s="18"/>
      <c r="GUE72" s="18"/>
      <c r="GUF72" s="18"/>
      <c r="GUG72" s="18"/>
      <c r="GUH72" s="18"/>
      <c r="GUI72" s="18"/>
      <c r="GUJ72" s="18"/>
      <c r="GUK72" s="18"/>
      <c r="GUL72" s="18"/>
      <c r="GUM72" s="18"/>
      <c r="GUN72" s="18"/>
      <c r="GUO72" s="18"/>
      <c r="GUP72" s="18"/>
      <c r="GUQ72" s="18"/>
      <c r="GUR72" s="18"/>
      <c r="GUS72" s="18"/>
      <c r="GUT72" s="18"/>
      <c r="GUU72" s="18"/>
      <c r="GUV72" s="18"/>
      <c r="GUW72" s="18"/>
      <c r="GUX72" s="18"/>
      <c r="GUY72" s="18"/>
      <c r="GUZ72" s="18"/>
      <c r="GVA72" s="18"/>
      <c r="GVB72" s="18"/>
      <c r="GVC72" s="18"/>
      <c r="GVD72" s="18"/>
      <c r="GVE72" s="18"/>
      <c r="GVF72" s="18"/>
      <c r="GVG72" s="18"/>
      <c r="GVH72" s="18"/>
      <c r="GVI72" s="18"/>
      <c r="GVJ72" s="18"/>
      <c r="GVK72" s="18"/>
      <c r="GVL72" s="18"/>
      <c r="GVM72" s="18"/>
      <c r="GVN72" s="18"/>
      <c r="GVO72" s="18"/>
      <c r="GVP72" s="18"/>
      <c r="GVQ72" s="18"/>
      <c r="GVR72" s="18"/>
      <c r="GVS72" s="18"/>
      <c r="GVT72" s="18"/>
      <c r="GVU72" s="18"/>
      <c r="GVV72" s="18"/>
      <c r="GVW72" s="18"/>
      <c r="GVX72" s="18"/>
      <c r="GVY72" s="18"/>
      <c r="GVZ72" s="18"/>
      <c r="GWA72" s="18"/>
      <c r="GWB72" s="18"/>
      <c r="GWC72" s="18"/>
      <c r="GWD72" s="18"/>
      <c r="GWE72" s="18"/>
      <c r="GWF72" s="18"/>
      <c r="GWG72" s="18"/>
      <c r="GWH72" s="18"/>
      <c r="GWI72" s="18"/>
      <c r="GWJ72" s="18"/>
      <c r="GWK72" s="18"/>
      <c r="GWL72" s="18"/>
      <c r="GWM72" s="18"/>
      <c r="GWN72" s="18"/>
      <c r="GWO72" s="18"/>
      <c r="GWP72" s="18"/>
      <c r="GWQ72" s="18"/>
      <c r="GWR72" s="18"/>
      <c r="GWS72" s="18"/>
      <c r="GWT72" s="18"/>
      <c r="GWU72" s="18"/>
      <c r="GWV72" s="18"/>
      <c r="GWW72" s="18"/>
      <c r="GWX72" s="18"/>
      <c r="GWY72" s="18"/>
      <c r="GWZ72" s="18"/>
      <c r="GXA72" s="18"/>
      <c r="GXB72" s="18"/>
      <c r="GXC72" s="18"/>
      <c r="GXD72" s="18"/>
      <c r="GXE72" s="18"/>
      <c r="GXF72" s="18"/>
      <c r="GXG72" s="18"/>
      <c r="GXH72" s="18"/>
      <c r="GXI72" s="18"/>
      <c r="GXJ72" s="18"/>
      <c r="GXK72" s="18"/>
      <c r="GXL72" s="18"/>
      <c r="GXM72" s="18"/>
      <c r="GXN72" s="18"/>
      <c r="GXO72" s="18"/>
      <c r="GXP72" s="18"/>
      <c r="GXQ72" s="18"/>
      <c r="GXR72" s="18"/>
      <c r="GXS72" s="18"/>
      <c r="GXT72" s="18"/>
      <c r="GXU72" s="18"/>
      <c r="GXV72" s="18"/>
      <c r="GXW72" s="18"/>
      <c r="GXX72" s="18"/>
      <c r="GXY72" s="18"/>
      <c r="GXZ72" s="18"/>
      <c r="GYA72" s="18"/>
      <c r="GYB72" s="18"/>
      <c r="GYC72" s="18"/>
      <c r="GYD72" s="18"/>
      <c r="GYE72" s="18"/>
      <c r="GYF72" s="18"/>
      <c r="GYG72" s="18"/>
      <c r="GYH72" s="18"/>
      <c r="GYI72" s="18"/>
      <c r="GYJ72" s="18"/>
      <c r="GYK72" s="18"/>
      <c r="GYL72" s="18"/>
      <c r="GYM72" s="18"/>
      <c r="GYN72" s="18"/>
      <c r="GYO72" s="18"/>
      <c r="GYP72" s="18"/>
      <c r="GYQ72" s="18"/>
      <c r="GYR72" s="18"/>
      <c r="GYS72" s="18"/>
      <c r="GYT72" s="18"/>
      <c r="GYU72" s="18"/>
      <c r="GYV72" s="18"/>
      <c r="GYW72" s="18"/>
      <c r="GYX72" s="18"/>
      <c r="GYY72" s="18"/>
      <c r="GYZ72" s="18"/>
      <c r="GZA72" s="18"/>
      <c r="GZB72" s="18"/>
      <c r="GZC72" s="18"/>
      <c r="GZD72" s="18"/>
      <c r="GZE72" s="18"/>
      <c r="GZF72" s="18"/>
      <c r="GZG72" s="18"/>
      <c r="GZH72" s="18"/>
      <c r="GZI72" s="18"/>
      <c r="GZJ72" s="18"/>
      <c r="GZK72" s="18"/>
      <c r="GZL72" s="18"/>
      <c r="GZM72" s="18"/>
      <c r="GZN72" s="18"/>
      <c r="GZO72" s="18"/>
      <c r="GZP72" s="18"/>
      <c r="GZQ72" s="18"/>
      <c r="GZR72" s="18"/>
      <c r="GZS72" s="18"/>
      <c r="GZT72" s="18"/>
      <c r="GZU72" s="18"/>
      <c r="GZV72" s="18"/>
      <c r="GZW72" s="18"/>
      <c r="GZX72" s="18"/>
      <c r="GZY72" s="18"/>
      <c r="GZZ72" s="18"/>
      <c r="HAA72" s="18"/>
      <c r="HAB72" s="18"/>
      <c r="HAC72" s="18"/>
      <c r="HAD72" s="18"/>
      <c r="HAE72" s="18"/>
      <c r="HAF72" s="18"/>
      <c r="HAG72" s="18"/>
      <c r="HAH72" s="18"/>
      <c r="HAI72" s="18"/>
      <c r="HAJ72" s="18"/>
      <c r="HAK72" s="18"/>
      <c r="HAL72" s="18"/>
      <c r="HAM72" s="18"/>
      <c r="HAN72" s="18"/>
      <c r="HAO72" s="18"/>
      <c r="HAP72" s="18"/>
      <c r="HAQ72" s="18"/>
      <c r="HAR72" s="18"/>
      <c r="HAS72" s="18"/>
      <c r="HAT72" s="18"/>
      <c r="HAU72" s="18"/>
      <c r="HAV72" s="18"/>
      <c r="HAW72" s="18"/>
      <c r="HAX72" s="18"/>
      <c r="HAY72" s="18"/>
      <c r="HAZ72" s="18"/>
      <c r="HBA72" s="18"/>
      <c r="HBB72" s="18"/>
      <c r="HBC72" s="18"/>
      <c r="HBD72" s="18"/>
      <c r="HBE72" s="18"/>
      <c r="HBF72" s="18"/>
      <c r="HBG72" s="18"/>
      <c r="HBH72" s="18"/>
      <c r="HBI72" s="18"/>
      <c r="HBJ72" s="18"/>
      <c r="HBK72" s="18"/>
      <c r="HBL72" s="18"/>
      <c r="HBM72" s="18"/>
      <c r="HBN72" s="18"/>
      <c r="HBO72" s="18"/>
      <c r="HBP72" s="18"/>
      <c r="HBQ72" s="18"/>
      <c r="HBR72" s="18"/>
      <c r="HBS72" s="18"/>
      <c r="HBT72" s="18"/>
      <c r="HBU72" s="18"/>
      <c r="HBV72" s="18"/>
      <c r="HBW72" s="18"/>
      <c r="HBX72" s="18"/>
      <c r="HBY72" s="18"/>
      <c r="HBZ72" s="18"/>
      <c r="HCA72" s="18"/>
      <c r="HCB72" s="18"/>
      <c r="HCC72" s="18"/>
      <c r="HCD72" s="18"/>
      <c r="HCE72" s="18"/>
      <c r="HCF72" s="18"/>
      <c r="HCG72" s="18"/>
      <c r="HCH72" s="18"/>
      <c r="HCI72" s="18"/>
      <c r="HCJ72" s="18"/>
      <c r="HCK72" s="18"/>
      <c r="HCL72" s="18"/>
      <c r="HCM72" s="18"/>
      <c r="HCN72" s="18"/>
      <c r="HCO72" s="18"/>
      <c r="HCP72" s="18"/>
      <c r="HCQ72" s="18"/>
      <c r="HCR72" s="18"/>
      <c r="HCS72" s="18"/>
      <c r="HCT72" s="18"/>
      <c r="HCU72" s="18"/>
      <c r="HCV72" s="18"/>
      <c r="HCW72" s="18"/>
      <c r="HCX72" s="18"/>
      <c r="HCY72" s="18"/>
      <c r="HCZ72" s="18"/>
      <c r="HDA72" s="18"/>
      <c r="HDB72" s="18"/>
      <c r="HDC72" s="18"/>
      <c r="HDD72" s="18"/>
      <c r="HDE72" s="18"/>
      <c r="HDF72" s="18"/>
      <c r="HDG72" s="18"/>
      <c r="HDH72" s="18"/>
      <c r="HDI72" s="18"/>
      <c r="HDJ72" s="18"/>
      <c r="HDK72" s="18"/>
      <c r="HDL72" s="18"/>
      <c r="HDM72" s="18"/>
      <c r="HDN72" s="18"/>
      <c r="HDO72" s="18"/>
      <c r="HDP72" s="18"/>
      <c r="HDQ72" s="18"/>
      <c r="HDR72" s="18"/>
      <c r="HDS72" s="18"/>
      <c r="HDT72" s="18"/>
      <c r="HDU72" s="18"/>
      <c r="HDV72" s="18"/>
      <c r="HDW72" s="18"/>
      <c r="HDX72" s="18"/>
      <c r="HDY72" s="18"/>
      <c r="HDZ72" s="18"/>
      <c r="HEA72" s="18"/>
      <c r="HEB72" s="18"/>
      <c r="HEC72" s="18"/>
      <c r="HED72" s="18"/>
      <c r="HEE72" s="18"/>
      <c r="HEF72" s="18"/>
      <c r="HEG72" s="18"/>
      <c r="HEH72" s="18"/>
      <c r="HEI72" s="18"/>
      <c r="HEJ72" s="18"/>
      <c r="HEK72" s="18"/>
      <c r="HEL72" s="18"/>
      <c r="HEM72" s="18"/>
      <c r="HEN72" s="18"/>
      <c r="HEO72" s="18"/>
      <c r="HEP72" s="18"/>
      <c r="HEQ72" s="18"/>
      <c r="HER72" s="18"/>
      <c r="HES72" s="18"/>
      <c r="HET72" s="18"/>
      <c r="HEU72" s="18"/>
      <c r="HEV72" s="18"/>
      <c r="HEW72" s="18"/>
      <c r="HEX72" s="18"/>
      <c r="HEY72" s="18"/>
      <c r="HEZ72" s="18"/>
      <c r="HFA72" s="18"/>
      <c r="HFB72" s="18"/>
      <c r="HFC72" s="18"/>
      <c r="HFD72" s="18"/>
      <c r="HFE72" s="18"/>
      <c r="HFF72" s="18"/>
      <c r="HFG72" s="18"/>
      <c r="HFH72" s="18"/>
      <c r="HFI72" s="18"/>
      <c r="HFJ72" s="18"/>
      <c r="HFK72" s="18"/>
      <c r="HFL72" s="18"/>
      <c r="HFM72" s="18"/>
      <c r="HFN72" s="18"/>
      <c r="HFO72" s="18"/>
      <c r="HFP72" s="18"/>
      <c r="HFQ72" s="18"/>
      <c r="HFR72" s="18"/>
      <c r="HFS72" s="18"/>
      <c r="HFT72" s="18"/>
      <c r="HFU72" s="18"/>
      <c r="HFV72" s="18"/>
      <c r="HFW72" s="18"/>
      <c r="HFX72" s="18"/>
      <c r="HFY72" s="18"/>
      <c r="HFZ72" s="18"/>
      <c r="HGA72" s="18"/>
      <c r="HGB72" s="18"/>
      <c r="HGC72" s="18"/>
      <c r="HGD72" s="18"/>
      <c r="HGE72" s="18"/>
      <c r="HGF72" s="18"/>
      <c r="HGG72" s="18"/>
      <c r="HGH72" s="18"/>
      <c r="HGI72" s="18"/>
      <c r="HGJ72" s="18"/>
      <c r="HGK72" s="18"/>
      <c r="HGL72" s="18"/>
      <c r="HGM72" s="18"/>
      <c r="HGN72" s="18"/>
      <c r="HGO72" s="18"/>
      <c r="HGP72" s="18"/>
      <c r="HGQ72" s="18"/>
      <c r="HGR72" s="18"/>
      <c r="HGS72" s="18"/>
      <c r="HGT72" s="18"/>
      <c r="HGU72" s="18"/>
      <c r="HGV72" s="18"/>
      <c r="HGW72" s="18"/>
      <c r="HGX72" s="18"/>
      <c r="HGY72" s="18"/>
      <c r="HGZ72" s="18"/>
      <c r="HHA72" s="18"/>
      <c r="HHB72" s="18"/>
      <c r="HHC72" s="18"/>
      <c r="HHD72" s="18"/>
      <c r="HHE72" s="18"/>
      <c r="HHF72" s="18"/>
      <c r="HHG72" s="18"/>
      <c r="HHH72" s="18"/>
      <c r="HHI72" s="18"/>
      <c r="HHJ72" s="18"/>
      <c r="HHK72" s="18"/>
      <c r="HHL72" s="18"/>
      <c r="HHM72" s="18"/>
      <c r="HHN72" s="18"/>
      <c r="HHO72" s="18"/>
      <c r="HHP72" s="18"/>
      <c r="HHQ72" s="18"/>
      <c r="HHR72" s="18"/>
      <c r="HHS72" s="18"/>
      <c r="HHT72" s="18"/>
      <c r="HHU72" s="18"/>
      <c r="HHV72" s="18"/>
      <c r="HHW72" s="18"/>
      <c r="HHX72" s="18"/>
      <c r="HHY72" s="18"/>
      <c r="HHZ72" s="18"/>
      <c r="HIA72" s="18"/>
      <c r="HIB72" s="18"/>
      <c r="HIC72" s="18"/>
      <c r="HID72" s="18"/>
      <c r="HIE72" s="18"/>
      <c r="HIF72" s="18"/>
      <c r="HIG72" s="18"/>
      <c r="HIH72" s="18"/>
      <c r="HII72" s="18"/>
      <c r="HIJ72" s="18"/>
      <c r="HIK72" s="18"/>
      <c r="HIL72" s="18"/>
      <c r="HIM72" s="18"/>
      <c r="HIN72" s="18"/>
      <c r="HIO72" s="18"/>
      <c r="HIP72" s="18"/>
      <c r="HIQ72" s="18"/>
      <c r="HIR72" s="18"/>
      <c r="HIS72" s="18"/>
      <c r="HIT72" s="18"/>
      <c r="HIU72" s="18"/>
      <c r="HIV72" s="18"/>
      <c r="HIW72" s="18"/>
      <c r="HIX72" s="18"/>
      <c r="HIY72" s="18"/>
      <c r="HIZ72" s="18"/>
      <c r="HJA72" s="18"/>
      <c r="HJB72" s="18"/>
      <c r="HJC72" s="18"/>
      <c r="HJD72" s="18"/>
      <c r="HJE72" s="18"/>
      <c r="HJF72" s="18"/>
      <c r="HJG72" s="18"/>
      <c r="HJH72" s="18"/>
      <c r="HJI72" s="18"/>
      <c r="HJJ72" s="18"/>
      <c r="HJK72" s="18"/>
      <c r="HJL72" s="18"/>
      <c r="HJM72" s="18"/>
      <c r="HJN72" s="18"/>
      <c r="HJO72" s="18"/>
      <c r="HJP72" s="18"/>
      <c r="HJQ72" s="18"/>
      <c r="HJR72" s="18"/>
      <c r="HJS72" s="18"/>
      <c r="HJT72" s="18"/>
      <c r="HJU72" s="18"/>
      <c r="HJV72" s="18"/>
      <c r="HJW72" s="18"/>
      <c r="HJX72" s="18"/>
      <c r="HJY72" s="18"/>
      <c r="HJZ72" s="18"/>
      <c r="HKA72" s="18"/>
      <c r="HKB72" s="18"/>
      <c r="HKC72" s="18"/>
      <c r="HKD72" s="18"/>
      <c r="HKE72" s="18"/>
      <c r="HKF72" s="18"/>
      <c r="HKG72" s="18"/>
      <c r="HKH72" s="18"/>
      <c r="HKI72" s="18"/>
      <c r="HKJ72" s="18"/>
      <c r="HKK72" s="18"/>
      <c r="HKL72" s="18"/>
      <c r="HKM72" s="18"/>
      <c r="HKN72" s="18"/>
      <c r="HKO72" s="18"/>
      <c r="HKP72" s="18"/>
      <c r="HKQ72" s="18"/>
      <c r="HKR72" s="18"/>
      <c r="HKS72" s="18"/>
      <c r="HKT72" s="18"/>
      <c r="HKU72" s="18"/>
      <c r="HKV72" s="18"/>
      <c r="HKW72" s="18"/>
      <c r="HKX72" s="18"/>
      <c r="HKY72" s="18"/>
      <c r="HKZ72" s="18"/>
      <c r="HLA72" s="18"/>
      <c r="HLB72" s="18"/>
      <c r="HLC72" s="18"/>
      <c r="HLD72" s="18"/>
      <c r="HLE72" s="18"/>
      <c r="HLF72" s="18"/>
      <c r="HLG72" s="18"/>
      <c r="HLH72" s="18"/>
      <c r="HLI72" s="18"/>
      <c r="HLJ72" s="18"/>
      <c r="HLK72" s="18"/>
      <c r="HLL72" s="18"/>
      <c r="HLM72" s="18"/>
      <c r="HLN72" s="18"/>
      <c r="HLO72" s="18"/>
      <c r="HLP72" s="18"/>
      <c r="HLQ72" s="18"/>
      <c r="HLR72" s="18"/>
      <c r="HLS72" s="18"/>
      <c r="HLT72" s="18"/>
      <c r="HLU72" s="18"/>
      <c r="HLV72" s="18"/>
      <c r="HLW72" s="18"/>
      <c r="HLX72" s="18"/>
      <c r="HLY72" s="18"/>
      <c r="HLZ72" s="18"/>
      <c r="HMA72" s="18"/>
      <c r="HMB72" s="18"/>
      <c r="HMC72" s="18"/>
      <c r="HMD72" s="18"/>
      <c r="HME72" s="18"/>
      <c r="HMF72" s="18"/>
      <c r="HMG72" s="18"/>
      <c r="HMH72" s="18"/>
      <c r="HMI72" s="18"/>
      <c r="HMJ72" s="18"/>
      <c r="HMK72" s="18"/>
      <c r="HML72" s="18"/>
      <c r="HMM72" s="18"/>
      <c r="HMN72" s="18"/>
      <c r="HMO72" s="18"/>
      <c r="HMP72" s="18"/>
      <c r="HMQ72" s="18"/>
      <c r="HMR72" s="18"/>
      <c r="HMS72" s="18"/>
      <c r="HMT72" s="18"/>
      <c r="HMU72" s="18"/>
      <c r="HMV72" s="18"/>
      <c r="HMW72" s="18"/>
      <c r="HMX72" s="18"/>
      <c r="HMY72" s="18"/>
      <c r="HMZ72" s="18"/>
      <c r="HNA72" s="18"/>
      <c r="HNB72" s="18"/>
      <c r="HNC72" s="18"/>
      <c r="HND72" s="18"/>
      <c r="HNE72" s="18"/>
      <c r="HNF72" s="18"/>
      <c r="HNG72" s="18"/>
      <c r="HNH72" s="18"/>
      <c r="HNI72" s="18"/>
      <c r="HNJ72" s="18"/>
      <c r="HNK72" s="18"/>
      <c r="HNL72" s="18"/>
      <c r="HNM72" s="18"/>
      <c r="HNN72" s="18"/>
      <c r="HNO72" s="18"/>
      <c r="HNP72" s="18"/>
      <c r="HNQ72" s="18"/>
      <c r="HNR72" s="18"/>
      <c r="HNS72" s="18"/>
      <c r="HNT72" s="18"/>
      <c r="HNU72" s="18"/>
      <c r="HNV72" s="18"/>
      <c r="HNW72" s="18"/>
      <c r="HNX72" s="18"/>
      <c r="HNY72" s="18"/>
      <c r="HNZ72" s="18"/>
      <c r="HOA72" s="18"/>
      <c r="HOB72" s="18"/>
      <c r="HOC72" s="18"/>
      <c r="HOD72" s="18"/>
      <c r="HOE72" s="18"/>
      <c r="HOF72" s="18"/>
      <c r="HOG72" s="18"/>
      <c r="HOH72" s="18"/>
      <c r="HOI72" s="18"/>
      <c r="HOJ72" s="18"/>
      <c r="HOK72" s="18"/>
      <c r="HOL72" s="18"/>
      <c r="HOM72" s="18"/>
      <c r="HON72" s="18"/>
      <c r="HOO72" s="18"/>
      <c r="HOP72" s="18"/>
      <c r="HOQ72" s="18"/>
      <c r="HOR72" s="18"/>
      <c r="HOS72" s="18"/>
      <c r="HOT72" s="18"/>
      <c r="HOU72" s="18"/>
      <c r="HOV72" s="18"/>
      <c r="HOW72" s="18"/>
      <c r="HOX72" s="18"/>
      <c r="HOY72" s="18"/>
      <c r="HOZ72" s="18"/>
      <c r="HPA72" s="18"/>
      <c r="HPB72" s="18"/>
      <c r="HPC72" s="18"/>
      <c r="HPD72" s="18"/>
      <c r="HPE72" s="18"/>
      <c r="HPF72" s="18"/>
      <c r="HPG72" s="18"/>
      <c r="HPH72" s="18"/>
      <c r="HPI72" s="18"/>
      <c r="HPJ72" s="18"/>
      <c r="HPK72" s="18"/>
      <c r="HPL72" s="18"/>
      <c r="HPM72" s="18"/>
      <c r="HPN72" s="18"/>
      <c r="HPO72" s="18"/>
      <c r="HPP72" s="18"/>
      <c r="HPQ72" s="18"/>
      <c r="HPR72" s="18"/>
      <c r="HPS72" s="18"/>
      <c r="HPT72" s="18"/>
      <c r="HPU72" s="18"/>
      <c r="HPV72" s="18"/>
      <c r="HPW72" s="18"/>
      <c r="HPX72" s="18"/>
      <c r="HPY72" s="18"/>
      <c r="HPZ72" s="18"/>
      <c r="HQA72" s="18"/>
      <c r="HQB72" s="18"/>
      <c r="HQC72" s="18"/>
      <c r="HQD72" s="18"/>
      <c r="HQE72" s="18"/>
      <c r="HQF72" s="18"/>
      <c r="HQG72" s="18"/>
      <c r="HQH72" s="18"/>
      <c r="HQI72" s="18"/>
      <c r="HQJ72" s="18"/>
      <c r="HQK72" s="18"/>
      <c r="HQL72" s="18"/>
      <c r="HQM72" s="18"/>
      <c r="HQN72" s="18"/>
      <c r="HQO72" s="18"/>
      <c r="HQP72" s="18"/>
      <c r="HQQ72" s="18"/>
      <c r="HQR72" s="18"/>
      <c r="HQS72" s="18"/>
      <c r="HQT72" s="18"/>
      <c r="HQU72" s="18"/>
      <c r="HQV72" s="18"/>
      <c r="HQW72" s="18"/>
      <c r="HQX72" s="18"/>
      <c r="HQY72" s="18"/>
      <c r="HQZ72" s="18"/>
      <c r="HRA72" s="18"/>
      <c r="HRB72" s="18"/>
      <c r="HRC72" s="18"/>
      <c r="HRD72" s="18"/>
      <c r="HRE72" s="18"/>
      <c r="HRF72" s="18"/>
      <c r="HRG72" s="18"/>
      <c r="HRH72" s="18"/>
      <c r="HRI72" s="18"/>
      <c r="HRJ72" s="18"/>
      <c r="HRK72" s="18"/>
      <c r="HRL72" s="18"/>
      <c r="HRM72" s="18"/>
      <c r="HRN72" s="18"/>
      <c r="HRO72" s="18"/>
      <c r="HRP72" s="18"/>
      <c r="HRQ72" s="18"/>
      <c r="HRR72" s="18"/>
      <c r="HRS72" s="18"/>
      <c r="HRT72" s="18"/>
      <c r="HRU72" s="18"/>
      <c r="HRV72" s="18"/>
      <c r="HRW72" s="18"/>
      <c r="HRX72" s="18"/>
      <c r="HRY72" s="18"/>
      <c r="HRZ72" s="18"/>
      <c r="HSA72" s="18"/>
      <c r="HSB72" s="18"/>
      <c r="HSC72" s="18"/>
      <c r="HSD72" s="18"/>
      <c r="HSE72" s="18"/>
      <c r="HSF72" s="18"/>
      <c r="HSG72" s="18"/>
      <c r="HSH72" s="18"/>
      <c r="HSI72" s="18"/>
      <c r="HSJ72" s="18"/>
      <c r="HSK72" s="18"/>
      <c r="HSL72" s="18"/>
      <c r="HSM72" s="18"/>
      <c r="HSN72" s="18"/>
      <c r="HSO72" s="18"/>
      <c r="HSP72" s="18"/>
      <c r="HSQ72" s="18"/>
      <c r="HSR72" s="18"/>
      <c r="HSS72" s="18"/>
      <c r="HST72" s="18"/>
      <c r="HSU72" s="18"/>
      <c r="HSV72" s="18"/>
      <c r="HSW72" s="18"/>
      <c r="HSX72" s="18"/>
      <c r="HSY72" s="18"/>
      <c r="HSZ72" s="18"/>
      <c r="HTA72" s="18"/>
      <c r="HTB72" s="18"/>
      <c r="HTC72" s="18"/>
      <c r="HTD72" s="18"/>
      <c r="HTE72" s="18"/>
      <c r="HTF72" s="18"/>
      <c r="HTG72" s="18"/>
      <c r="HTH72" s="18"/>
      <c r="HTI72" s="18"/>
      <c r="HTJ72" s="18"/>
      <c r="HTK72" s="18"/>
      <c r="HTL72" s="18"/>
      <c r="HTM72" s="18"/>
      <c r="HTN72" s="18"/>
      <c r="HTO72" s="18"/>
      <c r="HTP72" s="18"/>
      <c r="HTQ72" s="18"/>
      <c r="HTR72" s="18"/>
      <c r="HTS72" s="18"/>
      <c r="HTT72" s="18"/>
      <c r="HTU72" s="18"/>
      <c r="HTV72" s="18"/>
      <c r="HTW72" s="18"/>
      <c r="HTX72" s="18"/>
      <c r="HTY72" s="18"/>
      <c r="HTZ72" s="18"/>
      <c r="HUA72" s="18"/>
      <c r="HUB72" s="18"/>
      <c r="HUC72" s="18"/>
      <c r="HUD72" s="18"/>
      <c r="HUE72" s="18"/>
      <c r="HUF72" s="18"/>
      <c r="HUG72" s="18"/>
      <c r="HUH72" s="18"/>
      <c r="HUI72" s="18"/>
      <c r="HUJ72" s="18"/>
      <c r="HUK72" s="18"/>
      <c r="HUL72" s="18"/>
      <c r="HUM72" s="18"/>
      <c r="HUN72" s="18"/>
      <c r="HUO72" s="18"/>
      <c r="HUP72" s="18"/>
      <c r="HUQ72" s="18"/>
      <c r="HUR72" s="18"/>
      <c r="HUS72" s="18"/>
      <c r="HUT72" s="18"/>
      <c r="HUU72" s="18"/>
      <c r="HUV72" s="18"/>
      <c r="HUW72" s="18"/>
      <c r="HUX72" s="18"/>
      <c r="HUY72" s="18"/>
      <c r="HUZ72" s="18"/>
      <c r="HVA72" s="18"/>
      <c r="HVB72" s="18"/>
      <c r="HVC72" s="18"/>
      <c r="HVD72" s="18"/>
      <c r="HVE72" s="18"/>
      <c r="HVF72" s="18"/>
      <c r="HVG72" s="18"/>
      <c r="HVH72" s="18"/>
      <c r="HVI72" s="18"/>
      <c r="HVJ72" s="18"/>
      <c r="HVK72" s="18"/>
      <c r="HVL72" s="18"/>
      <c r="HVM72" s="18"/>
      <c r="HVN72" s="18"/>
      <c r="HVO72" s="18"/>
      <c r="HVP72" s="18"/>
      <c r="HVQ72" s="18"/>
      <c r="HVR72" s="18"/>
      <c r="HVS72" s="18"/>
      <c r="HVT72" s="18"/>
      <c r="HVU72" s="18"/>
      <c r="HVV72" s="18"/>
      <c r="HVW72" s="18"/>
      <c r="HVX72" s="18"/>
      <c r="HVY72" s="18"/>
      <c r="HVZ72" s="18"/>
      <c r="HWA72" s="18"/>
      <c r="HWB72" s="18"/>
      <c r="HWC72" s="18"/>
      <c r="HWD72" s="18"/>
      <c r="HWE72" s="18"/>
      <c r="HWF72" s="18"/>
      <c r="HWG72" s="18"/>
      <c r="HWH72" s="18"/>
      <c r="HWI72" s="18"/>
      <c r="HWJ72" s="18"/>
      <c r="HWK72" s="18"/>
      <c r="HWL72" s="18"/>
      <c r="HWM72" s="18"/>
      <c r="HWN72" s="18"/>
      <c r="HWO72" s="18"/>
      <c r="HWP72" s="18"/>
      <c r="HWQ72" s="18"/>
      <c r="HWR72" s="18"/>
      <c r="HWS72" s="18"/>
      <c r="HWT72" s="18"/>
      <c r="HWU72" s="18"/>
      <c r="HWV72" s="18"/>
      <c r="HWW72" s="18"/>
      <c r="HWX72" s="18"/>
      <c r="HWY72" s="18"/>
      <c r="HWZ72" s="18"/>
      <c r="HXA72" s="18"/>
      <c r="HXB72" s="18"/>
      <c r="HXC72" s="18"/>
      <c r="HXD72" s="18"/>
      <c r="HXE72" s="18"/>
      <c r="HXF72" s="18"/>
      <c r="HXG72" s="18"/>
      <c r="HXH72" s="18"/>
      <c r="HXI72" s="18"/>
      <c r="HXJ72" s="18"/>
      <c r="HXK72" s="18"/>
      <c r="HXL72" s="18"/>
      <c r="HXM72" s="18"/>
      <c r="HXN72" s="18"/>
      <c r="HXO72" s="18"/>
      <c r="HXP72" s="18"/>
      <c r="HXQ72" s="18"/>
      <c r="HXR72" s="18"/>
      <c r="HXS72" s="18"/>
      <c r="HXT72" s="18"/>
      <c r="HXU72" s="18"/>
      <c r="HXV72" s="18"/>
      <c r="HXW72" s="18"/>
      <c r="HXX72" s="18"/>
      <c r="HXY72" s="18"/>
      <c r="HXZ72" s="18"/>
      <c r="HYA72" s="18"/>
      <c r="HYB72" s="18"/>
      <c r="HYC72" s="18"/>
      <c r="HYD72" s="18"/>
      <c r="HYE72" s="18"/>
      <c r="HYF72" s="18"/>
      <c r="HYG72" s="18"/>
      <c r="HYH72" s="18"/>
      <c r="HYI72" s="18"/>
      <c r="HYJ72" s="18"/>
      <c r="HYK72" s="18"/>
      <c r="HYL72" s="18"/>
      <c r="HYM72" s="18"/>
      <c r="HYN72" s="18"/>
      <c r="HYO72" s="18"/>
      <c r="HYP72" s="18"/>
      <c r="HYQ72" s="18"/>
      <c r="HYR72" s="18"/>
      <c r="HYS72" s="18"/>
      <c r="HYT72" s="18"/>
      <c r="HYU72" s="18"/>
      <c r="HYV72" s="18"/>
      <c r="HYW72" s="18"/>
      <c r="HYX72" s="18"/>
      <c r="HYY72" s="18"/>
      <c r="HYZ72" s="18"/>
      <c r="HZA72" s="18"/>
      <c r="HZB72" s="18"/>
      <c r="HZC72" s="18"/>
      <c r="HZD72" s="18"/>
      <c r="HZE72" s="18"/>
      <c r="HZF72" s="18"/>
      <c r="HZG72" s="18"/>
      <c r="HZH72" s="18"/>
      <c r="HZI72" s="18"/>
      <c r="HZJ72" s="18"/>
      <c r="HZK72" s="18"/>
      <c r="HZL72" s="18"/>
      <c r="HZM72" s="18"/>
      <c r="HZN72" s="18"/>
      <c r="HZO72" s="18"/>
      <c r="HZP72" s="18"/>
      <c r="HZQ72" s="18"/>
      <c r="HZR72" s="18"/>
      <c r="HZS72" s="18"/>
      <c r="HZT72" s="18"/>
      <c r="HZU72" s="18"/>
      <c r="HZV72" s="18"/>
      <c r="HZW72" s="18"/>
      <c r="HZX72" s="18"/>
      <c r="HZY72" s="18"/>
      <c r="HZZ72" s="18"/>
      <c r="IAA72" s="18"/>
      <c r="IAB72" s="18"/>
      <c r="IAC72" s="18"/>
      <c r="IAD72" s="18"/>
      <c r="IAE72" s="18"/>
      <c r="IAF72" s="18"/>
      <c r="IAG72" s="18"/>
      <c r="IAH72" s="18"/>
      <c r="IAI72" s="18"/>
      <c r="IAJ72" s="18"/>
      <c r="IAK72" s="18"/>
      <c r="IAL72" s="18"/>
      <c r="IAM72" s="18"/>
      <c r="IAN72" s="18"/>
      <c r="IAO72" s="18"/>
      <c r="IAP72" s="18"/>
      <c r="IAQ72" s="18"/>
      <c r="IAR72" s="18"/>
      <c r="IAS72" s="18"/>
      <c r="IAT72" s="18"/>
      <c r="IAU72" s="18"/>
      <c r="IAV72" s="18"/>
      <c r="IAW72" s="18"/>
      <c r="IAX72" s="18"/>
      <c r="IAY72" s="18"/>
      <c r="IAZ72" s="18"/>
      <c r="IBA72" s="18"/>
      <c r="IBB72" s="18"/>
      <c r="IBC72" s="18"/>
      <c r="IBD72" s="18"/>
      <c r="IBE72" s="18"/>
      <c r="IBF72" s="18"/>
      <c r="IBG72" s="18"/>
      <c r="IBH72" s="18"/>
      <c r="IBI72" s="18"/>
      <c r="IBJ72" s="18"/>
      <c r="IBK72" s="18"/>
      <c r="IBL72" s="18"/>
      <c r="IBM72" s="18"/>
      <c r="IBN72" s="18"/>
      <c r="IBO72" s="18"/>
      <c r="IBP72" s="18"/>
      <c r="IBQ72" s="18"/>
      <c r="IBR72" s="18"/>
      <c r="IBS72" s="18"/>
      <c r="IBT72" s="18"/>
      <c r="IBU72" s="18"/>
      <c r="IBV72" s="18"/>
      <c r="IBW72" s="18"/>
      <c r="IBX72" s="18"/>
      <c r="IBY72" s="18"/>
      <c r="IBZ72" s="18"/>
      <c r="ICA72" s="18"/>
      <c r="ICB72" s="18"/>
      <c r="ICC72" s="18"/>
      <c r="ICD72" s="18"/>
      <c r="ICE72" s="18"/>
      <c r="ICF72" s="18"/>
      <c r="ICG72" s="18"/>
      <c r="ICH72" s="18"/>
      <c r="ICI72" s="18"/>
      <c r="ICJ72" s="18"/>
      <c r="ICK72" s="18"/>
      <c r="ICL72" s="18"/>
      <c r="ICM72" s="18"/>
      <c r="ICN72" s="18"/>
      <c r="ICO72" s="18"/>
      <c r="ICP72" s="18"/>
      <c r="ICQ72" s="18"/>
      <c r="ICR72" s="18"/>
      <c r="ICS72" s="18"/>
      <c r="ICT72" s="18"/>
      <c r="ICU72" s="18"/>
      <c r="ICV72" s="18"/>
      <c r="ICW72" s="18"/>
      <c r="ICX72" s="18"/>
      <c r="ICY72" s="18"/>
      <c r="ICZ72" s="18"/>
      <c r="IDA72" s="18"/>
      <c r="IDB72" s="18"/>
      <c r="IDC72" s="18"/>
      <c r="IDD72" s="18"/>
      <c r="IDE72" s="18"/>
      <c r="IDF72" s="18"/>
      <c r="IDG72" s="18"/>
      <c r="IDH72" s="18"/>
      <c r="IDI72" s="18"/>
      <c r="IDJ72" s="18"/>
      <c r="IDK72" s="18"/>
      <c r="IDL72" s="18"/>
      <c r="IDM72" s="18"/>
      <c r="IDN72" s="18"/>
      <c r="IDO72" s="18"/>
      <c r="IDP72" s="18"/>
      <c r="IDQ72" s="18"/>
      <c r="IDR72" s="18"/>
      <c r="IDS72" s="18"/>
      <c r="IDT72" s="18"/>
      <c r="IDU72" s="18"/>
      <c r="IDV72" s="18"/>
      <c r="IDW72" s="18"/>
      <c r="IDX72" s="18"/>
      <c r="IDY72" s="18"/>
      <c r="IDZ72" s="18"/>
      <c r="IEA72" s="18"/>
      <c r="IEB72" s="18"/>
      <c r="IEC72" s="18"/>
      <c r="IED72" s="18"/>
      <c r="IEE72" s="18"/>
      <c r="IEF72" s="18"/>
      <c r="IEG72" s="18"/>
      <c r="IEH72" s="18"/>
      <c r="IEI72" s="18"/>
      <c r="IEJ72" s="18"/>
      <c r="IEK72" s="18"/>
      <c r="IEL72" s="18"/>
      <c r="IEM72" s="18"/>
      <c r="IEN72" s="18"/>
      <c r="IEO72" s="18"/>
      <c r="IEP72" s="18"/>
      <c r="IEQ72" s="18"/>
      <c r="IER72" s="18"/>
      <c r="IES72" s="18"/>
      <c r="IET72" s="18"/>
      <c r="IEU72" s="18"/>
      <c r="IEV72" s="18"/>
      <c r="IEW72" s="18"/>
      <c r="IEX72" s="18"/>
      <c r="IEY72" s="18"/>
      <c r="IEZ72" s="18"/>
      <c r="IFA72" s="18"/>
      <c r="IFB72" s="18"/>
      <c r="IFC72" s="18"/>
      <c r="IFD72" s="18"/>
      <c r="IFE72" s="18"/>
      <c r="IFF72" s="18"/>
      <c r="IFG72" s="18"/>
      <c r="IFH72" s="18"/>
      <c r="IFI72" s="18"/>
      <c r="IFJ72" s="18"/>
      <c r="IFK72" s="18"/>
      <c r="IFL72" s="18"/>
      <c r="IFM72" s="18"/>
      <c r="IFN72" s="18"/>
      <c r="IFO72" s="18"/>
      <c r="IFP72" s="18"/>
      <c r="IFQ72" s="18"/>
      <c r="IFR72" s="18"/>
      <c r="IFS72" s="18"/>
      <c r="IFT72" s="18"/>
      <c r="IFU72" s="18"/>
      <c r="IFV72" s="18"/>
      <c r="IFW72" s="18"/>
      <c r="IFX72" s="18"/>
      <c r="IFY72" s="18"/>
      <c r="IFZ72" s="18"/>
      <c r="IGA72" s="18"/>
      <c r="IGB72" s="18"/>
      <c r="IGC72" s="18"/>
      <c r="IGD72" s="18"/>
      <c r="IGE72" s="18"/>
      <c r="IGF72" s="18"/>
      <c r="IGG72" s="18"/>
      <c r="IGH72" s="18"/>
      <c r="IGI72" s="18"/>
      <c r="IGJ72" s="18"/>
      <c r="IGK72" s="18"/>
      <c r="IGL72" s="18"/>
      <c r="IGM72" s="18"/>
      <c r="IGN72" s="18"/>
      <c r="IGO72" s="18"/>
      <c r="IGP72" s="18"/>
      <c r="IGQ72" s="18"/>
      <c r="IGR72" s="18"/>
      <c r="IGS72" s="18"/>
      <c r="IGT72" s="18"/>
      <c r="IGU72" s="18"/>
      <c r="IGV72" s="18"/>
      <c r="IGW72" s="18"/>
      <c r="IGX72" s="18"/>
      <c r="IGY72" s="18"/>
      <c r="IGZ72" s="18"/>
      <c r="IHA72" s="18"/>
      <c r="IHB72" s="18"/>
      <c r="IHC72" s="18"/>
      <c r="IHD72" s="18"/>
      <c r="IHE72" s="18"/>
      <c r="IHF72" s="18"/>
      <c r="IHG72" s="18"/>
      <c r="IHH72" s="18"/>
      <c r="IHI72" s="18"/>
      <c r="IHJ72" s="18"/>
      <c r="IHK72" s="18"/>
      <c r="IHL72" s="18"/>
      <c r="IHM72" s="18"/>
      <c r="IHN72" s="18"/>
      <c r="IHO72" s="18"/>
      <c r="IHP72" s="18"/>
      <c r="IHQ72" s="18"/>
      <c r="IHR72" s="18"/>
      <c r="IHS72" s="18"/>
      <c r="IHT72" s="18"/>
      <c r="IHU72" s="18"/>
      <c r="IHV72" s="18"/>
      <c r="IHW72" s="18"/>
      <c r="IHX72" s="18"/>
      <c r="IHY72" s="18"/>
      <c r="IHZ72" s="18"/>
      <c r="IIA72" s="18"/>
      <c r="IIB72" s="18"/>
      <c r="IIC72" s="18"/>
      <c r="IID72" s="18"/>
      <c r="IIE72" s="18"/>
      <c r="IIF72" s="18"/>
      <c r="IIG72" s="18"/>
      <c r="IIH72" s="18"/>
      <c r="III72" s="18"/>
      <c r="IIJ72" s="18"/>
      <c r="IIK72" s="18"/>
      <c r="IIL72" s="18"/>
      <c r="IIM72" s="18"/>
      <c r="IIN72" s="18"/>
      <c r="IIO72" s="18"/>
      <c r="IIP72" s="18"/>
      <c r="IIQ72" s="18"/>
      <c r="IIR72" s="18"/>
      <c r="IIS72" s="18"/>
      <c r="IIT72" s="18"/>
      <c r="IIU72" s="18"/>
      <c r="IIV72" s="18"/>
      <c r="IIW72" s="18"/>
      <c r="IIX72" s="18"/>
      <c r="IIY72" s="18"/>
      <c r="IIZ72" s="18"/>
      <c r="IJA72" s="18"/>
      <c r="IJB72" s="18"/>
      <c r="IJC72" s="18"/>
      <c r="IJD72" s="18"/>
      <c r="IJE72" s="18"/>
      <c r="IJF72" s="18"/>
      <c r="IJG72" s="18"/>
      <c r="IJH72" s="18"/>
      <c r="IJI72" s="18"/>
      <c r="IJJ72" s="18"/>
      <c r="IJK72" s="18"/>
      <c r="IJL72" s="18"/>
      <c r="IJM72" s="18"/>
      <c r="IJN72" s="18"/>
      <c r="IJO72" s="18"/>
      <c r="IJP72" s="18"/>
      <c r="IJQ72" s="18"/>
      <c r="IJR72" s="18"/>
      <c r="IJS72" s="18"/>
      <c r="IJT72" s="18"/>
      <c r="IJU72" s="18"/>
      <c r="IJV72" s="18"/>
      <c r="IJW72" s="18"/>
      <c r="IJX72" s="18"/>
      <c r="IJY72" s="18"/>
      <c r="IJZ72" s="18"/>
      <c r="IKA72" s="18"/>
      <c r="IKB72" s="18"/>
      <c r="IKC72" s="18"/>
      <c r="IKD72" s="18"/>
      <c r="IKE72" s="18"/>
      <c r="IKF72" s="18"/>
      <c r="IKG72" s="18"/>
      <c r="IKH72" s="18"/>
      <c r="IKI72" s="18"/>
      <c r="IKJ72" s="18"/>
      <c r="IKK72" s="18"/>
      <c r="IKL72" s="18"/>
      <c r="IKM72" s="18"/>
      <c r="IKN72" s="18"/>
      <c r="IKO72" s="18"/>
      <c r="IKP72" s="18"/>
      <c r="IKQ72" s="18"/>
      <c r="IKR72" s="18"/>
      <c r="IKS72" s="18"/>
      <c r="IKT72" s="18"/>
      <c r="IKU72" s="18"/>
      <c r="IKV72" s="18"/>
      <c r="IKW72" s="18"/>
      <c r="IKX72" s="18"/>
      <c r="IKY72" s="18"/>
      <c r="IKZ72" s="18"/>
      <c r="ILA72" s="18"/>
      <c r="ILB72" s="18"/>
      <c r="ILC72" s="18"/>
      <c r="ILD72" s="18"/>
      <c r="ILE72" s="18"/>
      <c r="ILF72" s="18"/>
      <c r="ILG72" s="18"/>
      <c r="ILH72" s="18"/>
      <c r="ILI72" s="18"/>
      <c r="ILJ72" s="18"/>
      <c r="ILK72" s="18"/>
      <c r="ILL72" s="18"/>
      <c r="ILM72" s="18"/>
      <c r="ILN72" s="18"/>
      <c r="ILO72" s="18"/>
      <c r="ILP72" s="18"/>
      <c r="ILQ72" s="18"/>
      <c r="ILR72" s="18"/>
      <c r="ILS72" s="18"/>
      <c r="ILT72" s="18"/>
      <c r="ILU72" s="18"/>
      <c r="ILV72" s="18"/>
      <c r="ILW72" s="18"/>
      <c r="ILX72" s="18"/>
      <c r="ILY72" s="18"/>
      <c r="ILZ72" s="18"/>
      <c r="IMA72" s="18"/>
      <c r="IMB72" s="18"/>
      <c r="IMC72" s="18"/>
      <c r="IMD72" s="18"/>
      <c r="IME72" s="18"/>
      <c r="IMF72" s="18"/>
      <c r="IMG72" s="18"/>
      <c r="IMH72" s="18"/>
      <c r="IMI72" s="18"/>
      <c r="IMJ72" s="18"/>
      <c r="IMK72" s="18"/>
      <c r="IML72" s="18"/>
      <c r="IMM72" s="18"/>
      <c r="IMN72" s="18"/>
      <c r="IMO72" s="18"/>
      <c r="IMP72" s="18"/>
      <c r="IMQ72" s="18"/>
      <c r="IMR72" s="18"/>
      <c r="IMS72" s="18"/>
      <c r="IMT72" s="18"/>
      <c r="IMU72" s="18"/>
      <c r="IMV72" s="18"/>
      <c r="IMW72" s="18"/>
      <c r="IMX72" s="18"/>
      <c r="IMY72" s="18"/>
      <c r="IMZ72" s="18"/>
      <c r="INA72" s="18"/>
      <c r="INB72" s="18"/>
      <c r="INC72" s="18"/>
      <c r="IND72" s="18"/>
      <c r="INE72" s="18"/>
      <c r="INF72" s="18"/>
      <c r="ING72" s="18"/>
      <c r="INH72" s="18"/>
      <c r="INI72" s="18"/>
      <c r="INJ72" s="18"/>
      <c r="INK72" s="18"/>
      <c r="INL72" s="18"/>
      <c r="INM72" s="18"/>
      <c r="INN72" s="18"/>
      <c r="INO72" s="18"/>
      <c r="INP72" s="18"/>
      <c r="INQ72" s="18"/>
      <c r="INR72" s="18"/>
      <c r="INS72" s="18"/>
      <c r="INT72" s="18"/>
      <c r="INU72" s="18"/>
      <c r="INV72" s="18"/>
      <c r="INW72" s="18"/>
      <c r="INX72" s="18"/>
      <c r="INY72" s="18"/>
      <c r="INZ72" s="18"/>
      <c r="IOA72" s="18"/>
      <c r="IOB72" s="18"/>
      <c r="IOC72" s="18"/>
      <c r="IOD72" s="18"/>
      <c r="IOE72" s="18"/>
      <c r="IOF72" s="18"/>
      <c r="IOG72" s="18"/>
      <c r="IOH72" s="18"/>
      <c r="IOI72" s="18"/>
      <c r="IOJ72" s="18"/>
      <c r="IOK72" s="18"/>
      <c r="IOL72" s="18"/>
      <c r="IOM72" s="18"/>
      <c r="ION72" s="18"/>
      <c r="IOO72" s="18"/>
      <c r="IOP72" s="18"/>
      <c r="IOQ72" s="18"/>
      <c r="IOR72" s="18"/>
      <c r="IOS72" s="18"/>
      <c r="IOT72" s="18"/>
      <c r="IOU72" s="18"/>
      <c r="IOV72" s="18"/>
      <c r="IOW72" s="18"/>
      <c r="IOX72" s="18"/>
      <c r="IOY72" s="18"/>
      <c r="IOZ72" s="18"/>
      <c r="IPA72" s="18"/>
      <c r="IPB72" s="18"/>
      <c r="IPC72" s="18"/>
      <c r="IPD72" s="18"/>
      <c r="IPE72" s="18"/>
      <c r="IPF72" s="18"/>
      <c r="IPG72" s="18"/>
      <c r="IPH72" s="18"/>
      <c r="IPI72" s="18"/>
      <c r="IPJ72" s="18"/>
      <c r="IPK72" s="18"/>
      <c r="IPL72" s="18"/>
      <c r="IPM72" s="18"/>
      <c r="IPN72" s="18"/>
      <c r="IPO72" s="18"/>
      <c r="IPP72" s="18"/>
      <c r="IPQ72" s="18"/>
      <c r="IPR72" s="18"/>
      <c r="IPS72" s="18"/>
      <c r="IPT72" s="18"/>
      <c r="IPU72" s="18"/>
      <c r="IPV72" s="18"/>
      <c r="IPW72" s="18"/>
      <c r="IPX72" s="18"/>
      <c r="IPY72" s="18"/>
      <c r="IPZ72" s="18"/>
      <c r="IQA72" s="18"/>
      <c r="IQB72" s="18"/>
      <c r="IQC72" s="18"/>
      <c r="IQD72" s="18"/>
      <c r="IQE72" s="18"/>
      <c r="IQF72" s="18"/>
      <c r="IQG72" s="18"/>
      <c r="IQH72" s="18"/>
      <c r="IQI72" s="18"/>
      <c r="IQJ72" s="18"/>
      <c r="IQK72" s="18"/>
      <c r="IQL72" s="18"/>
      <c r="IQM72" s="18"/>
      <c r="IQN72" s="18"/>
      <c r="IQO72" s="18"/>
      <c r="IQP72" s="18"/>
      <c r="IQQ72" s="18"/>
      <c r="IQR72" s="18"/>
      <c r="IQS72" s="18"/>
      <c r="IQT72" s="18"/>
      <c r="IQU72" s="18"/>
      <c r="IQV72" s="18"/>
      <c r="IQW72" s="18"/>
      <c r="IQX72" s="18"/>
      <c r="IQY72" s="18"/>
      <c r="IQZ72" s="18"/>
      <c r="IRA72" s="18"/>
      <c r="IRB72" s="18"/>
      <c r="IRC72" s="18"/>
      <c r="IRD72" s="18"/>
      <c r="IRE72" s="18"/>
      <c r="IRF72" s="18"/>
      <c r="IRG72" s="18"/>
      <c r="IRH72" s="18"/>
      <c r="IRI72" s="18"/>
      <c r="IRJ72" s="18"/>
      <c r="IRK72" s="18"/>
      <c r="IRL72" s="18"/>
      <c r="IRM72" s="18"/>
      <c r="IRN72" s="18"/>
      <c r="IRO72" s="18"/>
      <c r="IRP72" s="18"/>
      <c r="IRQ72" s="18"/>
      <c r="IRR72" s="18"/>
      <c r="IRS72" s="18"/>
      <c r="IRT72" s="18"/>
      <c r="IRU72" s="18"/>
      <c r="IRV72" s="18"/>
      <c r="IRW72" s="18"/>
      <c r="IRX72" s="18"/>
      <c r="IRY72" s="18"/>
      <c r="IRZ72" s="18"/>
      <c r="ISA72" s="18"/>
      <c r="ISB72" s="18"/>
      <c r="ISC72" s="18"/>
      <c r="ISD72" s="18"/>
      <c r="ISE72" s="18"/>
      <c r="ISF72" s="18"/>
      <c r="ISG72" s="18"/>
      <c r="ISH72" s="18"/>
      <c r="ISI72" s="18"/>
      <c r="ISJ72" s="18"/>
      <c r="ISK72" s="18"/>
      <c r="ISL72" s="18"/>
      <c r="ISM72" s="18"/>
      <c r="ISN72" s="18"/>
      <c r="ISO72" s="18"/>
      <c r="ISP72" s="18"/>
      <c r="ISQ72" s="18"/>
      <c r="ISR72" s="18"/>
      <c r="ISS72" s="18"/>
      <c r="IST72" s="18"/>
      <c r="ISU72" s="18"/>
      <c r="ISV72" s="18"/>
      <c r="ISW72" s="18"/>
      <c r="ISX72" s="18"/>
      <c r="ISY72" s="18"/>
      <c r="ISZ72" s="18"/>
      <c r="ITA72" s="18"/>
      <c r="ITB72" s="18"/>
      <c r="ITC72" s="18"/>
      <c r="ITD72" s="18"/>
      <c r="ITE72" s="18"/>
      <c r="ITF72" s="18"/>
      <c r="ITG72" s="18"/>
      <c r="ITH72" s="18"/>
      <c r="ITI72" s="18"/>
      <c r="ITJ72" s="18"/>
      <c r="ITK72" s="18"/>
      <c r="ITL72" s="18"/>
      <c r="ITM72" s="18"/>
      <c r="ITN72" s="18"/>
      <c r="ITO72" s="18"/>
      <c r="ITP72" s="18"/>
      <c r="ITQ72" s="18"/>
      <c r="ITR72" s="18"/>
      <c r="ITS72" s="18"/>
      <c r="ITT72" s="18"/>
      <c r="ITU72" s="18"/>
      <c r="ITV72" s="18"/>
      <c r="ITW72" s="18"/>
      <c r="ITX72" s="18"/>
      <c r="ITY72" s="18"/>
      <c r="ITZ72" s="18"/>
      <c r="IUA72" s="18"/>
      <c r="IUB72" s="18"/>
      <c r="IUC72" s="18"/>
      <c r="IUD72" s="18"/>
      <c r="IUE72" s="18"/>
      <c r="IUF72" s="18"/>
      <c r="IUG72" s="18"/>
      <c r="IUH72" s="18"/>
      <c r="IUI72" s="18"/>
      <c r="IUJ72" s="18"/>
      <c r="IUK72" s="18"/>
      <c r="IUL72" s="18"/>
      <c r="IUM72" s="18"/>
      <c r="IUN72" s="18"/>
      <c r="IUO72" s="18"/>
      <c r="IUP72" s="18"/>
      <c r="IUQ72" s="18"/>
      <c r="IUR72" s="18"/>
      <c r="IUS72" s="18"/>
      <c r="IUT72" s="18"/>
      <c r="IUU72" s="18"/>
      <c r="IUV72" s="18"/>
      <c r="IUW72" s="18"/>
      <c r="IUX72" s="18"/>
      <c r="IUY72" s="18"/>
      <c r="IUZ72" s="18"/>
      <c r="IVA72" s="18"/>
      <c r="IVB72" s="18"/>
      <c r="IVC72" s="18"/>
      <c r="IVD72" s="18"/>
      <c r="IVE72" s="18"/>
      <c r="IVF72" s="18"/>
      <c r="IVG72" s="18"/>
      <c r="IVH72" s="18"/>
      <c r="IVI72" s="18"/>
      <c r="IVJ72" s="18"/>
      <c r="IVK72" s="18"/>
      <c r="IVL72" s="18"/>
      <c r="IVM72" s="18"/>
      <c r="IVN72" s="18"/>
      <c r="IVO72" s="18"/>
      <c r="IVP72" s="18"/>
      <c r="IVQ72" s="18"/>
      <c r="IVR72" s="18"/>
      <c r="IVS72" s="18"/>
      <c r="IVT72" s="18"/>
      <c r="IVU72" s="18"/>
      <c r="IVV72" s="18"/>
      <c r="IVW72" s="18"/>
      <c r="IVX72" s="18"/>
      <c r="IVY72" s="18"/>
      <c r="IVZ72" s="18"/>
      <c r="IWA72" s="18"/>
      <c r="IWB72" s="18"/>
      <c r="IWC72" s="18"/>
      <c r="IWD72" s="18"/>
      <c r="IWE72" s="18"/>
      <c r="IWF72" s="18"/>
      <c r="IWG72" s="18"/>
      <c r="IWH72" s="18"/>
      <c r="IWI72" s="18"/>
      <c r="IWJ72" s="18"/>
      <c r="IWK72" s="18"/>
      <c r="IWL72" s="18"/>
      <c r="IWM72" s="18"/>
      <c r="IWN72" s="18"/>
      <c r="IWO72" s="18"/>
      <c r="IWP72" s="18"/>
      <c r="IWQ72" s="18"/>
      <c r="IWR72" s="18"/>
      <c r="IWS72" s="18"/>
      <c r="IWT72" s="18"/>
      <c r="IWU72" s="18"/>
      <c r="IWV72" s="18"/>
      <c r="IWW72" s="18"/>
      <c r="IWX72" s="18"/>
      <c r="IWY72" s="18"/>
      <c r="IWZ72" s="18"/>
      <c r="IXA72" s="18"/>
      <c r="IXB72" s="18"/>
      <c r="IXC72" s="18"/>
      <c r="IXD72" s="18"/>
      <c r="IXE72" s="18"/>
      <c r="IXF72" s="18"/>
      <c r="IXG72" s="18"/>
      <c r="IXH72" s="18"/>
      <c r="IXI72" s="18"/>
      <c r="IXJ72" s="18"/>
      <c r="IXK72" s="18"/>
      <c r="IXL72" s="18"/>
      <c r="IXM72" s="18"/>
      <c r="IXN72" s="18"/>
      <c r="IXO72" s="18"/>
      <c r="IXP72" s="18"/>
      <c r="IXQ72" s="18"/>
      <c r="IXR72" s="18"/>
      <c r="IXS72" s="18"/>
      <c r="IXT72" s="18"/>
      <c r="IXU72" s="18"/>
      <c r="IXV72" s="18"/>
      <c r="IXW72" s="18"/>
      <c r="IXX72" s="18"/>
      <c r="IXY72" s="18"/>
      <c r="IXZ72" s="18"/>
      <c r="IYA72" s="18"/>
      <c r="IYB72" s="18"/>
      <c r="IYC72" s="18"/>
      <c r="IYD72" s="18"/>
      <c r="IYE72" s="18"/>
      <c r="IYF72" s="18"/>
      <c r="IYG72" s="18"/>
      <c r="IYH72" s="18"/>
      <c r="IYI72" s="18"/>
      <c r="IYJ72" s="18"/>
      <c r="IYK72" s="18"/>
      <c r="IYL72" s="18"/>
      <c r="IYM72" s="18"/>
      <c r="IYN72" s="18"/>
      <c r="IYO72" s="18"/>
      <c r="IYP72" s="18"/>
      <c r="IYQ72" s="18"/>
      <c r="IYR72" s="18"/>
      <c r="IYS72" s="18"/>
      <c r="IYT72" s="18"/>
      <c r="IYU72" s="18"/>
      <c r="IYV72" s="18"/>
      <c r="IYW72" s="18"/>
      <c r="IYX72" s="18"/>
      <c r="IYY72" s="18"/>
      <c r="IYZ72" s="18"/>
      <c r="IZA72" s="18"/>
      <c r="IZB72" s="18"/>
      <c r="IZC72" s="18"/>
      <c r="IZD72" s="18"/>
      <c r="IZE72" s="18"/>
      <c r="IZF72" s="18"/>
      <c r="IZG72" s="18"/>
      <c r="IZH72" s="18"/>
      <c r="IZI72" s="18"/>
      <c r="IZJ72" s="18"/>
      <c r="IZK72" s="18"/>
      <c r="IZL72" s="18"/>
      <c r="IZM72" s="18"/>
      <c r="IZN72" s="18"/>
      <c r="IZO72" s="18"/>
      <c r="IZP72" s="18"/>
      <c r="IZQ72" s="18"/>
      <c r="IZR72" s="18"/>
      <c r="IZS72" s="18"/>
      <c r="IZT72" s="18"/>
      <c r="IZU72" s="18"/>
      <c r="IZV72" s="18"/>
      <c r="IZW72" s="18"/>
      <c r="IZX72" s="18"/>
      <c r="IZY72" s="18"/>
      <c r="IZZ72" s="18"/>
      <c r="JAA72" s="18"/>
      <c r="JAB72" s="18"/>
      <c r="JAC72" s="18"/>
      <c r="JAD72" s="18"/>
      <c r="JAE72" s="18"/>
      <c r="JAF72" s="18"/>
      <c r="JAG72" s="18"/>
      <c r="JAH72" s="18"/>
      <c r="JAI72" s="18"/>
      <c r="JAJ72" s="18"/>
      <c r="JAK72" s="18"/>
      <c r="JAL72" s="18"/>
      <c r="JAM72" s="18"/>
      <c r="JAN72" s="18"/>
      <c r="JAO72" s="18"/>
      <c r="JAP72" s="18"/>
      <c r="JAQ72" s="18"/>
      <c r="JAR72" s="18"/>
      <c r="JAS72" s="18"/>
      <c r="JAT72" s="18"/>
      <c r="JAU72" s="18"/>
      <c r="JAV72" s="18"/>
      <c r="JAW72" s="18"/>
      <c r="JAX72" s="18"/>
      <c r="JAY72" s="18"/>
      <c r="JAZ72" s="18"/>
      <c r="JBA72" s="18"/>
      <c r="JBB72" s="18"/>
      <c r="JBC72" s="18"/>
      <c r="JBD72" s="18"/>
      <c r="JBE72" s="18"/>
      <c r="JBF72" s="18"/>
      <c r="JBG72" s="18"/>
      <c r="JBH72" s="18"/>
      <c r="JBI72" s="18"/>
      <c r="JBJ72" s="18"/>
      <c r="JBK72" s="18"/>
      <c r="JBL72" s="18"/>
      <c r="JBM72" s="18"/>
      <c r="JBN72" s="18"/>
      <c r="JBO72" s="18"/>
      <c r="JBP72" s="18"/>
      <c r="JBQ72" s="18"/>
      <c r="JBR72" s="18"/>
      <c r="JBS72" s="18"/>
      <c r="JBT72" s="18"/>
      <c r="JBU72" s="18"/>
      <c r="JBV72" s="18"/>
      <c r="JBW72" s="18"/>
      <c r="JBX72" s="18"/>
      <c r="JBY72" s="18"/>
      <c r="JBZ72" s="18"/>
      <c r="JCA72" s="18"/>
      <c r="JCB72" s="18"/>
      <c r="JCC72" s="18"/>
      <c r="JCD72" s="18"/>
      <c r="JCE72" s="18"/>
      <c r="JCF72" s="18"/>
      <c r="JCG72" s="18"/>
      <c r="JCH72" s="18"/>
      <c r="JCI72" s="18"/>
      <c r="JCJ72" s="18"/>
      <c r="JCK72" s="18"/>
      <c r="JCL72" s="18"/>
      <c r="JCM72" s="18"/>
      <c r="JCN72" s="18"/>
      <c r="JCO72" s="18"/>
      <c r="JCP72" s="18"/>
      <c r="JCQ72" s="18"/>
      <c r="JCR72" s="18"/>
      <c r="JCS72" s="18"/>
      <c r="JCT72" s="18"/>
      <c r="JCU72" s="18"/>
      <c r="JCV72" s="18"/>
      <c r="JCW72" s="18"/>
      <c r="JCX72" s="18"/>
      <c r="JCY72" s="18"/>
      <c r="JCZ72" s="18"/>
      <c r="JDA72" s="18"/>
      <c r="JDB72" s="18"/>
      <c r="JDC72" s="18"/>
      <c r="JDD72" s="18"/>
      <c r="JDE72" s="18"/>
      <c r="JDF72" s="18"/>
      <c r="JDG72" s="18"/>
      <c r="JDH72" s="18"/>
      <c r="JDI72" s="18"/>
      <c r="JDJ72" s="18"/>
      <c r="JDK72" s="18"/>
      <c r="JDL72" s="18"/>
      <c r="JDM72" s="18"/>
      <c r="JDN72" s="18"/>
      <c r="JDO72" s="18"/>
      <c r="JDP72" s="18"/>
      <c r="JDQ72" s="18"/>
      <c r="JDR72" s="18"/>
      <c r="JDS72" s="18"/>
      <c r="JDT72" s="18"/>
      <c r="JDU72" s="18"/>
      <c r="JDV72" s="18"/>
      <c r="JDW72" s="18"/>
      <c r="JDX72" s="18"/>
      <c r="JDY72" s="18"/>
      <c r="JDZ72" s="18"/>
      <c r="JEA72" s="18"/>
      <c r="JEB72" s="18"/>
      <c r="JEC72" s="18"/>
      <c r="JED72" s="18"/>
      <c r="JEE72" s="18"/>
      <c r="JEF72" s="18"/>
      <c r="JEG72" s="18"/>
      <c r="JEH72" s="18"/>
      <c r="JEI72" s="18"/>
      <c r="JEJ72" s="18"/>
      <c r="JEK72" s="18"/>
      <c r="JEL72" s="18"/>
      <c r="JEM72" s="18"/>
      <c r="JEN72" s="18"/>
      <c r="JEO72" s="18"/>
      <c r="JEP72" s="18"/>
      <c r="JEQ72" s="18"/>
      <c r="JER72" s="18"/>
      <c r="JES72" s="18"/>
      <c r="JET72" s="18"/>
      <c r="JEU72" s="18"/>
      <c r="JEV72" s="18"/>
      <c r="JEW72" s="18"/>
      <c r="JEX72" s="18"/>
      <c r="JEY72" s="18"/>
      <c r="JEZ72" s="18"/>
      <c r="JFA72" s="18"/>
      <c r="JFB72" s="18"/>
      <c r="JFC72" s="18"/>
      <c r="JFD72" s="18"/>
      <c r="JFE72" s="18"/>
      <c r="JFF72" s="18"/>
      <c r="JFG72" s="18"/>
      <c r="JFH72" s="18"/>
      <c r="JFI72" s="18"/>
      <c r="JFJ72" s="18"/>
      <c r="JFK72" s="18"/>
      <c r="JFL72" s="18"/>
      <c r="JFM72" s="18"/>
      <c r="JFN72" s="18"/>
      <c r="JFO72" s="18"/>
      <c r="JFP72" s="18"/>
      <c r="JFQ72" s="18"/>
      <c r="JFR72" s="18"/>
      <c r="JFS72" s="18"/>
      <c r="JFT72" s="18"/>
      <c r="JFU72" s="18"/>
      <c r="JFV72" s="18"/>
      <c r="JFW72" s="18"/>
      <c r="JFX72" s="18"/>
      <c r="JFY72" s="18"/>
      <c r="JFZ72" s="18"/>
      <c r="JGA72" s="18"/>
      <c r="JGB72" s="18"/>
      <c r="JGC72" s="18"/>
      <c r="JGD72" s="18"/>
      <c r="JGE72" s="18"/>
      <c r="JGF72" s="18"/>
      <c r="JGG72" s="18"/>
      <c r="JGH72" s="18"/>
      <c r="JGI72" s="18"/>
      <c r="JGJ72" s="18"/>
      <c r="JGK72" s="18"/>
      <c r="JGL72" s="18"/>
      <c r="JGM72" s="18"/>
      <c r="JGN72" s="18"/>
      <c r="JGO72" s="18"/>
      <c r="JGP72" s="18"/>
      <c r="JGQ72" s="18"/>
      <c r="JGR72" s="18"/>
      <c r="JGS72" s="18"/>
      <c r="JGT72" s="18"/>
      <c r="JGU72" s="18"/>
      <c r="JGV72" s="18"/>
      <c r="JGW72" s="18"/>
      <c r="JGX72" s="18"/>
      <c r="JGY72" s="18"/>
      <c r="JGZ72" s="18"/>
      <c r="JHA72" s="18"/>
      <c r="JHB72" s="18"/>
      <c r="JHC72" s="18"/>
      <c r="JHD72" s="18"/>
      <c r="JHE72" s="18"/>
      <c r="JHF72" s="18"/>
      <c r="JHG72" s="18"/>
      <c r="JHH72" s="18"/>
      <c r="JHI72" s="18"/>
      <c r="JHJ72" s="18"/>
      <c r="JHK72" s="18"/>
      <c r="JHL72" s="18"/>
      <c r="JHM72" s="18"/>
      <c r="JHN72" s="18"/>
      <c r="JHO72" s="18"/>
      <c r="JHP72" s="18"/>
      <c r="JHQ72" s="18"/>
      <c r="JHR72" s="18"/>
      <c r="JHS72" s="18"/>
      <c r="JHT72" s="18"/>
      <c r="JHU72" s="18"/>
      <c r="JHV72" s="18"/>
      <c r="JHW72" s="18"/>
      <c r="JHX72" s="18"/>
      <c r="JHY72" s="18"/>
      <c r="JHZ72" s="18"/>
      <c r="JIA72" s="18"/>
      <c r="JIB72" s="18"/>
      <c r="JIC72" s="18"/>
      <c r="JID72" s="18"/>
      <c r="JIE72" s="18"/>
      <c r="JIF72" s="18"/>
      <c r="JIG72" s="18"/>
      <c r="JIH72" s="18"/>
      <c r="JII72" s="18"/>
      <c r="JIJ72" s="18"/>
      <c r="JIK72" s="18"/>
      <c r="JIL72" s="18"/>
      <c r="JIM72" s="18"/>
      <c r="JIN72" s="18"/>
      <c r="JIO72" s="18"/>
      <c r="JIP72" s="18"/>
      <c r="JIQ72" s="18"/>
      <c r="JIR72" s="18"/>
      <c r="JIS72" s="18"/>
      <c r="JIT72" s="18"/>
      <c r="JIU72" s="18"/>
      <c r="JIV72" s="18"/>
      <c r="JIW72" s="18"/>
      <c r="JIX72" s="18"/>
      <c r="JIY72" s="18"/>
      <c r="JIZ72" s="18"/>
      <c r="JJA72" s="18"/>
      <c r="JJB72" s="18"/>
      <c r="JJC72" s="18"/>
      <c r="JJD72" s="18"/>
      <c r="JJE72" s="18"/>
      <c r="JJF72" s="18"/>
      <c r="JJG72" s="18"/>
      <c r="JJH72" s="18"/>
      <c r="JJI72" s="18"/>
      <c r="JJJ72" s="18"/>
      <c r="JJK72" s="18"/>
      <c r="JJL72" s="18"/>
      <c r="JJM72" s="18"/>
      <c r="JJN72" s="18"/>
      <c r="JJO72" s="18"/>
      <c r="JJP72" s="18"/>
      <c r="JJQ72" s="18"/>
      <c r="JJR72" s="18"/>
      <c r="JJS72" s="18"/>
      <c r="JJT72" s="18"/>
      <c r="JJU72" s="18"/>
      <c r="JJV72" s="18"/>
      <c r="JJW72" s="18"/>
      <c r="JJX72" s="18"/>
      <c r="JJY72" s="18"/>
      <c r="JJZ72" s="18"/>
      <c r="JKA72" s="18"/>
      <c r="JKB72" s="18"/>
      <c r="JKC72" s="18"/>
      <c r="JKD72" s="18"/>
      <c r="JKE72" s="18"/>
      <c r="JKF72" s="18"/>
      <c r="JKG72" s="18"/>
      <c r="JKH72" s="18"/>
      <c r="JKI72" s="18"/>
      <c r="JKJ72" s="18"/>
      <c r="JKK72" s="18"/>
      <c r="JKL72" s="18"/>
      <c r="JKM72" s="18"/>
      <c r="JKN72" s="18"/>
      <c r="JKO72" s="18"/>
      <c r="JKP72" s="18"/>
      <c r="JKQ72" s="18"/>
      <c r="JKR72" s="18"/>
      <c r="JKS72" s="18"/>
      <c r="JKT72" s="18"/>
      <c r="JKU72" s="18"/>
      <c r="JKV72" s="18"/>
      <c r="JKW72" s="18"/>
      <c r="JKX72" s="18"/>
      <c r="JKY72" s="18"/>
      <c r="JKZ72" s="18"/>
      <c r="JLA72" s="18"/>
      <c r="JLB72" s="18"/>
      <c r="JLC72" s="18"/>
      <c r="JLD72" s="18"/>
      <c r="JLE72" s="18"/>
      <c r="JLF72" s="18"/>
      <c r="JLG72" s="18"/>
      <c r="JLH72" s="18"/>
      <c r="JLI72" s="18"/>
      <c r="JLJ72" s="18"/>
      <c r="JLK72" s="18"/>
      <c r="JLL72" s="18"/>
      <c r="JLM72" s="18"/>
      <c r="JLN72" s="18"/>
      <c r="JLO72" s="18"/>
      <c r="JLP72" s="18"/>
      <c r="JLQ72" s="18"/>
      <c r="JLR72" s="18"/>
      <c r="JLS72" s="18"/>
      <c r="JLT72" s="18"/>
      <c r="JLU72" s="18"/>
      <c r="JLV72" s="18"/>
      <c r="JLW72" s="18"/>
      <c r="JLX72" s="18"/>
      <c r="JLY72" s="18"/>
      <c r="JLZ72" s="18"/>
      <c r="JMA72" s="18"/>
      <c r="JMB72" s="18"/>
      <c r="JMC72" s="18"/>
      <c r="JMD72" s="18"/>
      <c r="JME72" s="18"/>
      <c r="JMF72" s="18"/>
      <c r="JMG72" s="18"/>
      <c r="JMH72" s="18"/>
      <c r="JMI72" s="18"/>
      <c r="JMJ72" s="18"/>
      <c r="JMK72" s="18"/>
      <c r="JML72" s="18"/>
      <c r="JMM72" s="18"/>
      <c r="JMN72" s="18"/>
      <c r="JMO72" s="18"/>
      <c r="JMP72" s="18"/>
      <c r="JMQ72" s="18"/>
      <c r="JMR72" s="18"/>
      <c r="JMS72" s="18"/>
      <c r="JMT72" s="18"/>
      <c r="JMU72" s="18"/>
      <c r="JMV72" s="18"/>
      <c r="JMW72" s="18"/>
      <c r="JMX72" s="18"/>
      <c r="JMY72" s="18"/>
      <c r="JMZ72" s="18"/>
      <c r="JNA72" s="18"/>
      <c r="JNB72" s="18"/>
      <c r="JNC72" s="18"/>
      <c r="JND72" s="18"/>
      <c r="JNE72" s="18"/>
      <c r="JNF72" s="18"/>
      <c r="JNG72" s="18"/>
      <c r="JNH72" s="18"/>
      <c r="JNI72" s="18"/>
      <c r="JNJ72" s="18"/>
      <c r="JNK72" s="18"/>
      <c r="JNL72" s="18"/>
      <c r="JNM72" s="18"/>
      <c r="JNN72" s="18"/>
      <c r="JNO72" s="18"/>
      <c r="JNP72" s="18"/>
      <c r="JNQ72" s="18"/>
      <c r="JNR72" s="18"/>
      <c r="JNS72" s="18"/>
      <c r="JNT72" s="18"/>
      <c r="JNU72" s="18"/>
      <c r="JNV72" s="18"/>
      <c r="JNW72" s="18"/>
      <c r="JNX72" s="18"/>
      <c r="JNY72" s="18"/>
      <c r="JNZ72" s="18"/>
      <c r="JOA72" s="18"/>
      <c r="JOB72" s="18"/>
      <c r="JOC72" s="18"/>
      <c r="JOD72" s="18"/>
      <c r="JOE72" s="18"/>
      <c r="JOF72" s="18"/>
      <c r="JOG72" s="18"/>
      <c r="JOH72" s="18"/>
      <c r="JOI72" s="18"/>
      <c r="JOJ72" s="18"/>
      <c r="JOK72" s="18"/>
      <c r="JOL72" s="18"/>
      <c r="JOM72" s="18"/>
      <c r="JON72" s="18"/>
      <c r="JOO72" s="18"/>
      <c r="JOP72" s="18"/>
      <c r="JOQ72" s="18"/>
      <c r="JOR72" s="18"/>
      <c r="JOS72" s="18"/>
      <c r="JOT72" s="18"/>
      <c r="JOU72" s="18"/>
      <c r="JOV72" s="18"/>
      <c r="JOW72" s="18"/>
      <c r="JOX72" s="18"/>
      <c r="JOY72" s="18"/>
      <c r="JOZ72" s="18"/>
      <c r="JPA72" s="18"/>
      <c r="JPB72" s="18"/>
      <c r="JPC72" s="18"/>
      <c r="JPD72" s="18"/>
      <c r="JPE72" s="18"/>
      <c r="JPF72" s="18"/>
      <c r="JPG72" s="18"/>
      <c r="JPH72" s="18"/>
      <c r="JPI72" s="18"/>
      <c r="JPJ72" s="18"/>
      <c r="JPK72" s="18"/>
      <c r="JPL72" s="18"/>
      <c r="JPM72" s="18"/>
      <c r="JPN72" s="18"/>
      <c r="JPO72" s="18"/>
      <c r="JPP72" s="18"/>
      <c r="JPQ72" s="18"/>
      <c r="JPR72" s="18"/>
      <c r="JPS72" s="18"/>
      <c r="JPT72" s="18"/>
      <c r="JPU72" s="18"/>
      <c r="JPV72" s="18"/>
      <c r="JPW72" s="18"/>
      <c r="JPX72" s="18"/>
      <c r="JPY72" s="18"/>
      <c r="JPZ72" s="18"/>
      <c r="JQA72" s="18"/>
      <c r="JQB72" s="18"/>
      <c r="JQC72" s="18"/>
      <c r="JQD72" s="18"/>
      <c r="JQE72" s="18"/>
      <c r="JQF72" s="18"/>
      <c r="JQG72" s="18"/>
      <c r="JQH72" s="18"/>
      <c r="JQI72" s="18"/>
      <c r="JQJ72" s="18"/>
      <c r="JQK72" s="18"/>
      <c r="JQL72" s="18"/>
      <c r="JQM72" s="18"/>
      <c r="JQN72" s="18"/>
      <c r="JQO72" s="18"/>
      <c r="JQP72" s="18"/>
      <c r="JQQ72" s="18"/>
      <c r="JQR72" s="18"/>
      <c r="JQS72" s="18"/>
      <c r="JQT72" s="18"/>
      <c r="JQU72" s="18"/>
      <c r="JQV72" s="18"/>
      <c r="JQW72" s="18"/>
      <c r="JQX72" s="18"/>
      <c r="JQY72" s="18"/>
      <c r="JQZ72" s="18"/>
      <c r="JRA72" s="18"/>
      <c r="JRB72" s="18"/>
      <c r="JRC72" s="18"/>
      <c r="JRD72" s="18"/>
      <c r="JRE72" s="18"/>
      <c r="JRF72" s="18"/>
      <c r="JRG72" s="18"/>
      <c r="JRH72" s="18"/>
      <c r="JRI72" s="18"/>
      <c r="JRJ72" s="18"/>
      <c r="JRK72" s="18"/>
      <c r="JRL72" s="18"/>
      <c r="JRM72" s="18"/>
      <c r="JRN72" s="18"/>
      <c r="JRO72" s="18"/>
      <c r="JRP72" s="18"/>
      <c r="JRQ72" s="18"/>
      <c r="JRR72" s="18"/>
      <c r="JRS72" s="18"/>
      <c r="JRT72" s="18"/>
      <c r="JRU72" s="18"/>
      <c r="JRV72" s="18"/>
      <c r="JRW72" s="18"/>
      <c r="JRX72" s="18"/>
      <c r="JRY72" s="18"/>
      <c r="JRZ72" s="18"/>
      <c r="JSA72" s="18"/>
      <c r="JSB72" s="18"/>
      <c r="JSC72" s="18"/>
      <c r="JSD72" s="18"/>
      <c r="JSE72" s="18"/>
      <c r="JSF72" s="18"/>
      <c r="JSG72" s="18"/>
      <c r="JSH72" s="18"/>
      <c r="JSI72" s="18"/>
      <c r="JSJ72" s="18"/>
      <c r="JSK72" s="18"/>
      <c r="JSL72" s="18"/>
      <c r="JSM72" s="18"/>
      <c r="JSN72" s="18"/>
      <c r="JSO72" s="18"/>
      <c r="JSP72" s="18"/>
      <c r="JSQ72" s="18"/>
      <c r="JSR72" s="18"/>
      <c r="JSS72" s="18"/>
      <c r="JST72" s="18"/>
      <c r="JSU72" s="18"/>
      <c r="JSV72" s="18"/>
      <c r="JSW72" s="18"/>
      <c r="JSX72" s="18"/>
      <c r="JSY72" s="18"/>
      <c r="JSZ72" s="18"/>
      <c r="JTA72" s="18"/>
      <c r="JTB72" s="18"/>
      <c r="JTC72" s="18"/>
      <c r="JTD72" s="18"/>
      <c r="JTE72" s="18"/>
      <c r="JTF72" s="18"/>
      <c r="JTG72" s="18"/>
      <c r="JTH72" s="18"/>
      <c r="JTI72" s="18"/>
      <c r="JTJ72" s="18"/>
      <c r="JTK72" s="18"/>
      <c r="JTL72" s="18"/>
      <c r="JTM72" s="18"/>
      <c r="JTN72" s="18"/>
      <c r="JTO72" s="18"/>
      <c r="JTP72" s="18"/>
      <c r="JTQ72" s="18"/>
      <c r="JTR72" s="18"/>
      <c r="JTS72" s="18"/>
      <c r="JTT72" s="18"/>
      <c r="JTU72" s="18"/>
      <c r="JTV72" s="18"/>
      <c r="JTW72" s="18"/>
      <c r="JTX72" s="18"/>
      <c r="JTY72" s="18"/>
      <c r="JTZ72" s="18"/>
      <c r="JUA72" s="18"/>
      <c r="JUB72" s="18"/>
      <c r="JUC72" s="18"/>
      <c r="JUD72" s="18"/>
      <c r="JUE72" s="18"/>
      <c r="JUF72" s="18"/>
      <c r="JUG72" s="18"/>
      <c r="JUH72" s="18"/>
      <c r="JUI72" s="18"/>
      <c r="JUJ72" s="18"/>
      <c r="JUK72" s="18"/>
      <c r="JUL72" s="18"/>
      <c r="JUM72" s="18"/>
      <c r="JUN72" s="18"/>
      <c r="JUO72" s="18"/>
      <c r="JUP72" s="18"/>
      <c r="JUQ72" s="18"/>
      <c r="JUR72" s="18"/>
      <c r="JUS72" s="18"/>
      <c r="JUT72" s="18"/>
      <c r="JUU72" s="18"/>
      <c r="JUV72" s="18"/>
      <c r="JUW72" s="18"/>
      <c r="JUX72" s="18"/>
      <c r="JUY72" s="18"/>
      <c r="JUZ72" s="18"/>
      <c r="JVA72" s="18"/>
      <c r="JVB72" s="18"/>
      <c r="JVC72" s="18"/>
      <c r="JVD72" s="18"/>
      <c r="JVE72" s="18"/>
      <c r="JVF72" s="18"/>
      <c r="JVG72" s="18"/>
      <c r="JVH72" s="18"/>
      <c r="JVI72" s="18"/>
      <c r="JVJ72" s="18"/>
      <c r="JVK72" s="18"/>
      <c r="JVL72" s="18"/>
      <c r="JVM72" s="18"/>
      <c r="JVN72" s="18"/>
      <c r="JVO72" s="18"/>
      <c r="JVP72" s="18"/>
      <c r="JVQ72" s="18"/>
      <c r="JVR72" s="18"/>
      <c r="JVS72" s="18"/>
      <c r="JVT72" s="18"/>
      <c r="JVU72" s="18"/>
      <c r="JVV72" s="18"/>
      <c r="JVW72" s="18"/>
      <c r="JVX72" s="18"/>
      <c r="JVY72" s="18"/>
      <c r="JVZ72" s="18"/>
      <c r="JWA72" s="18"/>
      <c r="JWB72" s="18"/>
      <c r="JWC72" s="18"/>
      <c r="JWD72" s="18"/>
      <c r="JWE72" s="18"/>
      <c r="JWF72" s="18"/>
      <c r="JWG72" s="18"/>
      <c r="JWH72" s="18"/>
      <c r="JWI72" s="18"/>
      <c r="JWJ72" s="18"/>
      <c r="JWK72" s="18"/>
      <c r="JWL72" s="18"/>
      <c r="JWM72" s="18"/>
      <c r="JWN72" s="18"/>
      <c r="JWO72" s="18"/>
      <c r="JWP72" s="18"/>
      <c r="JWQ72" s="18"/>
      <c r="JWR72" s="18"/>
      <c r="JWS72" s="18"/>
      <c r="JWT72" s="18"/>
      <c r="JWU72" s="18"/>
      <c r="JWV72" s="18"/>
      <c r="JWW72" s="18"/>
      <c r="JWX72" s="18"/>
      <c r="JWY72" s="18"/>
      <c r="JWZ72" s="18"/>
      <c r="JXA72" s="18"/>
      <c r="JXB72" s="18"/>
      <c r="JXC72" s="18"/>
      <c r="JXD72" s="18"/>
      <c r="JXE72" s="18"/>
      <c r="JXF72" s="18"/>
      <c r="JXG72" s="18"/>
      <c r="JXH72" s="18"/>
      <c r="JXI72" s="18"/>
      <c r="JXJ72" s="18"/>
      <c r="JXK72" s="18"/>
      <c r="JXL72" s="18"/>
      <c r="JXM72" s="18"/>
      <c r="JXN72" s="18"/>
      <c r="JXO72" s="18"/>
      <c r="JXP72" s="18"/>
      <c r="JXQ72" s="18"/>
      <c r="JXR72" s="18"/>
      <c r="JXS72" s="18"/>
      <c r="JXT72" s="18"/>
      <c r="JXU72" s="18"/>
      <c r="JXV72" s="18"/>
      <c r="JXW72" s="18"/>
      <c r="JXX72" s="18"/>
      <c r="JXY72" s="18"/>
      <c r="JXZ72" s="18"/>
      <c r="JYA72" s="18"/>
      <c r="JYB72" s="18"/>
      <c r="JYC72" s="18"/>
      <c r="JYD72" s="18"/>
      <c r="JYE72" s="18"/>
      <c r="JYF72" s="18"/>
      <c r="JYG72" s="18"/>
      <c r="JYH72" s="18"/>
      <c r="JYI72" s="18"/>
      <c r="JYJ72" s="18"/>
      <c r="JYK72" s="18"/>
      <c r="JYL72" s="18"/>
      <c r="JYM72" s="18"/>
      <c r="JYN72" s="18"/>
      <c r="JYO72" s="18"/>
      <c r="JYP72" s="18"/>
      <c r="JYQ72" s="18"/>
      <c r="JYR72" s="18"/>
      <c r="JYS72" s="18"/>
      <c r="JYT72" s="18"/>
      <c r="JYU72" s="18"/>
      <c r="JYV72" s="18"/>
      <c r="JYW72" s="18"/>
      <c r="JYX72" s="18"/>
      <c r="JYY72" s="18"/>
      <c r="JYZ72" s="18"/>
      <c r="JZA72" s="18"/>
      <c r="JZB72" s="18"/>
      <c r="JZC72" s="18"/>
      <c r="JZD72" s="18"/>
      <c r="JZE72" s="18"/>
      <c r="JZF72" s="18"/>
      <c r="JZG72" s="18"/>
      <c r="JZH72" s="18"/>
      <c r="JZI72" s="18"/>
      <c r="JZJ72" s="18"/>
      <c r="JZK72" s="18"/>
      <c r="JZL72" s="18"/>
      <c r="JZM72" s="18"/>
      <c r="JZN72" s="18"/>
      <c r="JZO72" s="18"/>
      <c r="JZP72" s="18"/>
      <c r="JZQ72" s="18"/>
      <c r="JZR72" s="18"/>
      <c r="JZS72" s="18"/>
      <c r="JZT72" s="18"/>
      <c r="JZU72" s="18"/>
      <c r="JZV72" s="18"/>
      <c r="JZW72" s="18"/>
      <c r="JZX72" s="18"/>
      <c r="JZY72" s="18"/>
      <c r="JZZ72" s="18"/>
      <c r="KAA72" s="18"/>
      <c r="KAB72" s="18"/>
      <c r="KAC72" s="18"/>
      <c r="KAD72" s="18"/>
      <c r="KAE72" s="18"/>
      <c r="KAF72" s="18"/>
      <c r="KAG72" s="18"/>
      <c r="KAH72" s="18"/>
      <c r="KAI72" s="18"/>
      <c r="KAJ72" s="18"/>
      <c r="KAK72" s="18"/>
      <c r="KAL72" s="18"/>
      <c r="KAM72" s="18"/>
      <c r="KAN72" s="18"/>
      <c r="KAO72" s="18"/>
      <c r="KAP72" s="18"/>
      <c r="KAQ72" s="18"/>
      <c r="KAR72" s="18"/>
      <c r="KAS72" s="18"/>
      <c r="KAT72" s="18"/>
      <c r="KAU72" s="18"/>
      <c r="KAV72" s="18"/>
      <c r="KAW72" s="18"/>
      <c r="KAX72" s="18"/>
      <c r="KAY72" s="18"/>
      <c r="KAZ72" s="18"/>
      <c r="KBA72" s="18"/>
      <c r="KBB72" s="18"/>
      <c r="KBC72" s="18"/>
      <c r="KBD72" s="18"/>
      <c r="KBE72" s="18"/>
      <c r="KBF72" s="18"/>
      <c r="KBG72" s="18"/>
      <c r="KBH72" s="18"/>
      <c r="KBI72" s="18"/>
      <c r="KBJ72" s="18"/>
      <c r="KBK72" s="18"/>
      <c r="KBL72" s="18"/>
      <c r="KBM72" s="18"/>
      <c r="KBN72" s="18"/>
      <c r="KBO72" s="18"/>
      <c r="KBP72" s="18"/>
      <c r="KBQ72" s="18"/>
      <c r="KBR72" s="18"/>
      <c r="KBS72" s="18"/>
      <c r="KBT72" s="18"/>
      <c r="KBU72" s="18"/>
      <c r="KBV72" s="18"/>
      <c r="KBW72" s="18"/>
      <c r="KBX72" s="18"/>
      <c r="KBY72" s="18"/>
      <c r="KBZ72" s="18"/>
      <c r="KCA72" s="18"/>
      <c r="KCB72" s="18"/>
      <c r="KCC72" s="18"/>
      <c r="KCD72" s="18"/>
      <c r="KCE72" s="18"/>
      <c r="KCF72" s="18"/>
      <c r="KCG72" s="18"/>
      <c r="KCH72" s="18"/>
      <c r="KCI72" s="18"/>
      <c r="KCJ72" s="18"/>
      <c r="KCK72" s="18"/>
      <c r="KCL72" s="18"/>
      <c r="KCM72" s="18"/>
      <c r="KCN72" s="18"/>
      <c r="KCO72" s="18"/>
      <c r="KCP72" s="18"/>
      <c r="KCQ72" s="18"/>
      <c r="KCR72" s="18"/>
      <c r="KCS72" s="18"/>
      <c r="KCT72" s="18"/>
      <c r="KCU72" s="18"/>
      <c r="KCV72" s="18"/>
      <c r="KCW72" s="18"/>
      <c r="KCX72" s="18"/>
      <c r="KCY72" s="18"/>
      <c r="KCZ72" s="18"/>
      <c r="KDA72" s="18"/>
      <c r="KDB72" s="18"/>
      <c r="KDC72" s="18"/>
      <c r="KDD72" s="18"/>
      <c r="KDE72" s="18"/>
      <c r="KDF72" s="18"/>
      <c r="KDG72" s="18"/>
      <c r="KDH72" s="18"/>
      <c r="KDI72" s="18"/>
      <c r="KDJ72" s="18"/>
      <c r="KDK72" s="18"/>
      <c r="KDL72" s="18"/>
      <c r="KDM72" s="18"/>
      <c r="KDN72" s="18"/>
      <c r="KDO72" s="18"/>
      <c r="KDP72" s="18"/>
      <c r="KDQ72" s="18"/>
      <c r="KDR72" s="18"/>
      <c r="KDS72" s="18"/>
      <c r="KDT72" s="18"/>
      <c r="KDU72" s="18"/>
      <c r="KDV72" s="18"/>
      <c r="KDW72" s="18"/>
      <c r="KDX72" s="18"/>
      <c r="KDY72" s="18"/>
      <c r="KDZ72" s="18"/>
      <c r="KEA72" s="18"/>
      <c r="KEB72" s="18"/>
      <c r="KEC72" s="18"/>
      <c r="KED72" s="18"/>
      <c r="KEE72" s="18"/>
      <c r="KEF72" s="18"/>
      <c r="KEG72" s="18"/>
      <c r="KEH72" s="18"/>
      <c r="KEI72" s="18"/>
      <c r="KEJ72" s="18"/>
      <c r="KEK72" s="18"/>
      <c r="KEL72" s="18"/>
      <c r="KEM72" s="18"/>
      <c r="KEN72" s="18"/>
      <c r="KEO72" s="18"/>
      <c r="KEP72" s="18"/>
      <c r="KEQ72" s="18"/>
      <c r="KER72" s="18"/>
      <c r="KES72" s="18"/>
      <c r="KET72" s="18"/>
      <c r="KEU72" s="18"/>
      <c r="KEV72" s="18"/>
      <c r="KEW72" s="18"/>
      <c r="KEX72" s="18"/>
      <c r="KEY72" s="18"/>
      <c r="KEZ72" s="18"/>
      <c r="KFA72" s="18"/>
      <c r="KFB72" s="18"/>
      <c r="KFC72" s="18"/>
      <c r="KFD72" s="18"/>
      <c r="KFE72" s="18"/>
      <c r="KFF72" s="18"/>
      <c r="KFG72" s="18"/>
      <c r="KFH72" s="18"/>
      <c r="KFI72" s="18"/>
      <c r="KFJ72" s="18"/>
      <c r="KFK72" s="18"/>
      <c r="KFL72" s="18"/>
      <c r="KFM72" s="18"/>
      <c r="KFN72" s="18"/>
      <c r="KFO72" s="18"/>
      <c r="KFP72" s="18"/>
      <c r="KFQ72" s="18"/>
      <c r="KFR72" s="18"/>
      <c r="KFS72" s="18"/>
      <c r="KFT72" s="18"/>
      <c r="KFU72" s="18"/>
      <c r="KFV72" s="18"/>
      <c r="KFW72" s="18"/>
      <c r="KFX72" s="18"/>
      <c r="KFY72" s="18"/>
      <c r="KFZ72" s="18"/>
      <c r="KGA72" s="18"/>
      <c r="KGB72" s="18"/>
      <c r="KGC72" s="18"/>
      <c r="KGD72" s="18"/>
      <c r="KGE72" s="18"/>
      <c r="KGF72" s="18"/>
      <c r="KGG72" s="18"/>
      <c r="KGH72" s="18"/>
      <c r="KGI72" s="18"/>
      <c r="KGJ72" s="18"/>
      <c r="KGK72" s="18"/>
      <c r="KGL72" s="18"/>
      <c r="KGM72" s="18"/>
      <c r="KGN72" s="18"/>
      <c r="KGO72" s="18"/>
      <c r="KGP72" s="18"/>
      <c r="KGQ72" s="18"/>
      <c r="KGR72" s="18"/>
      <c r="KGS72" s="18"/>
      <c r="KGT72" s="18"/>
      <c r="KGU72" s="18"/>
      <c r="KGV72" s="18"/>
      <c r="KGW72" s="18"/>
      <c r="KGX72" s="18"/>
      <c r="KGY72" s="18"/>
      <c r="KGZ72" s="18"/>
      <c r="KHA72" s="18"/>
      <c r="KHB72" s="18"/>
      <c r="KHC72" s="18"/>
      <c r="KHD72" s="18"/>
      <c r="KHE72" s="18"/>
      <c r="KHF72" s="18"/>
      <c r="KHG72" s="18"/>
      <c r="KHH72" s="18"/>
      <c r="KHI72" s="18"/>
      <c r="KHJ72" s="18"/>
      <c r="KHK72" s="18"/>
      <c r="KHL72" s="18"/>
      <c r="KHM72" s="18"/>
      <c r="KHN72" s="18"/>
      <c r="KHO72" s="18"/>
      <c r="KHP72" s="18"/>
      <c r="KHQ72" s="18"/>
      <c r="KHR72" s="18"/>
      <c r="KHS72" s="18"/>
      <c r="KHT72" s="18"/>
      <c r="KHU72" s="18"/>
      <c r="KHV72" s="18"/>
      <c r="KHW72" s="18"/>
      <c r="KHX72" s="18"/>
      <c r="KHY72" s="18"/>
      <c r="KHZ72" s="18"/>
      <c r="KIA72" s="18"/>
      <c r="KIB72" s="18"/>
      <c r="KIC72" s="18"/>
      <c r="KID72" s="18"/>
      <c r="KIE72" s="18"/>
      <c r="KIF72" s="18"/>
      <c r="KIG72" s="18"/>
      <c r="KIH72" s="18"/>
      <c r="KII72" s="18"/>
      <c r="KIJ72" s="18"/>
      <c r="KIK72" s="18"/>
      <c r="KIL72" s="18"/>
      <c r="KIM72" s="18"/>
      <c r="KIN72" s="18"/>
      <c r="KIO72" s="18"/>
      <c r="KIP72" s="18"/>
      <c r="KIQ72" s="18"/>
      <c r="KIR72" s="18"/>
      <c r="KIS72" s="18"/>
      <c r="KIT72" s="18"/>
      <c r="KIU72" s="18"/>
      <c r="KIV72" s="18"/>
      <c r="KIW72" s="18"/>
      <c r="KIX72" s="18"/>
      <c r="KIY72" s="18"/>
      <c r="KIZ72" s="18"/>
      <c r="KJA72" s="18"/>
      <c r="KJB72" s="18"/>
      <c r="KJC72" s="18"/>
      <c r="KJD72" s="18"/>
      <c r="KJE72" s="18"/>
      <c r="KJF72" s="18"/>
      <c r="KJG72" s="18"/>
      <c r="KJH72" s="18"/>
      <c r="KJI72" s="18"/>
      <c r="KJJ72" s="18"/>
      <c r="KJK72" s="18"/>
      <c r="KJL72" s="18"/>
      <c r="KJM72" s="18"/>
      <c r="KJN72" s="18"/>
      <c r="KJO72" s="18"/>
      <c r="KJP72" s="18"/>
      <c r="KJQ72" s="18"/>
      <c r="KJR72" s="18"/>
      <c r="KJS72" s="18"/>
      <c r="KJT72" s="18"/>
      <c r="KJU72" s="18"/>
      <c r="KJV72" s="18"/>
      <c r="KJW72" s="18"/>
      <c r="KJX72" s="18"/>
      <c r="KJY72" s="18"/>
      <c r="KJZ72" s="18"/>
      <c r="KKA72" s="18"/>
      <c r="KKB72" s="18"/>
      <c r="KKC72" s="18"/>
      <c r="KKD72" s="18"/>
      <c r="KKE72" s="18"/>
      <c r="KKF72" s="18"/>
      <c r="KKG72" s="18"/>
      <c r="KKH72" s="18"/>
      <c r="KKI72" s="18"/>
      <c r="KKJ72" s="18"/>
      <c r="KKK72" s="18"/>
      <c r="KKL72" s="18"/>
      <c r="KKM72" s="18"/>
      <c r="KKN72" s="18"/>
      <c r="KKO72" s="18"/>
      <c r="KKP72" s="18"/>
      <c r="KKQ72" s="18"/>
      <c r="KKR72" s="18"/>
      <c r="KKS72" s="18"/>
      <c r="KKT72" s="18"/>
      <c r="KKU72" s="18"/>
      <c r="KKV72" s="18"/>
      <c r="KKW72" s="18"/>
      <c r="KKX72" s="18"/>
      <c r="KKY72" s="18"/>
      <c r="KKZ72" s="18"/>
      <c r="KLA72" s="18"/>
      <c r="KLB72" s="18"/>
      <c r="KLC72" s="18"/>
      <c r="KLD72" s="18"/>
      <c r="KLE72" s="18"/>
      <c r="KLF72" s="18"/>
      <c r="KLG72" s="18"/>
      <c r="KLH72" s="18"/>
      <c r="KLI72" s="18"/>
      <c r="KLJ72" s="18"/>
      <c r="KLK72" s="18"/>
      <c r="KLL72" s="18"/>
      <c r="KLM72" s="18"/>
      <c r="KLN72" s="18"/>
      <c r="KLO72" s="18"/>
      <c r="KLP72" s="18"/>
      <c r="KLQ72" s="18"/>
      <c r="KLR72" s="18"/>
      <c r="KLS72" s="18"/>
      <c r="KLT72" s="18"/>
      <c r="KLU72" s="18"/>
      <c r="KLV72" s="18"/>
      <c r="KLW72" s="18"/>
      <c r="KLX72" s="18"/>
      <c r="KLY72" s="18"/>
      <c r="KLZ72" s="18"/>
      <c r="KMA72" s="18"/>
      <c r="KMB72" s="18"/>
      <c r="KMC72" s="18"/>
      <c r="KMD72" s="18"/>
      <c r="KME72" s="18"/>
      <c r="KMF72" s="18"/>
      <c r="KMG72" s="18"/>
      <c r="KMH72" s="18"/>
      <c r="KMI72" s="18"/>
      <c r="KMJ72" s="18"/>
      <c r="KMK72" s="18"/>
      <c r="KML72" s="18"/>
      <c r="KMM72" s="18"/>
      <c r="KMN72" s="18"/>
      <c r="KMO72" s="18"/>
      <c r="KMP72" s="18"/>
      <c r="KMQ72" s="18"/>
      <c r="KMR72" s="18"/>
      <c r="KMS72" s="18"/>
      <c r="KMT72" s="18"/>
      <c r="KMU72" s="18"/>
      <c r="KMV72" s="18"/>
      <c r="KMW72" s="18"/>
      <c r="KMX72" s="18"/>
      <c r="KMY72" s="18"/>
      <c r="KMZ72" s="18"/>
      <c r="KNA72" s="18"/>
      <c r="KNB72" s="18"/>
      <c r="KNC72" s="18"/>
      <c r="KND72" s="18"/>
      <c r="KNE72" s="18"/>
      <c r="KNF72" s="18"/>
      <c r="KNG72" s="18"/>
      <c r="KNH72" s="18"/>
      <c r="KNI72" s="18"/>
      <c r="KNJ72" s="18"/>
      <c r="KNK72" s="18"/>
      <c r="KNL72" s="18"/>
      <c r="KNM72" s="18"/>
      <c r="KNN72" s="18"/>
      <c r="KNO72" s="18"/>
      <c r="KNP72" s="18"/>
      <c r="KNQ72" s="18"/>
      <c r="KNR72" s="18"/>
      <c r="KNS72" s="18"/>
      <c r="KNT72" s="18"/>
      <c r="KNU72" s="18"/>
      <c r="KNV72" s="18"/>
      <c r="KNW72" s="18"/>
      <c r="KNX72" s="18"/>
      <c r="KNY72" s="18"/>
      <c r="KNZ72" s="18"/>
      <c r="KOA72" s="18"/>
      <c r="KOB72" s="18"/>
      <c r="KOC72" s="18"/>
      <c r="KOD72" s="18"/>
      <c r="KOE72" s="18"/>
      <c r="KOF72" s="18"/>
      <c r="KOG72" s="18"/>
      <c r="KOH72" s="18"/>
      <c r="KOI72" s="18"/>
      <c r="KOJ72" s="18"/>
      <c r="KOK72" s="18"/>
      <c r="KOL72" s="18"/>
      <c r="KOM72" s="18"/>
      <c r="KON72" s="18"/>
      <c r="KOO72" s="18"/>
      <c r="KOP72" s="18"/>
      <c r="KOQ72" s="18"/>
      <c r="KOR72" s="18"/>
      <c r="KOS72" s="18"/>
      <c r="KOT72" s="18"/>
      <c r="KOU72" s="18"/>
      <c r="KOV72" s="18"/>
      <c r="KOW72" s="18"/>
      <c r="KOX72" s="18"/>
      <c r="KOY72" s="18"/>
      <c r="KOZ72" s="18"/>
      <c r="KPA72" s="18"/>
      <c r="KPB72" s="18"/>
      <c r="KPC72" s="18"/>
      <c r="KPD72" s="18"/>
      <c r="KPE72" s="18"/>
      <c r="KPF72" s="18"/>
      <c r="KPG72" s="18"/>
      <c r="KPH72" s="18"/>
      <c r="KPI72" s="18"/>
      <c r="KPJ72" s="18"/>
      <c r="KPK72" s="18"/>
      <c r="KPL72" s="18"/>
      <c r="KPM72" s="18"/>
      <c r="KPN72" s="18"/>
      <c r="KPO72" s="18"/>
      <c r="KPP72" s="18"/>
      <c r="KPQ72" s="18"/>
      <c r="KPR72" s="18"/>
      <c r="KPS72" s="18"/>
      <c r="KPT72" s="18"/>
      <c r="KPU72" s="18"/>
      <c r="KPV72" s="18"/>
      <c r="KPW72" s="18"/>
      <c r="KPX72" s="18"/>
      <c r="KPY72" s="18"/>
      <c r="KPZ72" s="18"/>
      <c r="KQA72" s="18"/>
      <c r="KQB72" s="18"/>
      <c r="KQC72" s="18"/>
      <c r="KQD72" s="18"/>
      <c r="KQE72" s="18"/>
      <c r="KQF72" s="18"/>
      <c r="KQG72" s="18"/>
      <c r="KQH72" s="18"/>
      <c r="KQI72" s="18"/>
      <c r="KQJ72" s="18"/>
      <c r="KQK72" s="18"/>
      <c r="KQL72" s="18"/>
      <c r="KQM72" s="18"/>
      <c r="KQN72" s="18"/>
      <c r="KQO72" s="18"/>
      <c r="KQP72" s="18"/>
      <c r="KQQ72" s="18"/>
      <c r="KQR72" s="18"/>
      <c r="KQS72" s="18"/>
      <c r="KQT72" s="18"/>
      <c r="KQU72" s="18"/>
      <c r="KQV72" s="18"/>
      <c r="KQW72" s="18"/>
      <c r="KQX72" s="18"/>
      <c r="KQY72" s="18"/>
      <c r="KQZ72" s="18"/>
      <c r="KRA72" s="18"/>
      <c r="KRB72" s="18"/>
      <c r="KRC72" s="18"/>
      <c r="KRD72" s="18"/>
      <c r="KRE72" s="18"/>
      <c r="KRF72" s="18"/>
      <c r="KRG72" s="18"/>
      <c r="KRH72" s="18"/>
      <c r="KRI72" s="18"/>
      <c r="KRJ72" s="18"/>
      <c r="KRK72" s="18"/>
      <c r="KRL72" s="18"/>
      <c r="KRM72" s="18"/>
      <c r="KRN72" s="18"/>
      <c r="KRO72" s="18"/>
      <c r="KRP72" s="18"/>
      <c r="KRQ72" s="18"/>
      <c r="KRR72" s="18"/>
      <c r="KRS72" s="18"/>
      <c r="KRT72" s="18"/>
      <c r="KRU72" s="18"/>
      <c r="KRV72" s="18"/>
      <c r="KRW72" s="18"/>
      <c r="KRX72" s="18"/>
      <c r="KRY72" s="18"/>
      <c r="KRZ72" s="18"/>
      <c r="KSA72" s="18"/>
      <c r="KSB72" s="18"/>
      <c r="KSC72" s="18"/>
      <c r="KSD72" s="18"/>
      <c r="KSE72" s="18"/>
      <c r="KSF72" s="18"/>
      <c r="KSG72" s="18"/>
      <c r="KSH72" s="18"/>
      <c r="KSI72" s="18"/>
      <c r="KSJ72" s="18"/>
      <c r="KSK72" s="18"/>
      <c r="KSL72" s="18"/>
      <c r="KSM72" s="18"/>
      <c r="KSN72" s="18"/>
      <c r="KSO72" s="18"/>
      <c r="KSP72" s="18"/>
      <c r="KSQ72" s="18"/>
      <c r="KSR72" s="18"/>
      <c r="KSS72" s="18"/>
      <c r="KST72" s="18"/>
      <c r="KSU72" s="18"/>
      <c r="KSV72" s="18"/>
      <c r="KSW72" s="18"/>
      <c r="KSX72" s="18"/>
      <c r="KSY72" s="18"/>
      <c r="KSZ72" s="18"/>
      <c r="KTA72" s="18"/>
      <c r="KTB72" s="18"/>
      <c r="KTC72" s="18"/>
      <c r="KTD72" s="18"/>
      <c r="KTE72" s="18"/>
      <c r="KTF72" s="18"/>
      <c r="KTG72" s="18"/>
      <c r="KTH72" s="18"/>
      <c r="KTI72" s="18"/>
      <c r="KTJ72" s="18"/>
      <c r="KTK72" s="18"/>
      <c r="KTL72" s="18"/>
      <c r="KTM72" s="18"/>
      <c r="KTN72" s="18"/>
      <c r="KTO72" s="18"/>
      <c r="KTP72" s="18"/>
      <c r="KTQ72" s="18"/>
      <c r="KTR72" s="18"/>
      <c r="KTS72" s="18"/>
      <c r="KTT72" s="18"/>
      <c r="KTU72" s="18"/>
      <c r="KTV72" s="18"/>
      <c r="KTW72" s="18"/>
      <c r="KTX72" s="18"/>
      <c r="KTY72" s="18"/>
      <c r="KTZ72" s="18"/>
      <c r="KUA72" s="18"/>
      <c r="KUB72" s="18"/>
      <c r="KUC72" s="18"/>
      <c r="KUD72" s="18"/>
      <c r="KUE72" s="18"/>
      <c r="KUF72" s="18"/>
      <c r="KUG72" s="18"/>
      <c r="KUH72" s="18"/>
      <c r="KUI72" s="18"/>
      <c r="KUJ72" s="18"/>
      <c r="KUK72" s="18"/>
      <c r="KUL72" s="18"/>
      <c r="KUM72" s="18"/>
      <c r="KUN72" s="18"/>
      <c r="KUO72" s="18"/>
      <c r="KUP72" s="18"/>
      <c r="KUQ72" s="18"/>
      <c r="KUR72" s="18"/>
      <c r="KUS72" s="18"/>
      <c r="KUT72" s="18"/>
      <c r="KUU72" s="18"/>
      <c r="KUV72" s="18"/>
      <c r="KUW72" s="18"/>
      <c r="KUX72" s="18"/>
      <c r="KUY72" s="18"/>
      <c r="KUZ72" s="18"/>
      <c r="KVA72" s="18"/>
      <c r="KVB72" s="18"/>
      <c r="KVC72" s="18"/>
      <c r="KVD72" s="18"/>
      <c r="KVE72" s="18"/>
      <c r="KVF72" s="18"/>
      <c r="KVG72" s="18"/>
      <c r="KVH72" s="18"/>
      <c r="KVI72" s="18"/>
      <c r="KVJ72" s="18"/>
      <c r="KVK72" s="18"/>
      <c r="KVL72" s="18"/>
      <c r="KVM72" s="18"/>
      <c r="KVN72" s="18"/>
      <c r="KVO72" s="18"/>
      <c r="KVP72" s="18"/>
      <c r="KVQ72" s="18"/>
      <c r="KVR72" s="18"/>
      <c r="KVS72" s="18"/>
      <c r="KVT72" s="18"/>
      <c r="KVU72" s="18"/>
      <c r="KVV72" s="18"/>
      <c r="KVW72" s="18"/>
      <c r="KVX72" s="18"/>
      <c r="KVY72" s="18"/>
      <c r="KVZ72" s="18"/>
      <c r="KWA72" s="18"/>
      <c r="KWB72" s="18"/>
      <c r="KWC72" s="18"/>
      <c r="KWD72" s="18"/>
      <c r="KWE72" s="18"/>
      <c r="KWF72" s="18"/>
      <c r="KWG72" s="18"/>
      <c r="KWH72" s="18"/>
      <c r="KWI72" s="18"/>
      <c r="KWJ72" s="18"/>
      <c r="KWK72" s="18"/>
      <c r="KWL72" s="18"/>
      <c r="KWM72" s="18"/>
      <c r="KWN72" s="18"/>
      <c r="KWO72" s="18"/>
      <c r="KWP72" s="18"/>
      <c r="KWQ72" s="18"/>
      <c r="KWR72" s="18"/>
      <c r="KWS72" s="18"/>
      <c r="KWT72" s="18"/>
      <c r="KWU72" s="18"/>
      <c r="KWV72" s="18"/>
      <c r="KWW72" s="18"/>
      <c r="KWX72" s="18"/>
      <c r="KWY72" s="18"/>
      <c r="KWZ72" s="18"/>
      <c r="KXA72" s="18"/>
      <c r="KXB72" s="18"/>
      <c r="KXC72" s="18"/>
      <c r="KXD72" s="18"/>
      <c r="KXE72" s="18"/>
      <c r="KXF72" s="18"/>
      <c r="KXG72" s="18"/>
      <c r="KXH72" s="18"/>
      <c r="KXI72" s="18"/>
      <c r="KXJ72" s="18"/>
      <c r="KXK72" s="18"/>
      <c r="KXL72" s="18"/>
      <c r="KXM72" s="18"/>
      <c r="KXN72" s="18"/>
      <c r="KXO72" s="18"/>
      <c r="KXP72" s="18"/>
      <c r="KXQ72" s="18"/>
      <c r="KXR72" s="18"/>
      <c r="KXS72" s="18"/>
      <c r="KXT72" s="18"/>
      <c r="KXU72" s="18"/>
      <c r="KXV72" s="18"/>
      <c r="KXW72" s="18"/>
      <c r="KXX72" s="18"/>
      <c r="KXY72" s="18"/>
      <c r="KXZ72" s="18"/>
      <c r="KYA72" s="18"/>
      <c r="KYB72" s="18"/>
      <c r="KYC72" s="18"/>
      <c r="KYD72" s="18"/>
      <c r="KYE72" s="18"/>
      <c r="KYF72" s="18"/>
      <c r="KYG72" s="18"/>
      <c r="KYH72" s="18"/>
      <c r="KYI72" s="18"/>
      <c r="KYJ72" s="18"/>
      <c r="KYK72" s="18"/>
      <c r="KYL72" s="18"/>
      <c r="KYM72" s="18"/>
      <c r="KYN72" s="18"/>
      <c r="KYO72" s="18"/>
      <c r="KYP72" s="18"/>
      <c r="KYQ72" s="18"/>
      <c r="KYR72" s="18"/>
      <c r="KYS72" s="18"/>
      <c r="KYT72" s="18"/>
      <c r="KYU72" s="18"/>
      <c r="KYV72" s="18"/>
      <c r="KYW72" s="18"/>
      <c r="KYX72" s="18"/>
      <c r="KYY72" s="18"/>
      <c r="KYZ72" s="18"/>
      <c r="KZA72" s="18"/>
      <c r="KZB72" s="18"/>
      <c r="KZC72" s="18"/>
      <c r="KZD72" s="18"/>
      <c r="KZE72" s="18"/>
      <c r="KZF72" s="18"/>
      <c r="KZG72" s="18"/>
      <c r="KZH72" s="18"/>
      <c r="KZI72" s="18"/>
      <c r="KZJ72" s="18"/>
      <c r="KZK72" s="18"/>
      <c r="KZL72" s="18"/>
      <c r="KZM72" s="18"/>
      <c r="KZN72" s="18"/>
      <c r="KZO72" s="18"/>
      <c r="KZP72" s="18"/>
      <c r="KZQ72" s="18"/>
      <c r="KZR72" s="18"/>
      <c r="KZS72" s="18"/>
      <c r="KZT72" s="18"/>
      <c r="KZU72" s="18"/>
      <c r="KZV72" s="18"/>
      <c r="KZW72" s="18"/>
      <c r="KZX72" s="18"/>
      <c r="KZY72" s="18"/>
      <c r="KZZ72" s="18"/>
      <c r="LAA72" s="18"/>
      <c r="LAB72" s="18"/>
      <c r="LAC72" s="18"/>
      <c r="LAD72" s="18"/>
      <c r="LAE72" s="18"/>
      <c r="LAF72" s="18"/>
      <c r="LAG72" s="18"/>
      <c r="LAH72" s="18"/>
      <c r="LAI72" s="18"/>
      <c r="LAJ72" s="18"/>
      <c r="LAK72" s="18"/>
      <c r="LAL72" s="18"/>
      <c r="LAM72" s="18"/>
      <c r="LAN72" s="18"/>
      <c r="LAO72" s="18"/>
      <c r="LAP72" s="18"/>
      <c r="LAQ72" s="18"/>
      <c r="LAR72" s="18"/>
      <c r="LAS72" s="18"/>
      <c r="LAT72" s="18"/>
      <c r="LAU72" s="18"/>
      <c r="LAV72" s="18"/>
      <c r="LAW72" s="18"/>
      <c r="LAX72" s="18"/>
      <c r="LAY72" s="18"/>
      <c r="LAZ72" s="18"/>
      <c r="LBA72" s="18"/>
      <c r="LBB72" s="18"/>
      <c r="LBC72" s="18"/>
      <c r="LBD72" s="18"/>
      <c r="LBE72" s="18"/>
      <c r="LBF72" s="18"/>
      <c r="LBG72" s="18"/>
      <c r="LBH72" s="18"/>
      <c r="LBI72" s="18"/>
      <c r="LBJ72" s="18"/>
      <c r="LBK72" s="18"/>
      <c r="LBL72" s="18"/>
      <c r="LBM72" s="18"/>
      <c r="LBN72" s="18"/>
      <c r="LBO72" s="18"/>
      <c r="LBP72" s="18"/>
      <c r="LBQ72" s="18"/>
      <c r="LBR72" s="18"/>
      <c r="LBS72" s="18"/>
      <c r="LBT72" s="18"/>
      <c r="LBU72" s="18"/>
      <c r="LBV72" s="18"/>
      <c r="LBW72" s="18"/>
      <c r="LBX72" s="18"/>
      <c r="LBY72" s="18"/>
      <c r="LBZ72" s="18"/>
      <c r="LCA72" s="18"/>
      <c r="LCB72" s="18"/>
      <c r="LCC72" s="18"/>
      <c r="LCD72" s="18"/>
      <c r="LCE72" s="18"/>
      <c r="LCF72" s="18"/>
      <c r="LCG72" s="18"/>
      <c r="LCH72" s="18"/>
      <c r="LCI72" s="18"/>
      <c r="LCJ72" s="18"/>
      <c r="LCK72" s="18"/>
      <c r="LCL72" s="18"/>
      <c r="LCM72" s="18"/>
      <c r="LCN72" s="18"/>
      <c r="LCO72" s="18"/>
      <c r="LCP72" s="18"/>
      <c r="LCQ72" s="18"/>
      <c r="LCR72" s="18"/>
      <c r="LCS72" s="18"/>
      <c r="LCT72" s="18"/>
      <c r="LCU72" s="18"/>
      <c r="LCV72" s="18"/>
      <c r="LCW72" s="18"/>
      <c r="LCX72" s="18"/>
      <c r="LCY72" s="18"/>
      <c r="LCZ72" s="18"/>
      <c r="LDA72" s="18"/>
      <c r="LDB72" s="18"/>
      <c r="LDC72" s="18"/>
      <c r="LDD72" s="18"/>
      <c r="LDE72" s="18"/>
      <c r="LDF72" s="18"/>
      <c r="LDG72" s="18"/>
      <c r="LDH72" s="18"/>
      <c r="LDI72" s="18"/>
      <c r="LDJ72" s="18"/>
      <c r="LDK72" s="18"/>
      <c r="LDL72" s="18"/>
      <c r="LDM72" s="18"/>
      <c r="LDN72" s="18"/>
      <c r="LDO72" s="18"/>
      <c r="LDP72" s="18"/>
      <c r="LDQ72" s="18"/>
      <c r="LDR72" s="18"/>
      <c r="LDS72" s="18"/>
      <c r="LDT72" s="18"/>
      <c r="LDU72" s="18"/>
      <c r="LDV72" s="18"/>
      <c r="LDW72" s="18"/>
      <c r="LDX72" s="18"/>
      <c r="LDY72" s="18"/>
      <c r="LDZ72" s="18"/>
      <c r="LEA72" s="18"/>
      <c r="LEB72" s="18"/>
      <c r="LEC72" s="18"/>
      <c r="LED72" s="18"/>
      <c r="LEE72" s="18"/>
      <c r="LEF72" s="18"/>
      <c r="LEG72" s="18"/>
      <c r="LEH72" s="18"/>
      <c r="LEI72" s="18"/>
      <c r="LEJ72" s="18"/>
      <c r="LEK72" s="18"/>
      <c r="LEL72" s="18"/>
      <c r="LEM72" s="18"/>
      <c r="LEN72" s="18"/>
      <c r="LEO72" s="18"/>
      <c r="LEP72" s="18"/>
      <c r="LEQ72" s="18"/>
      <c r="LER72" s="18"/>
      <c r="LES72" s="18"/>
      <c r="LET72" s="18"/>
      <c r="LEU72" s="18"/>
      <c r="LEV72" s="18"/>
      <c r="LEW72" s="18"/>
      <c r="LEX72" s="18"/>
      <c r="LEY72" s="18"/>
      <c r="LEZ72" s="18"/>
      <c r="LFA72" s="18"/>
      <c r="LFB72" s="18"/>
      <c r="LFC72" s="18"/>
      <c r="LFD72" s="18"/>
      <c r="LFE72" s="18"/>
      <c r="LFF72" s="18"/>
      <c r="LFG72" s="18"/>
      <c r="LFH72" s="18"/>
      <c r="LFI72" s="18"/>
      <c r="LFJ72" s="18"/>
      <c r="LFK72" s="18"/>
      <c r="LFL72" s="18"/>
      <c r="LFM72" s="18"/>
      <c r="LFN72" s="18"/>
      <c r="LFO72" s="18"/>
      <c r="LFP72" s="18"/>
      <c r="LFQ72" s="18"/>
      <c r="LFR72" s="18"/>
      <c r="LFS72" s="18"/>
      <c r="LFT72" s="18"/>
      <c r="LFU72" s="18"/>
      <c r="LFV72" s="18"/>
      <c r="LFW72" s="18"/>
      <c r="LFX72" s="18"/>
      <c r="LFY72" s="18"/>
      <c r="LFZ72" s="18"/>
      <c r="LGA72" s="18"/>
      <c r="LGB72" s="18"/>
      <c r="LGC72" s="18"/>
      <c r="LGD72" s="18"/>
      <c r="LGE72" s="18"/>
      <c r="LGF72" s="18"/>
      <c r="LGG72" s="18"/>
      <c r="LGH72" s="18"/>
      <c r="LGI72" s="18"/>
      <c r="LGJ72" s="18"/>
      <c r="LGK72" s="18"/>
      <c r="LGL72" s="18"/>
      <c r="LGM72" s="18"/>
      <c r="LGN72" s="18"/>
      <c r="LGO72" s="18"/>
      <c r="LGP72" s="18"/>
      <c r="LGQ72" s="18"/>
      <c r="LGR72" s="18"/>
      <c r="LGS72" s="18"/>
      <c r="LGT72" s="18"/>
      <c r="LGU72" s="18"/>
      <c r="LGV72" s="18"/>
      <c r="LGW72" s="18"/>
      <c r="LGX72" s="18"/>
      <c r="LGY72" s="18"/>
      <c r="LGZ72" s="18"/>
      <c r="LHA72" s="18"/>
      <c r="LHB72" s="18"/>
      <c r="LHC72" s="18"/>
      <c r="LHD72" s="18"/>
      <c r="LHE72" s="18"/>
      <c r="LHF72" s="18"/>
      <c r="LHG72" s="18"/>
      <c r="LHH72" s="18"/>
      <c r="LHI72" s="18"/>
      <c r="LHJ72" s="18"/>
      <c r="LHK72" s="18"/>
      <c r="LHL72" s="18"/>
      <c r="LHM72" s="18"/>
      <c r="LHN72" s="18"/>
      <c r="LHO72" s="18"/>
      <c r="LHP72" s="18"/>
      <c r="LHQ72" s="18"/>
      <c r="LHR72" s="18"/>
      <c r="LHS72" s="18"/>
      <c r="LHT72" s="18"/>
      <c r="LHU72" s="18"/>
      <c r="LHV72" s="18"/>
      <c r="LHW72" s="18"/>
      <c r="LHX72" s="18"/>
      <c r="LHY72" s="18"/>
      <c r="LHZ72" s="18"/>
      <c r="LIA72" s="18"/>
      <c r="LIB72" s="18"/>
      <c r="LIC72" s="18"/>
      <c r="LID72" s="18"/>
      <c r="LIE72" s="18"/>
      <c r="LIF72" s="18"/>
      <c r="LIG72" s="18"/>
      <c r="LIH72" s="18"/>
      <c r="LII72" s="18"/>
      <c r="LIJ72" s="18"/>
      <c r="LIK72" s="18"/>
      <c r="LIL72" s="18"/>
      <c r="LIM72" s="18"/>
      <c r="LIN72" s="18"/>
      <c r="LIO72" s="18"/>
      <c r="LIP72" s="18"/>
      <c r="LIQ72" s="18"/>
      <c r="LIR72" s="18"/>
      <c r="LIS72" s="18"/>
      <c r="LIT72" s="18"/>
      <c r="LIU72" s="18"/>
      <c r="LIV72" s="18"/>
      <c r="LIW72" s="18"/>
      <c r="LIX72" s="18"/>
      <c r="LIY72" s="18"/>
      <c r="LIZ72" s="18"/>
      <c r="LJA72" s="18"/>
      <c r="LJB72" s="18"/>
      <c r="LJC72" s="18"/>
      <c r="LJD72" s="18"/>
      <c r="LJE72" s="18"/>
      <c r="LJF72" s="18"/>
      <c r="LJG72" s="18"/>
      <c r="LJH72" s="18"/>
      <c r="LJI72" s="18"/>
      <c r="LJJ72" s="18"/>
      <c r="LJK72" s="18"/>
      <c r="LJL72" s="18"/>
      <c r="LJM72" s="18"/>
      <c r="LJN72" s="18"/>
      <c r="LJO72" s="18"/>
      <c r="LJP72" s="18"/>
      <c r="LJQ72" s="18"/>
      <c r="LJR72" s="18"/>
      <c r="LJS72" s="18"/>
      <c r="LJT72" s="18"/>
      <c r="LJU72" s="18"/>
      <c r="LJV72" s="18"/>
      <c r="LJW72" s="18"/>
      <c r="LJX72" s="18"/>
      <c r="LJY72" s="18"/>
      <c r="LJZ72" s="18"/>
      <c r="LKA72" s="18"/>
      <c r="LKB72" s="18"/>
      <c r="LKC72" s="18"/>
      <c r="LKD72" s="18"/>
      <c r="LKE72" s="18"/>
      <c r="LKF72" s="18"/>
      <c r="LKG72" s="18"/>
      <c r="LKH72" s="18"/>
      <c r="LKI72" s="18"/>
      <c r="LKJ72" s="18"/>
      <c r="LKK72" s="18"/>
      <c r="LKL72" s="18"/>
      <c r="LKM72" s="18"/>
      <c r="LKN72" s="18"/>
      <c r="LKO72" s="18"/>
      <c r="LKP72" s="18"/>
      <c r="LKQ72" s="18"/>
      <c r="LKR72" s="18"/>
      <c r="LKS72" s="18"/>
      <c r="LKT72" s="18"/>
      <c r="LKU72" s="18"/>
      <c r="LKV72" s="18"/>
      <c r="LKW72" s="18"/>
      <c r="LKX72" s="18"/>
      <c r="LKY72" s="18"/>
      <c r="LKZ72" s="18"/>
      <c r="LLA72" s="18"/>
      <c r="LLB72" s="18"/>
      <c r="LLC72" s="18"/>
      <c r="LLD72" s="18"/>
      <c r="LLE72" s="18"/>
      <c r="LLF72" s="18"/>
      <c r="LLG72" s="18"/>
      <c r="LLH72" s="18"/>
      <c r="LLI72" s="18"/>
      <c r="LLJ72" s="18"/>
      <c r="LLK72" s="18"/>
      <c r="LLL72" s="18"/>
      <c r="LLM72" s="18"/>
      <c r="LLN72" s="18"/>
      <c r="LLO72" s="18"/>
      <c r="LLP72" s="18"/>
      <c r="LLQ72" s="18"/>
      <c r="LLR72" s="18"/>
      <c r="LLS72" s="18"/>
      <c r="LLT72" s="18"/>
      <c r="LLU72" s="18"/>
      <c r="LLV72" s="18"/>
      <c r="LLW72" s="18"/>
      <c r="LLX72" s="18"/>
      <c r="LLY72" s="18"/>
      <c r="LLZ72" s="18"/>
      <c r="LMA72" s="18"/>
      <c r="LMB72" s="18"/>
      <c r="LMC72" s="18"/>
      <c r="LMD72" s="18"/>
      <c r="LME72" s="18"/>
      <c r="LMF72" s="18"/>
      <c r="LMG72" s="18"/>
      <c r="LMH72" s="18"/>
      <c r="LMI72" s="18"/>
      <c r="LMJ72" s="18"/>
      <c r="LMK72" s="18"/>
      <c r="LML72" s="18"/>
      <c r="LMM72" s="18"/>
      <c r="LMN72" s="18"/>
      <c r="LMO72" s="18"/>
      <c r="LMP72" s="18"/>
      <c r="LMQ72" s="18"/>
      <c r="LMR72" s="18"/>
      <c r="LMS72" s="18"/>
      <c r="LMT72" s="18"/>
      <c r="LMU72" s="18"/>
      <c r="LMV72" s="18"/>
      <c r="LMW72" s="18"/>
      <c r="LMX72" s="18"/>
      <c r="LMY72" s="18"/>
      <c r="LMZ72" s="18"/>
      <c r="LNA72" s="18"/>
      <c r="LNB72" s="18"/>
      <c r="LNC72" s="18"/>
      <c r="LND72" s="18"/>
      <c r="LNE72" s="18"/>
      <c r="LNF72" s="18"/>
      <c r="LNG72" s="18"/>
      <c r="LNH72" s="18"/>
      <c r="LNI72" s="18"/>
      <c r="LNJ72" s="18"/>
      <c r="LNK72" s="18"/>
      <c r="LNL72" s="18"/>
      <c r="LNM72" s="18"/>
      <c r="LNN72" s="18"/>
      <c r="LNO72" s="18"/>
      <c r="LNP72" s="18"/>
      <c r="LNQ72" s="18"/>
      <c r="LNR72" s="18"/>
      <c r="LNS72" s="18"/>
      <c r="LNT72" s="18"/>
      <c r="LNU72" s="18"/>
      <c r="LNV72" s="18"/>
      <c r="LNW72" s="18"/>
      <c r="LNX72" s="18"/>
      <c r="LNY72" s="18"/>
      <c r="LNZ72" s="18"/>
      <c r="LOA72" s="18"/>
      <c r="LOB72" s="18"/>
      <c r="LOC72" s="18"/>
      <c r="LOD72" s="18"/>
      <c r="LOE72" s="18"/>
      <c r="LOF72" s="18"/>
      <c r="LOG72" s="18"/>
      <c r="LOH72" s="18"/>
      <c r="LOI72" s="18"/>
      <c r="LOJ72" s="18"/>
      <c r="LOK72" s="18"/>
      <c r="LOL72" s="18"/>
      <c r="LOM72" s="18"/>
      <c r="LON72" s="18"/>
      <c r="LOO72" s="18"/>
      <c r="LOP72" s="18"/>
      <c r="LOQ72" s="18"/>
      <c r="LOR72" s="18"/>
      <c r="LOS72" s="18"/>
      <c r="LOT72" s="18"/>
      <c r="LOU72" s="18"/>
      <c r="LOV72" s="18"/>
      <c r="LOW72" s="18"/>
      <c r="LOX72" s="18"/>
      <c r="LOY72" s="18"/>
      <c r="LOZ72" s="18"/>
      <c r="LPA72" s="18"/>
      <c r="LPB72" s="18"/>
      <c r="LPC72" s="18"/>
      <c r="LPD72" s="18"/>
      <c r="LPE72" s="18"/>
      <c r="LPF72" s="18"/>
      <c r="LPG72" s="18"/>
      <c r="LPH72" s="18"/>
      <c r="LPI72" s="18"/>
      <c r="LPJ72" s="18"/>
      <c r="LPK72" s="18"/>
      <c r="LPL72" s="18"/>
      <c r="LPM72" s="18"/>
      <c r="LPN72" s="18"/>
      <c r="LPO72" s="18"/>
      <c r="LPP72" s="18"/>
      <c r="LPQ72" s="18"/>
      <c r="LPR72" s="18"/>
      <c r="LPS72" s="18"/>
      <c r="LPT72" s="18"/>
      <c r="LPU72" s="18"/>
      <c r="LPV72" s="18"/>
      <c r="LPW72" s="18"/>
      <c r="LPX72" s="18"/>
      <c r="LPY72" s="18"/>
      <c r="LPZ72" s="18"/>
      <c r="LQA72" s="18"/>
      <c r="LQB72" s="18"/>
      <c r="LQC72" s="18"/>
      <c r="LQD72" s="18"/>
      <c r="LQE72" s="18"/>
      <c r="LQF72" s="18"/>
      <c r="LQG72" s="18"/>
      <c r="LQH72" s="18"/>
      <c r="LQI72" s="18"/>
      <c r="LQJ72" s="18"/>
      <c r="LQK72" s="18"/>
      <c r="LQL72" s="18"/>
      <c r="LQM72" s="18"/>
      <c r="LQN72" s="18"/>
      <c r="LQO72" s="18"/>
      <c r="LQP72" s="18"/>
      <c r="LQQ72" s="18"/>
      <c r="LQR72" s="18"/>
      <c r="LQS72" s="18"/>
      <c r="LQT72" s="18"/>
      <c r="LQU72" s="18"/>
      <c r="LQV72" s="18"/>
      <c r="LQW72" s="18"/>
      <c r="LQX72" s="18"/>
      <c r="LQY72" s="18"/>
      <c r="LQZ72" s="18"/>
      <c r="LRA72" s="18"/>
      <c r="LRB72" s="18"/>
      <c r="LRC72" s="18"/>
      <c r="LRD72" s="18"/>
      <c r="LRE72" s="18"/>
      <c r="LRF72" s="18"/>
      <c r="LRG72" s="18"/>
      <c r="LRH72" s="18"/>
      <c r="LRI72" s="18"/>
      <c r="LRJ72" s="18"/>
      <c r="LRK72" s="18"/>
      <c r="LRL72" s="18"/>
      <c r="LRM72" s="18"/>
      <c r="LRN72" s="18"/>
      <c r="LRO72" s="18"/>
      <c r="LRP72" s="18"/>
      <c r="LRQ72" s="18"/>
      <c r="LRR72" s="18"/>
      <c r="LRS72" s="18"/>
      <c r="LRT72" s="18"/>
      <c r="LRU72" s="18"/>
      <c r="LRV72" s="18"/>
      <c r="LRW72" s="18"/>
      <c r="LRX72" s="18"/>
      <c r="LRY72" s="18"/>
      <c r="LRZ72" s="18"/>
      <c r="LSA72" s="18"/>
      <c r="LSB72" s="18"/>
      <c r="LSC72" s="18"/>
      <c r="LSD72" s="18"/>
      <c r="LSE72" s="18"/>
      <c r="LSF72" s="18"/>
      <c r="LSG72" s="18"/>
      <c r="LSH72" s="18"/>
      <c r="LSI72" s="18"/>
      <c r="LSJ72" s="18"/>
      <c r="LSK72" s="18"/>
      <c r="LSL72" s="18"/>
      <c r="LSM72" s="18"/>
      <c r="LSN72" s="18"/>
      <c r="LSO72" s="18"/>
      <c r="LSP72" s="18"/>
      <c r="LSQ72" s="18"/>
      <c r="LSR72" s="18"/>
      <c r="LSS72" s="18"/>
      <c r="LST72" s="18"/>
      <c r="LSU72" s="18"/>
      <c r="LSV72" s="18"/>
      <c r="LSW72" s="18"/>
      <c r="LSX72" s="18"/>
      <c r="LSY72" s="18"/>
      <c r="LSZ72" s="18"/>
      <c r="LTA72" s="18"/>
      <c r="LTB72" s="18"/>
      <c r="LTC72" s="18"/>
      <c r="LTD72" s="18"/>
      <c r="LTE72" s="18"/>
      <c r="LTF72" s="18"/>
      <c r="LTG72" s="18"/>
      <c r="LTH72" s="18"/>
      <c r="LTI72" s="18"/>
      <c r="LTJ72" s="18"/>
      <c r="LTK72" s="18"/>
      <c r="LTL72" s="18"/>
      <c r="LTM72" s="18"/>
      <c r="LTN72" s="18"/>
      <c r="LTO72" s="18"/>
      <c r="LTP72" s="18"/>
      <c r="LTQ72" s="18"/>
      <c r="LTR72" s="18"/>
      <c r="LTS72" s="18"/>
      <c r="LTT72" s="18"/>
      <c r="LTU72" s="18"/>
      <c r="LTV72" s="18"/>
      <c r="LTW72" s="18"/>
      <c r="LTX72" s="18"/>
      <c r="LTY72" s="18"/>
      <c r="LTZ72" s="18"/>
      <c r="LUA72" s="18"/>
      <c r="LUB72" s="18"/>
      <c r="LUC72" s="18"/>
      <c r="LUD72" s="18"/>
      <c r="LUE72" s="18"/>
      <c r="LUF72" s="18"/>
      <c r="LUG72" s="18"/>
      <c r="LUH72" s="18"/>
      <c r="LUI72" s="18"/>
      <c r="LUJ72" s="18"/>
      <c r="LUK72" s="18"/>
      <c r="LUL72" s="18"/>
      <c r="LUM72" s="18"/>
      <c r="LUN72" s="18"/>
      <c r="LUO72" s="18"/>
      <c r="LUP72" s="18"/>
      <c r="LUQ72" s="18"/>
      <c r="LUR72" s="18"/>
      <c r="LUS72" s="18"/>
      <c r="LUT72" s="18"/>
      <c r="LUU72" s="18"/>
      <c r="LUV72" s="18"/>
      <c r="LUW72" s="18"/>
      <c r="LUX72" s="18"/>
      <c r="LUY72" s="18"/>
      <c r="LUZ72" s="18"/>
      <c r="LVA72" s="18"/>
      <c r="LVB72" s="18"/>
      <c r="LVC72" s="18"/>
      <c r="LVD72" s="18"/>
      <c r="LVE72" s="18"/>
      <c r="LVF72" s="18"/>
      <c r="LVG72" s="18"/>
      <c r="LVH72" s="18"/>
      <c r="LVI72" s="18"/>
      <c r="LVJ72" s="18"/>
      <c r="LVK72" s="18"/>
      <c r="LVL72" s="18"/>
      <c r="LVM72" s="18"/>
      <c r="LVN72" s="18"/>
      <c r="LVO72" s="18"/>
      <c r="LVP72" s="18"/>
      <c r="LVQ72" s="18"/>
      <c r="LVR72" s="18"/>
      <c r="LVS72" s="18"/>
      <c r="LVT72" s="18"/>
      <c r="LVU72" s="18"/>
      <c r="LVV72" s="18"/>
      <c r="LVW72" s="18"/>
      <c r="LVX72" s="18"/>
      <c r="LVY72" s="18"/>
      <c r="LVZ72" s="18"/>
      <c r="LWA72" s="18"/>
      <c r="LWB72" s="18"/>
      <c r="LWC72" s="18"/>
      <c r="LWD72" s="18"/>
      <c r="LWE72" s="18"/>
      <c r="LWF72" s="18"/>
      <c r="LWG72" s="18"/>
      <c r="LWH72" s="18"/>
      <c r="LWI72" s="18"/>
      <c r="LWJ72" s="18"/>
      <c r="LWK72" s="18"/>
      <c r="LWL72" s="18"/>
      <c r="LWM72" s="18"/>
      <c r="LWN72" s="18"/>
      <c r="LWO72" s="18"/>
      <c r="LWP72" s="18"/>
      <c r="LWQ72" s="18"/>
      <c r="LWR72" s="18"/>
      <c r="LWS72" s="18"/>
      <c r="LWT72" s="18"/>
      <c r="LWU72" s="18"/>
      <c r="LWV72" s="18"/>
      <c r="LWW72" s="18"/>
      <c r="LWX72" s="18"/>
      <c r="LWY72" s="18"/>
      <c r="LWZ72" s="18"/>
      <c r="LXA72" s="18"/>
      <c r="LXB72" s="18"/>
      <c r="LXC72" s="18"/>
      <c r="LXD72" s="18"/>
      <c r="LXE72" s="18"/>
      <c r="LXF72" s="18"/>
      <c r="LXG72" s="18"/>
      <c r="LXH72" s="18"/>
      <c r="LXI72" s="18"/>
      <c r="LXJ72" s="18"/>
      <c r="LXK72" s="18"/>
      <c r="LXL72" s="18"/>
      <c r="LXM72" s="18"/>
      <c r="LXN72" s="18"/>
      <c r="LXO72" s="18"/>
      <c r="LXP72" s="18"/>
      <c r="LXQ72" s="18"/>
      <c r="LXR72" s="18"/>
      <c r="LXS72" s="18"/>
      <c r="LXT72" s="18"/>
      <c r="LXU72" s="18"/>
      <c r="LXV72" s="18"/>
      <c r="LXW72" s="18"/>
      <c r="LXX72" s="18"/>
      <c r="LXY72" s="18"/>
      <c r="LXZ72" s="18"/>
      <c r="LYA72" s="18"/>
      <c r="LYB72" s="18"/>
      <c r="LYC72" s="18"/>
      <c r="LYD72" s="18"/>
      <c r="LYE72" s="18"/>
      <c r="LYF72" s="18"/>
      <c r="LYG72" s="18"/>
      <c r="LYH72" s="18"/>
      <c r="LYI72" s="18"/>
      <c r="LYJ72" s="18"/>
      <c r="LYK72" s="18"/>
      <c r="LYL72" s="18"/>
      <c r="LYM72" s="18"/>
      <c r="LYN72" s="18"/>
      <c r="LYO72" s="18"/>
      <c r="LYP72" s="18"/>
      <c r="LYQ72" s="18"/>
      <c r="LYR72" s="18"/>
      <c r="LYS72" s="18"/>
      <c r="LYT72" s="18"/>
      <c r="LYU72" s="18"/>
      <c r="LYV72" s="18"/>
      <c r="LYW72" s="18"/>
      <c r="LYX72" s="18"/>
      <c r="LYY72" s="18"/>
      <c r="LYZ72" s="18"/>
      <c r="LZA72" s="18"/>
      <c r="LZB72" s="18"/>
      <c r="LZC72" s="18"/>
      <c r="LZD72" s="18"/>
      <c r="LZE72" s="18"/>
      <c r="LZF72" s="18"/>
      <c r="LZG72" s="18"/>
      <c r="LZH72" s="18"/>
      <c r="LZI72" s="18"/>
      <c r="LZJ72" s="18"/>
      <c r="LZK72" s="18"/>
      <c r="LZL72" s="18"/>
      <c r="LZM72" s="18"/>
      <c r="LZN72" s="18"/>
      <c r="LZO72" s="18"/>
      <c r="LZP72" s="18"/>
      <c r="LZQ72" s="18"/>
      <c r="LZR72" s="18"/>
      <c r="LZS72" s="18"/>
      <c r="LZT72" s="18"/>
      <c r="LZU72" s="18"/>
      <c r="LZV72" s="18"/>
      <c r="LZW72" s="18"/>
      <c r="LZX72" s="18"/>
      <c r="LZY72" s="18"/>
      <c r="LZZ72" s="18"/>
      <c r="MAA72" s="18"/>
      <c r="MAB72" s="18"/>
      <c r="MAC72" s="18"/>
      <c r="MAD72" s="18"/>
      <c r="MAE72" s="18"/>
      <c r="MAF72" s="18"/>
      <c r="MAG72" s="18"/>
      <c r="MAH72" s="18"/>
      <c r="MAI72" s="18"/>
      <c r="MAJ72" s="18"/>
      <c r="MAK72" s="18"/>
      <c r="MAL72" s="18"/>
      <c r="MAM72" s="18"/>
      <c r="MAN72" s="18"/>
      <c r="MAO72" s="18"/>
      <c r="MAP72" s="18"/>
      <c r="MAQ72" s="18"/>
      <c r="MAR72" s="18"/>
      <c r="MAS72" s="18"/>
      <c r="MAT72" s="18"/>
      <c r="MAU72" s="18"/>
      <c r="MAV72" s="18"/>
      <c r="MAW72" s="18"/>
      <c r="MAX72" s="18"/>
      <c r="MAY72" s="18"/>
      <c r="MAZ72" s="18"/>
      <c r="MBA72" s="18"/>
      <c r="MBB72" s="18"/>
      <c r="MBC72" s="18"/>
      <c r="MBD72" s="18"/>
      <c r="MBE72" s="18"/>
      <c r="MBF72" s="18"/>
      <c r="MBG72" s="18"/>
      <c r="MBH72" s="18"/>
      <c r="MBI72" s="18"/>
      <c r="MBJ72" s="18"/>
      <c r="MBK72" s="18"/>
      <c r="MBL72" s="18"/>
      <c r="MBM72" s="18"/>
      <c r="MBN72" s="18"/>
      <c r="MBO72" s="18"/>
      <c r="MBP72" s="18"/>
      <c r="MBQ72" s="18"/>
      <c r="MBR72" s="18"/>
      <c r="MBS72" s="18"/>
      <c r="MBT72" s="18"/>
      <c r="MBU72" s="18"/>
      <c r="MBV72" s="18"/>
      <c r="MBW72" s="18"/>
      <c r="MBX72" s="18"/>
      <c r="MBY72" s="18"/>
      <c r="MBZ72" s="18"/>
      <c r="MCA72" s="18"/>
      <c r="MCB72" s="18"/>
      <c r="MCC72" s="18"/>
      <c r="MCD72" s="18"/>
      <c r="MCE72" s="18"/>
      <c r="MCF72" s="18"/>
      <c r="MCG72" s="18"/>
      <c r="MCH72" s="18"/>
      <c r="MCI72" s="18"/>
      <c r="MCJ72" s="18"/>
      <c r="MCK72" s="18"/>
      <c r="MCL72" s="18"/>
      <c r="MCM72" s="18"/>
      <c r="MCN72" s="18"/>
      <c r="MCO72" s="18"/>
      <c r="MCP72" s="18"/>
      <c r="MCQ72" s="18"/>
      <c r="MCR72" s="18"/>
      <c r="MCS72" s="18"/>
      <c r="MCT72" s="18"/>
      <c r="MCU72" s="18"/>
      <c r="MCV72" s="18"/>
      <c r="MCW72" s="18"/>
      <c r="MCX72" s="18"/>
      <c r="MCY72" s="18"/>
      <c r="MCZ72" s="18"/>
      <c r="MDA72" s="18"/>
      <c r="MDB72" s="18"/>
      <c r="MDC72" s="18"/>
      <c r="MDD72" s="18"/>
      <c r="MDE72" s="18"/>
      <c r="MDF72" s="18"/>
      <c r="MDG72" s="18"/>
      <c r="MDH72" s="18"/>
      <c r="MDI72" s="18"/>
      <c r="MDJ72" s="18"/>
      <c r="MDK72" s="18"/>
      <c r="MDL72" s="18"/>
      <c r="MDM72" s="18"/>
      <c r="MDN72" s="18"/>
      <c r="MDO72" s="18"/>
      <c r="MDP72" s="18"/>
      <c r="MDQ72" s="18"/>
      <c r="MDR72" s="18"/>
      <c r="MDS72" s="18"/>
      <c r="MDT72" s="18"/>
      <c r="MDU72" s="18"/>
      <c r="MDV72" s="18"/>
      <c r="MDW72" s="18"/>
      <c r="MDX72" s="18"/>
      <c r="MDY72" s="18"/>
      <c r="MDZ72" s="18"/>
      <c r="MEA72" s="18"/>
      <c r="MEB72" s="18"/>
      <c r="MEC72" s="18"/>
      <c r="MED72" s="18"/>
      <c r="MEE72" s="18"/>
      <c r="MEF72" s="18"/>
      <c r="MEG72" s="18"/>
      <c r="MEH72" s="18"/>
      <c r="MEI72" s="18"/>
      <c r="MEJ72" s="18"/>
      <c r="MEK72" s="18"/>
      <c r="MEL72" s="18"/>
      <c r="MEM72" s="18"/>
      <c r="MEN72" s="18"/>
      <c r="MEO72" s="18"/>
      <c r="MEP72" s="18"/>
      <c r="MEQ72" s="18"/>
      <c r="MER72" s="18"/>
      <c r="MES72" s="18"/>
      <c r="MET72" s="18"/>
      <c r="MEU72" s="18"/>
      <c r="MEV72" s="18"/>
      <c r="MEW72" s="18"/>
      <c r="MEX72" s="18"/>
      <c r="MEY72" s="18"/>
      <c r="MEZ72" s="18"/>
      <c r="MFA72" s="18"/>
      <c r="MFB72" s="18"/>
      <c r="MFC72" s="18"/>
      <c r="MFD72" s="18"/>
      <c r="MFE72" s="18"/>
      <c r="MFF72" s="18"/>
      <c r="MFG72" s="18"/>
      <c r="MFH72" s="18"/>
      <c r="MFI72" s="18"/>
      <c r="MFJ72" s="18"/>
      <c r="MFK72" s="18"/>
      <c r="MFL72" s="18"/>
      <c r="MFM72" s="18"/>
      <c r="MFN72" s="18"/>
      <c r="MFO72" s="18"/>
      <c r="MFP72" s="18"/>
      <c r="MFQ72" s="18"/>
      <c r="MFR72" s="18"/>
      <c r="MFS72" s="18"/>
      <c r="MFT72" s="18"/>
      <c r="MFU72" s="18"/>
      <c r="MFV72" s="18"/>
      <c r="MFW72" s="18"/>
      <c r="MFX72" s="18"/>
      <c r="MFY72" s="18"/>
      <c r="MFZ72" s="18"/>
      <c r="MGA72" s="18"/>
      <c r="MGB72" s="18"/>
      <c r="MGC72" s="18"/>
      <c r="MGD72" s="18"/>
      <c r="MGE72" s="18"/>
      <c r="MGF72" s="18"/>
      <c r="MGG72" s="18"/>
      <c r="MGH72" s="18"/>
      <c r="MGI72" s="18"/>
      <c r="MGJ72" s="18"/>
      <c r="MGK72" s="18"/>
      <c r="MGL72" s="18"/>
      <c r="MGM72" s="18"/>
      <c r="MGN72" s="18"/>
      <c r="MGO72" s="18"/>
      <c r="MGP72" s="18"/>
      <c r="MGQ72" s="18"/>
      <c r="MGR72" s="18"/>
      <c r="MGS72" s="18"/>
      <c r="MGT72" s="18"/>
      <c r="MGU72" s="18"/>
      <c r="MGV72" s="18"/>
      <c r="MGW72" s="18"/>
      <c r="MGX72" s="18"/>
      <c r="MGY72" s="18"/>
      <c r="MGZ72" s="18"/>
      <c r="MHA72" s="18"/>
      <c r="MHB72" s="18"/>
      <c r="MHC72" s="18"/>
      <c r="MHD72" s="18"/>
      <c r="MHE72" s="18"/>
      <c r="MHF72" s="18"/>
      <c r="MHG72" s="18"/>
      <c r="MHH72" s="18"/>
      <c r="MHI72" s="18"/>
      <c r="MHJ72" s="18"/>
      <c r="MHK72" s="18"/>
      <c r="MHL72" s="18"/>
      <c r="MHM72" s="18"/>
      <c r="MHN72" s="18"/>
      <c r="MHO72" s="18"/>
      <c r="MHP72" s="18"/>
      <c r="MHQ72" s="18"/>
      <c r="MHR72" s="18"/>
      <c r="MHS72" s="18"/>
      <c r="MHT72" s="18"/>
      <c r="MHU72" s="18"/>
      <c r="MHV72" s="18"/>
      <c r="MHW72" s="18"/>
      <c r="MHX72" s="18"/>
      <c r="MHY72" s="18"/>
      <c r="MHZ72" s="18"/>
      <c r="MIA72" s="18"/>
      <c r="MIB72" s="18"/>
      <c r="MIC72" s="18"/>
      <c r="MID72" s="18"/>
      <c r="MIE72" s="18"/>
      <c r="MIF72" s="18"/>
      <c r="MIG72" s="18"/>
      <c r="MIH72" s="18"/>
      <c r="MII72" s="18"/>
      <c r="MIJ72" s="18"/>
      <c r="MIK72" s="18"/>
      <c r="MIL72" s="18"/>
      <c r="MIM72" s="18"/>
      <c r="MIN72" s="18"/>
      <c r="MIO72" s="18"/>
      <c r="MIP72" s="18"/>
      <c r="MIQ72" s="18"/>
      <c r="MIR72" s="18"/>
      <c r="MIS72" s="18"/>
      <c r="MIT72" s="18"/>
      <c r="MIU72" s="18"/>
      <c r="MIV72" s="18"/>
      <c r="MIW72" s="18"/>
      <c r="MIX72" s="18"/>
      <c r="MIY72" s="18"/>
      <c r="MIZ72" s="18"/>
      <c r="MJA72" s="18"/>
      <c r="MJB72" s="18"/>
      <c r="MJC72" s="18"/>
      <c r="MJD72" s="18"/>
      <c r="MJE72" s="18"/>
      <c r="MJF72" s="18"/>
      <c r="MJG72" s="18"/>
      <c r="MJH72" s="18"/>
      <c r="MJI72" s="18"/>
      <c r="MJJ72" s="18"/>
      <c r="MJK72" s="18"/>
      <c r="MJL72" s="18"/>
      <c r="MJM72" s="18"/>
      <c r="MJN72" s="18"/>
      <c r="MJO72" s="18"/>
      <c r="MJP72" s="18"/>
      <c r="MJQ72" s="18"/>
      <c r="MJR72" s="18"/>
      <c r="MJS72" s="18"/>
      <c r="MJT72" s="18"/>
      <c r="MJU72" s="18"/>
      <c r="MJV72" s="18"/>
      <c r="MJW72" s="18"/>
      <c r="MJX72" s="18"/>
      <c r="MJY72" s="18"/>
      <c r="MJZ72" s="18"/>
      <c r="MKA72" s="18"/>
      <c r="MKB72" s="18"/>
      <c r="MKC72" s="18"/>
      <c r="MKD72" s="18"/>
      <c r="MKE72" s="18"/>
      <c r="MKF72" s="18"/>
      <c r="MKG72" s="18"/>
      <c r="MKH72" s="18"/>
      <c r="MKI72" s="18"/>
      <c r="MKJ72" s="18"/>
      <c r="MKK72" s="18"/>
      <c r="MKL72" s="18"/>
      <c r="MKM72" s="18"/>
      <c r="MKN72" s="18"/>
      <c r="MKO72" s="18"/>
      <c r="MKP72" s="18"/>
      <c r="MKQ72" s="18"/>
      <c r="MKR72" s="18"/>
      <c r="MKS72" s="18"/>
      <c r="MKT72" s="18"/>
      <c r="MKU72" s="18"/>
      <c r="MKV72" s="18"/>
      <c r="MKW72" s="18"/>
      <c r="MKX72" s="18"/>
      <c r="MKY72" s="18"/>
      <c r="MKZ72" s="18"/>
      <c r="MLA72" s="18"/>
      <c r="MLB72" s="18"/>
      <c r="MLC72" s="18"/>
      <c r="MLD72" s="18"/>
      <c r="MLE72" s="18"/>
      <c r="MLF72" s="18"/>
      <c r="MLG72" s="18"/>
      <c r="MLH72" s="18"/>
      <c r="MLI72" s="18"/>
      <c r="MLJ72" s="18"/>
      <c r="MLK72" s="18"/>
      <c r="MLL72" s="18"/>
      <c r="MLM72" s="18"/>
      <c r="MLN72" s="18"/>
      <c r="MLO72" s="18"/>
      <c r="MLP72" s="18"/>
      <c r="MLQ72" s="18"/>
      <c r="MLR72" s="18"/>
      <c r="MLS72" s="18"/>
      <c r="MLT72" s="18"/>
      <c r="MLU72" s="18"/>
      <c r="MLV72" s="18"/>
      <c r="MLW72" s="18"/>
      <c r="MLX72" s="18"/>
      <c r="MLY72" s="18"/>
      <c r="MLZ72" s="18"/>
      <c r="MMA72" s="18"/>
      <c r="MMB72" s="18"/>
      <c r="MMC72" s="18"/>
      <c r="MMD72" s="18"/>
      <c r="MME72" s="18"/>
      <c r="MMF72" s="18"/>
      <c r="MMG72" s="18"/>
      <c r="MMH72" s="18"/>
      <c r="MMI72" s="18"/>
      <c r="MMJ72" s="18"/>
      <c r="MMK72" s="18"/>
      <c r="MML72" s="18"/>
      <c r="MMM72" s="18"/>
      <c r="MMN72" s="18"/>
      <c r="MMO72" s="18"/>
      <c r="MMP72" s="18"/>
      <c r="MMQ72" s="18"/>
      <c r="MMR72" s="18"/>
      <c r="MMS72" s="18"/>
      <c r="MMT72" s="18"/>
      <c r="MMU72" s="18"/>
      <c r="MMV72" s="18"/>
      <c r="MMW72" s="18"/>
      <c r="MMX72" s="18"/>
      <c r="MMY72" s="18"/>
      <c r="MMZ72" s="18"/>
      <c r="MNA72" s="18"/>
      <c r="MNB72" s="18"/>
      <c r="MNC72" s="18"/>
      <c r="MND72" s="18"/>
      <c r="MNE72" s="18"/>
      <c r="MNF72" s="18"/>
      <c r="MNG72" s="18"/>
      <c r="MNH72" s="18"/>
      <c r="MNI72" s="18"/>
      <c r="MNJ72" s="18"/>
      <c r="MNK72" s="18"/>
      <c r="MNL72" s="18"/>
      <c r="MNM72" s="18"/>
      <c r="MNN72" s="18"/>
      <c r="MNO72" s="18"/>
      <c r="MNP72" s="18"/>
      <c r="MNQ72" s="18"/>
      <c r="MNR72" s="18"/>
      <c r="MNS72" s="18"/>
      <c r="MNT72" s="18"/>
      <c r="MNU72" s="18"/>
      <c r="MNV72" s="18"/>
      <c r="MNW72" s="18"/>
      <c r="MNX72" s="18"/>
      <c r="MNY72" s="18"/>
      <c r="MNZ72" s="18"/>
      <c r="MOA72" s="18"/>
      <c r="MOB72" s="18"/>
      <c r="MOC72" s="18"/>
      <c r="MOD72" s="18"/>
      <c r="MOE72" s="18"/>
      <c r="MOF72" s="18"/>
      <c r="MOG72" s="18"/>
      <c r="MOH72" s="18"/>
      <c r="MOI72" s="18"/>
      <c r="MOJ72" s="18"/>
      <c r="MOK72" s="18"/>
      <c r="MOL72" s="18"/>
      <c r="MOM72" s="18"/>
      <c r="MON72" s="18"/>
      <c r="MOO72" s="18"/>
      <c r="MOP72" s="18"/>
      <c r="MOQ72" s="18"/>
      <c r="MOR72" s="18"/>
      <c r="MOS72" s="18"/>
      <c r="MOT72" s="18"/>
      <c r="MOU72" s="18"/>
      <c r="MOV72" s="18"/>
      <c r="MOW72" s="18"/>
      <c r="MOX72" s="18"/>
      <c r="MOY72" s="18"/>
      <c r="MOZ72" s="18"/>
      <c r="MPA72" s="18"/>
      <c r="MPB72" s="18"/>
      <c r="MPC72" s="18"/>
      <c r="MPD72" s="18"/>
      <c r="MPE72" s="18"/>
      <c r="MPF72" s="18"/>
      <c r="MPG72" s="18"/>
      <c r="MPH72" s="18"/>
      <c r="MPI72" s="18"/>
      <c r="MPJ72" s="18"/>
      <c r="MPK72" s="18"/>
      <c r="MPL72" s="18"/>
      <c r="MPM72" s="18"/>
      <c r="MPN72" s="18"/>
      <c r="MPO72" s="18"/>
      <c r="MPP72" s="18"/>
      <c r="MPQ72" s="18"/>
      <c r="MPR72" s="18"/>
      <c r="MPS72" s="18"/>
      <c r="MPT72" s="18"/>
      <c r="MPU72" s="18"/>
      <c r="MPV72" s="18"/>
      <c r="MPW72" s="18"/>
      <c r="MPX72" s="18"/>
      <c r="MPY72" s="18"/>
      <c r="MPZ72" s="18"/>
      <c r="MQA72" s="18"/>
      <c r="MQB72" s="18"/>
      <c r="MQC72" s="18"/>
      <c r="MQD72" s="18"/>
      <c r="MQE72" s="18"/>
      <c r="MQF72" s="18"/>
      <c r="MQG72" s="18"/>
      <c r="MQH72" s="18"/>
      <c r="MQI72" s="18"/>
      <c r="MQJ72" s="18"/>
      <c r="MQK72" s="18"/>
      <c r="MQL72" s="18"/>
      <c r="MQM72" s="18"/>
      <c r="MQN72" s="18"/>
      <c r="MQO72" s="18"/>
      <c r="MQP72" s="18"/>
      <c r="MQQ72" s="18"/>
      <c r="MQR72" s="18"/>
      <c r="MQS72" s="18"/>
      <c r="MQT72" s="18"/>
      <c r="MQU72" s="18"/>
      <c r="MQV72" s="18"/>
      <c r="MQW72" s="18"/>
      <c r="MQX72" s="18"/>
      <c r="MQY72" s="18"/>
      <c r="MQZ72" s="18"/>
      <c r="MRA72" s="18"/>
      <c r="MRB72" s="18"/>
      <c r="MRC72" s="18"/>
      <c r="MRD72" s="18"/>
      <c r="MRE72" s="18"/>
      <c r="MRF72" s="18"/>
      <c r="MRG72" s="18"/>
      <c r="MRH72" s="18"/>
      <c r="MRI72" s="18"/>
      <c r="MRJ72" s="18"/>
      <c r="MRK72" s="18"/>
      <c r="MRL72" s="18"/>
      <c r="MRM72" s="18"/>
      <c r="MRN72" s="18"/>
      <c r="MRO72" s="18"/>
      <c r="MRP72" s="18"/>
      <c r="MRQ72" s="18"/>
      <c r="MRR72" s="18"/>
      <c r="MRS72" s="18"/>
      <c r="MRT72" s="18"/>
      <c r="MRU72" s="18"/>
      <c r="MRV72" s="18"/>
      <c r="MRW72" s="18"/>
      <c r="MRX72" s="18"/>
      <c r="MRY72" s="18"/>
      <c r="MRZ72" s="18"/>
      <c r="MSA72" s="18"/>
      <c r="MSB72" s="18"/>
      <c r="MSC72" s="18"/>
      <c r="MSD72" s="18"/>
      <c r="MSE72" s="18"/>
      <c r="MSF72" s="18"/>
      <c r="MSG72" s="18"/>
      <c r="MSH72" s="18"/>
      <c r="MSI72" s="18"/>
      <c r="MSJ72" s="18"/>
      <c r="MSK72" s="18"/>
      <c r="MSL72" s="18"/>
      <c r="MSM72" s="18"/>
      <c r="MSN72" s="18"/>
      <c r="MSO72" s="18"/>
      <c r="MSP72" s="18"/>
      <c r="MSQ72" s="18"/>
      <c r="MSR72" s="18"/>
      <c r="MSS72" s="18"/>
      <c r="MST72" s="18"/>
      <c r="MSU72" s="18"/>
      <c r="MSV72" s="18"/>
      <c r="MSW72" s="18"/>
      <c r="MSX72" s="18"/>
      <c r="MSY72" s="18"/>
      <c r="MSZ72" s="18"/>
      <c r="MTA72" s="18"/>
      <c r="MTB72" s="18"/>
      <c r="MTC72" s="18"/>
      <c r="MTD72" s="18"/>
      <c r="MTE72" s="18"/>
      <c r="MTF72" s="18"/>
      <c r="MTG72" s="18"/>
      <c r="MTH72" s="18"/>
      <c r="MTI72" s="18"/>
      <c r="MTJ72" s="18"/>
      <c r="MTK72" s="18"/>
      <c r="MTL72" s="18"/>
      <c r="MTM72" s="18"/>
      <c r="MTN72" s="18"/>
      <c r="MTO72" s="18"/>
      <c r="MTP72" s="18"/>
      <c r="MTQ72" s="18"/>
      <c r="MTR72" s="18"/>
      <c r="MTS72" s="18"/>
      <c r="MTT72" s="18"/>
      <c r="MTU72" s="18"/>
      <c r="MTV72" s="18"/>
      <c r="MTW72" s="18"/>
      <c r="MTX72" s="18"/>
      <c r="MTY72" s="18"/>
      <c r="MTZ72" s="18"/>
      <c r="MUA72" s="18"/>
      <c r="MUB72" s="18"/>
      <c r="MUC72" s="18"/>
      <c r="MUD72" s="18"/>
      <c r="MUE72" s="18"/>
      <c r="MUF72" s="18"/>
      <c r="MUG72" s="18"/>
      <c r="MUH72" s="18"/>
      <c r="MUI72" s="18"/>
      <c r="MUJ72" s="18"/>
      <c r="MUK72" s="18"/>
      <c r="MUL72" s="18"/>
      <c r="MUM72" s="18"/>
      <c r="MUN72" s="18"/>
      <c r="MUO72" s="18"/>
      <c r="MUP72" s="18"/>
      <c r="MUQ72" s="18"/>
      <c r="MUR72" s="18"/>
      <c r="MUS72" s="18"/>
      <c r="MUT72" s="18"/>
      <c r="MUU72" s="18"/>
      <c r="MUV72" s="18"/>
      <c r="MUW72" s="18"/>
      <c r="MUX72" s="18"/>
      <c r="MUY72" s="18"/>
      <c r="MUZ72" s="18"/>
      <c r="MVA72" s="18"/>
      <c r="MVB72" s="18"/>
      <c r="MVC72" s="18"/>
      <c r="MVD72" s="18"/>
      <c r="MVE72" s="18"/>
      <c r="MVF72" s="18"/>
      <c r="MVG72" s="18"/>
      <c r="MVH72" s="18"/>
      <c r="MVI72" s="18"/>
      <c r="MVJ72" s="18"/>
      <c r="MVK72" s="18"/>
      <c r="MVL72" s="18"/>
      <c r="MVM72" s="18"/>
      <c r="MVN72" s="18"/>
      <c r="MVO72" s="18"/>
      <c r="MVP72" s="18"/>
      <c r="MVQ72" s="18"/>
      <c r="MVR72" s="18"/>
      <c r="MVS72" s="18"/>
      <c r="MVT72" s="18"/>
      <c r="MVU72" s="18"/>
      <c r="MVV72" s="18"/>
      <c r="MVW72" s="18"/>
      <c r="MVX72" s="18"/>
      <c r="MVY72" s="18"/>
      <c r="MVZ72" s="18"/>
      <c r="MWA72" s="18"/>
      <c r="MWB72" s="18"/>
      <c r="MWC72" s="18"/>
      <c r="MWD72" s="18"/>
      <c r="MWE72" s="18"/>
      <c r="MWF72" s="18"/>
      <c r="MWG72" s="18"/>
      <c r="MWH72" s="18"/>
      <c r="MWI72" s="18"/>
      <c r="MWJ72" s="18"/>
      <c r="MWK72" s="18"/>
      <c r="MWL72" s="18"/>
      <c r="MWM72" s="18"/>
      <c r="MWN72" s="18"/>
      <c r="MWO72" s="18"/>
      <c r="MWP72" s="18"/>
      <c r="MWQ72" s="18"/>
      <c r="MWR72" s="18"/>
      <c r="MWS72" s="18"/>
      <c r="MWT72" s="18"/>
      <c r="MWU72" s="18"/>
      <c r="MWV72" s="18"/>
      <c r="MWW72" s="18"/>
      <c r="MWX72" s="18"/>
      <c r="MWY72" s="18"/>
      <c r="MWZ72" s="18"/>
      <c r="MXA72" s="18"/>
      <c r="MXB72" s="18"/>
      <c r="MXC72" s="18"/>
      <c r="MXD72" s="18"/>
      <c r="MXE72" s="18"/>
      <c r="MXF72" s="18"/>
      <c r="MXG72" s="18"/>
      <c r="MXH72" s="18"/>
      <c r="MXI72" s="18"/>
      <c r="MXJ72" s="18"/>
      <c r="MXK72" s="18"/>
      <c r="MXL72" s="18"/>
      <c r="MXM72" s="18"/>
      <c r="MXN72" s="18"/>
      <c r="MXO72" s="18"/>
      <c r="MXP72" s="18"/>
      <c r="MXQ72" s="18"/>
      <c r="MXR72" s="18"/>
      <c r="MXS72" s="18"/>
      <c r="MXT72" s="18"/>
      <c r="MXU72" s="18"/>
      <c r="MXV72" s="18"/>
      <c r="MXW72" s="18"/>
      <c r="MXX72" s="18"/>
      <c r="MXY72" s="18"/>
      <c r="MXZ72" s="18"/>
      <c r="MYA72" s="18"/>
      <c r="MYB72" s="18"/>
      <c r="MYC72" s="18"/>
      <c r="MYD72" s="18"/>
      <c r="MYE72" s="18"/>
      <c r="MYF72" s="18"/>
      <c r="MYG72" s="18"/>
      <c r="MYH72" s="18"/>
      <c r="MYI72" s="18"/>
      <c r="MYJ72" s="18"/>
      <c r="MYK72" s="18"/>
      <c r="MYL72" s="18"/>
      <c r="MYM72" s="18"/>
      <c r="MYN72" s="18"/>
      <c r="MYO72" s="18"/>
      <c r="MYP72" s="18"/>
      <c r="MYQ72" s="18"/>
      <c r="MYR72" s="18"/>
      <c r="MYS72" s="18"/>
      <c r="MYT72" s="18"/>
      <c r="MYU72" s="18"/>
      <c r="MYV72" s="18"/>
      <c r="MYW72" s="18"/>
      <c r="MYX72" s="18"/>
      <c r="MYY72" s="18"/>
      <c r="MYZ72" s="18"/>
      <c r="MZA72" s="18"/>
      <c r="MZB72" s="18"/>
      <c r="MZC72" s="18"/>
      <c r="MZD72" s="18"/>
      <c r="MZE72" s="18"/>
      <c r="MZF72" s="18"/>
      <c r="MZG72" s="18"/>
      <c r="MZH72" s="18"/>
      <c r="MZI72" s="18"/>
      <c r="MZJ72" s="18"/>
      <c r="MZK72" s="18"/>
      <c r="MZL72" s="18"/>
      <c r="MZM72" s="18"/>
      <c r="MZN72" s="18"/>
      <c r="MZO72" s="18"/>
      <c r="MZP72" s="18"/>
      <c r="MZQ72" s="18"/>
      <c r="MZR72" s="18"/>
      <c r="MZS72" s="18"/>
      <c r="MZT72" s="18"/>
      <c r="MZU72" s="18"/>
      <c r="MZV72" s="18"/>
      <c r="MZW72" s="18"/>
      <c r="MZX72" s="18"/>
      <c r="MZY72" s="18"/>
      <c r="MZZ72" s="18"/>
      <c r="NAA72" s="18"/>
      <c r="NAB72" s="18"/>
      <c r="NAC72" s="18"/>
      <c r="NAD72" s="18"/>
      <c r="NAE72" s="18"/>
      <c r="NAF72" s="18"/>
      <c r="NAG72" s="18"/>
      <c r="NAH72" s="18"/>
      <c r="NAI72" s="18"/>
      <c r="NAJ72" s="18"/>
      <c r="NAK72" s="18"/>
      <c r="NAL72" s="18"/>
      <c r="NAM72" s="18"/>
      <c r="NAN72" s="18"/>
      <c r="NAO72" s="18"/>
      <c r="NAP72" s="18"/>
      <c r="NAQ72" s="18"/>
      <c r="NAR72" s="18"/>
      <c r="NAS72" s="18"/>
      <c r="NAT72" s="18"/>
      <c r="NAU72" s="18"/>
      <c r="NAV72" s="18"/>
      <c r="NAW72" s="18"/>
      <c r="NAX72" s="18"/>
      <c r="NAY72" s="18"/>
      <c r="NAZ72" s="18"/>
      <c r="NBA72" s="18"/>
      <c r="NBB72" s="18"/>
      <c r="NBC72" s="18"/>
      <c r="NBD72" s="18"/>
      <c r="NBE72" s="18"/>
      <c r="NBF72" s="18"/>
      <c r="NBG72" s="18"/>
      <c r="NBH72" s="18"/>
      <c r="NBI72" s="18"/>
      <c r="NBJ72" s="18"/>
      <c r="NBK72" s="18"/>
      <c r="NBL72" s="18"/>
      <c r="NBM72" s="18"/>
      <c r="NBN72" s="18"/>
      <c r="NBO72" s="18"/>
      <c r="NBP72" s="18"/>
      <c r="NBQ72" s="18"/>
      <c r="NBR72" s="18"/>
      <c r="NBS72" s="18"/>
      <c r="NBT72" s="18"/>
      <c r="NBU72" s="18"/>
      <c r="NBV72" s="18"/>
      <c r="NBW72" s="18"/>
      <c r="NBX72" s="18"/>
      <c r="NBY72" s="18"/>
      <c r="NBZ72" s="18"/>
      <c r="NCA72" s="18"/>
      <c r="NCB72" s="18"/>
      <c r="NCC72" s="18"/>
      <c r="NCD72" s="18"/>
      <c r="NCE72" s="18"/>
      <c r="NCF72" s="18"/>
      <c r="NCG72" s="18"/>
      <c r="NCH72" s="18"/>
      <c r="NCI72" s="18"/>
      <c r="NCJ72" s="18"/>
      <c r="NCK72" s="18"/>
      <c r="NCL72" s="18"/>
      <c r="NCM72" s="18"/>
      <c r="NCN72" s="18"/>
      <c r="NCO72" s="18"/>
      <c r="NCP72" s="18"/>
      <c r="NCQ72" s="18"/>
      <c r="NCR72" s="18"/>
      <c r="NCS72" s="18"/>
      <c r="NCT72" s="18"/>
      <c r="NCU72" s="18"/>
      <c r="NCV72" s="18"/>
      <c r="NCW72" s="18"/>
      <c r="NCX72" s="18"/>
      <c r="NCY72" s="18"/>
      <c r="NCZ72" s="18"/>
      <c r="NDA72" s="18"/>
      <c r="NDB72" s="18"/>
      <c r="NDC72" s="18"/>
      <c r="NDD72" s="18"/>
      <c r="NDE72" s="18"/>
      <c r="NDF72" s="18"/>
      <c r="NDG72" s="18"/>
      <c r="NDH72" s="18"/>
      <c r="NDI72" s="18"/>
      <c r="NDJ72" s="18"/>
      <c r="NDK72" s="18"/>
      <c r="NDL72" s="18"/>
      <c r="NDM72" s="18"/>
      <c r="NDN72" s="18"/>
      <c r="NDO72" s="18"/>
      <c r="NDP72" s="18"/>
      <c r="NDQ72" s="18"/>
      <c r="NDR72" s="18"/>
      <c r="NDS72" s="18"/>
      <c r="NDT72" s="18"/>
      <c r="NDU72" s="18"/>
      <c r="NDV72" s="18"/>
      <c r="NDW72" s="18"/>
      <c r="NDX72" s="18"/>
      <c r="NDY72" s="18"/>
      <c r="NDZ72" s="18"/>
      <c r="NEA72" s="18"/>
      <c r="NEB72" s="18"/>
      <c r="NEC72" s="18"/>
      <c r="NED72" s="18"/>
      <c r="NEE72" s="18"/>
      <c r="NEF72" s="18"/>
      <c r="NEG72" s="18"/>
      <c r="NEH72" s="18"/>
      <c r="NEI72" s="18"/>
      <c r="NEJ72" s="18"/>
      <c r="NEK72" s="18"/>
      <c r="NEL72" s="18"/>
      <c r="NEM72" s="18"/>
      <c r="NEN72" s="18"/>
      <c r="NEO72" s="18"/>
      <c r="NEP72" s="18"/>
      <c r="NEQ72" s="18"/>
      <c r="NER72" s="18"/>
      <c r="NES72" s="18"/>
      <c r="NET72" s="18"/>
      <c r="NEU72" s="18"/>
      <c r="NEV72" s="18"/>
      <c r="NEW72" s="18"/>
      <c r="NEX72" s="18"/>
      <c r="NEY72" s="18"/>
      <c r="NEZ72" s="18"/>
      <c r="NFA72" s="18"/>
      <c r="NFB72" s="18"/>
      <c r="NFC72" s="18"/>
      <c r="NFD72" s="18"/>
      <c r="NFE72" s="18"/>
      <c r="NFF72" s="18"/>
      <c r="NFG72" s="18"/>
      <c r="NFH72" s="18"/>
      <c r="NFI72" s="18"/>
      <c r="NFJ72" s="18"/>
      <c r="NFK72" s="18"/>
      <c r="NFL72" s="18"/>
      <c r="NFM72" s="18"/>
      <c r="NFN72" s="18"/>
      <c r="NFO72" s="18"/>
      <c r="NFP72" s="18"/>
      <c r="NFQ72" s="18"/>
      <c r="NFR72" s="18"/>
      <c r="NFS72" s="18"/>
      <c r="NFT72" s="18"/>
      <c r="NFU72" s="18"/>
      <c r="NFV72" s="18"/>
      <c r="NFW72" s="18"/>
      <c r="NFX72" s="18"/>
      <c r="NFY72" s="18"/>
      <c r="NFZ72" s="18"/>
      <c r="NGA72" s="18"/>
      <c r="NGB72" s="18"/>
      <c r="NGC72" s="18"/>
      <c r="NGD72" s="18"/>
      <c r="NGE72" s="18"/>
      <c r="NGF72" s="18"/>
      <c r="NGG72" s="18"/>
      <c r="NGH72" s="18"/>
      <c r="NGI72" s="18"/>
      <c r="NGJ72" s="18"/>
      <c r="NGK72" s="18"/>
      <c r="NGL72" s="18"/>
      <c r="NGM72" s="18"/>
      <c r="NGN72" s="18"/>
      <c r="NGO72" s="18"/>
      <c r="NGP72" s="18"/>
      <c r="NGQ72" s="18"/>
      <c r="NGR72" s="18"/>
      <c r="NGS72" s="18"/>
      <c r="NGT72" s="18"/>
      <c r="NGU72" s="18"/>
      <c r="NGV72" s="18"/>
      <c r="NGW72" s="18"/>
      <c r="NGX72" s="18"/>
      <c r="NGY72" s="18"/>
      <c r="NGZ72" s="18"/>
      <c r="NHA72" s="18"/>
      <c r="NHB72" s="18"/>
      <c r="NHC72" s="18"/>
      <c r="NHD72" s="18"/>
      <c r="NHE72" s="18"/>
      <c r="NHF72" s="18"/>
      <c r="NHG72" s="18"/>
      <c r="NHH72" s="18"/>
      <c r="NHI72" s="18"/>
      <c r="NHJ72" s="18"/>
      <c r="NHK72" s="18"/>
      <c r="NHL72" s="18"/>
      <c r="NHM72" s="18"/>
      <c r="NHN72" s="18"/>
      <c r="NHO72" s="18"/>
      <c r="NHP72" s="18"/>
      <c r="NHQ72" s="18"/>
      <c r="NHR72" s="18"/>
      <c r="NHS72" s="18"/>
      <c r="NHT72" s="18"/>
      <c r="NHU72" s="18"/>
      <c r="NHV72" s="18"/>
      <c r="NHW72" s="18"/>
      <c r="NHX72" s="18"/>
      <c r="NHY72" s="18"/>
      <c r="NHZ72" s="18"/>
      <c r="NIA72" s="18"/>
      <c r="NIB72" s="18"/>
      <c r="NIC72" s="18"/>
      <c r="NID72" s="18"/>
      <c r="NIE72" s="18"/>
      <c r="NIF72" s="18"/>
      <c r="NIG72" s="18"/>
      <c r="NIH72" s="18"/>
      <c r="NII72" s="18"/>
      <c r="NIJ72" s="18"/>
      <c r="NIK72" s="18"/>
      <c r="NIL72" s="18"/>
      <c r="NIM72" s="18"/>
      <c r="NIN72" s="18"/>
      <c r="NIO72" s="18"/>
      <c r="NIP72" s="18"/>
      <c r="NIQ72" s="18"/>
      <c r="NIR72" s="18"/>
      <c r="NIS72" s="18"/>
      <c r="NIT72" s="18"/>
      <c r="NIU72" s="18"/>
      <c r="NIV72" s="18"/>
      <c r="NIW72" s="18"/>
      <c r="NIX72" s="18"/>
      <c r="NIY72" s="18"/>
      <c r="NIZ72" s="18"/>
      <c r="NJA72" s="18"/>
      <c r="NJB72" s="18"/>
      <c r="NJC72" s="18"/>
      <c r="NJD72" s="18"/>
      <c r="NJE72" s="18"/>
      <c r="NJF72" s="18"/>
      <c r="NJG72" s="18"/>
      <c r="NJH72" s="18"/>
      <c r="NJI72" s="18"/>
      <c r="NJJ72" s="18"/>
      <c r="NJK72" s="18"/>
      <c r="NJL72" s="18"/>
      <c r="NJM72" s="18"/>
      <c r="NJN72" s="18"/>
      <c r="NJO72" s="18"/>
      <c r="NJP72" s="18"/>
      <c r="NJQ72" s="18"/>
      <c r="NJR72" s="18"/>
      <c r="NJS72" s="18"/>
      <c r="NJT72" s="18"/>
      <c r="NJU72" s="18"/>
      <c r="NJV72" s="18"/>
      <c r="NJW72" s="18"/>
      <c r="NJX72" s="18"/>
      <c r="NJY72" s="18"/>
      <c r="NJZ72" s="18"/>
      <c r="NKA72" s="18"/>
      <c r="NKB72" s="18"/>
      <c r="NKC72" s="18"/>
      <c r="NKD72" s="18"/>
      <c r="NKE72" s="18"/>
      <c r="NKF72" s="18"/>
      <c r="NKG72" s="18"/>
      <c r="NKH72" s="18"/>
      <c r="NKI72" s="18"/>
      <c r="NKJ72" s="18"/>
      <c r="NKK72" s="18"/>
      <c r="NKL72" s="18"/>
      <c r="NKM72" s="18"/>
      <c r="NKN72" s="18"/>
      <c r="NKO72" s="18"/>
      <c r="NKP72" s="18"/>
      <c r="NKQ72" s="18"/>
      <c r="NKR72" s="18"/>
      <c r="NKS72" s="18"/>
      <c r="NKT72" s="18"/>
      <c r="NKU72" s="18"/>
      <c r="NKV72" s="18"/>
      <c r="NKW72" s="18"/>
      <c r="NKX72" s="18"/>
      <c r="NKY72" s="18"/>
      <c r="NKZ72" s="18"/>
      <c r="NLA72" s="18"/>
      <c r="NLB72" s="18"/>
      <c r="NLC72" s="18"/>
      <c r="NLD72" s="18"/>
      <c r="NLE72" s="18"/>
      <c r="NLF72" s="18"/>
      <c r="NLG72" s="18"/>
      <c r="NLH72" s="18"/>
      <c r="NLI72" s="18"/>
      <c r="NLJ72" s="18"/>
      <c r="NLK72" s="18"/>
      <c r="NLL72" s="18"/>
      <c r="NLM72" s="18"/>
      <c r="NLN72" s="18"/>
      <c r="NLO72" s="18"/>
      <c r="NLP72" s="18"/>
      <c r="NLQ72" s="18"/>
      <c r="NLR72" s="18"/>
      <c r="NLS72" s="18"/>
      <c r="NLT72" s="18"/>
      <c r="NLU72" s="18"/>
      <c r="NLV72" s="18"/>
      <c r="NLW72" s="18"/>
      <c r="NLX72" s="18"/>
      <c r="NLY72" s="18"/>
      <c r="NLZ72" s="18"/>
      <c r="NMA72" s="18"/>
      <c r="NMB72" s="18"/>
      <c r="NMC72" s="18"/>
      <c r="NMD72" s="18"/>
      <c r="NME72" s="18"/>
      <c r="NMF72" s="18"/>
      <c r="NMG72" s="18"/>
      <c r="NMH72" s="18"/>
      <c r="NMI72" s="18"/>
      <c r="NMJ72" s="18"/>
      <c r="NMK72" s="18"/>
      <c r="NML72" s="18"/>
      <c r="NMM72" s="18"/>
      <c r="NMN72" s="18"/>
      <c r="NMO72" s="18"/>
      <c r="NMP72" s="18"/>
      <c r="NMQ72" s="18"/>
      <c r="NMR72" s="18"/>
      <c r="NMS72" s="18"/>
      <c r="NMT72" s="18"/>
      <c r="NMU72" s="18"/>
      <c r="NMV72" s="18"/>
      <c r="NMW72" s="18"/>
      <c r="NMX72" s="18"/>
      <c r="NMY72" s="18"/>
      <c r="NMZ72" s="18"/>
      <c r="NNA72" s="18"/>
      <c r="NNB72" s="18"/>
      <c r="NNC72" s="18"/>
      <c r="NND72" s="18"/>
      <c r="NNE72" s="18"/>
      <c r="NNF72" s="18"/>
      <c r="NNG72" s="18"/>
      <c r="NNH72" s="18"/>
      <c r="NNI72" s="18"/>
      <c r="NNJ72" s="18"/>
      <c r="NNK72" s="18"/>
      <c r="NNL72" s="18"/>
      <c r="NNM72" s="18"/>
      <c r="NNN72" s="18"/>
      <c r="NNO72" s="18"/>
      <c r="NNP72" s="18"/>
      <c r="NNQ72" s="18"/>
      <c r="NNR72" s="18"/>
      <c r="NNS72" s="18"/>
      <c r="NNT72" s="18"/>
      <c r="NNU72" s="18"/>
      <c r="NNV72" s="18"/>
      <c r="NNW72" s="18"/>
      <c r="NNX72" s="18"/>
      <c r="NNY72" s="18"/>
      <c r="NNZ72" s="18"/>
      <c r="NOA72" s="18"/>
      <c r="NOB72" s="18"/>
      <c r="NOC72" s="18"/>
      <c r="NOD72" s="18"/>
      <c r="NOE72" s="18"/>
      <c r="NOF72" s="18"/>
      <c r="NOG72" s="18"/>
      <c r="NOH72" s="18"/>
      <c r="NOI72" s="18"/>
      <c r="NOJ72" s="18"/>
      <c r="NOK72" s="18"/>
      <c r="NOL72" s="18"/>
      <c r="NOM72" s="18"/>
      <c r="NON72" s="18"/>
      <c r="NOO72" s="18"/>
      <c r="NOP72" s="18"/>
      <c r="NOQ72" s="18"/>
      <c r="NOR72" s="18"/>
      <c r="NOS72" s="18"/>
      <c r="NOT72" s="18"/>
      <c r="NOU72" s="18"/>
      <c r="NOV72" s="18"/>
      <c r="NOW72" s="18"/>
      <c r="NOX72" s="18"/>
      <c r="NOY72" s="18"/>
      <c r="NOZ72" s="18"/>
      <c r="NPA72" s="18"/>
      <c r="NPB72" s="18"/>
      <c r="NPC72" s="18"/>
      <c r="NPD72" s="18"/>
      <c r="NPE72" s="18"/>
      <c r="NPF72" s="18"/>
      <c r="NPG72" s="18"/>
      <c r="NPH72" s="18"/>
      <c r="NPI72" s="18"/>
      <c r="NPJ72" s="18"/>
      <c r="NPK72" s="18"/>
      <c r="NPL72" s="18"/>
      <c r="NPM72" s="18"/>
      <c r="NPN72" s="18"/>
      <c r="NPO72" s="18"/>
      <c r="NPP72" s="18"/>
      <c r="NPQ72" s="18"/>
      <c r="NPR72" s="18"/>
      <c r="NPS72" s="18"/>
      <c r="NPT72" s="18"/>
      <c r="NPU72" s="18"/>
      <c r="NPV72" s="18"/>
      <c r="NPW72" s="18"/>
      <c r="NPX72" s="18"/>
      <c r="NPY72" s="18"/>
      <c r="NPZ72" s="18"/>
      <c r="NQA72" s="18"/>
      <c r="NQB72" s="18"/>
      <c r="NQC72" s="18"/>
      <c r="NQD72" s="18"/>
      <c r="NQE72" s="18"/>
      <c r="NQF72" s="18"/>
      <c r="NQG72" s="18"/>
      <c r="NQH72" s="18"/>
      <c r="NQI72" s="18"/>
      <c r="NQJ72" s="18"/>
      <c r="NQK72" s="18"/>
      <c r="NQL72" s="18"/>
      <c r="NQM72" s="18"/>
      <c r="NQN72" s="18"/>
      <c r="NQO72" s="18"/>
      <c r="NQP72" s="18"/>
      <c r="NQQ72" s="18"/>
      <c r="NQR72" s="18"/>
      <c r="NQS72" s="18"/>
      <c r="NQT72" s="18"/>
      <c r="NQU72" s="18"/>
      <c r="NQV72" s="18"/>
      <c r="NQW72" s="18"/>
      <c r="NQX72" s="18"/>
      <c r="NQY72" s="18"/>
      <c r="NQZ72" s="18"/>
      <c r="NRA72" s="18"/>
      <c r="NRB72" s="18"/>
      <c r="NRC72" s="18"/>
      <c r="NRD72" s="18"/>
      <c r="NRE72" s="18"/>
      <c r="NRF72" s="18"/>
      <c r="NRG72" s="18"/>
      <c r="NRH72" s="18"/>
      <c r="NRI72" s="18"/>
      <c r="NRJ72" s="18"/>
      <c r="NRK72" s="18"/>
      <c r="NRL72" s="18"/>
      <c r="NRM72" s="18"/>
      <c r="NRN72" s="18"/>
      <c r="NRO72" s="18"/>
      <c r="NRP72" s="18"/>
      <c r="NRQ72" s="18"/>
      <c r="NRR72" s="18"/>
      <c r="NRS72" s="18"/>
      <c r="NRT72" s="18"/>
      <c r="NRU72" s="18"/>
      <c r="NRV72" s="18"/>
      <c r="NRW72" s="18"/>
      <c r="NRX72" s="18"/>
      <c r="NRY72" s="18"/>
      <c r="NRZ72" s="18"/>
      <c r="NSA72" s="18"/>
      <c r="NSB72" s="18"/>
      <c r="NSC72" s="18"/>
      <c r="NSD72" s="18"/>
      <c r="NSE72" s="18"/>
      <c r="NSF72" s="18"/>
      <c r="NSG72" s="18"/>
      <c r="NSH72" s="18"/>
      <c r="NSI72" s="18"/>
      <c r="NSJ72" s="18"/>
      <c r="NSK72" s="18"/>
      <c r="NSL72" s="18"/>
      <c r="NSM72" s="18"/>
      <c r="NSN72" s="18"/>
      <c r="NSO72" s="18"/>
      <c r="NSP72" s="18"/>
      <c r="NSQ72" s="18"/>
      <c r="NSR72" s="18"/>
      <c r="NSS72" s="18"/>
      <c r="NST72" s="18"/>
      <c r="NSU72" s="18"/>
      <c r="NSV72" s="18"/>
      <c r="NSW72" s="18"/>
      <c r="NSX72" s="18"/>
      <c r="NSY72" s="18"/>
      <c r="NSZ72" s="18"/>
      <c r="NTA72" s="18"/>
      <c r="NTB72" s="18"/>
      <c r="NTC72" s="18"/>
      <c r="NTD72" s="18"/>
      <c r="NTE72" s="18"/>
      <c r="NTF72" s="18"/>
      <c r="NTG72" s="18"/>
      <c r="NTH72" s="18"/>
      <c r="NTI72" s="18"/>
      <c r="NTJ72" s="18"/>
      <c r="NTK72" s="18"/>
      <c r="NTL72" s="18"/>
      <c r="NTM72" s="18"/>
      <c r="NTN72" s="18"/>
      <c r="NTO72" s="18"/>
      <c r="NTP72" s="18"/>
      <c r="NTQ72" s="18"/>
      <c r="NTR72" s="18"/>
      <c r="NTS72" s="18"/>
      <c r="NTT72" s="18"/>
      <c r="NTU72" s="18"/>
      <c r="NTV72" s="18"/>
      <c r="NTW72" s="18"/>
      <c r="NTX72" s="18"/>
      <c r="NTY72" s="18"/>
      <c r="NTZ72" s="18"/>
      <c r="NUA72" s="18"/>
      <c r="NUB72" s="18"/>
      <c r="NUC72" s="18"/>
      <c r="NUD72" s="18"/>
      <c r="NUE72" s="18"/>
      <c r="NUF72" s="18"/>
      <c r="NUG72" s="18"/>
      <c r="NUH72" s="18"/>
      <c r="NUI72" s="18"/>
      <c r="NUJ72" s="18"/>
      <c r="NUK72" s="18"/>
      <c r="NUL72" s="18"/>
      <c r="NUM72" s="18"/>
      <c r="NUN72" s="18"/>
      <c r="NUO72" s="18"/>
      <c r="NUP72" s="18"/>
      <c r="NUQ72" s="18"/>
      <c r="NUR72" s="18"/>
      <c r="NUS72" s="18"/>
      <c r="NUT72" s="18"/>
      <c r="NUU72" s="18"/>
      <c r="NUV72" s="18"/>
      <c r="NUW72" s="18"/>
      <c r="NUX72" s="18"/>
      <c r="NUY72" s="18"/>
      <c r="NUZ72" s="18"/>
      <c r="NVA72" s="18"/>
      <c r="NVB72" s="18"/>
      <c r="NVC72" s="18"/>
      <c r="NVD72" s="18"/>
      <c r="NVE72" s="18"/>
      <c r="NVF72" s="18"/>
      <c r="NVG72" s="18"/>
      <c r="NVH72" s="18"/>
      <c r="NVI72" s="18"/>
      <c r="NVJ72" s="18"/>
      <c r="NVK72" s="18"/>
      <c r="NVL72" s="18"/>
      <c r="NVM72" s="18"/>
      <c r="NVN72" s="18"/>
      <c r="NVO72" s="18"/>
      <c r="NVP72" s="18"/>
      <c r="NVQ72" s="18"/>
      <c r="NVR72" s="18"/>
      <c r="NVS72" s="18"/>
      <c r="NVT72" s="18"/>
      <c r="NVU72" s="18"/>
      <c r="NVV72" s="18"/>
      <c r="NVW72" s="18"/>
      <c r="NVX72" s="18"/>
      <c r="NVY72" s="18"/>
      <c r="NVZ72" s="18"/>
      <c r="NWA72" s="18"/>
      <c r="NWB72" s="18"/>
      <c r="NWC72" s="18"/>
      <c r="NWD72" s="18"/>
      <c r="NWE72" s="18"/>
      <c r="NWF72" s="18"/>
      <c r="NWG72" s="18"/>
      <c r="NWH72" s="18"/>
      <c r="NWI72" s="18"/>
      <c r="NWJ72" s="18"/>
      <c r="NWK72" s="18"/>
      <c r="NWL72" s="18"/>
      <c r="NWM72" s="18"/>
      <c r="NWN72" s="18"/>
      <c r="NWO72" s="18"/>
      <c r="NWP72" s="18"/>
      <c r="NWQ72" s="18"/>
      <c r="NWR72" s="18"/>
      <c r="NWS72" s="18"/>
      <c r="NWT72" s="18"/>
      <c r="NWU72" s="18"/>
      <c r="NWV72" s="18"/>
      <c r="NWW72" s="18"/>
      <c r="NWX72" s="18"/>
      <c r="NWY72" s="18"/>
      <c r="NWZ72" s="18"/>
      <c r="NXA72" s="18"/>
      <c r="NXB72" s="18"/>
      <c r="NXC72" s="18"/>
      <c r="NXD72" s="18"/>
      <c r="NXE72" s="18"/>
      <c r="NXF72" s="18"/>
      <c r="NXG72" s="18"/>
      <c r="NXH72" s="18"/>
      <c r="NXI72" s="18"/>
      <c r="NXJ72" s="18"/>
      <c r="NXK72" s="18"/>
      <c r="NXL72" s="18"/>
      <c r="NXM72" s="18"/>
      <c r="NXN72" s="18"/>
      <c r="NXO72" s="18"/>
      <c r="NXP72" s="18"/>
      <c r="NXQ72" s="18"/>
      <c r="NXR72" s="18"/>
      <c r="NXS72" s="18"/>
      <c r="NXT72" s="18"/>
      <c r="NXU72" s="18"/>
      <c r="NXV72" s="18"/>
      <c r="NXW72" s="18"/>
      <c r="NXX72" s="18"/>
      <c r="NXY72" s="18"/>
      <c r="NXZ72" s="18"/>
      <c r="NYA72" s="18"/>
      <c r="NYB72" s="18"/>
      <c r="NYC72" s="18"/>
      <c r="NYD72" s="18"/>
      <c r="NYE72" s="18"/>
      <c r="NYF72" s="18"/>
      <c r="NYG72" s="18"/>
      <c r="NYH72" s="18"/>
      <c r="NYI72" s="18"/>
      <c r="NYJ72" s="18"/>
      <c r="NYK72" s="18"/>
      <c r="NYL72" s="18"/>
      <c r="NYM72" s="18"/>
      <c r="NYN72" s="18"/>
      <c r="NYO72" s="18"/>
      <c r="NYP72" s="18"/>
      <c r="NYQ72" s="18"/>
      <c r="NYR72" s="18"/>
      <c r="NYS72" s="18"/>
      <c r="NYT72" s="18"/>
      <c r="NYU72" s="18"/>
      <c r="NYV72" s="18"/>
      <c r="NYW72" s="18"/>
      <c r="NYX72" s="18"/>
      <c r="NYY72" s="18"/>
      <c r="NYZ72" s="18"/>
      <c r="NZA72" s="18"/>
      <c r="NZB72" s="18"/>
      <c r="NZC72" s="18"/>
      <c r="NZD72" s="18"/>
      <c r="NZE72" s="18"/>
      <c r="NZF72" s="18"/>
      <c r="NZG72" s="18"/>
      <c r="NZH72" s="18"/>
      <c r="NZI72" s="18"/>
      <c r="NZJ72" s="18"/>
      <c r="NZK72" s="18"/>
      <c r="NZL72" s="18"/>
      <c r="NZM72" s="18"/>
      <c r="NZN72" s="18"/>
      <c r="NZO72" s="18"/>
      <c r="NZP72" s="18"/>
      <c r="NZQ72" s="18"/>
      <c r="NZR72" s="18"/>
      <c r="NZS72" s="18"/>
      <c r="NZT72" s="18"/>
      <c r="NZU72" s="18"/>
      <c r="NZV72" s="18"/>
      <c r="NZW72" s="18"/>
      <c r="NZX72" s="18"/>
      <c r="NZY72" s="18"/>
      <c r="NZZ72" s="18"/>
      <c r="OAA72" s="18"/>
      <c r="OAB72" s="18"/>
      <c r="OAC72" s="18"/>
      <c r="OAD72" s="18"/>
      <c r="OAE72" s="18"/>
      <c r="OAF72" s="18"/>
      <c r="OAG72" s="18"/>
      <c r="OAH72" s="18"/>
      <c r="OAI72" s="18"/>
      <c r="OAJ72" s="18"/>
      <c r="OAK72" s="18"/>
      <c r="OAL72" s="18"/>
      <c r="OAM72" s="18"/>
      <c r="OAN72" s="18"/>
      <c r="OAO72" s="18"/>
      <c r="OAP72" s="18"/>
      <c r="OAQ72" s="18"/>
      <c r="OAR72" s="18"/>
      <c r="OAS72" s="18"/>
      <c r="OAT72" s="18"/>
      <c r="OAU72" s="18"/>
      <c r="OAV72" s="18"/>
      <c r="OAW72" s="18"/>
      <c r="OAX72" s="18"/>
      <c r="OAY72" s="18"/>
      <c r="OAZ72" s="18"/>
      <c r="OBA72" s="18"/>
      <c r="OBB72" s="18"/>
      <c r="OBC72" s="18"/>
      <c r="OBD72" s="18"/>
      <c r="OBE72" s="18"/>
      <c r="OBF72" s="18"/>
      <c r="OBG72" s="18"/>
      <c r="OBH72" s="18"/>
      <c r="OBI72" s="18"/>
      <c r="OBJ72" s="18"/>
      <c r="OBK72" s="18"/>
      <c r="OBL72" s="18"/>
      <c r="OBM72" s="18"/>
      <c r="OBN72" s="18"/>
      <c r="OBO72" s="18"/>
      <c r="OBP72" s="18"/>
      <c r="OBQ72" s="18"/>
      <c r="OBR72" s="18"/>
      <c r="OBS72" s="18"/>
      <c r="OBT72" s="18"/>
      <c r="OBU72" s="18"/>
      <c r="OBV72" s="18"/>
      <c r="OBW72" s="18"/>
      <c r="OBX72" s="18"/>
      <c r="OBY72" s="18"/>
      <c r="OBZ72" s="18"/>
      <c r="OCA72" s="18"/>
      <c r="OCB72" s="18"/>
      <c r="OCC72" s="18"/>
      <c r="OCD72" s="18"/>
      <c r="OCE72" s="18"/>
      <c r="OCF72" s="18"/>
      <c r="OCG72" s="18"/>
      <c r="OCH72" s="18"/>
      <c r="OCI72" s="18"/>
      <c r="OCJ72" s="18"/>
      <c r="OCK72" s="18"/>
      <c r="OCL72" s="18"/>
      <c r="OCM72" s="18"/>
      <c r="OCN72" s="18"/>
      <c r="OCO72" s="18"/>
      <c r="OCP72" s="18"/>
      <c r="OCQ72" s="18"/>
      <c r="OCR72" s="18"/>
      <c r="OCS72" s="18"/>
      <c r="OCT72" s="18"/>
      <c r="OCU72" s="18"/>
      <c r="OCV72" s="18"/>
      <c r="OCW72" s="18"/>
      <c r="OCX72" s="18"/>
      <c r="OCY72" s="18"/>
      <c r="OCZ72" s="18"/>
      <c r="ODA72" s="18"/>
      <c r="ODB72" s="18"/>
      <c r="ODC72" s="18"/>
      <c r="ODD72" s="18"/>
      <c r="ODE72" s="18"/>
      <c r="ODF72" s="18"/>
      <c r="ODG72" s="18"/>
      <c r="ODH72" s="18"/>
      <c r="ODI72" s="18"/>
      <c r="ODJ72" s="18"/>
      <c r="ODK72" s="18"/>
      <c r="ODL72" s="18"/>
      <c r="ODM72" s="18"/>
      <c r="ODN72" s="18"/>
      <c r="ODO72" s="18"/>
      <c r="ODP72" s="18"/>
      <c r="ODQ72" s="18"/>
      <c r="ODR72" s="18"/>
      <c r="ODS72" s="18"/>
      <c r="ODT72" s="18"/>
      <c r="ODU72" s="18"/>
      <c r="ODV72" s="18"/>
      <c r="ODW72" s="18"/>
      <c r="ODX72" s="18"/>
      <c r="ODY72" s="18"/>
      <c r="ODZ72" s="18"/>
      <c r="OEA72" s="18"/>
      <c r="OEB72" s="18"/>
      <c r="OEC72" s="18"/>
      <c r="OED72" s="18"/>
      <c r="OEE72" s="18"/>
      <c r="OEF72" s="18"/>
      <c r="OEG72" s="18"/>
      <c r="OEH72" s="18"/>
      <c r="OEI72" s="18"/>
      <c r="OEJ72" s="18"/>
      <c r="OEK72" s="18"/>
      <c r="OEL72" s="18"/>
      <c r="OEM72" s="18"/>
      <c r="OEN72" s="18"/>
      <c r="OEO72" s="18"/>
      <c r="OEP72" s="18"/>
      <c r="OEQ72" s="18"/>
      <c r="OER72" s="18"/>
      <c r="OES72" s="18"/>
      <c r="OET72" s="18"/>
      <c r="OEU72" s="18"/>
      <c r="OEV72" s="18"/>
      <c r="OEW72" s="18"/>
      <c r="OEX72" s="18"/>
      <c r="OEY72" s="18"/>
      <c r="OEZ72" s="18"/>
      <c r="OFA72" s="18"/>
      <c r="OFB72" s="18"/>
      <c r="OFC72" s="18"/>
      <c r="OFD72" s="18"/>
      <c r="OFE72" s="18"/>
      <c r="OFF72" s="18"/>
      <c r="OFG72" s="18"/>
      <c r="OFH72" s="18"/>
      <c r="OFI72" s="18"/>
      <c r="OFJ72" s="18"/>
      <c r="OFK72" s="18"/>
      <c r="OFL72" s="18"/>
      <c r="OFM72" s="18"/>
      <c r="OFN72" s="18"/>
      <c r="OFO72" s="18"/>
      <c r="OFP72" s="18"/>
      <c r="OFQ72" s="18"/>
      <c r="OFR72" s="18"/>
      <c r="OFS72" s="18"/>
      <c r="OFT72" s="18"/>
      <c r="OFU72" s="18"/>
      <c r="OFV72" s="18"/>
      <c r="OFW72" s="18"/>
      <c r="OFX72" s="18"/>
      <c r="OFY72" s="18"/>
      <c r="OFZ72" s="18"/>
      <c r="OGA72" s="18"/>
      <c r="OGB72" s="18"/>
      <c r="OGC72" s="18"/>
      <c r="OGD72" s="18"/>
      <c r="OGE72" s="18"/>
      <c r="OGF72" s="18"/>
      <c r="OGG72" s="18"/>
      <c r="OGH72" s="18"/>
      <c r="OGI72" s="18"/>
      <c r="OGJ72" s="18"/>
      <c r="OGK72" s="18"/>
      <c r="OGL72" s="18"/>
      <c r="OGM72" s="18"/>
      <c r="OGN72" s="18"/>
      <c r="OGO72" s="18"/>
      <c r="OGP72" s="18"/>
      <c r="OGQ72" s="18"/>
      <c r="OGR72" s="18"/>
      <c r="OGS72" s="18"/>
      <c r="OGT72" s="18"/>
      <c r="OGU72" s="18"/>
      <c r="OGV72" s="18"/>
      <c r="OGW72" s="18"/>
      <c r="OGX72" s="18"/>
      <c r="OGY72" s="18"/>
      <c r="OGZ72" s="18"/>
      <c r="OHA72" s="18"/>
      <c r="OHB72" s="18"/>
      <c r="OHC72" s="18"/>
      <c r="OHD72" s="18"/>
      <c r="OHE72" s="18"/>
      <c r="OHF72" s="18"/>
      <c r="OHG72" s="18"/>
      <c r="OHH72" s="18"/>
      <c r="OHI72" s="18"/>
      <c r="OHJ72" s="18"/>
      <c r="OHK72" s="18"/>
      <c r="OHL72" s="18"/>
      <c r="OHM72" s="18"/>
      <c r="OHN72" s="18"/>
      <c r="OHO72" s="18"/>
      <c r="OHP72" s="18"/>
      <c r="OHQ72" s="18"/>
      <c r="OHR72" s="18"/>
      <c r="OHS72" s="18"/>
      <c r="OHT72" s="18"/>
      <c r="OHU72" s="18"/>
      <c r="OHV72" s="18"/>
      <c r="OHW72" s="18"/>
      <c r="OHX72" s="18"/>
      <c r="OHY72" s="18"/>
      <c r="OHZ72" s="18"/>
      <c r="OIA72" s="18"/>
      <c r="OIB72" s="18"/>
      <c r="OIC72" s="18"/>
      <c r="OID72" s="18"/>
      <c r="OIE72" s="18"/>
      <c r="OIF72" s="18"/>
      <c r="OIG72" s="18"/>
      <c r="OIH72" s="18"/>
      <c r="OII72" s="18"/>
      <c r="OIJ72" s="18"/>
      <c r="OIK72" s="18"/>
      <c r="OIL72" s="18"/>
      <c r="OIM72" s="18"/>
      <c r="OIN72" s="18"/>
      <c r="OIO72" s="18"/>
      <c r="OIP72" s="18"/>
      <c r="OIQ72" s="18"/>
      <c r="OIR72" s="18"/>
      <c r="OIS72" s="18"/>
      <c r="OIT72" s="18"/>
      <c r="OIU72" s="18"/>
      <c r="OIV72" s="18"/>
      <c r="OIW72" s="18"/>
      <c r="OIX72" s="18"/>
      <c r="OIY72" s="18"/>
      <c r="OIZ72" s="18"/>
      <c r="OJA72" s="18"/>
      <c r="OJB72" s="18"/>
      <c r="OJC72" s="18"/>
      <c r="OJD72" s="18"/>
      <c r="OJE72" s="18"/>
      <c r="OJF72" s="18"/>
      <c r="OJG72" s="18"/>
      <c r="OJH72" s="18"/>
      <c r="OJI72" s="18"/>
      <c r="OJJ72" s="18"/>
      <c r="OJK72" s="18"/>
      <c r="OJL72" s="18"/>
      <c r="OJM72" s="18"/>
      <c r="OJN72" s="18"/>
      <c r="OJO72" s="18"/>
      <c r="OJP72" s="18"/>
      <c r="OJQ72" s="18"/>
      <c r="OJR72" s="18"/>
      <c r="OJS72" s="18"/>
      <c r="OJT72" s="18"/>
      <c r="OJU72" s="18"/>
      <c r="OJV72" s="18"/>
      <c r="OJW72" s="18"/>
      <c r="OJX72" s="18"/>
      <c r="OJY72" s="18"/>
      <c r="OJZ72" s="18"/>
      <c r="OKA72" s="18"/>
      <c r="OKB72" s="18"/>
      <c r="OKC72" s="18"/>
      <c r="OKD72" s="18"/>
      <c r="OKE72" s="18"/>
      <c r="OKF72" s="18"/>
      <c r="OKG72" s="18"/>
      <c r="OKH72" s="18"/>
      <c r="OKI72" s="18"/>
      <c r="OKJ72" s="18"/>
      <c r="OKK72" s="18"/>
      <c r="OKL72" s="18"/>
      <c r="OKM72" s="18"/>
      <c r="OKN72" s="18"/>
      <c r="OKO72" s="18"/>
      <c r="OKP72" s="18"/>
      <c r="OKQ72" s="18"/>
      <c r="OKR72" s="18"/>
      <c r="OKS72" s="18"/>
      <c r="OKT72" s="18"/>
      <c r="OKU72" s="18"/>
      <c r="OKV72" s="18"/>
      <c r="OKW72" s="18"/>
      <c r="OKX72" s="18"/>
      <c r="OKY72" s="18"/>
      <c r="OKZ72" s="18"/>
      <c r="OLA72" s="18"/>
      <c r="OLB72" s="18"/>
      <c r="OLC72" s="18"/>
      <c r="OLD72" s="18"/>
      <c r="OLE72" s="18"/>
      <c r="OLF72" s="18"/>
      <c r="OLG72" s="18"/>
      <c r="OLH72" s="18"/>
      <c r="OLI72" s="18"/>
      <c r="OLJ72" s="18"/>
      <c r="OLK72" s="18"/>
      <c r="OLL72" s="18"/>
      <c r="OLM72" s="18"/>
      <c r="OLN72" s="18"/>
      <c r="OLO72" s="18"/>
      <c r="OLP72" s="18"/>
      <c r="OLQ72" s="18"/>
      <c r="OLR72" s="18"/>
      <c r="OLS72" s="18"/>
      <c r="OLT72" s="18"/>
      <c r="OLU72" s="18"/>
      <c r="OLV72" s="18"/>
      <c r="OLW72" s="18"/>
      <c r="OLX72" s="18"/>
      <c r="OLY72" s="18"/>
      <c r="OLZ72" s="18"/>
      <c r="OMA72" s="18"/>
      <c r="OMB72" s="18"/>
      <c r="OMC72" s="18"/>
      <c r="OMD72" s="18"/>
      <c r="OME72" s="18"/>
      <c r="OMF72" s="18"/>
      <c r="OMG72" s="18"/>
      <c r="OMH72" s="18"/>
      <c r="OMI72" s="18"/>
      <c r="OMJ72" s="18"/>
      <c r="OMK72" s="18"/>
      <c r="OML72" s="18"/>
      <c r="OMM72" s="18"/>
      <c r="OMN72" s="18"/>
      <c r="OMO72" s="18"/>
      <c r="OMP72" s="18"/>
      <c r="OMQ72" s="18"/>
      <c r="OMR72" s="18"/>
      <c r="OMS72" s="18"/>
      <c r="OMT72" s="18"/>
      <c r="OMU72" s="18"/>
      <c r="OMV72" s="18"/>
      <c r="OMW72" s="18"/>
      <c r="OMX72" s="18"/>
      <c r="OMY72" s="18"/>
      <c r="OMZ72" s="18"/>
      <c r="ONA72" s="18"/>
      <c r="ONB72" s="18"/>
      <c r="ONC72" s="18"/>
      <c r="OND72" s="18"/>
      <c r="ONE72" s="18"/>
      <c r="ONF72" s="18"/>
      <c r="ONG72" s="18"/>
      <c r="ONH72" s="18"/>
      <c r="ONI72" s="18"/>
      <c r="ONJ72" s="18"/>
      <c r="ONK72" s="18"/>
      <c r="ONL72" s="18"/>
      <c r="ONM72" s="18"/>
      <c r="ONN72" s="18"/>
      <c r="ONO72" s="18"/>
      <c r="ONP72" s="18"/>
      <c r="ONQ72" s="18"/>
      <c r="ONR72" s="18"/>
      <c r="ONS72" s="18"/>
      <c r="ONT72" s="18"/>
      <c r="ONU72" s="18"/>
      <c r="ONV72" s="18"/>
      <c r="ONW72" s="18"/>
      <c r="ONX72" s="18"/>
      <c r="ONY72" s="18"/>
      <c r="ONZ72" s="18"/>
      <c r="OOA72" s="18"/>
      <c r="OOB72" s="18"/>
      <c r="OOC72" s="18"/>
      <c r="OOD72" s="18"/>
      <c r="OOE72" s="18"/>
      <c r="OOF72" s="18"/>
      <c r="OOG72" s="18"/>
      <c r="OOH72" s="18"/>
      <c r="OOI72" s="18"/>
      <c r="OOJ72" s="18"/>
      <c r="OOK72" s="18"/>
      <c r="OOL72" s="18"/>
      <c r="OOM72" s="18"/>
      <c r="OON72" s="18"/>
      <c r="OOO72" s="18"/>
      <c r="OOP72" s="18"/>
      <c r="OOQ72" s="18"/>
      <c r="OOR72" s="18"/>
      <c r="OOS72" s="18"/>
      <c r="OOT72" s="18"/>
      <c r="OOU72" s="18"/>
      <c r="OOV72" s="18"/>
      <c r="OOW72" s="18"/>
      <c r="OOX72" s="18"/>
      <c r="OOY72" s="18"/>
      <c r="OOZ72" s="18"/>
      <c r="OPA72" s="18"/>
      <c r="OPB72" s="18"/>
      <c r="OPC72" s="18"/>
      <c r="OPD72" s="18"/>
      <c r="OPE72" s="18"/>
      <c r="OPF72" s="18"/>
      <c r="OPG72" s="18"/>
      <c r="OPH72" s="18"/>
      <c r="OPI72" s="18"/>
      <c r="OPJ72" s="18"/>
      <c r="OPK72" s="18"/>
      <c r="OPL72" s="18"/>
      <c r="OPM72" s="18"/>
      <c r="OPN72" s="18"/>
      <c r="OPO72" s="18"/>
      <c r="OPP72" s="18"/>
      <c r="OPQ72" s="18"/>
      <c r="OPR72" s="18"/>
      <c r="OPS72" s="18"/>
      <c r="OPT72" s="18"/>
      <c r="OPU72" s="18"/>
      <c r="OPV72" s="18"/>
      <c r="OPW72" s="18"/>
      <c r="OPX72" s="18"/>
      <c r="OPY72" s="18"/>
      <c r="OPZ72" s="18"/>
      <c r="OQA72" s="18"/>
      <c r="OQB72" s="18"/>
      <c r="OQC72" s="18"/>
      <c r="OQD72" s="18"/>
      <c r="OQE72" s="18"/>
      <c r="OQF72" s="18"/>
      <c r="OQG72" s="18"/>
      <c r="OQH72" s="18"/>
      <c r="OQI72" s="18"/>
      <c r="OQJ72" s="18"/>
      <c r="OQK72" s="18"/>
      <c r="OQL72" s="18"/>
      <c r="OQM72" s="18"/>
      <c r="OQN72" s="18"/>
      <c r="OQO72" s="18"/>
      <c r="OQP72" s="18"/>
      <c r="OQQ72" s="18"/>
      <c r="OQR72" s="18"/>
      <c r="OQS72" s="18"/>
      <c r="OQT72" s="18"/>
      <c r="OQU72" s="18"/>
      <c r="OQV72" s="18"/>
      <c r="OQW72" s="18"/>
      <c r="OQX72" s="18"/>
      <c r="OQY72" s="18"/>
      <c r="OQZ72" s="18"/>
      <c r="ORA72" s="18"/>
      <c r="ORB72" s="18"/>
      <c r="ORC72" s="18"/>
      <c r="ORD72" s="18"/>
      <c r="ORE72" s="18"/>
      <c r="ORF72" s="18"/>
      <c r="ORG72" s="18"/>
      <c r="ORH72" s="18"/>
      <c r="ORI72" s="18"/>
      <c r="ORJ72" s="18"/>
      <c r="ORK72" s="18"/>
      <c r="ORL72" s="18"/>
      <c r="ORM72" s="18"/>
      <c r="ORN72" s="18"/>
      <c r="ORO72" s="18"/>
      <c r="ORP72" s="18"/>
      <c r="ORQ72" s="18"/>
      <c r="ORR72" s="18"/>
      <c r="ORS72" s="18"/>
      <c r="ORT72" s="18"/>
      <c r="ORU72" s="18"/>
      <c r="ORV72" s="18"/>
      <c r="ORW72" s="18"/>
      <c r="ORX72" s="18"/>
      <c r="ORY72" s="18"/>
      <c r="ORZ72" s="18"/>
      <c r="OSA72" s="18"/>
      <c r="OSB72" s="18"/>
      <c r="OSC72" s="18"/>
      <c r="OSD72" s="18"/>
      <c r="OSE72" s="18"/>
      <c r="OSF72" s="18"/>
      <c r="OSG72" s="18"/>
      <c r="OSH72" s="18"/>
      <c r="OSI72" s="18"/>
      <c r="OSJ72" s="18"/>
      <c r="OSK72" s="18"/>
      <c r="OSL72" s="18"/>
      <c r="OSM72" s="18"/>
      <c r="OSN72" s="18"/>
      <c r="OSO72" s="18"/>
      <c r="OSP72" s="18"/>
      <c r="OSQ72" s="18"/>
      <c r="OSR72" s="18"/>
      <c r="OSS72" s="18"/>
      <c r="OST72" s="18"/>
      <c r="OSU72" s="18"/>
      <c r="OSV72" s="18"/>
      <c r="OSW72" s="18"/>
      <c r="OSX72" s="18"/>
      <c r="OSY72" s="18"/>
      <c r="OSZ72" s="18"/>
      <c r="OTA72" s="18"/>
      <c r="OTB72" s="18"/>
      <c r="OTC72" s="18"/>
      <c r="OTD72" s="18"/>
      <c r="OTE72" s="18"/>
      <c r="OTF72" s="18"/>
      <c r="OTG72" s="18"/>
      <c r="OTH72" s="18"/>
      <c r="OTI72" s="18"/>
      <c r="OTJ72" s="18"/>
      <c r="OTK72" s="18"/>
      <c r="OTL72" s="18"/>
      <c r="OTM72" s="18"/>
      <c r="OTN72" s="18"/>
      <c r="OTO72" s="18"/>
      <c r="OTP72" s="18"/>
      <c r="OTQ72" s="18"/>
      <c r="OTR72" s="18"/>
      <c r="OTS72" s="18"/>
      <c r="OTT72" s="18"/>
      <c r="OTU72" s="18"/>
      <c r="OTV72" s="18"/>
      <c r="OTW72" s="18"/>
      <c r="OTX72" s="18"/>
      <c r="OTY72" s="18"/>
      <c r="OTZ72" s="18"/>
      <c r="OUA72" s="18"/>
      <c r="OUB72" s="18"/>
      <c r="OUC72" s="18"/>
      <c r="OUD72" s="18"/>
      <c r="OUE72" s="18"/>
      <c r="OUF72" s="18"/>
      <c r="OUG72" s="18"/>
      <c r="OUH72" s="18"/>
      <c r="OUI72" s="18"/>
      <c r="OUJ72" s="18"/>
      <c r="OUK72" s="18"/>
      <c r="OUL72" s="18"/>
      <c r="OUM72" s="18"/>
      <c r="OUN72" s="18"/>
      <c r="OUO72" s="18"/>
      <c r="OUP72" s="18"/>
      <c r="OUQ72" s="18"/>
      <c r="OUR72" s="18"/>
      <c r="OUS72" s="18"/>
      <c r="OUT72" s="18"/>
      <c r="OUU72" s="18"/>
      <c r="OUV72" s="18"/>
      <c r="OUW72" s="18"/>
      <c r="OUX72" s="18"/>
      <c r="OUY72" s="18"/>
      <c r="OUZ72" s="18"/>
      <c r="OVA72" s="18"/>
      <c r="OVB72" s="18"/>
      <c r="OVC72" s="18"/>
      <c r="OVD72" s="18"/>
      <c r="OVE72" s="18"/>
      <c r="OVF72" s="18"/>
      <c r="OVG72" s="18"/>
      <c r="OVH72" s="18"/>
      <c r="OVI72" s="18"/>
      <c r="OVJ72" s="18"/>
      <c r="OVK72" s="18"/>
      <c r="OVL72" s="18"/>
      <c r="OVM72" s="18"/>
      <c r="OVN72" s="18"/>
      <c r="OVO72" s="18"/>
      <c r="OVP72" s="18"/>
      <c r="OVQ72" s="18"/>
      <c r="OVR72" s="18"/>
      <c r="OVS72" s="18"/>
      <c r="OVT72" s="18"/>
      <c r="OVU72" s="18"/>
      <c r="OVV72" s="18"/>
      <c r="OVW72" s="18"/>
      <c r="OVX72" s="18"/>
      <c r="OVY72" s="18"/>
      <c r="OVZ72" s="18"/>
      <c r="OWA72" s="18"/>
      <c r="OWB72" s="18"/>
      <c r="OWC72" s="18"/>
      <c r="OWD72" s="18"/>
      <c r="OWE72" s="18"/>
      <c r="OWF72" s="18"/>
      <c r="OWG72" s="18"/>
      <c r="OWH72" s="18"/>
      <c r="OWI72" s="18"/>
      <c r="OWJ72" s="18"/>
      <c r="OWK72" s="18"/>
      <c r="OWL72" s="18"/>
      <c r="OWM72" s="18"/>
      <c r="OWN72" s="18"/>
      <c r="OWO72" s="18"/>
      <c r="OWP72" s="18"/>
      <c r="OWQ72" s="18"/>
      <c r="OWR72" s="18"/>
      <c r="OWS72" s="18"/>
      <c r="OWT72" s="18"/>
      <c r="OWU72" s="18"/>
      <c r="OWV72" s="18"/>
      <c r="OWW72" s="18"/>
      <c r="OWX72" s="18"/>
      <c r="OWY72" s="18"/>
      <c r="OWZ72" s="18"/>
      <c r="OXA72" s="18"/>
      <c r="OXB72" s="18"/>
      <c r="OXC72" s="18"/>
      <c r="OXD72" s="18"/>
      <c r="OXE72" s="18"/>
      <c r="OXF72" s="18"/>
      <c r="OXG72" s="18"/>
      <c r="OXH72" s="18"/>
      <c r="OXI72" s="18"/>
      <c r="OXJ72" s="18"/>
      <c r="OXK72" s="18"/>
      <c r="OXL72" s="18"/>
      <c r="OXM72" s="18"/>
      <c r="OXN72" s="18"/>
      <c r="OXO72" s="18"/>
      <c r="OXP72" s="18"/>
      <c r="OXQ72" s="18"/>
      <c r="OXR72" s="18"/>
      <c r="OXS72" s="18"/>
      <c r="OXT72" s="18"/>
      <c r="OXU72" s="18"/>
      <c r="OXV72" s="18"/>
      <c r="OXW72" s="18"/>
      <c r="OXX72" s="18"/>
      <c r="OXY72" s="18"/>
      <c r="OXZ72" s="18"/>
      <c r="OYA72" s="18"/>
      <c r="OYB72" s="18"/>
      <c r="OYC72" s="18"/>
      <c r="OYD72" s="18"/>
      <c r="OYE72" s="18"/>
      <c r="OYF72" s="18"/>
      <c r="OYG72" s="18"/>
      <c r="OYH72" s="18"/>
      <c r="OYI72" s="18"/>
      <c r="OYJ72" s="18"/>
      <c r="OYK72" s="18"/>
      <c r="OYL72" s="18"/>
      <c r="OYM72" s="18"/>
      <c r="OYN72" s="18"/>
      <c r="OYO72" s="18"/>
      <c r="OYP72" s="18"/>
      <c r="OYQ72" s="18"/>
      <c r="OYR72" s="18"/>
      <c r="OYS72" s="18"/>
      <c r="OYT72" s="18"/>
      <c r="OYU72" s="18"/>
      <c r="OYV72" s="18"/>
      <c r="OYW72" s="18"/>
      <c r="OYX72" s="18"/>
      <c r="OYY72" s="18"/>
      <c r="OYZ72" s="18"/>
      <c r="OZA72" s="18"/>
      <c r="OZB72" s="18"/>
      <c r="OZC72" s="18"/>
      <c r="OZD72" s="18"/>
      <c r="OZE72" s="18"/>
      <c r="OZF72" s="18"/>
      <c r="OZG72" s="18"/>
      <c r="OZH72" s="18"/>
      <c r="OZI72" s="18"/>
      <c r="OZJ72" s="18"/>
      <c r="OZK72" s="18"/>
      <c r="OZL72" s="18"/>
      <c r="OZM72" s="18"/>
      <c r="OZN72" s="18"/>
      <c r="OZO72" s="18"/>
      <c r="OZP72" s="18"/>
      <c r="OZQ72" s="18"/>
      <c r="OZR72" s="18"/>
      <c r="OZS72" s="18"/>
      <c r="OZT72" s="18"/>
      <c r="OZU72" s="18"/>
      <c r="OZV72" s="18"/>
      <c r="OZW72" s="18"/>
      <c r="OZX72" s="18"/>
      <c r="OZY72" s="18"/>
      <c r="OZZ72" s="18"/>
      <c r="PAA72" s="18"/>
      <c r="PAB72" s="18"/>
      <c r="PAC72" s="18"/>
      <c r="PAD72" s="18"/>
      <c r="PAE72" s="18"/>
      <c r="PAF72" s="18"/>
      <c r="PAG72" s="18"/>
      <c r="PAH72" s="18"/>
      <c r="PAI72" s="18"/>
      <c r="PAJ72" s="18"/>
      <c r="PAK72" s="18"/>
      <c r="PAL72" s="18"/>
      <c r="PAM72" s="18"/>
      <c r="PAN72" s="18"/>
      <c r="PAO72" s="18"/>
      <c r="PAP72" s="18"/>
      <c r="PAQ72" s="18"/>
      <c r="PAR72" s="18"/>
      <c r="PAS72" s="18"/>
      <c r="PAT72" s="18"/>
      <c r="PAU72" s="18"/>
      <c r="PAV72" s="18"/>
      <c r="PAW72" s="18"/>
      <c r="PAX72" s="18"/>
      <c r="PAY72" s="18"/>
      <c r="PAZ72" s="18"/>
      <c r="PBA72" s="18"/>
      <c r="PBB72" s="18"/>
      <c r="PBC72" s="18"/>
      <c r="PBD72" s="18"/>
      <c r="PBE72" s="18"/>
      <c r="PBF72" s="18"/>
      <c r="PBG72" s="18"/>
      <c r="PBH72" s="18"/>
      <c r="PBI72" s="18"/>
      <c r="PBJ72" s="18"/>
      <c r="PBK72" s="18"/>
      <c r="PBL72" s="18"/>
      <c r="PBM72" s="18"/>
      <c r="PBN72" s="18"/>
      <c r="PBO72" s="18"/>
      <c r="PBP72" s="18"/>
      <c r="PBQ72" s="18"/>
      <c r="PBR72" s="18"/>
      <c r="PBS72" s="18"/>
      <c r="PBT72" s="18"/>
      <c r="PBU72" s="18"/>
      <c r="PBV72" s="18"/>
      <c r="PBW72" s="18"/>
      <c r="PBX72" s="18"/>
      <c r="PBY72" s="18"/>
      <c r="PBZ72" s="18"/>
      <c r="PCA72" s="18"/>
      <c r="PCB72" s="18"/>
      <c r="PCC72" s="18"/>
      <c r="PCD72" s="18"/>
      <c r="PCE72" s="18"/>
      <c r="PCF72" s="18"/>
      <c r="PCG72" s="18"/>
      <c r="PCH72" s="18"/>
      <c r="PCI72" s="18"/>
      <c r="PCJ72" s="18"/>
      <c r="PCK72" s="18"/>
      <c r="PCL72" s="18"/>
      <c r="PCM72" s="18"/>
      <c r="PCN72" s="18"/>
      <c r="PCO72" s="18"/>
      <c r="PCP72" s="18"/>
      <c r="PCQ72" s="18"/>
      <c r="PCR72" s="18"/>
      <c r="PCS72" s="18"/>
      <c r="PCT72" s="18"/>
      <c r="PCU72" s="18"/>
      <c r="PCV72" s="18"/>
      <c r="PCW72" s="18"/>
      <c r="PCX72" s="18"/>
      <c r="PCY72" s="18"/>
      <c r="PCZ72" s="18"/>
      <c r="PDA72" s="18"/>
      <c r="PDB72" s="18"/>
      <c r="PDC72" s="18"/>
      <c r="PDD72" s="18"/>
      <c r="PDE72" s="18"/>
      <c r="PDF72" s="18"/>
      <c r="PDG72" s="18"/>
      <c r="PDH72" s="18"/>
      <c r="PDI72" s="18"/>
      <c r="PDJ72" s="18"/>
      <c r="PDK72" s="18"/>
      <c r="PDL72" s="18"/>
      <c r="PDM72" s="18"/>
      <c r="PDN72" s="18"/>
      <c r="PDO72" s="18"/>
      <c r="PDP72" s="18"/>
      <c r="PDQ72" s="18"/>
      <c r="PDR72" s="18"/>
      <c r="PDS72" s="18"/>
      <c r="PDT72" s="18"/>
      <c r="PDU72" s="18"/>
      <c r="PDV72" s="18"/>
      <c r="PDW72" s="18"/>
      <c r="PDX72" s="18"/>
      <c r="PDY72" s="18"/>
      <c r="PDZ72" s="18"/>
      <c r="PEA72" s="18"/>
      <c r="PEB72" s="18"/>
      <c r="PEC72" s="18"/>
      <c r="PED72" s="18"/>
      <c r="PEE72" s="18"/>
      <c r="PEF72" s="18"/>
      <c r="PEG72" s="18"/>
      <c r="PEH72" s="18"/>
      <c r="PEI72" s="18"/>
      <c r="PEJ72" s="18"/>
      <c r="PEK72" s="18"/>
      <c r="PEL72" s="18"/>
      <c r="PEM72" s="18"/>
      <c r="PEN72" s="18"/>
      <c r="PEO72" s="18"/>
      <c r="PEP72" s="18"/>
      <c r="PEQ72" s="18"/>
      <c r="PER72" s="18"/>
      <c r="PES72" s="18"/>
      <c r="PET72" s="18"/>
      <c r="PEU72" s="18"/>
      <c r="PEV72" s="18"/>
      <c r="PEW72" s="18"/>
      <c r="PEX72" s="18"/>
      <c r="PEY72" s="18"/>
      <c r="PEZ72" s="18"/>
      <c r="PFA72" s="18"/>
      <c r="PFB72" s="18"/>
      <c r="PFC72" s="18"/>
      <c r="PFD72" s="18"/>
      <c r="PFE72" s="18"/>
      <c r="PFF72" s="18"/>
      <c r="PFG72" s="18"/>
      <c r="PFH72" s="18"/>
      <c r="PFI72" s="18"/>
      <c r="PFJ72" s="18"/>
      <c r="PFK72" s="18"/>
      <c r="PFL72" s="18"/>
      <c r="PFM72" s="18"/>
      <c r="PFN72" s="18"/>
      <c r="PFO72" s="18"/>
      <c r="PFP72" s="18"/>
      <c r="PFQ72" s="18"/>
      <c r="PFR72" s="18"/>
      <c r="PFS72" s="18"/>
      <c r="PFT72" s="18"/>
      <c r="PFU72" s="18"/>
      <c r="PFV72" s="18"/>
      <c r="PFW72" s="18"/>
      <c r="PFX72" s="18"/>
      <c r="PFY72" s="18"/>
      <c r="PFZ72" s="18"/>
      <c r="PGA72" s="18"/>
      <c r="PGB72" s="18"/>
      <c r="PGC72" s="18"/>
      <c r="PGD72" s="18"/>
      <c r="PGE72" s="18"/>
      <c r="PGF72" s="18"/>
      <c r="PGG72" s="18"/>
      <c r="PGH72" s="18"/>
      <c r="PGI72" s="18"/>
      <c r="PGJ72" s="18"/>
      <c r="PGK72" s="18"/>
      <c r="PGL72" s="18"/>
      <c r="PGM72" s="18"/>
      <c r="PGN72" s="18"/>
      <c r="PGO72" s="18"/>
      <c r="PGP72" s="18"/>
      <c r="PGQ72" s="18"/>
      <c r="PGR72" s="18"/>
      <c r="PGS72" s="18"/>
      <c r="PGT72" s="18"/>
      <c r="PGU72" s="18"/>
      <c r="PGV72" s="18"/>
      <c r="PGW72" s="18"/>
      <c r="PGX72" s="18"/>
      <c r="PGY72" s="18"/>
      <c r="PGZ72" s="18"/>
      <c r="PHA72" s="18"/>
      <c r="PHB72" s="18"/>
      <c r="PHC72" s="18"/>
      <c r="PHD72" s="18"/>
      <c r="PHE72" s="18"/>
      <c r="PHF72" s="18"/>
      <c r="PHG72" s="18"/>
      <c r="PHH72" s="18"/>
      <c r="PHI72" s="18"/>
      <c r="PHJ72" s="18"/>
      <c r="PHK72" s="18"/>
      <c r="PHL72" s="18"/>
      <c r="PHM72" s="18"/>
      <c r="PHN72" s="18"/>
      <c r="PHO72" s="18"/>
      <c r="PHP72" s="18"/>
      <c r="PHQ72" s="18"/>
      <c r="PHR72" s="18"/>
      <c r="PHS72" s="18"/>
      <c r="PHT72" s="18"/>
      <c r="PHU72" s="18"/>
      <c r="PHV72" s="18"/>
      <c r="PHW72" s="18"/>
      <c r="PHX72" s="18"/>
      <c r="PHY72" s="18"/>
      <c r="PHZ72" s="18"/>
      <c r="PIA72" s="18"/>
      <c r="PIB72" s="18"/>
      <c r="PIC72" s="18"/>
      <c r="PID72" s="18"/>
      <c r="PIE72" s="18"/>
      <c r="PIF72" s="18"/>
      <c r="PIG72" s="18"/>
      <c r="PIH72" s="18"/>
      <c r="PII72" s="18"/>
      <c r="PIJ72" s="18"/>
      <c r="PIK72" s="18"/>
      <c r="PIL72" s="18"/>
      <c r="PIM72" s="18"/>
      <c r="PIN72" s="18"/>
      <c r="PIO72" s="18"/>
      <c r="PIP72" s="18"/>
      <c r="PIQ72" s="18"/>
      <c r="PIR72" s="18"/>
      <c r="PIS72" s="18"/>
      <c r="PIT72" s="18"/>
      <c r="PIU72" s="18"/>
      <c r="PIV72" s="18"/>
      <c r="PIW72" s="18"/>
      <c r="PIX72" s="18"/>
      <c r="PIY72" s="18"/>
      <c r="PIZ72" s="18"/>
      <c r="PJA72" s="18"/>
      <c r="PJB72" s="18"/>
      <c r="PJC72" s="18"/>
      <c r="PJD72" s="18"/>
      <c r="PJE72" s="18"/>
      <c r="PJF72" s="18"/>
      <c r="PJG72" s="18"/>
      <c r="PJH72" s="18"/>
      <c r="PJI72" s="18"/>
      <c r="PJJ72" s="18"/>
      <c r="PJK72" s="18"/>
      <c r="PJL72" s="18"/>
      <c r="PJM72" s="18"/>
      <c r="PJN72" s="18"/>
      <c r="PJO72" s="18"/>
      <c r="PJP72" s="18"/>
      <c r="PJQ72" s="18"/>
      <c r="PJR72" s="18"/>
      <c r="PJS72" s="18"/>
      <c r="PJT72" s="18"/>
      <c r="PJU72" s="18"/>
      <c r="PJV72" s="18"/>
      <c r="PJW72" s="18"/>
      <c r="PJX72" s="18"/>
      <c r="PJY72" s="18"/>
      <c r="PJZ72" s="18"/>
      <c r="PKA72" s="18"/>
      <c r="PKB72" s="18"/>
      <c r="PKC72" s="18"/>
      <c r="PKD72" s="18"/>
      <c r="PKE72" s="18"/>
      <c r="PKF72" s="18"/>
      <c r="PKG72" s="18"/>
      <c r="PKH72" s="18"/>
      <c r="PKI72" s="18"/>
      <c r="PKJ72" s="18"/>
      <c r="PKK72" s="18"/>
      <c r="PKL72" s="18"/>
      <c r="PKM72" s="18"/>
      <c r="PKN72" s="18"/>
      <c r="PKO72" s="18"/>
      <c r="PKP72" s="18"/>
      <c r="PKQ72" s="18"/>
      <c r="PKR72" s="18"/>
      <c r="PKS72" s="18"/>
      <c r="PKT72" s="18"/>
      <c r="PKU72" s="18"/>
      <c r="PKV72" s="18"/>
      <c r="PKW72" s="18"/>
      <c r="PKX72" s="18"/>
      <c r="PKY72" s="18"/>
      <c r="PKZ72" s="18"/>
      <c r="PLA72" s="18"/>
      <c r="PLB72" s="18"/>
      <c r="PLC72" s="18"/>
      <c r="PLD72" s="18"/>
      <c r="PLE72" s="18"/>
      <c r="PLF72" s="18"/>
      <c r="PLG72" s="18"/>
      <c r="PLH72" s="18"/>
      <c r="PLI72" s="18"/>
      <c r="PLJ72" s="18"/>
      <c r="PLK72" s="18"/>
      <c r="PLL72" s="18"/>
      <c r="PLM72" s="18"/>
      <c r="PLN72" s="18"/>
      <c r="PLO72" s="18"/>
      <c r="PLP72" s="18"/>
      <c r="PLQ72" s="18"/>
      <c r="PLR72" s="18"/>
      <c r="PLS72" s="18"/>
      <c r="PLT72" s="18"/>
      <c r="PLU72" s="18"/>
      <c r="PLV72" s="18"/>
      <c r="PLW72" s="18"/>
      <c r="PLX72" s="18"/>
      <c r="PLY72" s="18"/>
      <c r="PLZ72" s="18"/>
      <c r="PMA72" s="18"/>
      <c r="PMB72" s="18"/>
      <c r="PMC72" s="18"/>
      <c r="PMD72" s="18"/>
      <c r="PME72" s="18"/>
      <c r="PMF72" s="18"/>
      <c r="PMG72" s="18"/>
      <c r="PMH72" s="18"/>
      <c r="PMI72" s="18"/>
      <c r="PMJ72" s="18"/>
      <c r="PMK72" s="18"/>
      <c r="PML72" s="18"/>
      <c r="PMM72" s="18"/>
      <c r="PMN72" s="18"/>
      <c r="PMO72" s="18"/>
      <c r="PMP72" s="18"/>
      <c r="PMQ72" s="18"/>
      <c r="PMR72" s="18"/>
      <c r="PMS72" s="18"/>
      <c r="PMT72" s="18"/>
      <c r="PMU72" s="18"/>
      <c r="PMV72" s="18"/>
      <c r="PMW72" s="18"/>
      <c r="PMX72" s="18"/>
      <c r="PMY72" s="18"/>
      <c r="PMZ72" s="18"/>
      <c r="PNA72" s="18"/>
      <c r="PNB72" s="18"/>
      <c r="PNC72" s="18"/>
      <c r="PND72" s="18"/>
      <c r="PNE72" s="18"/>
      <c r="PNF72" s="18"/>
      <c r="PNG72" s="18"/>
      <c r="PNH72" s="18"/>
      <c r="PNI72" s="18"/>
      <c r="PNJ72" s="18"/>
      <c r="PNK72" s="18"/>
      <c r="PNL72" s="18"/>
      <c r="PNM72" s="18"/>
      <c r="PNN72" s="18"/>
      <c r="PNO72" s="18"/>
      <c r="PNP72" s="18"/>
      <c r="PNQ72" s="18"/>
      <c r="PNR72" s="18"/>
      <c r="PNS72" s="18"/>
      <c r="PNT72" s="18"/>
      <c r="PNU72" s="18"/>
      <c r="PNV72" s="18"/>
      <c r="PNW72" s="18"/>
      <c r="PNX72" s="18"/>
      <c r="PNY72" s="18"/>
      <c r="PNZ72" s="18"/>
      <c r="POA72" s="18"/>
      <c r="POB72" s="18"/>
      <c r="POC72" s="18"/>
      <c r="POD72" s="18"/>
      <c r="POE72" s="18"/>
      <c r="POF72" s="18"/>
      <c r="POG72" s="18"/>
      <c r="POH72" s="18"/>
      <c r="POI72" s="18"/>
      <c r="POJ72" s="18"/>
      <c r="POK72" s="18"/>
      <c r="POL72" s="18"/>
      <c r="POM72" s="18"/>
      <c r="PON72" s="18"/>
      <c r="POO72" s="18"/>
      <c r="POP72" s="18"/>
      <c r="POQ72" s="18"/>
      <c r="POR72" s="18"/>
      <c r="POS72" s="18"/>
      <c r="POT72" s="18"/>
      <c r="POU72" s="18"/>
      <c r="POV72" s="18"/>
      <c r="POW72" s="18"/>
      <c r="POX72" s="18"/>
      <c r="POY72" s="18"/>
      <c r="POZ72" s="18"/>
      <c r="PPA72" s="18"/>
      <c r="PPB72" s="18"/>
      <c r="PPC72" s="18"/>
      <c r="PPD72" s="18"/>
      <c r="PPE72" s="18"/>
      <c r="PPF72" s="18"/>
      <c r="PPG72" s="18"/>
      <c r="PPH72" s="18"/>
      <c r="PPI72" s="18"/>
      <c r="PPJ72" s="18"/>
      <c r="PPK72" s="18"/>
      <c r="PPL72" s="18"/>
      <c r="PPM72" s="18"/>
      <c r="PPN72" s="18"/>
      <c r="PPO72" s="18"/>
      <c r="PPP72" s="18"/>
      <c r="PPQ72" s="18"/>
      <c r="PPR72" s="18"/>
      <c r="PPS72" s="18"/>
      <c r="PPT72" s="18"/>
      <c r="PPU72" s="18"/>
      <c r="PPV72" s="18"/>
      <c r="PPW72" s="18"/>
      <c r="PPX72" s="18"/>
      <c r="PPY72" s="18"/>
      <c r="PPZ72" s="18"/>
      <c r="PQA72" s="18"/>
      <c r="PQB72" s="18"/>
      <c r="PQC72" s="18"/>
      <c r="PQD72" s="18"/>
      <c r="PQE72" s="18"/>
      <c r="PQF72" s="18"/>
      <c r="PQG72" s="18"/>
      <c r="PQH72" s="18"/>
      <c r="PQI72" s="18"/>
      <c r="PQJ72" s="18"/>
      <c r="PQK72" s="18"/>
      <c r="PQL72" s="18"/>
      <c r="PQM72" s="18"/>
      <c r="PQN72" s="18"/>
      <c r="PQO72" s="18"/>
      <c r="PQP72" s="18"/>
      <c r="PQQ72" s="18"/>
      <c r="PQR72" s="18"/>
      <c r="PQS72" s="18"/>
      <c r="PQT72" s="18"/>
      <c r="PQU72" s="18"/>
      <c r="PQV72" s="18"/>
      <c r="PQW72" s="18"/>
      <c r="PQX72" s="18"/>
      <c r="PQY72" s="18"/>
      <c r="PQZ72" s="18"/>
      <c r="PRA72" s="18"/>
      <c r="PRB72" s="18"/>
      <c r="PRC72" s="18"/>
      <c r="PRD72" s="18"/>
      <c r="PRE72" s="18"/>
      <c r="PRF72" s="18"/>
      <c r="PRG72" s="18"/>
      <c r="PRH72" s="18"/>
      <c r="PRI72" s="18"/>
      <c r="PRJ72" s="18"/>
      <c r="PRK72" s="18"/>
      <c r="PRL72" s="18"/>
      <c r="PRM72" s="18"/>
      <c r="PRN72" s="18"/>
      <c r="PRO72" s="18"/>
      <c r="PRP72" s="18"/>
      <c r="PRQ72" s="18"/>
      <c r="PRR72" s="18"/>
      <c r="PRS72" s="18"/>
      <c r="PRT72" s="18"/>
      <c r="PRU72" s="18"/>
      <c r="PRV72" s="18"/>
      <c r="PRW72" s="18"/>
      <c r="PRX72" s="18"/>
      <c r="PRY72" s="18"/>
      <c r="PRZ72" s="18"/>
      <c r="PSA72" s="18"/>
      <c r="PSB72" s="18"/>
      <c r="PSC72" s="18"/>
      <c r="PSD72" s="18"/>
      <c r="PSE72" s="18"/>
      <c r="PSF72" s="18"/>
      <c r="PSG72" s="18"/>
      <c r="PSH72" s="18"/>
      <c r="PSI72" s="18"/>
      <c r="PSJ72" s="18"/>
      <c r="PSK72" s="18"/>
      <c r="PSL72" s="18"/>
      <c r="PSM72" s="18"/>
      <c r="PSN72" s="18"/>
      <c r="PSO72" s="18"/>
      <c r="PSP72" s="18"/>
      <c r="PSQ72" s="18"/>
      <c r="PSR72" s="18"/>
      <c r="PSS72" s="18"/>
      <c r="PST72" s="18"/>
      <c r="PSU72" s="18"/>
      <c r="PSV72" s="18"/>
      <c r="PSW72" s="18"/>
      <c r="PSX72" s="18"/>
      <c r="PSY72" s="18"/>
      <c r="PSZ72" s="18"/>
      <c r="PTA72" s="18"/>
      <c r="PTB72" s="18"/>
      <c r="PTC72" s="18"/>
      <c r="PTD72" s="18"/>
      <c r="PTE72" s="18"/>
      <c r="PTF72" s="18"/>
      <c r="PTG72" s="18"/>
      <c r="PTH72" s="18"/>
      <c r="PTI72" s="18"/>
      <c r="PTJ72" s="18"/>
      <c r="PTK72" s="18"/>
      <c r="PTL72" s="18"/>
      <c r="PTM72" s="18"/>
      <c r="PTN72" s="18"/>
      <c r="PTO72" s="18"/>
      <c r="PTP72" s="18"/>
      <c r="PTQ72" s="18"/>
      <c r="PTR72" s="18"/>
      <c r="PTS72" s="18"/>
      <c r="PTT72" s="18"/>
      <c r="PTU72" s="18"/>
      <c r="PTV72" s="18"/>
      <c r="PTW72" s="18"/>
      <c r="PTX72" s="18"/>
      <c r="PTY72" s="18"/>
      <c r="PTZ72" s="18"/>
      <c r="PUA72" s="18"/>
      <c r="PUB72" s="18"/>
      <c r="PUC72" s="18"/>
      <c r="PUD72" s="18"/>
      <c r="PUE72" s="18"/>
      <c r="PUF72" s="18"/>
      <c r="PUG72" s="18"/>
      <c r="PUH72" s="18"/>
      <c r="PUI72" s="18"/>
      <c r="PUJ72" s="18"/>
      <c r="PUK72" s="18"/>
      <c r="PUL72" s="18"/>
      <c r="PUM72" s="18"/>
      <c r="PUN72" s="18"/>
      <c r="PUO72" s="18"/>
      <c r="PUP72" s="18"/>
      <c r="PUQ72" s="18"/>
      <c r="PUR72" s="18"/>
      <c r="PUS72" s="18"/>
      <c r="PUT72" s="18"/>
      <c r="PUU72" s="18"/>
      <c r="PUV72" s="18"/>
      <c r="PUW72" s="18"/>
      <c r="PUX72" s="18"/>
      <c r="PUY72" s="18"/>
      <c r="PUZ72" s="18"/>
      <c r="PVA72" s="18"/>
      <c r="PVB72" s="18"/>
      <c r="PVC72" s="18"/>
      <c r="PVD72" s="18"/>
      <c r="PVE72" s="18"/>
      <c r="PVF72" s="18"/>
      <c r="PVG72" s="18"/>
      <c r="PVH72" s="18"/>
      <c r="PVI72" s="18"/>
      <c r="PVJ72" s="18"/>
      <c r="PVK72" s="18"/>
      <c r="PVL72" s="18"/>
      <c r="PVM72" s="18"/>
      <c r="PVN72" s="18"/>
      <c r="PVO72" s="18"/>
      <c r="PVP72" s="18"/>
      <c r="PVQ72" s="18"/>
      <c r="PVR72" s="18"/>
      <c r="PVS72" s="18"/>
      <c r="PVT72" s="18"/>
      <c r="PVU72" s="18"/>
      <c r="PVV72" s="18"/>
      <c r="PVW72" s="18"/>
      <c r="PVX72" s="18"/>
      <c r="PVY72" s="18"/>
      <c r="PVZ72" s="18"/>
      <c r="PWA72" s="18"/>
      <c r="PWB72" s="18"/>
      <c r="PWC72" s="18"/>
      <c r="PWD72" s="18"/>
      <c r="PWE72" s="18"/>
      <c r="PWF72" s="18"/>
      <c r="PWG72" s="18"/>
      <c r="PWH72" s="18"/>
      <c r="PWI72" s="18"/>
      <c r="PWJ72" s="18"/>
      <c r="PWK72" s="18"/>
      <c r="PWL72" s="18"/>
      <c r="PWM72" s="18"/>
      <c r="PWN72" s="18"/>
      <c r="PWO72" s="18"/>
      <c r="PWP72" s="18"/>
      <c r="PWQ72" s="18"/>
      <c r="PWR72" s="18"/>
      <c r="PWS72" s="18"/>
      <c r="PWT72" s="18"/>
      <c r="PWU72" s="18"/>
      <c r="PWV72" s="18"/>
      <c r="PWW72" s="18"/>
      <c r="PWX72" s="18"/>
      <c r="PWY72" s="18"/>
      <c r="PWZ72" s="18"/>
      <c r="PXA72" s="18"/>
      <c r="PXB72" s="18"/>
      <c r="PXC72" s="18"/>
      <c r="PXD72" s="18"/>
      <c r="PXE72" s="18"/>
      <c r="PXF72" s="18"/>
      <c r="PXG72" s="18"/>
      <c r="PXH72" s="18"/>
      <c r="PXI72" s="18"/>
      <c r="PXJ72" s="18"/>
      <c r="PXK72" s="18"/>
      <c r="PXL72" s="18"/>
      <c r="PXM72" s="18"/>
      <c r="PXN72" s="18"/>
      <c r="PXO72" s="18"/>
      <c r="PXP72" s="18"/>
      <c r="PXQ72" s="18"/>
      <c r="PXR72" s="18"/>
      <c r="PXS72" s="18"/>
      <c r="PXT72" s="18"/>
      <c r="PXU72" s="18"/>
      <c r="PXV72" s="18"/>
      <c r="PXW72" s="18"/>
      <c r="PXX72" s="18"/>
      <c r="PXY72" s="18"/>
      <c r="PXZ72" s="18"/>
      <c r="PYA72" s="18"/>
      <c r="PYB72" s="18"/>
      <c r="PYC72" s="18"/>
      <c r="PYD72" s="18"/>
      <c r="PYE72" s="18"/>
      <c r="PYF72" s="18"/>
      <c r="PYG72" s="18"/>
      <c r="PYH72" s="18"/>
      <c r="PYI72" s="18"/>
      <c r="PYJ72" s="18"/>
      <c r="PYK72" s="18"/>
      <c r="PYL72" s="18"/>
      <c r="PYM72" s="18"/>
      <c r="PYN72" s="18"/>
      <c r="PYO72" s="18"/>
      <c r="PYP72" s="18"/>
      <c r="PYQ72" s="18"/>
      <c r="PYR72" s="18"/>
      <c r="PYS72" s="18"/>
      <c r="PYT72" s="18"/>
      <c r="PYU72" s="18"/>
      <c r="PYV72" s="18"/>
      <c r="PYW72" s="18"/>
      <c r="PYX72" s="18"/>
      <c r="PYY72" s="18"/>
      <c r="PYZ72" s="18"/>
      <c r="PZA72" s="18"/>
      <c r="PZB72" s="18"/>
      <c r="PZC72" s="18"/>
      <c r="PZD72" s="18"/>
      <c r="PZE72" s="18"/>
      <c r="PZF72" s="18"/>
      <c r="PZG72" s="18"/>
      <c r="PZH72" s="18"/>
      <c r="PZI72" s="18"/>
      <c r="PZJ72" s="18"/>
      <c r="PZK72" s="18"/>
      <c r="PZL72" s="18"/>
      <c r="PZM72" s="18"/>
      <c r="PZN72" s="18"/>
      <c r="PZO72" s="18"/>
      <c r="PZP72" s="18"/>
      <c r="PZQ72" s="18"/>
      <c r="PZR72" s="18"/>
      <c r="PZS72" s="18"/>
      <c r="PZT72" s="18"/>
      <c r="PZU72" s="18"/>
      <c r="PZV72" s="18"/>
      <c r="PZW72" s="18"/>
      <c r="PZX72" s="18"/>
      <c r="PZY72" s="18"/>
      <c r="PZZ72" s="18"/>
      <c r="QAA72" s="18"/>
      <c r="QAB72" s="18"/>
      <c r="QAC72" s="18"/>
      <c r="QAD72" s="18"/>
      <c r="QAE72" s="18"/>
      <c r="QAF72" s="18"/>
      <c r="QAG72" s="18"/>
      <c r="QAH72" s="18"/>
      <c r="QAI72" s="18"/>
      <c r="QAJ72" s="18"/>
      <c r="QAK72" s="18"/>
      <c r="QAL72" s="18"/>
      <c r="QAM72" s="18"/>
      <c r="QAN72" s="18"/>
      <c r="QAO72" s="18"/>
      <c r="QAP72" s="18"/>
      <c r="QAQ72" s="18"/>
      <c r="QAR72" s="18"/>
      <c r="QAS72" s="18"/>
      <c r="QAT72" s="18"/>
      <c r="QAU72" s="18"/>
      <c r="QAV72" s="18"/>
      <c r="QAW72" s="18"/>
      <c r="QAX72" s="18"/>
      <c r="QAY72" s="18"/>
      <c r="QAZ72" s="18"/>
      <c r="QBA72" s="18"/>
      <c r="QBB72" s="18"/>
      <c r="QBC72" s="18"/>
      <c r="QBD72" s="18"/>
      <c r="QBE72" s="18"/>
      <c r="QBF72" s="18"/>
      <c r="QBG72" s="18"/>
      <c r="QBH72" s="18"/>
      <c r="QBI72" s="18"/>
      <c r="QBJ72" s="18"/>
      <c r="QBK72" s="18"/>
      <c r="QBL72" s="18"/>
      <c r="QBM72" s="18"/>
      <c r="QBN72" s="18"/>
      <c r="QBO72" s="18"/>
      <c r="QBP72" s="18"/>
      <c r="QBQ72" s="18"/>
      <c r="QBR72" s="18"/>
      <c r="QBS72" s="18"/>
      <c r="QBT72" s="18"/>
      <c r="QBU72" s="18"/>
      <c r="QBV72" s="18"/>
      <c r="QBW72" s="18"/>
      <c r="QBX72" s="18"/>
      <c r="QBY72" s="18"/>
      <c r="QBZ72" s="18"/>
      <c r="QCA72" s="18"/>
      <c r="QCB72" s="18"/>
      <c r="QCC72" s="18"/>
      <c r="QCD72" s="18"/>
      <c r="QCE72" s="18"/>
      <c r="QCF72" s="18"/>
      <c r="QCG72" s="18"/>
      <c r="QCH72" s="18"/>
      <c r="QCI72" s="18"/>
      <c r="QCJ72" s="18"/>
      <c r="QCK72" s="18"/>
      <c r="QCL72" s="18"/>
      <c r="QCM72" s="18"/>
      <c r="QCN72" s="18"/>
      <c r="QCO72" s="18"/>
      <c r="QCP72" s="18"/>
      <c r="QCQ72" s="18"/>
      <c r="QCR72" s="18"/>
      <c r="QCS72" s="18"/>
      <c r="QCT72" s="18"/>
      <c r="QCU72" s="18"/>
      <c r="QCV72" s="18"/>
      <c r="QCW72" s="18"/>
      <c r="QCX72" s="18"/>
      <c r="QCY72" s="18"/>
      <c r="QCZ72" s="18"/>
      <c r="QDA72" s="18"/>
      <c r="QDB72" s="18"/>
      <c r="QDC72" s="18"/>
      <c r="QDD72" s="18"/>
      <c r="QDE72" s="18"/>
      <c r="QDF72" s="18"/>
      <c r="QDG72" s="18"/>
      <c r="QDH72" s="18"/>
      <c r="QDI72" s="18"/>
      <c r="QDJ72" s="18"/>
      <c r="QDK72" s="18"/>
      <c r="QDL72" s="18"/>
      <c r="QDM72" s="18"/>
      <c r="QDN72" s="18"/>
      <c r="QDO72" s="18"/>
      <c r="QDP72" s="18"/>
      <c r="QDQ72" s="18"/>
      <c r="QDR72" s="18"/>
      <c r="QDS72" s="18"/>
      <c r="QDT72" s="18"/>
      <c r="QDU72" s="18"/>
      <c r="QDV72" s="18"/>
      <c r="QDW72" s="18"/>
      <c r="QDX72" s="18"/>
      <c r="QDY72" s="18"/>
      <c r="QDZ72" s="18"/>
      <c r="QEA72" s="18"/>
      <c r="QEB72" s="18"/>
      <c r="QEC72" s="18"/>
      <c r="QED72" s="18"/>
      <c r="QEE72" s="18"/>
      <c r="QEF72" s="18"/>
      <c r="QEG72" s="18"/>
      <c r="QEH72" s="18"/>
      <c r="QEI72" s="18"/>
      <c r="QEJ72" s="18"/>
      <c r="QEK72" s="18"/>
      <c r="QEL72" s="18"/>
      <c r="QEM72" s="18"/>
      <c r="QEN72" s="18"/>
      <c r="QEO72" s="18"/>
      <c r="QEP72" s="18"/>
      <c r="QEQ72" s="18"/>
      <c r="QER72" s="18"/>
      <c r="QES72" s="18"/>
      <c r="QET72" s="18"/>
      <c r="QEU72" s="18"/>
      <c r="QEV72" s="18"/>
      <c r="QEW72" s="18"/>
      <c r="QEX72" s="18"/>
      <c r="QEY72" s="18"/>
      <c r="QEZ72" s="18"/>
      <c r="QFA72" s="18"/>
      <c r="QFB72" s="18"/>
      <c r="QFC72" s="18"/>
      <c r="QFD72" s="18"/>
      <c r="QFE72" s="18"/>
      <c r="QFF72" s="18"/>
      <c r="QFG72" s="18"/>
      <c r="QFH72" s="18"/>
      <c r="QFI72" s="18"/>
      <c r="QFJ72" s="18"/>
      <c r="QFK72" s="18"/>
      <c r="QFL72" s="18"/>
      <c r="QFM72" s="18"/>
      <c r="QFN72" s="18"/>
      <c r="QFO72" s="18"/>
      <c r="QFP72" s="18"/>
      <c r="QFQ72" s="18"/>
      <c r="QFR72" s="18"/>
      <c r="QFS72" s="18"/>
      <c r="QFT72" s="18"/>
      <c r="QFU72" s="18"/>
      <c r="QFV72" s="18"/>
      <c r="QFW72" s="18"/>
      <c r="QFX72" s="18"/>
      <c r="QFY72" s="18"/>
      <c r="QFZ72" s="18"/>
      <c r="QGA72" s="18"/>
      <c r="QGB72" s="18"/>
      <c r="QGC72" s="18"/>
      <c r="QGD72" s="18"/>
      <c r="QGE72" s="18"/>
      <c r="QGF72" s="18"/>
      <c r="QGG72" s="18"/>
      <c r="QGH72" s="18"/>
      <c r="QGI72" s="18"/>
      <c r="QGJ72" s="18"/>
      <c r="QGK72" s="18"/>
      <c r="QGL72" s="18"/>
      <c r="QGM72" s="18"/>
      <c r="QGN72" s="18"/>
      <c r="QGO72" s="18"/>
      <c r="QGP72" s="18"/>
      <c r="QGQ72" s="18"/>
      <c r="QGR72" s="18"/>
      <c r="QGS72" s="18"/>
      <c r="QGT72" s="18"/>
      <c r="QGU72" s="18"/>
      <c r="QGV72" s="18"/>
      <c r="QGW72" s="18"/>
      <c r="QGX72" s="18"/>
      <c r="QGY72" s="18"/>
      <c r="QGZ72" s="18"/>
      <c r="QHA72" s="18"/>
      <c r="QHB72" s="18"/>
      <c r="QHC72" s="18"/>
      <c r="QHD72" s="18"/>
      <c r="QHE72" s="18"/>
      <c r="QHF72" s="18"/>
      <c r="QHG72" s="18"/>
      <c r="QHH72" s="18"/>
      <c r="QHI72" s="18"/>
      <c r="QHJ72" s="18"/>
      <c r="QHK72" s="18"/>
      <c r="QHL72" s="18"/>
      <c r="QHM72" s="18"/>
      <c r="QHN72" s="18"/>
      <c r="QHO72" s="18"/>
      <c r="QHP72" s="18"/>
      <c r="QHQ72" s="18"/>
      <c r="QHR72" s="18"/>
      <c r="QHS72" s="18"/>
      <c r="QHT72" s="18"/>
      <c r="QHU72" s="18"/>
      <c r="QHV72" s="18"/>
      <c r="QHW72" s="18"/>
      <c r="QHX72" s="18"/>
      <c r="QHY72" s="18"/>
      <c r="QHZ72" s="18"/>
      <c r="QIA72" s="18"/>
      <c r="QIB72" s="18"/>
      <c r="QIC72" s="18"/>
      <c r="QID72" s="18"/>
      <c r="QIE72" s="18"/>
      <c r="QIF72" s="18"/>
      <c r="QIG72" s="18"/>
      <c r="QIH72" s="18"/>
      <c r="QII72" s="18"/>
      <c r="QIJ72" s="18"/>
      <c r="QIK72" s="18"/>
      <c r="QIL72" s="18"/>
      <c r="QIM72" s="18"/>
      <c r="QIN72" s="18"/>
      <c r="QIO72" s="18"/>
      <c r="QIP72" s="18"/>
      <c r="QIQ72" s="18"/>
      <c r="QIR72" s="18"/>
      <c r="QIS72" s="18"/>
      <c r="QIT72" s="18"/>
      <c r="QIU72" s="18"/>
      <c r="QIV72" s="18"/>
      <c r="QIW72" s="18"/>
      <c r="QIX72" s="18"/>
      <c r="QIY72" s="18"/>
      <c r="QIZ72" s="18"/>
      <c r="QJA72" s="18"/>
      <c r="QJB72" s="18"/>
      <c r="QJC72" s="18"/>
      <c r="QJD72" s="18"/>
      <c r="QJE72" s="18"/>
      <c r="QJF72" s="18"/>
      <c r="QJG72" s="18"/>
      <c r="QJH72" s="18"/>
      <c r="QJI72" s="18"/>
      <c r="QJJ72" s="18"/>
      <c r="QJK72" s="18"/>
      <c r="QJL72" s="18"/>
      <c r="QJM72" s="18"/>
      <c r="QJN72" s="18"/>
      <c r="QJO72" s="18"/>
      <c r="QJP72" s="18"/>
      <c r="QJQ72" s="18"/>
      <c r="QJR72" s="18"/>
      <c r="QJS72" s="18"/>
      <c r="QJT72" s="18"/>
      <c r="QJU72" s="18"/>
      <c r="QJV72" s="18"/>
      <c r="QJW72" s="18"/>
      <c r="QJX72" s="18"/>
      <c r="QJY72" s="18"/>
      <c r="QJZ72" s="18"/>
      <c r="QKA72" s="18"/>
      <c r="QKB72" s="18"/>
      <c r="QKC72" s="18"/>
      <c r="QKD72" s="18"/>
      <c r="QKE72" s="18"/>
      <c r="QKF72" s="18"/>
      <c r="QKG72" s="18"/>
      <c r="QKH72" s="18"/>
      <c r="QKI72" s="18"/>
      <c r="QKJ72" s="18"/>
      <c r="QKK72" s="18"/>
      <c r="QKL72" s="18"/>
      <c r="QKM72" s="18"/>
      <c r="QKN72" s="18"/>
      <c r="QKO72" s="18"/>
      <c r="QKP72" s="18"/>
      <c r="QKQ72" s="18"/>
      <c r="QKR72" s="18"/>
      <c r="QKS72" s="18"/>
      <c r="QKT72" s="18"/>
      <c r="QKU72" s="18"/>
      <c r="QKV72" s="18"/>
      <c r="QKW72" s="18"/>
      <c r="QKX72" s="18"/>
      <c r="QKY72" s="18"/>
      <c r="QKZ72" s="18"/>
      <c r="QLA72" s="18"/>
      <c r="QLB72" s="18"/>
      <c r="QLC72" s="18"/>
      <c r="QLD72" s="18"/>
      <c r="QLE72" s="18"/>
      <c r="QLF72" s="18"/>
      <c r="QLG72" s="18"/>
      <c r="QLH72" s="18"/>
      <c r="QLI72" s="18"/>
      <c r="QLJ72" s="18"/>
      <c r="QLK72" s="18"/>
      <c r="QLL72" s="18"/>
      <c r="QLM72" s="18"/>
      <c r="QLN72" s="18"/>
      <c r="QLO72" s="18"/>
      <c r="QLP72" s="18"/>
      <c r="QLQ72" s="18"/>
      <c r="QLR72" s="18"/>
      <c r="QLS72" s="18"/>
      <c r="QLT72" s="18"/>
      <c r="QLU72" s="18"/>
      <c r="QLV72" s="18"/>
      <c r="QLW72" s="18"/>
      <c r="QLX72" s="18"/>
      <c r="QLY72" s="18"/>
      <c r="QLZ72" s="18"/>
      <c r="QMA72" s="18"/>
      <c r="QMB72" s="18"/>
      <c r="QMC72" s="18"/>
      <c r="QMD72" s="18"/>
      <c r="QME72" s="18"/>
      <c r="QMF72" s="18"/>
      <c r="QMG72" s="18"/>
      <c r="QMH72" s="18"/>
      <c r="QMI72" s="18"/>
      <c r="QMJ72" s="18"/>
      <c r="QMK72" s="18"/>
      <c r="QML72" s="18"/>
      <c r="QMM72" s="18"/>
      <c r="QMN72" s="18"/>
      <c r="QMO72" s="18"/>
      <c r="QMP72" s="18"/>
      <c r="QMQ72" s="18"/>
      <c r="QMR72" s="18"/>
      <c r="QMS72" s="18"/>
      <c r="QMT72" s="18"/>
      <c r="QMU72" s="18"/>
      <c r="QMV72" s="18"/>
      <c r="QMW72" s="18"/>
      <c r="QMX72" s="18"/>
      <c r="QMY72" s="18"/>
      <c r="QMZ72" s="18"/>
      <c r="QNA72" s="18"/>
      <c r="QNB72" s="18"/>
      <c r="QNC72" s="18"/>
      <c r="QND72" s="18"/>
      <c r="QNE72" s="18"/>
      <c r="QNF72" s="18"/>
      <c r="QNG72" s="18"/>
      <c r="QNH72" s="18"/>
      <c r="QNI72" s="18"/>
      <c r="QNJ72" s="18"/>
      <c r="QNK72" s="18"/>
      <c r="QNL72" s="18"/>
      <c r="QNM72" s="18"/>
      <c r="QNN72" s="18"/>
      <c r="QNO72" s="18"/>
      <c r="QNP72" s="18"/>
      <c r="QNQ72" s="18"/>
      <c r="QNR72" s="18"/>
      <c r="QNS72" s="18"/>
      <c r="QNT72" s="18"/>
      <c r="QNU72" s="18"/>
      <c r="QNV72" s="18"/>
      <c r="QNW72" s="18"/>
      <c r="QNX72" s="18"/>
      <c r="QNY72" s="18"/>
      <c r="QNZ72" s="18"/>
      <c r="QOA72" s="18"/>
      <c r="QOB72" s="18"/>
      <c r="QOC72" s="18"/>
      <c r="QOD72" s="18"/>
      <c r="QOE72" s="18"/>
      <c r="QOF72" s="18"/>
      <c r="QOG72" s="18"/>
      <c r="QOH72" s="18"/>
      <c r="QOI72" s="18"/>
      <c r="QOJ72" s="18"/>
      <c r="QOK72" s="18"/>
      <c r="QOL72" s="18"/>
      <c r="QOM72" s="18"/>
      <c r="QON72" s="18"/>
      <c r="QOO72" s="18"/>
      <c r="QOP72" s="18"/>
      <c r="QOQ72" s="18"/>
      <c r="QOR72" s="18"/>
      <c r="QOS72" s="18"/>
      <c r="QOT72" s="18"/>
      <c r="QOU72" s="18"/>
      <c r="QOV72" s="18"/>
      <c r="QOW72" s="18"/>
      <c r="QOX72" s="18"/>
      <c r="QOY72" s="18"/>
      <c r="QOZ72" s="18"/>
      <c r="QPA72" s="18"/>
      <c r="QPB72" s="18"/>
      <c r="QPC72" s="18"/>
      <c r="QPD72" s="18"/>
      <c r="QPE72" s="18"/>
      <c r="QPF72" s="18"/>
      <c r="QPG72" s="18"/>
      <c r="QPH72" s="18"/>
      <c r="QPI72" s="18"/>
      <c r="QPJ72" s="18"/>
      <c r="QPK72" s="18"/>
      <c r="QPL72" s="18"/>
      <c r="QPM72" s="18"/>
      <c r="QPN72" s="18"/>
      <c r="QPO72" s="18"/>
      <c r="QPP72" s="18"/>
      <c r="QPQ72" s="18"/>
      <c r="QPR72" s="18"/>
      <c r="QPS72" s="18"/>
      <c r="QPT72" s="18"/>
      <c r="QPU72" s="18"/>
      <c r="QPV72" s="18"/>
      <c r="QPW72" s="18"/>
      <c r="QPX72" s="18"/>
      <c r="QPY72" s="18"/>
      <c r="QPZ72" s="18"/>
      <c r="QQA72" s="18"/>
      <c r="QQB72" s="18"/>
      <c r="QQC72" s="18"/>
      <c r="QQD72" s="18"/>
      <c r="QQE72" s="18"/>
      <c r="QQF72" s="18"/>
      <c r="QQG72" s="18"/>
      <c r="QQH72" s="18"/>
      <c r="QQI72" s="18"/>
      <c r="QQJ72" s="18"/>
      <c r="QQK72" s="18"/>
      <c r="QQL72" s="18"/>
      <c r="QQM72" s="18"/>
      <c r="QQN72" s="18"/>
      <c r="QQO72" s="18"/>
      <c r="QQP72" s="18"/>
      <c r="QQQ72" s="18"/>
      <c r="QQR72" s="18"/>
      <c r="QQS72" s="18"/>
      <c r="QQT72" s="18"/>
      <c r="QQU72" s="18"/>
      <c r="QQV72" s="18"/>
      <c r="QQW72" s="18"/>
      <c r="QQX72" s="18"/>
      <c r="QQY72" s="18"/>
      <c r="QQZ72" s="18"/>
      <c r="QRA72" s="18"/>
      <c r="QRB72" s="18"/>
      <c r="QRC72" s="18"/>
      <c r="QRD72" s="18"/>
      <c r="QRE72" s="18"/>
      <c r="QRF72" s="18"/>
      <c r="QRG72" s="18"/>
      <c r="QRH72" s="18"/>
      <c r="QRI72" s="18"/>
      <c r="QRJ72" s="18"/>
      <c r="QRK72" s="18"/>
      <c r="QRL72" s="18"/>
      <c r="QRM72" s="18"/>
      <c r="QRN72" s="18"/>
      <c r="QRO72" s="18"/>
      <c r="QRP72" s="18"/>
      <c r="QRQ72" s="18"/>
      <c r="QRR72" s="18"/>
      <c r="QRS72" s="18"/>
      <c r="QRT72" s="18"/>
      <c r="QRU72" s="18"/>
      <c r="QRV72" s="18"/>
      <c r="QRW72" s="18"/>
      <c r="QRX72" s="18"/>
      <c r="QRY72" s="18"/>
      <c r="QRZ72" s="18"/>
      <c r="QSA72" s="18"/>
      <c r="QSB72" s="18"/>
      <c r="QSC72" s="18"/>
      <c r="QSD72" s="18"/>
      <c r="QSE72" s="18"/>
      <c r="QSF72" s="18"/>
      <c r="QSG72" s="18"/>
      <c r="QSH72" s="18"/>
      <c r="QSI72" s="18"/>
      <c r="QSJ72" s="18"/>
      <c r="QSK72" s="18"/>
      <c r="QSL72" s="18"/>
      <c r="QSM72" s="18"/>
      <c r="QSN72" s="18"/>
      <c r="QSO72" s="18"/>
      <c r="QSP72" s="18"/>
      <c r="QSQ72" s="18"/>
      <c r="QSR72" s="18"/>
      <c r="QSS72" s="18"/>
      <c r="QST72" s="18"/>
      <c r="QSU72" s="18"/>
      <c r="QSV72" s="18"/>
      <c r="QSW72" s="18"/>
      <c r="QSX72" s="18"/>
      <c r="QSY72" s="18"/>
      <c r="QSZ72" s="18"/>
      <c r="QTA72" s="18"/>
      <c r="QTB72" s="18"/>
      <c r="QTC72" s="18"/>
      <c r="QTD72" s="18"/>
      <c r="QTE72" s="18"/>
      <c r="QTF72" s="18"/>
      <c r="QTG72" s="18"/>
      <c r="QTH72" s="18"/>
      <c r="QTI72" s="18"/>
      <c r="QTJ72" s="18"/>
      <c r="QTK72" s="18"/>
      <c r="QTL72" s="18"/>
      <c r="QTM72" s="18"/>
      <c r="QTN72" s="18"/>
      <c r="QTO72" s="18"/>
      <c r="QTP72" s="18"/>
      <c r="QTQ72" s="18"/>
      <c r="QTR72" s="18"/>
      <c r="QTS72" s="18"/>
      <c r="QTT72" s="18"/>
      <c r="QTU72" s="18"/>
      <c r="QTV72" s="18"/>
      <c r="QTW72" s="18"/>
      <c r="QTX72" s="18"/>
      <c r="QTY72" s="18"/>
      <c r="QTZ72" s="18"/>
      <c r="QUA72" s="18"/>
      <c r="QUB72" s="18"/>
      <c r="QUC72" s="18"/>
      <c r="QUD72" s="18"/>
      <c r="QUE72" s="18"/>
      <c r="QUF72" s="18"/>
      <c r="QUG72" s="18"/>
      <c r="QUH72" s="18"/>
      <c r="QUI72" s="18"/>
      <c r="QUJ72" s="18"/>
      <c r="QUK72" s="18"/>
      <c r="QUL72" s="18"/>
      <c r="QUM72" s="18"/>
      <c r="QUN72" s="18"/>
      <c r="QUO72" s="18"/>
      <c r="QUP72" s="18"/>
      <c r="QUQ72" s="18"/>
      <c r="QUR72" s="18"/>
      <c r="QUS72" s="18"/>
      <c r="QUT72" s="18"/>
      <c r="QUU72" s="18"/>
      <c r="QUV72" s="18"/>
      <c r="QUW72" s="18"/>
      <c r="QUX72" s="18"/>
      <c r="QUY72" s="18"/>
      <c r="QUZ72" s="18"/>
      <c r="QVA72" s="18"/>
      <c r="QVB72" s="18"/>
      <c r="QVC72" s="18"/>
      <c r="QVD72" s="18"/>
      <c r="QVE72" s="18"/>
      <c r="QVF72" s="18"/>
      <c r="QVG72" s="18"/>
      <c r="QVH72" s="18"/>
      <c r="QVI72" s="18"/>
      <c r="QVJ72" s="18"/>
      <c r="QVK72" s="18"/>
      <c r="QVL72" s="18"/>
      <c r="QVM72" s="18"/>
      <c r="QVN72" s="18"/>
      <c r="QVO72" s="18"/>
      <c r="QVP72" s="18"/>
      <c r="QVQ72" s="18"/>
      <c r="QVR72" s="18"/>
      <c r="QVS72" s="18"/>
      <c r="QVT72" s="18"/>
      <c r="QVU72" s="18"/>
      <c r="QVV72" s="18"/>
      <c r="QVW72" s="18"/>
      <c r="QVX72" s="18"/>
      <c r="QVY72" s="18"/>
      <c r="QVZ72" s="18"/>
      <c r="QWA72" s="18"/>
      <c r="QWB72" s="18"/>
      <c r="QWC72" s="18"/>
      <c r="QWD72" s="18"/>
      <c r="QWE72" s="18"/>
      <c r="QWF72" s="18"/>
      <c r="QWG72" s="18"/>
      <c r="QWH72" s="18"/>
      <c r="QWI72" s="18"/>
      <c r="QWJ72" s="18"/>
      <c r="QWK72" s="18"/>
      <c r="QWL72" s="18"/>
      <c r="QWM72" s="18"/>
      <c r="QWN72" s="18"/>
      <c r="QWO72" s="18"/>
      <c r="QWP72" s="18"/>
      <c r="QWQ72" s="18"/>
      <c r="QWR72" s="18"/>
      <c r="QWS72" s="18"/>
      <c r="QWT72" s="18"/>
      <c r="QWU72" s="18"/>
      <c r="QWV72" s="18"/>
      <c r="QWW72" s="18"/>
      <c r="QWX72" s="18"/>
      <c r="QWY72" s="18"/>
      <c r="QWZ72" s="18"/>
      <c r="QXA72" s="18"/>
      <c r="QXB72" s="18"/>
      <c r="QXC72" s="18"/>
      <c r="QXD72" s="18"/>
      <c r="QXE72" s="18"/>
      <c r="QXF72" s="18"/>
      <c r="QXG72" s="18"/>
      <c r="QXH72" s="18"/>
      <c r="QXI72" s="18"/>
      <c r="QXJ72" s="18"/>
      <c r="QXK72" s="18"/>
      <c r="QXL72" s="18"/>
      <c r="QXM72" s="18"/>
      <c r="QXN72" s="18"/>
      <c r="QXO72" s="18"/>
      <c r="QXP72" s="18"/>
      <c r="QXQ72" s="18"/>
      <c r="QXR72" s="18"/>
      <c r="QXS72" s="18"/>
      <c r="QXT72" s="18"/>
      <c r="QXU72" s="18"/>
      <c r="QXV72" s="18"/>
      <c r="QXW72" s="18"/>
      <c r="QXX72" s="18"/>
      <c r="QXY72" s="18"/>
      <c r="QXZ72" s="18"/>
      <c r="QYA72" s="18"/>
      <c r="QYB72" s="18"/>
      <c r="QYC72" s="18"/>
      <c r="QYD72" s="18"/>
      <c r="QYE72" s="18"/>
      <c r="QYF72" s="18"/>
      <c r="QYG72" s="18"/>
      <c r="QYH72" s="18"/>
      <c r="QYI72" s="18"/>
      <c r="QYJ72" s="18"/>
      <c r="QYK72" s="18"/>
      <c r="QYL72" s="18"/>
      <c r="QYM72" s="18"/>
      <c r="QYN72" s="18"/>
      <c r="QYO72" s="18"/>
      <c r="QYP72" s="18"/>
      <c r="QYQ72" s="18"/>
      <c r="QYR72" s="18"/>
      <c r="QYS72" s="18"/>
      <c r="QYT72" s="18"/>
      <c r="QYU72" s="18"/>
      <c r="QYV72" s="18"/>
      <c r="QYW72" s="18"/>
      <c r="QYX72" s="18"/>
      <c r="QYY72" s="18"/>
      <c r="QYZ72" s="18"/>
      <c r="QZA72" s="18"/>
      <c r="QZB72" s="18"/>
      <c r="QZC72" s="18"/>
      <c r="QZD72" s="18"/>
      <c r="QZE72" s="18"/>
      <c r="QZF72" s="18"/>
      <c r="QZG72" s="18"/>
      <c r="QZH72" s="18"/>
      <c r="QZI72" s="18"/>
      <c r="QZJ72" s="18"/>
      <c r="QZK72" s="18"/>
      <c r="QZL72" s="18"/>
      <c r="QZM72" s="18"/>
      <c r="QZN72" s="18"/>
      <c r="QZO72" s="18"/>
      <c r="QZP72" s="18"/>
      <c r="QZQ72" s="18"/>
      <c r="QZR72" s="18"/>
      <c r="QZS72" s="18"/>
      <c r="QZT72" s="18"/>
      <c r="QZU72" s="18"/>
      <c r="QZV72" s="18"/>
      <c r="QZW72" s="18"/>
      <c r="QZX72" s="18"/>
      <c r="QZY72" s="18"/>
      <c r="QZZ72" s="18"/>
      <c r="RAA72" s="18"/>
      <c r="RAB72" s="18"/>
      <c r="RAC72" s="18"/>
      <c r="RAD72" s="18"/>
      <c r="RAE72" s="18"/>
      <c r="RAF72" s="18"/>
      <c r="RAG72" s="18"/>
      <c r="RAH72" s="18"/>
      <c r="RAI72" s="18"/>
      <c r="RAJ72" s="18"/>
      <c r="RAK72" s="18"/>
      <c r="RAL72" s="18"/>
      <c r="RAM72" s="18"/>
      <c r="RAN72" s="18"/>
      <c r="RAO72" s="18"/>
      <c r="RAP72" s="18"/>
      <c r="RAQ72" s="18"/>
      <c r="RAR72" s="18"/>
      <c r="RAS72" s="18"/>
      <c r="RAT72" s="18"/>
      <c r="RAU72" s="18"/>
      <c r="RAV72" s="18"/>
      <c r="RAW72" s="18"/>
      <c r="RAX72" s="18"/>
      <c r="RAY72" s="18"/>
      <c r="RAZ72" s="18"/>
      <c r="RBA72" s="18"/>
      <c r="RBB72" s="18"/>
      <c r="RBC72" s="18"/>
      <c r="RBD72" s="18"/>
      <c r="RBE72" s="18"/>
      <c r="RBF72" s="18"/>
      <c r="RBG72" s="18"/>
      <c r="RBH72" s="18"/>
      <c r="RBI72" s="18"/>
      <c r="RBJ72" s="18"/>
      <c r="RBK72" s="18"/>
      <c r="RBL72" s="18"/>
      <c r="RBM72" s="18"/>
      <c r="RBN72" s="18"/>
      <c r="RBO72" s="18"/>
      <c r="RBP72" s="18"/>
      <c r="RBQ72" s="18"/>
      <c r="RBR72" s="18"/>
      <c r="RBS72" s="18"/>
      <c r="RBT72" s="18"/>
      <c r="RBU72" s="18"/>
      <c r="RBV72" s="18"/>
      <c r="RBW72" s="18"/>
      <c r="RBX72" s="18"/>
      <c r="RBY72" s="18"/>
      <c r="RBZ72" s="18"/>
      <c r="RCA72" s="18"/>
      <c r="RCB72" s="18"/>
      <c r="RCC72" s="18"/>
      <c r="RCD72" s="18"/>
      <c r="RCE72" s="18"/>
      <c r="RCF72" s="18"/>
      <c r="RCG72" s="18"/>
      <c r="RCH72" s="18"/>
      <c r="RCI72" s="18"/>
      <c r="RCJ72" s="18"/>
      <c r="RCK72" s="18"/>
      <c r="RCL72" s="18"/>
      <c r="RCM72" s="18"/>
      <c r="RCN72" s="18"/>
      <c r="RCO72" s="18"/>
      <c r="RCP72" s="18"/>
      <c r="RCQ72" s="18"/>
      <c r="RCR72" s="18"/>
      <c r="RCS72" s="18"/>
      <c r="RCT72" s="18"/>
      <c r="RCU72" s="18"/>
      <c r="RCV72" s="18"/>
      <c r="RCW72" s="18"/>
      <c r="RCX72" s="18"/>
      <c r="RCY72" s="18"/>
      <c r="RCZ72" s="18"/>
      <c r="RDA72" s="18"/>
      <c r="RDB72" s="18"/>
      <c r="RDC72" s="18"/>
      <c r="RDD72" s="18"/>
      <c r="RDE72" s="18"/>
      <c r="RDF72" s="18"/>
      <c r="RDG72" s="18"/>
      <c r="RDH72" s="18"/>
      <c r="RDI72" s="18"/>
      <c r="RDJ72" s="18"/>
      <c r="RDK72" s="18"/>
      <c r="RDL72" s="18"/>
      <c r="RDM72" s="18"/>
      <c r="RDN72" s="18"/>
      <c r="RDO72" s="18"/>
      <c r="RDP72" s="18"/>
      <c r="RDQ72" s="18"/>
      <c r="RDR72" s="18"/>
      <c r="RDS72" s="18"/>
      <c r="RDT72" s="18"/>
      <c r="RDU72" s="18"/>
      <c r="RDV72" s="18"/>
      <c r="RDW72" s="18"/>
      <c r="RDX72" s="18"/>
      <c r="RDY72" s="18"/>
      <c r="RDZ72" s="18"/>
      <c r="REA72" s="18"/>
      <c r="REB72" s="18"/>
      <c r="REC72" s="18"/>
      <c r="RED72" s="18"/>
      <c r="REE72" s="18"/>
      <c r="REF72" s="18"/>
      <c r="REG72" s="18"/>
      <c r="REH72" s="18"/>
      <c r="REI72" s="18"/>
      <c r="REJ72" s="18"/>
      <c r="REK72" s="18"/>
      <c r="REL72" s="18"/>
      <c r="REM72" s="18"/>
      <c r="REN72" s="18"/>
      <c r="REO72" s="18"/>
      <c r="REP72" s="18"/>
      <c r="REQ72" s="18"/>
      <c r="RER72" s="18"/>
      <c r="RES72" s="18"/>
      <c r="RET72" s="18"/>
      <c r="REU72" s="18"/>
      <c r="REV72" s="18"/>
      <c r="REW72" s="18"/>
      <c r="REX72" s="18"/>
      <c r="REY72" s="18"/>
      <c r="REZ72" s="18"/>
      <c r="RFA72" s="18"/>
      <c r="RFB72" s="18"/>
      <c r="RFC72" s="18"/>
      <c r="RFD72" s="18"/>
      <c r="RFE72" s="18"/>
      <c r="RFF72" s="18"/>
      <c r="RFG72" s="18"/>
      <c r="RFH72" s="18"/>
      <c r="RFI72" s="18"/>
      <c r="RFJ72" s="18"/>
      <c r="RFK72" s="18"/>
      <c r="RFL72" s="18"/>
      <c r="RFM72" s="18"/>
      <c r="RFN72" s="18"/>
      <c r="RFO72" s="18"/>
      <c r="RFP72" s="18"/>
      <c r="RFQ72" s="18"/>
      <c r="RFR72" s="18"/>
      <c r="RFS72" s="18"/>
      <c r="RFT72" s="18"/>
      <c r="RFU72" s="18"/>
      <c r="RFV72" s="18"/>
      <c r="RFW72" s="18"/>
      <c r="RFX72" s="18"/>
      <c r="RFY72" s="18"/>
      <c r="RFZ72" s="18"/>
      <c r="RGA72" s="18"/>
      <c r="RGB72" s="18"/>
      <c r="RGC72" s="18"/>
      <c r="RGD72" s="18"/>
      <c r="RGE72" s="18"/>
      <c r="RGF72" s="18"/>
      <c r="RGG72" s="18"/>
      <c r="RGH72" s="18"/>
      <c r="RGI72" s="18"/>
      <c r="RGJ72" s="18"/>
      <c r="RGK72" s="18"/>
      <c r="RGL72" s="18"/>
      <c r="RGM72" s="18"/>
      <c r="RGN72" s="18"/>
      <c r="RGO72" s="18"/>
      <c r="RGP72" s="18"/>
      <c r="RGQ72" s="18"/>
      <c r="RGR72" s="18"/>
      <c r="RGS72" s="18"/>
      <c r="RGT72" s="18"/>
      <c r="RGU72" s="18"/>
      <c r="RGV72" s="18"/>
      <c r="RGW72" s="18"/>
      <c r="RGX72" s="18"/>
      <c r="RGY72" s="18"/>
      <c r="RGZ72" s="18"/>
      <c r="RHA72" s="18"/>
      <c r="RHB72" s="18"/>
      <c r="RHC72" s="18"/>
      <c r="RHD72" s="18"/>
      <c r="RHE72" s="18"/>
      <c r="RHF72" s="18"/>
      <c r="RHG72" s="18"/>
      <c r="RHH72" s="18"/>
      <c r="RHI72" s="18"/>
      <c r="RHJ72" s="18"/>
      <c r="RHK72" s="18"/>
      <c r="RHL72" s="18"/>
      <c r="RHM72" s="18"/>
      <c r="RHN72" s="18"/>
      <c r="RHO72" s="18"/>
      <c r="RHP72" s="18"/>
      <c r="RHQ72" s="18"/>
      <c r="RHR72" s="18"/>
      <c r="RHS72" s="18"/>
      <c r="RHT72" s="18"/>
      <c r="RHU72" s="18"/>
      <c r="RHV72" s="18"/>
      <c r="RHW72" s="18"/>
      <c r="RHX72" s="18"/>
      <c r="RHY72" s="18"/>
      <c r="RHZ72" s="18"/>
      <c r="RIA72" s="18"/>
      <c r="RIB72" s="18"/>
      <c r="RIC72" s="18"/>
      <c r="RID72" s="18"/>
      <c r="RIE72" s="18"/>
      <c r="RIF72" s="18"/>
      <c r="RIG72" s="18"/>
      <c r="RIH72" s="18"/>
      <c r="RII72" s="18"/>
      <c r="RIJ72" s="18"/>
      <c r="RIK72" s="18"/>
      <c r="RIL72" s="18"/>
      <c r="RIM72" s="18"/>
      <c r="RIN72" s="18"/>
      <c r="RIO72" s="18"/>
      <c r="RIP72" s="18"/>
      <c r="RIQ72" s="18"/>
      <c r="RIR72" s="18"/>
      <c r="RIS72" s="18"/>
      <c r="RIT72" s="18"/>
      <c r="RIU72" s="18"/>
      <c r="RIV72" s="18"/>
      <c r="RIW72" s="18"/>
      <c r="RIX72" s="18"/>
      <c r="RIY72" s="18"/>
      <c r="RIZ72" s="18"/>
      <c r="RJA72" s="18"/>
      <c r="RJB72" s="18"/>
      <c r="RJC72" s="18"/>
      <c r="RJD72" s="18"/>
      <c r="RJE72" s="18"/>
      <c r="RJF72" s="18"/>
      <c r="RJG72" s="18"/>
      <c r="RJH72" s="18"/>
      <c r="RJI72" s="18"/>
      <c r="RJJ72" s="18"/>
      <c r="RJK72" s="18"/>
      <c r="RJL72" s="18"/>
      <c r="RJM72" s="18"/>
      <c r="RJN72" s="18"/>
      <c r="RJO72" s="18"/>
      <c r="RJP72" s="18"/>
      <c r="RJQ72" s="18"/>
      <c r="RJR72" s="18"/>
      <c r="RJS72" s="18"/>
      <c r="RJT72" s="18"/>
      <c r="RJU72" s="18"/>
      <c r="RJV72" s="18"/>
      <c r="RJW72" s="18"/>
      <c r="RJX72" s="18"/>
      <c r="RJY72" s="18"/>
      <c r="RJZ72" s="18"/>
      <c r="RKA72" s="18"/>
      <c r="RKB72" s="18"/>
      <c r="RKC72" s="18"/>
      <c r="RKD72" s="18"/>
      <c r="RKE72" s="18"/>
      <c r="RKF72" s="18"/>
      <c r="RKG72" s="18"/>
      <c r="RKH72" s="18"/>
      <c r="RKI72" s="18"/>
      <c r="RKJ72" s="18"/>
      <c r="RKK72" s="18"/>
      <c r="RKL72" s="18"/>
      <c r="RKM72" s="18"/>
      <c r="RKN72" s="18"/>
      <c r="RKO72" s="18"/>
      <c r="RKP72" s="18"/>
      <c r="RKQ72" s="18"/>
      <c r="RKR72" s="18"/>
      <c r="RKS72" s="18"/>
      <c r="RKT72" s="18"/>
      <c r="RKU72" s="18"/>
      <c r="RKV72" s="18"/>
      <c r="RKW72" s="18"/>
      <c r="RKX72" s="18"/>
      <c r="RKY72" s="18"/>
      <c r="RKZ72" s="18"/>
      <c r="RLA72" s="18"/>
      <c r="RLB72" s="18"/>
      <c r="RLC72" s="18"/>
      <c r="RLD72" s="18"/>
      <c r="RLE72" s="18"/>
      <c r="RLF72" s="18"/>
      <c r="RLG72" s="18"/>
      <c r="RLH72" s="18"/>
      <c r="RLI72" s="18"/>
      <c r="RLJ72" s="18"/>
      <c r="RLK72" s="18"/>
      <c r="RLL72" s="18"/>
      <c r="RLM72" s="18"/>
      <c r="RLN72" s="18"/>
      <c r="RLO72" s="18"/>
      <c r="RLP72" s="18"/>
      <c r="RLQ72" s="18"/>
      <c r="RLR72" s="18"/>
      <c r="RLS72" s="18"/>
      <c r="RLT72" s="18"/>
      <c r="RLU72" s="18"/>
      <c r="RLV72" s="18"/>
      <c r="RLW72" s="18"/>
      <c r="RLX72" s="18"/>
      <c r="RLY72" s="18"/>
      <c r="RLZ72" s="18"/>
      <c r="RMA72" s="18"/>
      <c r="RMB72" s="18"/>
      <c r="RMC72" s="18"/>
      <c r="RMD72" s="18"/>
      <c r="RME72" s="18"/>
      <c r="RMF72" s="18"/>
      <c r="RMG72" s="18"/>
      <c r="RMH72" s="18"/>
      <c r="RMI72" s="18"/>
      <c r="RMJ72" s="18"/>
      <c r="RMK72" s="18"/>
      <c r="RML72" s="18"/>
      <c r="RMM72" s="18"/>
      <c r="RMN72" s="18"/>
      <c r="RMO72" s="18"/>
      <c r="RMP72" s="18"/>
      <c r="RMQ72" s="18"/>
      <c r="RMR72" s="18"/>
      <c r="RMS72" s="18"/>
      <c r="RMT72" s="18"/>
      <c r="RMU72" s="18"/>
      <c r="RMV72" s="18"/>
      <c r="RMW72" s="18"/>
      <c r="RMX72" s="18"/>
      <c r="RMY72" s="18"/>
      <c r="RMZ72" s="18"/>
      <c r="RNA72" s="18"/>
      <c r="RNB72" s="18"/>
      <c r="RNC72" s="18"/>
      <c r="RND72" s="18"/>
      <c r="RNE72" s="18"/>
      <c r="RNF72" s="18"/>
      <c r="RNG72" s="18"/>
      <c r="RNH72" s="18"/>
      <c r="RNI72" s="18"/>
      <c r="RNJ72" s="18"/>
      <c r="RNK72" s="18"/>
      <c r="RNL72" s="18"/>
      <c r="RNM72" s="18"/>
      <c r="RNN72" s="18"/>
      <c r="RNO72" s="18"/>
      <c r="RNP72" s="18"/>
      <c r="RNQ72" s="18"/>
      <c r="RNR72" s="18"/>
      <c r="RNS72" s="18"/>
      <c r="RNT72" s="18"/>
      <c r="RNU72" s="18"/>
      <c r="RNV72" s="18"/>
      <c r="RNW72" s="18"/>
      <c r="RNX72" s="18"/>
      <c r="RNY72" s="18"/>
      <c r="RNZ72" s="18"/>
      <c r="ROA72" s="18"/>
      <c r="ROB72" s="18"/>
      <c r="ROC72" s="18"/>
      <c r="ROD72" s="18"/>
      <c r="ROE72" s="18"/>
      <c r="ROF72" s="18"/>
      <c r="ROG72" s="18"/>
      <c r="ROH72" s="18"/>
      <c r="ROI72" s="18"/>
      <c r="ROJ72" s="18"/>
      <c r="ROK72" s="18"/>
      <c r="ROL72" s="18"/>
      <c r="ROM72" s="18"/>
      <c r="RON72" s="18"/>
      <c r="ROO72" s="18"/>
      <c r="ROP72" s="18"/>
      <c r="ROQ72" s="18"/>
      <c r="ROR72" s="18"/>
      <c r="ROS72" s="18"/>
      <c r="ROT72" s="18"/>
      <c r="ROU72" s="18"/>
      <c r="ROV72" s="18"/>
      <c r="ROW72" s="18"/>
      <c r="ROX72" s="18"/>
      <c r="ROY72" s="18"/>
      <c r="ROZ72" s="18"/>
      <c r="RPA72" s="18"/>
      <c r="RPB72" s="18"/>
      <c r="RPC72" s="18"/>
      <c r="RPD72" s="18"/>
      <c r="RPE72" s="18"/>
      <c r="RPF72" s="18"/>
      <c r="RPG72" s="18"/>
      <c r="RPH72" s="18"/>
      <c r="RPI72" s="18"/>
      <c r="RPJ72" s="18"/>
      <c r="RPK72" s="18"/>
      <c r="RPL72" s="18"/>
      <c r="RPM72" s="18"/>
      <c r="RPN72" s="18"/>
      <c r="RPO72" s="18"/>
      <c r="RPP72" s="18"/>
      <c r="RPQ72" s="18"/>
      <c r="RPR72" s="18"/>
      <c r="RPS72" s="18"/>
      <c r="RPT72" s="18"/>
      <c r="RPU72" s="18"/>
      <c r="RPV72" s="18"/>
      <c r="RPW72" s="18"/>
      <c r="RPX72" s="18"/>
      <c r="RPY72" s="18"/>
      <c r="RPZ72" s="18"/>
      <c r="RQA72" s="18"/>
      <c r="RQB72" s="18"/>
      <c r="RQC72" s="18"/>
      <c r="RQD72" s="18"/>
      <c r="RQE72" s="18"/>
      <c r="RQF72" s="18"/>
      <c r="RQG72" s="18"/>
      <c r="RQH72" s="18"/>
      <c r="RQI72" s="18"/>
      <c r="RQJ72" s="18"/>
      <c r="RQK72" s="18"/>
      <c r="RQL72" s="18"/>
      <c r="RQM72" s="18"/>
      <c r="RQN72" s="18"/>
      <c r="RQO72" s="18"/>
      <c r="RQP72" s="18"/>
      <c r="RQQ72" s="18"/>
      <c r="RQR72" s="18"/>
      <c r="RQS72" s="18"/>
      <c r="RQT72" s="18"/>
      <c r="RQU72" s="18"/>
      <c r="RQV72" s="18"/>
      <c r="RQW72" s="18"/>
      <c r="RQX72" s="18"/>
      <c r="RQY72" s="18"/>
      <c r="RQZ72" s="18"/>
      <c r="RRA72" s="18"/>
      <c r="RRB72" s="18"/>
      <c r="RRC72" s="18"/>
      <c r="RRD72" s="18"/>
      <c r="RRE72" s="18"/>
      <c r="RRF72" s="18"/>
      <c r="RRG72" s="18"/>
      <c r="RRH72" s="18"/>
      <c r="RRI72" s="18"/>
      <c r="RRJ72" s="18"/>
      <c r="RRK72" s="18"/>
      <c r="RRL72" s="18"/>
      <c r="RRM72" s="18"/>
      <c r="RRN72" s="18"/>
      <c r="RRO72" s="18"/>
      <c r="RRP72" s="18"/>
      <c r="RRQ72" s="18"/>
      <c r="RRR72" s="18"/>
      <c r="RRS72" s="18"/>
      <c r="RRT72" s="18"/>
      <c r="RRU72" s="18"/>
      <c r="RRV72" s="18"/>
      <c r="RRW72" s="18"/>
      <c r="RRX72" s="18"/>
      <c r="RRY72" s="18"/>
      <c r="RRZ72" s="18"/>
      <c r="RSA72" s="18"/>
      <c r="RSB72" s="18"/>
      <c r="RSC72" s="18"/>
      <c r="RSD72" s="18"/>
      <c r="RSE72" s="18"/>
      <c r="RSF72" s="18"/>
      <c r="RSG72" s="18"/>
      <c r="RSH72" s="18"/>
      <c r="RSI72" s="18"/>
      <c r="RSJ72" s="18"/>
      <c r="RSK72" s="18"/>
      <c r="RSL72" s="18"/>
      <c r="RSM72" s="18"/>
      <c r="RSN72" s="18"/>
      <c r="RSO72" s="18"/>
      <c r="RSP72" s="18"/>
      <c r="RSQ72" s="18"/>
      <c r="RSR72" s="18"/>
      <c r="RSS72" s="18"/>
      <c r="RST72" s="18"/>
      <c r="RSU72" s="18"/>
      <c r="RSV72" s="18"/>
      <c r="RSW72" s="18"/>
      <c r="RSX72" s="18"/>
      <c r="RSY72" s="18"/>
      <c r="RSZ72" s="18"/>
      <c r="RTA72" s="18"/>
      <c r="RTB72" s="18"/>
      <c r="RTC72" s="18"/>
      <c r="RTD72" s="18"/>
      <c r="RTE72" s="18"/>
      <c r="RTF72" s="18"/>
      <c r="RTG72" s="18"/>
      <c r="RTH72" s="18"/>
      <c r="RTI72" s="18"/>
      <c r="RTJ72" s="18"/>
      <c r="RTK72" s="18"/>
      <c r="RTL72" s="18"/>
      <c r="RTM72" s="18"/>
      <c r="RTN72" s="18"/>
      <c r="RTO72" s="18"/>
      <c r="RTP72" s="18"/>
      <c r="RTQ72" s="18"/>
      <c r="RTR72" s="18"/>
      <c r="RTS72" s="18"/>
      <c r="RTT72" s="18"/>
      <c r="RTU72" s="18"/>
      <c r="RTV72" s="18"/>
      <c r="RTW72" s="18"/>
      <c r="RTX72" s="18"/>
      <c r="RTY72" s="18"/>
      <c r="RTZ72" s="18"/>
      <c r="RUA72" s="18"/>
      <c r="RUB72" s="18"/>
      <c r="RUC72" s="18"/>
      <c r="RUD72" s="18"/>
      <c r="RUE72" s="18"/>
      <c r="RUF72" s="18"/>
      <c r="RUG72" s="18"/>
      <c r="RUH72" s="18"/>
      <c r="RUI72" s="18"/>
      <c r="RUJ72" s="18"/>
      <c r="RUK72" s="18"/>
      <c r="RUL72" s="18"/>
      <c r="RUM72" s="18"/>
      <c r="RUN72" s="18"/>
      <c r="RUO72" s="18"/>
      <c r="RUP72" s="18"/>
      <c r="RUQ72" s="18"/>
      <c r="RUR72" s="18"/>
      <c r="RUS72" s="18"/>
      <c r="RUT72" s="18"/>
      <c r="RUU72" s="18"/>
      <c r="RUV72" s="18"/>
      <c r="RUW72" s="18"/>
      <c r="RUX72" s="18"/>
      <c r="RUY72" s="18"/>
      <c r="RUZ72" s="18"/>
      <c r="RVA72" s="18"/>
      <c r="RVB72" s="18"/>
      <c r="RVC72" s="18"/>
      <c r="RVD72" s="18"/>
      <c r="RVE72" s="18"/>
      <c r="RVF72" s="18"/>
      <c r="RVG72" s="18"/>
      <c r="RVH72" s="18"/>
      <c r="RVI72" s="18"/>
      <c r="RVJ72" s="18"/>
      <c r="RVK72" s="18"/>
      <c r="RVL72" s="18"/>
      <c r="RVM72" s="18"/>
      <c r="RVN72" s="18"/>
      <c r="RVO72" s="18"/>
      <c r="RVP72" s="18"/>
      <c r="RVQ72" s="18"/>
      <c r="RVR72" s="18"/>
      <c r="RVS72" s="18"/>
      <c r="RVT72" s="18"/>
      <c r="RVU72" s="18"/>
      <c r="RVV72" s="18"/>
      <c r="RVW72" s="18"/>
      <c r="RVX72" s="18"/>
      <c r="RVY72" s="18"/>
      <c r="RVZ72" s="18"/>
      <c r="RWA72" s="18"/>
      <c r="RWB72" s="18"/>
      <c r="RWC72" s="18"/>
      <c r="RWD72" s="18"/>
      <c r="RWE72" s="18"/>
      <c r="RWF72" s="18"/>
      <c r="RWG72" s="18"/>
      <c r="RWH72" s="18"/>
      <c r="RWI72" s="18"/>
      <c r="RWJ72" s="18"/>
      <c r="RWK72" s="18"/>
      <c r="RWL72" s="18"/>
      <c r="RWM72" s="18"/>
      <c r="RWN72" s="18"/>
      <c r="RWO72" s="18"/>
      <c r="RWP72" s="18"/>
      <c r="RWQ72" s="18"/>
      <c r="RWR72" s="18"/>
      <c r="RWS72" s="18"/>
      <c r="RWT72" s="18"/>
      <c r="RWU72" s="18"/>
      <c r="RWV72" s="18"/>
      <c r="RWW72" s="18"/>
      <c r="RWX72" s="18"/>
      <c r="RWY72" s="18"/>
      <c r="RWZ72" s="18"/>
      <c r="RXA72" s="18"/>
      <c r="RXB72" s="18"/>
      <c r="RXC72" s="18"/>
      <c r="RXD72" s="18"/>
      <c r="RXE72" s="18"/>
      <c r="RXF72" s="18"/>
      <c r="RXG72" s="18"/>
      <c r="RXH72" s="18"/>
      <c r="RXI72" s="18"/>
      <c r="RXJ72" s="18"/>
      <c r="RXK72" s="18"/>
      <c r="RXL72" s="18"/>
      <c r="RXM72" s="18"/>
      <c r="RXN72" s="18"/>
      <c r="RXO72" s="18"/>
      <c r="RXP72" s="18"/>
      <c r="RXQ72" s="18"/>
      <c r="RXR72" s="18"/>
      <c r="RXS72" s="18"/>
      <c r="RXT72" s="18"/>
      <c r="RXU72" s="18"/>
      <c r="RXV72" s="18"/>
      <c r="RXW72" s="18"/>
      <c r="RXX72" s="18"/>
      <c r="RXY72" s="18"/>
      <c r="RXZ72" s="18"/>
      <c r="RYA72" s="18"/>
      <c r="RYB72" s="18"/>
      <c r="RYC72" s="18"/>
      <c r="RYD72" s="18"/>
      <c r="RYE72" s="18"/>
      <c r="RYF72" s="18"/>
      <c r="RYG72" s="18"/>
      <c r="RYH72" s="18"/>
      <c r="RYI72" s="18"/>
      <c r="RYJ72" s="18"/>
      <c r="RYK72" s="18"/>
      <c r="RYL72" s="18"/>
      <c r="RYM72" s="18"/>
      <c r="RYN72" s="18"/>
      <c r="RYO72" s="18"/>
      <c r="RYP72" s="18"/>
      <c r="RYQ72" s="18"/>
      <c r="RYR72" s="18"/>
      <c r="RYS72" s="18"/>
      <c r="RYT72" s="18"/>
      <c r="RYU72" s="18"/>
      <c r="RYV72" s="18"/>
      <c r="RYW72" s="18"/>
      <c r="RYX72" s="18"/>
      <c r="RYY72" s="18"/>
      <c r="RYZ72" s="18"/>
      <c r="RZA72" s="18"/>
      <c r="RZB72" s="18"/>
      <c r="RZC72" s="18"/>
      <c r="RZD72" s="18"/>
      <c r="RZE72" s="18"/>
      <c r="RZF72" s="18"/>
      <c r="RZG72" s="18"/>
      <c r="RZH72" s="18"/>
      <c r="RZI72" s="18"/>
      <c r="RZJ72" s="18"/>
      <c r="RZK72" s="18"/>
      <c r="RZL72" s="18"/>
      <c r="RZM72" s="18"/>
      <c r="RZN72" s="18"/>
      <c r="RZO72" s="18"/>
      <c r="RZP72" s="18"/>
      <c r="RZQ72" s="18"/>
      <c r="RZR72" s="18"/>
      <c r="RZS72" s="18"/>
      <c r="RZT72" s="18"/>
      <c r="RZU72" s="18"/>
      <c r="RZV72" s="18"/>
      <c r="RZW72" s="18"/>
      <c r="RZX72" s="18"/>
      <c r="RZY72" s="18"/>
      <c r="RZZ72" s="18"/>
      <c r="SAA72" s="18"/>
      <c r="SAB72" s="18"/>
      <c r="SAC72" s="18"/>
      <c r="SAD72" s="18"/>
      <c r="SAE72" s="18"/>
      <c r="SAF72" s="18"/>
      <c r="SAG72" s="18"/>
      <c r="SAH72" s="18"/>
      <c r="SAI72" s="18"/>
      <c r="SAJ72" s="18"/>
      <c r="SAK72" s="18"/>
      <c r="SAL72" s="18"/>
      <c r="SAM72" s="18"/>
      <c r="SAN72" s="18"/>
      <c r="SAO72" s="18"/>
      <c r="SAP72" s="18"/>
      <c r="SAQ72" s="18"/>
      <c r="SAR72" s="18"/>
      <c r="SAS72" s="18"/>
      <c r="SAT72" s="18"/>
      <c r="SAU72" s="18"/>
      <c r="SAV72" s="18"/>
      <c r="SAW72" s="18"/>
      <c r="SAX72" s="18"/>
      <c r="SAY72" s="18"/>
      <c r="SAZ72" s="18"/>
      <c r="SBA72" s="18"/>
      <c r="SBB72" s="18"/>
      <c r="SBC72" s="18"/>
      <c r="SBD72" s="18"/>
      <c r="SBE72" s="18"/>
      <c r="SBF72" s="18"/>
      <c r="SBG72" s="18"/>
      <c r="SBH72" s="18"/>
      <c r="SBI72" s="18"/>
      <c r="SBJ72" s="18"/>
      <c r="SBK72" s="18"/>
      <c r="SBL72" s="18"/>
      <c r="SBM72" s="18"/>
      <c r="SBN72" s="18"/>
      <c r="SBO72" s="18"/>
      <c r="SBP72" s="18"/>
      <c r="SBQ72" s="18"/>
      <c r="SBR72" s="18"/>
      <c r="SBS72" s="18"/>
      <c r="SBT72" s="18"/>
      <c r="SBU72" s="18"/>
      <c r="SBV72" s="18"/>
      <c r="SBW72" s="18"/>
      <c r="SBX72" s="18"/>
      <c r="SBY72" s="18"/>
      <c r="SBZ72" s="18"/>
      <c r="SCA72" s="18"/>
      <c r="SCB72" s="18"/>
      <c r="SCC72" s="18"/>
      <c r="SCD72" s="18"/>
      <c r="SCE72" s="18"/>
      <c r="SCF72" s="18"/>
      <c r="SCG72" s="18"/>
      <c r="SCH72" s="18"/>
      <c r="SCI72" s="18"/>
      <c r="SCJ72" s="18"/>
      <c r="SCK72" s="18"/>
      <c r="SCL72" s="18"/>
      <c r="SCM72" s="18"/>
      <c r="SCN72" s="18"/>
      <c r="SCO72" s="18"/>
      <c r="SCP72" s="18"/>
      <c r="SCQ72" s="18"/>
      <c r="SCR72" s="18"/>
      <c r="SCS72" s="18"/>
      <c r="SCT72" s="18"/>
      <c r="SCU72" s="18"/>
      <c r="SCV72" s="18"/>
      <c r="SCW72" s="18"/>
      <c r="SCX72" s="18"/>
      <c r="SCY72" s="18"/>
      <c r="SCZ72" s="18"/>
      <c r="SDA72" s="18"/>
      <c r="SDB72" s="18"/>
      <c r="SDC72" s="18"/>
      <c r="SDD72" s="18"/>
      <c r="SDE72" s="18"/>
      <c r="SDF72" s="18"/>
      <c r="SDG72" s="18"/>
      <c r="SDH72" s="18"/>
      <c r="SDI72" s="18"/>
      <c r="SDJ72" s="18"/>
      <c r="SDK72" s="18"/>
      <c r="SDL72" s="18"/>
      <c r="SDM72" s="18"/>
      <c r="SDN72" s="18"/>
      <c r="SDO72" s="18"/>
      <c r="SDP72" s="18"/>
      <c r="SDQ72" s="18"/>
      <c r="SDR72" s="18"/>
      <c r="SDS72" s="18"/>
      <c r="SDT72" s="18"/>
      <c r="SDU72" s="18"/>
      <c r="SDV72" s="18"/>
      <c r="SDW72" s="18"/>
      <c r="SDX72" s="18"/>
      <c r="SDY72" s="18"/>
      <c r="SDZ72" s="18"/>
      <c r="SEA72" s="18"/>
      <c r="SEB72" s="18"/>
      <c r="SEC72" s="18"/>
      <c r="SED72" s="18"/>
      <c r="SEE72" s="18"/>
      <c r="SEF72" s="18"/>
      <c r="SEG72" s="18"/>
      <c r="SEH72" s="18"/>
      <c r="SEI72" s="18"/>
      <c r="SEJ72" s="18"/>
      <c r="SEK72" s="18"/>
      <c r="SEL72" s="18"/>
      <c r="SEM72" s="18"/>
      <c r="SEN72" s="18"/>
      <c r="SEO72" s="18"/>
      <c r="SEP72" s="18"/>
      <c r="SEQ72" s="18"/>
      <c r="SER72" s="18"/>
      <c r="SES72" s="18"/>
      <c r="SET72" s="18"/>
      <c r="SEU72" s="18"/>
      <c r="SEV72" s="18"/>
      <c r="SEW72" s="18"/>
      <c r="SEX72" s="18"/>
      <c r="SEY72" s="18"/>
      <c r="SEZ72" s="18"/>
      <c r="SFA72" s="18"/>
      <c r="SFB72" s="18"/>
      <c r="SFC72" s="18"/>
      <c r="SFD72" s="18"/>
      <c r="SFE72" s="18"/>
      <c r="SFF72" s="18"/>
      <c r="SFG72" s="18"/>
      <c r="SFH72" s="18"/>
      <c r="SFI72" s="18"/>
      <c r="SFJ72" s="18"/>
      <c r="SFK72" s="18"/>
      <c r="SFL72" s="18"/>
      <c r="SFM72" s="18"/>
      <c r="SFN72" s="18"/>
      <c r="SFO72" s="18"/>
      <c r="SFP72" s="18"/>
      <c r="SFQ72" s="18"/>
      <c r="SFR72" s="18"/>
      <c r="SFS72" s="18"/>
      <c r="SFT72" s="18"/>
      <c r="SFU72" s="18"/>
      <c r="SFV72" s="18"/>
      <c r="SFW72" s="18"/>
      <c r="SFX72" s="18"/>
      <c r="SFY72" s="18"/>
      <c r="SFZ72" s="18"/>
      <c r="SGA72" s="18"/>
      <c r="SGB72" s="18"/>
      <c r="SGC72" s="18"/>
      <c r="SGD72" s="18"/>
      <c r="SGE72" s="18"/>
      <c r="SGF72" s="18"/>
      <c r="SGG72" s="18"/>
      <c r="SGH72" s="18"/>
      <c r="SGI72" s="18"/>
      <c r="SGJ72" s="18"/>
      <c r="SGK72" s="18"/>
      <c r="SGL72" s="18"/>
      <c r="SGM72" s="18"/>
      <c r="SGN72" s="18"/>
      <c r="SGO72" s="18"/>
      <c r="SGP72" s="18"/>
      <c r="SGQ72" s="18"/>
      <c r="SGR72" s="18"/>
      <c r="SGS72" s="18"/>
      <c r="SGT72" s="18"/>
      <c r="SGU72" s="18"/>
      <c r="SGV72" s="18"/>
      <c r="SGW72" s="18"/>
      <c r="SGX72" s="18"/>
      <c r="SGY72" s="18"/>
      <c r="SGZ72" s="18"/>
      <c r="SHA72" s="18"/>
      <c r="SHB72" s="18"/>
      <c r="SHC72" s="18"/>
      <c r="SHD72" s="18"/>
      <c r="SHE72" s="18"/>
      <c r="SHF72" s="18"/>
      <c r="SHG72" s="18"/>
      <c r="SHH72" s="18"/>
      <c r="SHI72" s="18"/>
      <c r="SHJ72" s="18"/>
      <c r="SHK72" s="18"/>
      <c r="SHL72" s="18"/>
      <c r="SHM72" s="18"/>
      <c r="SHN72" s="18"/>
      <c r="SHO72" s="18"/>
      <c r="SHP72" s="18"/>
      <c r="SHQ72" s="18"/>
      <c r="SHR72" s="18"/>
      <c r="SHS72" s="18"/>
      <c r="SHT72" s="18"/>
      <c r="SHU72" s="18"/>
      <c r="SHV72" s="18"/>
      <c r="SHW72" s="18"/>
      <c r="SHX72" s="18"/>
      <c r="SHY72" s="18"/>
      <c r="SHZ72" s="18"/>
      <c r="SIA72" s="18"/>
      <c r="SIB72" s="18"/>
      <c r="SIC72" s="18"/>
      <c r="SID72" s="18"/>
      <c r="SIE72" s="18"/>
      <c r="SIF72" s="18"/>
      <c r="SIG72" s="18"/>
      <c r="SIH72" s="18"/>
      <c r="SII72" s="18"/>
      <c r="SIJ72" s="18"/>
      <c r="SIK72" s="18"/>
      <c r="SIL72" s="18"/>
      <c r="SIM72" s="18"/>
      <c r="SIN72" s="18"/>
      <c r="SIO72" s="18"/>
      <c r="SIP72" s="18"/>
      <c r="SIQ72" s="18"/>
      <c r="SIR72" s="18"/>
      <c r="SIS72" s="18"/>
      <c r="SIT72" s="18"/>
      <c r="SIU72" s="18"/>
      <c r="SIV72" s="18"/>
      <c r="SIW72" s="18"/>
      <c r="SIX72" s="18"/>
      <c r="SIY72" s="18"/>
      <c r="SIZ72" s="18"/>
      <c r="SJA72" s="18"/>
      <c r="SJB72" s="18"/>
      <c r="SJC72" s="18"/>
      <c r="SJD72" s="18"/>
      <c r="SJE72" s="18"/>
      <c r="SJF72" s="18"/>
      <c r="SJG72" s="18"/>
      <c r="SJH72" s="18"/>
      <c r="SJI72" s="18"/>
      <c r="SJJ72" s="18"/>
      <c r="SJK72" s="18"/>
      <c r="SJL72" s="18"/>
      <c r="SJM72" s="18"/>
      <c r="SJN72" s="18"/>
      <c r="SJO72" s="18"/>
      <c r="SJP72" s="18"/>
      <c r="SJQ72" s="18"/>
      <c r="SJR72" s="18"/>
      <c r="SJS72" s="18"/>
      <c r="SJT72" s="18"/>
      <c r="SJU72" s="18"/>
      <c r="SJV72" s="18"/>
      <c r="SJW72" s="18"/>
      <c r="SJX72" s="18"/>
      <c r="SJY72" s="18"/>
      <c r="SJZ72" s="18"/>
      <c r="SKA72" s="18"/>
      <c r="SKB72" s="18"/>
      <c r="SKC72" s="18"/>
      <c r="SKD72" s="18"/>
      <c r="SKE72" s="18"/>
      <c r="SKF72" s="18"/>
      <c r="SKG72" s="18"/>
      <c r="SKH72" s="18"/>
      <c r="SKI72" s="18"/>
      <c r="SKJ72" s="18"/>
      <c r="SKK72" s="18"/>
      <c r="SKL72" s="18"/>
      <c r="SKM72" s="18"/>
      <c r="SKN72" s="18"/>
      <c r="SKO72" s="18"/>
      <c r="SKP72" s="18"/>
      <c r="SKQ72" s="18"/>
      <c r="SKR72" s="18"/>
      <c r="SKS72" s="18"/>
      <c r="SKT72" s="18"/>
      <c r="SKU72" s="18"/>
      <c r="SKV72" s="18"/>
      <c r="SKW72" s="18"/>
      <c r="SKX72" s="18"/>
      <c r="SKY72" s="18"/>
      <c r="SKZ72" s="18"/>
      <c r="SLA72" s="18"/>
      <c r="SLB72" s="18"/>
      <c r="SLC72" s="18"/>
      <c r="SLD72" s="18"/>
      <c r="SLE72" s="18"/>
      <c r="SLF72" s="18"/>
      <c r="SLG72" s="18"/>
      <c r="SLH72" s="18"/>
      <c r="SLI72" s="18"/>
      <c r="SLJ72" s="18"/>
      <c r="SLK72" s="18"/>
      <c r="SLL72" s="18"/>
      <c r="SLM72" s="18"/>
      <c r="SLN72" s="18"/>
      <c r="SLO72" s="18"/>
      <c r="SLP72" s="18"/>
      <c r="SLQ72" s="18"/>
      <c r="SLR72" s="18"/>
      <c r="SLS72" s="18"/>
      <c r="SLT72" s="18"/>
      <c r="SLU72" s="18"/>
      <c r="SLV72" s="18"/>
      <c r="SLW72" s="18"/>
      <c r="SLX72" s="18"/>
      <c r="SLY72" s="18"/>
      <c r="SLZ72" s="18"/>
      <c r="SMA72" s="18"/>
      <c r="SMB72" s="18"/>
      <c r="SMC72" s="18"/>
      <c r="SMD72" s="18"/>
      <c r="SME72" s="18"/>
      <c r="SMF72" s="18"/>
      <c r="SMG72" s="18"/>
      <c r="SMH72" s="18"/>
      <c r="SMI72" s="18"/>
      <c r="SMJ72" s="18"/>
      <c r="SMK72" s="18"/>
      <c r="SML72" s="18"/>
      <c r="SMM72" s="18"/>
      <c r="SMN72" s="18"/>
      <c r="SMO72" s="18"/>
      <c r="SMP72" s="18"/>
      <c r="SMQ72" s="18"/>
      <c r="SMR72" s="18"/>
      <c r="SMS72" s="18"/>
      <c r="SMT72" s="18"/>
      <c r="SMU72" s="18"/>
      <c r="SMV72" s="18"/>
      <c r="SMW72" s="18"/>
      <c r="SMX72" s="18"/>
      <c r="SMY72" s="18"/>
      <c r="SMZ72" s="18"/>
      <c r="SNA72" s="18"/>
      <c r="SNB72" s="18"/>
      <c r="SNC72" s="18"/>
      <c r="SND72" s="18"/>
      <c r="SNE72" s="18"/>
      <c r="SNF72" s="18"/>
      <c r="SNG72" s="18"/>
      <c r="SNH72" s="18"/>
      <c r="SNI72" s="18"/>
      <c r="SNJ72" s="18"/>
      <c r="SNK72" s="18"/>
      <c r="SNL72" s="18"/>
      <c r="SNM72" s="18"/>
      <c r="SNN72" s="18"/>
      <c r="SNO72" s="18"/>
      <c r="SNP72" s="18"/>
      <c r="SNQ72" s="18"/>
      <c r="SNR72" s="18"/>
      <c r="SNS72" s="18"/>
      <c r="SNT72" s="18"/>
      <c r="SNU72" s="18"/>
      <c r="SNV72" s="18"/>
      <c r="SNW72" s="18"/>
      <c r="SNX72" s="18"/>
      <c r="SNY72" s="18"/>
      <c r="SNZ72" s="18"/>
      <c r="SOA72" s="18"/>
      <c r="SOB72" s="18"/>
      <c r="SOC72" s="18"/>
      <c r="SOD72" s="18"/>
      <c r="SOE72" s="18"/>
      <c r="SOF72" s="18"/>
      <c r="SOG72" s="18"/>
      <c r="SOH72" s="18"/>
      <c r="SOI72" s="18"/>
      <c r="SOJ72" s="18"/>
      <c r="SOK72" s="18"/>
      <c r="SOL72" s="18"/>
      <c r="SOM72" s="18"/>
      <c r="SON72" s="18"/>
      <c r="SOO72" s="18"/>
      <c r="SOP72" s="18"/>
      <c r="SOQ72" s="18"/>
      <c r="SOR72" s="18"/>
      <c r="SOS72" s="18"/>
      <c r="SOT72" s="18"/>
      <c r="SOU72" s="18"/>
      <c r="SOV72" s="18"/>
      <c r="SOW72" s="18"/>
      <c r="SOX72" s="18"/>
      <c r="SOY72" s="18"/>
      <c r="SOZ72" s="18"/>
      <c r="SPA72" s="18"/>
      <c r="SPB72" s="18"/>
      <c r="SPC72" s="18"/>
      <c r="SPD72" s="18"/>
      <c r="SPE72" s="18"/>
      <c r="SPF72" s="18"/>
      <c r="SPG72" s="18"/>
      <c r="SPH72" s="18"/>
      <c r="SPI72" s="18"/>
      <c r="SPJ72" s="18"/>
      <c r="SPK72" s="18"/>
      <c r="SPL72" s="18"/>
      <c r="SPM72" s="18"/>
      <c r="SPN72" s="18"/>
      <c r="SPO72" s="18"/>
      <c r="SPP72" s="18"/>
      <c r="SPQ72" s="18"/>
      <c r="SPR72" s="18"/>
      <c r="SPS72" s="18"/>
      <c r="SPT72" s="18"/>
      <c r="SPU72" s="18"/>
      <c r="SPV72" s="18"/>
      <c r="SPW72" s="18"/>
      <c r="SPX72" s="18"/>
      <c r="SPY72" s="18"/>
      <c r="SPZ72" s="18"/>
      <c r="SQA72" s="18"/>
      <c r="SQB72" s="18"/>
      <c r="SQC72" s="18"/>
      <c r="SQD72" s="18"/>
      <c r="SQE72" s="18"/>
      <c r="SQF72" s="18"/>
      <c r="SQG72" s="18"/>
      <c r="SQH72" s="18"/>
      <c r="SQI72" s="18"/>
      <c r="SQJ72" s="18"/>
      <c r="SQK72" s="18"/>
      <c r="SQL72" s="18"/>
      <c r="SQM72" s="18"/>
      <c r="SQN72" s="18"/>
      <c r="SQO72" s="18"/>
      <c r="SQP72" s="18"/>
      <c r="SQQ72" s="18"/>
      <c r="SQR72" s="18"/>
      <c r="SQS72" s="18"/>
      <c r="SQT72" s="18"/>
      <c r="SQU72" s="18"/>
      <c r="SQV72" s="18"/>
      <c r="SQW72" s="18"/>
      <c r="SQX72" s="18"/>
      <c r="SQY72" s="18"/>
      <c r="SQZ72" s="18"/>
      <c r="SRA72" s="18"/>
      <c r="SRB72" s="18"/>
      <c r="SRC72" s="18"/>
      <c r="SRD72" s="18"/>
      <c r="SRE72" s="18"/>
      <c r="SRF72" s="18"/>
      <c r="SRG72" s="18"/>
      <c r="SRH72" s="18"/>
      <c r="SRI72" s="18"/>
      <c r="SRJ72" s="18"/>
      <c r="SRK72" s="18"/>
      <c r="SRL72" s="18"/>
      <c r="SRM72" s="18"/>
      <c r="SRN72" s="18"/>
      <c r="SRO72" s="18"/>
      <c r="SRP72" s="18"/>
      <c r="SRQ72" s="18"/>
      <c r="SRR72" s="18"/>
      <c r="SRS72" s="18"/>
      <c r="SRT72" s="18"/>
      <c r="SRU72" s="18"/>
      <c r="SRV72" s="18"/>
      <c r="SRW72" s="18"/>
      <c r="SRX72" s="18"/>
      <c r="SRY72" s="18"/>
      <c r="SRZ72" s="18"/>
      <c r="SSA72" s="18"/>
      <c r="SSB72" s="18"/>
      <c r="SSC72" s="18"/>
      <c r="SSD72" s="18"/>
      <c r="SSE72" s="18"/>
      <c r="SSF72" s="18"/>
      <c r="SSG72" s="18"/>
      <c r="SSH72" s="18"/>
      <c r="SSI72" s="18"/>
      <c r="SSJ72" s="18"/>
      <c r="SSK72" s="18"/>
      <c r="SSL72" s="18"/>
      <c r="SSM72" s="18"/>
      <c r="SSN72" s="18"/>
      <c r="SSO72" s="18"/>
      <c r="SSP72" s="18"/>
      <c r="SSQ72" s="18"/>
      <c r="SSR72" s="18"/>
      <c r="SSS72" s="18"/>
      <c r="SST72" s="18"/>
      <c r="SSU72" s="18"/>
      <c r="SSV72" s="18"/>
      <c r="SSW72" s="18"/>
      <c r="SSX72" s="18"/>
      <c r="SSY72" s="18"/>
      <c r="SSZ72" s="18"/>
      <c r="STA72" s="18"/>
      <c r="STB72" s="18"/>
      <c r="STC72" s="18"/>
      <c r="STD72" s="18"/>
      <c r="STE72" s="18"/>
      <c r="STF72" s="18"/>
      <c r="STG72" s="18"/>
      <c r="STH72" s="18"/>
      <c r="STI72" s="18"/>
      <c r="STJ72" s="18"/>
      <c r="STK72" s="18"/>
      <c r="STL72" s="18"/>
      <c r="STM72" s="18"/>
      <c r="STN72" s="18"/>
      <c r="STO72" s="18"/>
      <c r="STP72" s="18"/>
      <c r="STQ72" s="18"/>
      <c r="STR72" s="18"/>
      <c r="STS72" s="18"/>
      <c r="STT72" s="18"/>
      <c r="STU72" s="18"/>
      <c r="STV72" s="18"/>
      <c r="STW72" s="18"/>
      <c r="STX72" s="18"/>
      <c r="STY72" s="18"/>
      <c r="STZ72" s="18"/>
      <c r="SUA72" s="18"/>
      <c r="SUB72" s="18"/>
      <c r="SUC72" s="18"/>
      <c r="SUD72" s="18"/>
      <c r="SUE72" s="18"/>
      <c r="SUF72" s="18"/>
      <c r="SUG72" s="18"/>
      <c r="SUH72" s="18"/>
      <c r="SUI72" s="18"/>
      <c r="SUJ72" s="18"/>
      <c r="SUK72" s="18"/>
      <c r="SUL72" s="18"/>
      <c r="SUM72" s="18"/>
      <c r="SUN72" s="18"/>
      <c r="SUO72" s="18"/>
      <c r="SUP72" s="18"/>
      <c r="SUQ72" s="18"/>
      <c r="SUR72" s="18"/>
      <c r="SUS72" s="18"/>
      <c r="SUT72" s="18"/>
      <c r="SUU72" s="18"/>
      <c r="SUV72" s="18"/>
      <c r="SUW72" s="18"/>
      <c r="SUX72" s="18"/>
      <c r="SUY72" s="18"/>
      <c r="SUZ72" s="18"/>
      <c r="SVA72" s="18"/>
      <c r="SVB72" s="18"/>
      <c r="SVC72" s="18"/>
      <c r="SVD72" s="18"/>
      <c r="SVE72" s="18"/>
      <c r="SVF72" s="18"/>
      <c r="SVG72" s="18"/>
      <c r="SVH72" s="18"/>
      <c r="SVI72" s="18"/>
      <c r="SVJ72" s="18"/>
      <c r="SVK72" s="18"/>
      <c r="SVL72" s="18"/>
      <c r="SVM72" s="18"/>
      <c r="SVN72" s="18"/>
      <c r="SVO72" s="18"/>
      <c r="SVP72" s="18"/>
      <c r="SVQ72" s="18"/>
      <c r="SVR72" s="18"/>
      <c r="SVS72" s="18"/>
      <c r="SVT72" s="18"/>
      <c r="SVU72" s="18"/>
      <c r="SVV72" s="18"/>
      <c r="SVW72" s="18"/>
      <c r="SVX72" s="18"/>
      <c r="SVY72" s="18"/>
      <c r="SVZ72" s="18"/>
      <c r="SWA72" s="18"/>
      <c r="SWB72" s="18"/>
      <c r="SWC72" s="18"/>
      <c r="SWD72" s="18"/>
      <c r="SWE72" s="18"/>
      <c r="SWF72" s="18"/>
      <c r="SWG72" s="18"/>
      <c r="SWH72" s="18"/>
      <c r="SWI72" s="18"/>
      <c r="SWJ72" s="18"/>
      <c r="SWK72" s="18"/>
      <c r="SWL72" s="18"/>
      <c r="SWM72" s="18"/>
      <c r="SWN72" s="18"/>
      <c r="SWO72" s="18"/>
      <c r="SWP72" s="18"/>
      <c r="SWQ72" s="18"/>
      <c r="SWR72" s="18"/>
      <c r="SWS72" s="18"/>
      <c r="SWT72" s="18"/>
      <c r="SWU72" s="18"/>
      <c r="SWV72" s="18"/>
      <c r="SWW72" s="18"/>
      <c r="SWX72" s="18"/>
      <c r="SWY72" s="18"/>
      <c r="SWZ72" s="18"/>
      <c r="SXA72" s="18"/>
      <c r="SXB72" s="18"/>
      <c r="SXC72" s="18"/>
      <c r="SXD72" s="18"/>
      <c r="SXE72" s="18"/>
      <c r="SXF72" s="18"/>
      <c r="SXG72" s="18"/>
      <c r="SXH72" s="18"/>
      <c r="SXI72" s="18"/>
      <c r="SXJ72" s="18"/>
      <c r="SXK72" s="18"/>
      <c r="SXL72" s="18"/>
      <c r="SXM72" s="18"/>
      <c r="SXN72" s="18"/>
      <c r="SXO72" s="18"/>
      <c r="SXP72" s="18"/>
      <c r="SXQ72" s="18"/>
      <c r="SXR72" s="18"/>
      <c r="SXS72" s="18"/>
      <c r="SXT72" s="18"/>
      <c r="SXU72" s="18"/>
      <c r="SXV72" s="18"/>
      <c r="SXW72" s="18"/>
      <c r="SXX72" s="18"/>
      <c r="SXY72" s="18"/>
      <c r="SXZ72" s="18"/>
      <c r="SYA72" s="18"/>
      <c r="SYB72" s="18"/>
      <c r="SYC72" s="18"/>
      <c r="SYD72" s="18"/>
      <c r="SYE72" s="18"/>
      <c r="SYF72" s="18"/>
      <c r="SYG72" s="18"/>
      <c r="SYH72" s="18"/>
      <c r="SYI72" s="18"/>
      <c r="SYJ72" s="18"/>
      <c r="SYK72" s="18"/>
      <c r="SYL72" s="18"/>
      <c r="SYM72" s="18"/>
      <c r="SYN72" s="18"/>
      <c r="SYO72" s="18"/>
      <c r="SYP72" s="18"/>
      <c r="SYQ72" s="18"/>
      <c r="SYR72" s="18"/>
      <c r="SYS72" s="18"/>
      <c r="SYT72" s="18"/>
      <c r="SYU72" s="18"/>
      <c r="SYV72" s="18"/>
      <c r="SYW72" s="18"/>
      <c r="SYX72" s="18"/>
      <c r="SYY72" s="18"/>
      <c r="SYZ72" s="18"/>
      <c r="SZA72" s="18"/>
      <c r="SZB72" s="18"/>
      <c r="SZC72" s="18"/>
      <c r="SZD72" s="18"/>
      <c r="SZE72" s="18"/>
      <c r="SZF72" s="18"/>
      <c r="SZG72" s="18"/>
      <c r="SZH72" s="18"/>
      <c r="SZI72" s="18"/>
      <c r="SZJ72" s="18"/>
      <c r="SZK72" s="18"/>
      <c r="SZL72" s="18"/>
      <c r="SZM72" s="18"/>
      <c r="SZN72" s="18"/>
      <c r="SZO72" s="18"/>
      <c r="SZP72" s="18"/>
      <c r="SZQ72" s="18"/>
      <c r="SZR72" s="18"/>
      <c r="SZS72" s="18"/>
      <c r="SZT72" s="18"/>
      <c r="SZU72" s="18"/>
      <c r="SZV72" s="18"/>
      <c r="SZW72" s="18"/>
      <c r="SZX72" s="18"/>
      <c r="SZY72" s="18"/>
      <c r="SZZ72" s="18"/>
      <c r="TAA72" s="18"/>
      <c r="TAB72" s="18"/>
      <c r="TAC72" s="18"/>
      <c r="TAD72" s="18"/>
      <c r="TAE72" s="18"/>
      <c r="TAF72" s="18"/>
      <c r="TAG72" s="18"/>
      <c r="TAH72" s="18"/>
      <c r="TAI72" s="18"/>
      <c r="TAJ72" s="18"/>
      <c r="TAK72" s="18"/>
      <c r="TAL72" s="18"/>
      <c r="TAM72" s="18"/>
      <c r="TAN72" s="18"/>
      <c r="TAO72" s="18"/>
      <c r="TAP72" s="18"/>
      <c r="TAQ72" s="18"/>
      <c r="TAR72" s="18"/>
      <c r="TAS72" s="18"/>
      <c r="TAT72" s="18"/>
      <c r="TAU72" s="18"/>
      <c r="TAV72" s="18"/>
      <c r="TAW72" s="18"/>
      <c r="TAX72" s="18"/>
      <c r="TAY72" s="18"/>
      <c r="TAZ72" s="18"/>
      <c r="TBA72" s="18"/>
      <c r="TBB72" s="18"/>
      <c r="TBC72" s="18"/>
      <c r="TBD72" s="18"/>
      <c r="TBE72" s="18"/>
      <c r="TBF72" s="18"/>
      <c r="TBG72" s="18"/>
      <c r="TBH72" s="18"/>
      <c r="TBI72" s="18"/>
      <c r="TBJ72" s="18"/>
      <c r="TBK72" s="18"/>
      <c r="TBL72" s="18"/>
      <c r="TBM72" s="18"/>
      <c r="TBN72" s="18"/>
      <c r="TBO72" s="18"/>
      <c r="TBP72" s="18"/>
      <c r="TBQ72" s="18"/>
      <c r="TBR72" s="18"/>
      <c r="TBS72" s="18"/>
      <c r="TBT72" s="18"/>
      <c r="TBU72" s="18"/>
      <c r="TBV72" s="18"/>
      <c r="TBW72" s="18"/>
      <c r="TBX72" s="18"/>
      <c r="TBY72" s="18"/>
      <c r="TBZ72" s="18"/>
      <c r="TCA72" s="18"/>
      <c r="TCB72" s="18"/>
      <c r="TCC72" s="18"/>
      <c r="TCD72" s="18"/>
      <c r="TCE72" s="18"/>
      <c r="TCF72" s="18"/>
      <c r="TCG72" s="18"/>
      <c r="TCH72" s="18"/>
      <c r="TCI72" s="18"/>
      <c r="TCJ72" s="18"/>
      <c r="TCK72" s="18"/>
      <c r="TCL72" s="18"/>
      <c r="TCM72" s="18"/>
      <c r="TCN72" s="18"/>
      <c r="TCO72" s="18"/>
      <c r="TCP72" s="18"/>
      <c r="TCQ72" s="18"/>
      <c r="TCR72" s="18"/>
      <c r="TCS72" s="18"/>
      <c r="TCT72" s="18"/>
      <c r="TCU72" s="18"/>
      <c r="TCV72" s="18"/>
      <c r="TCW72" s="18"/>
      <c r="TCX72" s="18"/>
      <c r="TCY72" s="18"/>
      <c r="TCZ72" s="18"/>
      <c r="TDA72" s="18"/>
      <c r="TDB72" s="18"/>
      <c r="TDC72" s="18"/>
      <c r="TDD72" s="18"/>
      <c r="TDE72" s="18"/>
      <c r="TDF72" s="18"/>
      <c r="TDG72" s="18"/>
      <c r="TDH72" s="18"/>
      <c r="TDI72" s="18"/>
      <c r="TDJ72" s="18"/>
      <c r="TDK72" s="18"/>
      <c r="TDL72" s="18"/>
      <c r="TDM72" s="18"/>
      <c r="TDN72" s="18"/>
      <c r="TDO72" s="18"/>
      <c r="TDP72" s="18"/>
      <c r="TDQ72" s="18"/>
      <c r="TDR72" s="18"/>
      <c r="TDS72" s="18"/>
      <c r="TDT72" s="18"/>
      <c r="TDU72" s="18"/>
      <c r="TDV72" s="18"/>
      <c r="TDW72" s="18"/>
      <c r="TDX72" s="18"/>
      <c r="TDY72" s="18"/>
      <c r="TDZ72" s="18"/>
      <c r="TEA72" s="18"/>
      <c r="TEB72" s="18"/>
      <c r="TEC72" s="18"/>
      <c r="TED72" s="18"/>
      <c r="TEE72" s="18"/>
      <c r="TEF72" s="18"/>
      <c r="TEG72" s="18"/>
      <c r="TEH72" s="18"/>
      <c r="TEI72" s="18"/>
      <c r="TEJ72" s="18"/>
      <c r="TEK72" s="18"/>
      <c r="TEL72" s="18"/>
      <c r="TEM72" s="18"/>
      <c r="TEN72" s="18"/>
      <c r="TEO72" s="18"/>
      <c r="TEP72" s="18"/>
      <c r="TEQ72" s="18"/>
      <c r="TER72" s="18"/>
      <c r="TES72" s="18"/>
      <c r="TET72" s="18"/>
      <c r="TEU72" s="18"/>
      <c r="TEV72" s="18"/>
      <c r="TEW72" s="18"/>
      <c r="TEX72" s="18"/>
      <c r="TEY72" s="18"/>
      <c r="TEZ72" s="18"/>
      <c r="TFA72" s="18"/>
      <c r="TFB72" s="18"/>
      <c r="TFC72" s="18"/>
      <c r="TFD72" s="18"/>
      <c r="TFE72" s="18"/>
      <c r="TFF72" s="18"/>
      <c r="TFG72" s="18"/>
      <c r="TFH72" s="18"/>
      <c r="TFI72" s="18"/>
      <c r="TFJ72" s="18"/>
      <c r="TFK72" s="18"/>
      <c r="TFL72" s="18"/>
      <c r="TFM72" s="18"/>
      <c r="TFN72" s="18"/>
      <c r="TFO72" s="18"/>
      <c r="TFP72" s="18"/>
      <c r="TFQ72" s="18"/>
      <c r="TFR72" s="18"/>
      <c r="TFS72" s="18"/>
      <c r="TFT72" s="18"/>
      <c r="TFU72" s="18"/>
      <c r="TFV72" s="18"/>
      <c r="TFW72" s="18"/>
      <c r="TFX72" s="18"/>
      <c r="TFY72" s="18"/>
      <c r="TFZ72" s="18"/>
      <c r="TGA72" s="18"/>
      <c r="TGB72" s="18"/>
      <c r="TGC72" s="18"/>
      <c r="TGD72" s="18"/>
      <c r="TGE72" s="18"/>
      <c r="TGF72" s="18"/>
      <c r="TGG72" s="18"/>
      <c r="TGH72" s="18"/>
      <c r="TGI72" s="18"/>
      <c r="TGJ72" s="18"/>
      <c r="TGK72" s="18"/>
      <c r="TGL72" s="18"/>
      <c r="TGM72" s="18"/>
      <c r="TGN72" s="18"/>
      <c r="TGO72" s="18"/>
      <c r="TGP72" s="18"/>
      <c r="TGQ72" s="18"/>
      <c r="TGR72" s="18"/>
      <c r="TGS72" s="18"/>
      <c r="TGT72" s="18"/>
      <c r="TGU72" s="18"/>
      <c r="TGV72" s="18"/>
      <c r="TGW72" s="18"/>
      <c r="TGX72" s="18"/>
      <c r="TGY72" s="18"/>
      <c r="TGZ72" s="18"/>
      <c r="THA72" s="18"/>
      <c r="THB72" s="18"/>
      <c r="THC72" s="18"/>
      <c r="THD72" s="18"/>
      <c r="THE72" s="18"/>
      <c r="THF72" s="18"/>
      <c r="THG72" s="18"/>
      <c r="THH72" s="18"/>
      <c r="THI72" s="18"/>
      <c r="THJ72" s="18"/>
      <c r="THK72" s="18"/>
      <c r="THL72" s="18"/>
      <c r="THM72" s="18"/>
      <c r="THN72" s="18"/>
      <c r="THO72" s="18"/>
      <c r="THP72" s="18"/>
      <c r="THQ72" s="18"/>
      <c r="THR72" s="18"/>
      <c r="THS72" s="18"/>
      <c r="THT72" s="18"/>
      <c r="THU72" s="18"/>
      <c r="THV72" s="18"/>
      <c r="THW72" s="18"/>
      <c r="THX72" s="18"/>
      <c r="THY72" s="18"/>
      <c r="THZ72" s="18"/>
      <c r="TIA72" s="18"/>
      <c r="TIB72" s="18"/>
      <c r="TIC72" s="18"/>
      <c r="TID72" s="18"/>
      <c r="TIE72" s="18"/>
      <c r="TIF72" s="18"/>
      <c r="TIG72" s="18"/>
      <c r="TIH72" s="18"/>
      <c r="TII72" s="18"/>
      <c r="TIJ72" s="18"/>
      <c r="TIK72" s="18"/>
      <c r="TIL72" s="18"/>
      <c r="TIM72" s="18"/>
      <c r="TIN72" s="18"/>
      <c r="TIO72" s="18"/>
      <c r="TIP72" s="18"/>
      <c r="TIQ72" s="18"/>
      <c r="TIR72" s="18"/>
      <c r="TIS72" s="18"/>
      <c r="TIT72" s="18"/>
      <c r="TIU72" s="18"/>
      <c r="TIV72" s="18"/>
      <c r="TIW72" s="18"/>
      <c r="TIX72" s="18"/>
      <c r="TIY72" s="18"/>
      <c r="TIZ72" s="18"/>
      <c r="TJA72" s="18"/>
      <c r="TJB72" s="18"/>
      <c r="TJC72" s="18"/>
      <c r="TJD72" s="18"/>
      <c r="TJE72" s="18"/>
      <c r="TJF72" s="18"/>
      <c r="TJG72" s="18"/>
      <c r="TJH72" s="18"/>
      <c r="TJI72" s="18"/>
      <c r="TJJ72" s="18"/>
      <c r="TJK72" s="18"/>
      <c r="TJL72" s="18"/>
      <c r="TJM72" s="18"/>
      <c r="TJN72" s="18"/>
      <c r="TJO72" s="18"/>
      <c r="TJP72" s="18"/>
      <c r="TJQ72" s="18"/>
      <c r="TJR72" s="18"/>
      <c r="TJS72" s="18"/>
      <c r="TJT72" s="18"/>
      <c r="TJU72" s="18"/>
      <c r="TJV72" s="18"/>
      <c r="TJW72" s="18"/>
      <c r="TJX72" s="18"/>
      <c r="TJY72" s="18"/>
      <c r="TJZ72" s="18"/>
      <c r="TKA72" s="18"/>
      <c r="TKB72" s="18"/>
      <c r="TKC72" s="18"/>
      <c r="TKD72" s="18"/>
      <c r="TKE72" s="18"/>
      <c r="TKF72" s="18"/>
      <c r="TKG72" s="18"/>
      <c r="TKH72" s="18"/>
      <c r="TKI72" s="18"/>
      <c r="TKJ72" s="18"/>
      <c r="TKK72" s="18"/>
      <c r="TKL72" s="18"/>
      <c r="TKM72" s="18"/>
      <c r="TKN72" s="18"/>
      <c r="TKO72" s="18"/>
      <c r="TKP72" s="18"/>
      <c r="TKQ72" s="18"/>
      <c r="TKR72" s="18"/>
      <c r="TKS72" s="18"/>
      <c r="TKT72" s="18"/>
      <c r="TKU72" s="18"/>
      <c r="TKV72" s="18"/>
      <c r="TKW72" s="18"/>
      <c r="TKX72" s="18"/>
      <c r="TKY72" s="18"/>
      <c r="TKZ72" s="18"/>
      <c r="TLA72" s="18"/>
      <c r="TLB72" s="18"/>
      <c r="TLC72" s="18"/>
      <c r="TLD72" s="18"/>
      <c r="TLE72" s="18"/>
      <c r="TLF72" s="18"/>
      <c r="TLG72" s="18"/>
      <c r="TLH72" s="18"/>
      <c r="TLI72" s="18"/>
      <c r="TLJ72" s="18"/>
      <c r="TLK72" s="18"/>
      <c r="TLL72" s="18"/>
      <c r="TLM72" s="18"/>
      <c r="TLN72" s="18"/>
      <c r="TLO72" s="18"/>
      <c r="TLP72" s="18"/>
      <c r="TLQ72" s="18"/>
      <c r="TLR72" s="18"/>
      <c r="TLS72" s="18"/>
      <c r="TLT72" s="18"/>
      <c r="TLU72" s="18"/>
      <c r="TLV72" s="18"/>
      <c r="TLW72" s="18"/>
      <c r="TLX72" s="18"/>
      <c r="TLY72" s="18"/>
      <c r="TLZ72" s="18"/>
      <c r="TMA72" s="18"/>
      <c r="TMB72" s="18"/>
      <c r="TMC72" s="18"/>
      <c r="TMD72" s="18"/>
      <c r="TME72" s="18"/>
      <c r="TMF72" s="18"/>
      <c r="TMG72" s="18"/>
      <c r="TMH72" s="18"/>
      <c r="TMI72" s="18"/>
      <c r="TMJ72" s="18"/>
      <c r="TMK72" s="18"/>
      <c r="TML72" s="18"/>
      <c r="TMM72" s="18"/>
      <c r="TMN72" s="18"/>
      <c r="TMO72" s="18"/>
      <c r="TMP72" s="18"/>
      <c r="TMQ72" s="18"/>
      <c r="TMR72" s="18"/>
      <c r="TMS72" s="18"/>
      <c r="TMT72" s="18"/>
      <c r="TMU72" s="18"/>
      <c r="TMV72" s="18"/>
      <c r="TMW72" s="18"/>
      <c r="TMX72" s="18"/>
      <c r="TMY72" s="18"/>
      <c r="TMZ72" s="18"/>
      <c r="TNA72" s="18"/>
      <c r="TNB72" s="18"/>
      <c r="TNC72" s="18"/>
      <c r="TND72" s="18"/>
      <c r="TNE72" s="18"/>
      <c r="TNF72" s="18"/>
      <c r="TNG72" s="18"/>
      <c r="TNH72" s="18"/>
      <c r="TNI72" s="18"/>
      <c r="TNJ72" s="18"/>
      <c r="TNK72" s="18"/>
      <c r="TNL72" s="18"/>
      <c r="TNM72" s="18"/>
      <c r="TNN72" s="18"/>
      <c r="TNO72" s="18"/>
      <c r="TNP72" s="18"/>
      <c r="TNQ72" s="18"/>
      <c r="TNR72" s="18"/>
      <c r="TNS72" s="18"/>
      <c r="TNT72" s="18"/>
      <c r="TNU72" s="18"/>
      <c r="TNV72" s="18"/>
      <c r="TNW72" s="18"/>
      <c r="TNX72" s="18"/>
      <c r="TNY72" s="18"/>
      <c r="TNZ72" s="18"/>
      <c r="TOA72" s="18"/>
      <c r="TOB72" s="18"/>
      <c r="TOC72" s="18"/>
      <c r="TOD72" s="18"/>
      <c r="TOE72" s="18"/>
      <c r="TOF72" s="18"/>
      <c r="TOG72" s="18"/>
      <c r="TOH72" s="18"/>
      <c r="TOI72" s="18"/>
      <c r="TOJ72" s="18"/>
      <c r="TOK72" s="18"/>
      <c r="TOL72" s="18"/>
      <c r="TOM72" s="18"/>
      <c r="TON72" s="18"/>
      <c r="TOO72" s="18"/>
      <c r="TOP72" s="18"/>
      <c r="TOQ72" s="18"/>
      <c r="TOR72" s="18"/>
      <c r="TOS72" s="18"/>
      <c r="TOT72" s="18"/>
      <c r="TOU72" s="18"/>
      <c r="TOV72" s="18"/>
      <c r="TOW72" s="18"/>
      <c r="TOX72" s="18"/>
      <c r="TOY72" s="18"/>
      <c r="TOZ72" s="18"/>
      <c r="TPA72" s="18"/>
      <c r="TPB72" s="18"/>
      <c r="TPC72" s="18"/>
      <c r="TPD72" s="18"/>
      <c r="TPE72" s="18"/>
      <c r="TPF72" s="18"/>
      <c r="TPG72" s="18"/>
      <c r="TPH72" s="18"/>
      <c r="TPI72" s="18"/>
      <c r="TPJ72" s="18"/>
      <c r="TPK72" s="18"/>
      <c r="TPL72" s="18"/>
      <c r="TPM72" s="18"/>
      <c r="TPN72" s="18"/>
      <c r="TPO72" s="18"/>
      <c r="TPP72" s="18"/>
      <c r="TPQ72" s="18"/>
      <c r="TPR72" s="18"/>
      <c r="TPS72" s="18"/>
      <c r="TPT72" s="18"/>
      <c r="TPU72" s="18"/>
      <c r="TPV72" s="18"/>
      <c r="TPW72" s="18"/>
      <c r="TPX72" s="18"/>
      <c r="TPY72" s="18"/>
      <c r="TPZ72" s="18"/>
      <c r="TQA72" s="18"/>
      <c r="TQB72" s="18"/>
      <c r="TQC72" s="18"/>
      <c r="TQD72" s="18"/>
      <c r="TQE72" s="18"/>
      <c r="TQF72" s="18"/>
      <c r="TQG72" s="18"/>
      <c r="TQH72" s="18"/>
      <c r="TQI72" s="18"/>
      <c r="TQJ72" s="18"/>
      <c r="TQK72" s="18"/>
      <c r="TQL72" s="18"/>
      <c r="TQM72" s="18"/>
      <c r="TQN72" s="18"/>
      <c r="TQO72" s="18"/>
      <c r="TQP72" s="18"/>
      <c r="TQQ72" s="18"/>
      <c r="TQR72" s="18"/>
      <c r="TQS72" s="18"/>
      <c r="TQT72" s="18"/>
      <c r="TQU72" s="18"/>
      <c r="TQV72" s="18"/>
      <c r="TQW72" s="18"/>
      <c r="TQX72" s="18"/>
      <c r="TQY72" s="18"/>
      <c r="TQZ72" s="18"/>
      <c r="TRA72" s="18"/>
      <c r="TRB72" s="18"/>
      <c r="TRC72" s="18"/>
      <c r="TRD72" s="18"/>
      <c r="TRE72" s="18"/>
      <c r="TRF72" s="18"/>
      <c r="TRG72" s="18"/>
      <c r="TRH72" s="18"/>
      <c r="TRI72" s="18"/>
      <c r="TRJ72" s="18"/>
      <c r="TRK72" s="18"/>
      <c r="TRL72" s="18"/>
      <c r="TRM72" s="18"/>
      <c r="TRN72" s="18"/>
      <c r="TRO72" s="18"/>
      <c r="TRP72" s="18"/>
      <c r="TRQ72" s="18"/>
      <c r="TRR72" s="18"/>
      <c r="TRS72" s="18"/>
      <c r="TRT72" s="18"/>
      <c r="TRU72" s="18"/>
      <c r="TRV72" s="18"/>
      <c r="TRW72" s="18"/>
      <c r="TRX72" s="18"/>
      <c r="TRY72" s="18"/>
      <c r="TRZ72" s="18"/>
      <c r="TSA72" s="18"/>
      <c r="TSB72" s="18"/>
      <c r="TSC72" s="18"/>
      <c r="TSD72" s="18"/>
      <c r="TSE72" s="18"/>
      <c r="TSF72" s="18"/>
      <c r="TSG72" s="18"/>
      <c r="TSH72" s="18"/>
      <c r="TSI72" s="18"/>
      <c r="TSJ72" s="18"/>
      <c r="TSK72" s="18"/>
      <c r="TSL72" s="18"/>
      <c r="TSM72" s="18"/>
      <c r="TSN72" s="18"/>
      <c r="TSO72" s="18"/>
      <c r="TSP72" s="18"/>
      <c r="TSQ72" s="18"/>
      <c r="TSR72" s="18"/>
      <c r="TSS72" s="18"/>
      <c r="TST72" s="18"/>
      <c r="TSU72" s="18"/>
      <c r="TSV72" s="18"/>
      <c r="TSW72" s="18"/>
      <c r="TSX72" s="18"/>
      <c r="TSY72" s="18"/>
      <c r="TSZ72" s="18"/>
      <c r="TTA72" s="18"/>
      <c r="TTB72" s="18"/>
      <c r="TTC72" s="18"/>
      <c r="TTD72" s="18"/>
      <c r="TTE72" s="18"/>
      <c r="TTF72" s="18"/>
      <c r="TTG72" s="18"/>
      <c r="TTH72" s="18"/>
      <c r="TTI72" s="18"/>
      <c r="TTJ72" s="18"/>
      <c r="TTK72" s="18"/>
      <c r="TTL72" s="18"/>
      <c r="TTM72" s="18"/>
      <c r="TTN72" s="18"/>
      <c r="TTO72" s="18"/>
      <c r="TTP72" s="18"/>
      <c r="TTQ72" s="18"/>
      <c r="TTR72" s="18"/>
      <c r="TTS72" s="18"/>
      <c r="TTT72" s="18"/>
      <c r="TTU72" s="18"/>
      <c r="TTV72" s="18"/>
      <c r="TTW72" s="18"/>
      <c r="TTX72" s="18"/>
      <c r="TTY72" s="18"/>
      <c r="TTZ72" s="18"/>
      <c r="TUA72" s="18"/>
      <c r="TUB72" s="18"/>
      <c r="TUC72" s="18"/>
      <c r="TUD72" s="18"/>
      <c r="TUE72" s="18"/>
      <c r="TUF72" s="18"/>
      <c r="TUG72" s="18"/>
      <c r="TUH72" s="18"/>
      <c r="TUI72" s="18"/>
      <c r="TUJ72" s="18"/>
      <c r="TUK72" s="18"/>
      <c r="TUL72" s="18"/>
      <c r="TUM72" s="18"/>
      <c r="TUN72" s="18"/>
      <c r="TUO72" s="18"/>
      <c r="TUP72" s="18"/>
      <c r="TUQ72" s="18"/>
      <c r="TUR72" s="18"/>
      <c r="TUS72" s="18"/>
      <c r="TUT72" s="18"/>
      <c r="TUU72" s="18"/>
      <c r="TUV72" s="18"/>
      <c r="TUW72" s="18"/>
      <c r="TUX72" s="18"/>
      <c r="TUY72" s="18"/>
      <c r="TUZ72" s="18"/>
      <c r="TVA72" s="18"/>
      <c r="TVB72" s="18"/>
      <c r="TVC72" s="18"/>
      <c r="TVD72" s="18"/>
      <c r="TVE72" s="18"/>
      <c r="TVF72" s="18"/>
      <c r="TVG72" s="18"/>
      <c r="TVH72" s="18"/>
      <c r="TVI72" s="18"/>
      <c r="TVJ72" s="18"/>
      <c r="TVK72" s="18"/>
      <c r="TVL72" s="18"/>
      <c r="TVM72" s="18"/>
      <c r="TVN72" s="18"/>
      <c r="TVO72" s="18"/>
      <c r="TVP72" s="18"/>
      <c r="TVQ72" s="18"/>
      <c r="TVR72" s="18"/>
      <c r="TVS72" s="18"/>
      <c r="TVT72" s="18"/>
      <c r="TVU72" s="18"/>
      <c r="TVV72" s="18"/>
      <c r="TVW72" s="18"/>
      <c r="TVX72" s="18"/>
      <c r="TVY72" s="18"/>
      <c r="TVZ72" s="18"/>
      <c r="TWA72" s="18"/>
      <c r="TWB72" s="18"/>
      <c r="TWC72" s="18"/>
      <c r="TWD72" s="18"/>
      <c r="TWE72" s="18"/>
      <c r="TWF72" s="18"/>
      <c r="TWG72" s="18"/>
      <c r="TWH72" s="18"/>
      <c r="TWI72" s="18"/>
      <c r="TWJ72" s="18"/>
      <c r="TWK72" s="18"/>
      <c r="TWL72" s="18"/>
      <c r="TWM72" s="18"/>
      <c r="TWN72" s="18"/>
      <c r="TWO72" s="18"/>
      <c r="TWP72" s="18"/>
      <c r="TWQ72" s="18"/>
      <c r="TWR72" s="18"/>
      <c r="TWS72" s="18"/>
      <c r="TWT72" s="18"/>
      <c r="TWU72" s="18"/>
      <c r="TWV72" s="18"/>
      <c r="TWW72" s="18"/>
      <c r="TWX72" s="18"/>
      <c r="TWY72" s="18"/>
      <c r="TWZ72" s="18"/>
      <c r="TXA72" s="18"/>
      <c r="TXB72" s="18"/>
      <c r="TXC72" s="18"/>
      <c r="TXD72" s="18"/>
      <c r="TXE72" s="18"/>
      <c r="TXF72" s="18"/>
      <c r="TXG72" s="18"/>
      <c r="TXH72" s="18"/>
      <c r="TXI72" s="18"/>
      <c r="TXJ72" s="18"/>
      <c r="TXK72" s="18"/>
      <c r="TXL72" s="18"/>
      <c r="TXM72" s="18"/>
      <c r="TXN72" s="18"/>
      <c r="TXO72" s="18"/>
      <c r="TXP72" s="18"/>
      <c r="TXQ72" s="18"/>
      <c r="TXR72" s="18"/>
      <c r="TXS72" s="18"/>
      <c r="TXT72" s="18"/>
      <c r="TXU72" s="18"/>
      <c r="TXV72" s="18"/>
      <c r="TXW72" s="18"/>
      <c r="TXX72" s="18"/>
      <c r="TXY72" s="18"/>
      <c r="TXZ72" s="18"/>
      <c r="TYA72" s="18"/>
      <c r="TYB72" s="18"/>
      <c r="TYC72" s="18"/>
      <c r="TYD72" s="18"/>
      <c r="TYE72" s="18"/>
      <c r="TYF72" s="18"/>
      <c r="TYG72" s="18"/>
      <c r="TYH72" s="18"/>
      <c r="TYI72" s="18"/>
      <c r="TYJ72" s="18"/>
      <c r="TYK72" s="18"/>
      <c r="TYL72" s="18"/>
      <c r="TYM72" s="18"/>
      <c r="TYN72" s="18"/>
      <c r="TYO72" s="18"/>
      <c r="TYP72" s="18"/>
      <c r="TYQ72" s="18"/>
      <c r="TYR72" s="18"/>
      <c r="TYS72" s="18"/>
      <c r="TYT72" s="18"/>
      <c r="TYU72" s="18"/>
      <c r="TYV72" s="18"/>
      <c r="TYW72" s="18"/>
      <c r="TYX72" s="18"/>
      <c r="TYY72" s="18"/>
      <c r="TYZ72" s="18"/>
      <c r="TZA72" s="18"/>
      <c r="TZB72" s="18"/>
      <c r="TZC72" s="18"/>
      <c r="TZD72" s="18"/>
      <c r="TZE72" s="18"/>
      <c r="TZF72" s="18"/>
      <c r="TZG72" s="18"/>
      <c r="TZH72" s="18"/>
      <c r="TZI72" s="18"/>
      <c r="TZJ72" s="18"/>
      <c r="TZK72" s="18"/>
      <c r="TZL72" s="18"/>
      <c r="TZM72" s="18"/>
      <c r="TZN72" s="18"/>
      <c r="TZO72" s="18"/>
      <c r="TZP72" s="18"/>
      <c r="TZQ72" s="18"/>
      <c r="TZR72" s="18"/>
      <c r="TZS72" s="18"/>
      <c r="TZT72" s="18"/>
      <c r="TZU72" s="18"/>
      <c r="TZV72" s="18"/>
      <c r="TZW72" s="18"/>
      <c r="TZX72" s="18"/>
      <c r="TZY72" s="18"/>
      <c r="TZZ72" s="18"/>
      <c r="UAA72" s="18"/>
      <c r="UAB72" s="18"/>
      <c r="UAC72" s="18"/>
      <c r="UAD72" s="18"/>
      <c r="UAE72" s="18"/>
      <c r="UAF72" s="18"/>
      <c r="UAG72" s="18"/>
      <c r="UAH72" s="18"/>
      <c r="UAI72" s="18"/>
      <c r="UAJ72" s="18"/>
      <c r="UAK72" s="18"/>
      <c r="UAL72" s="18"/>
      <c r="UAM72" s="18"/>
      <c r="UAN72" s="18"/>
      <c r="UAO72" s="18"/>
      <c r="UAP72" s="18"/>
      <c r="UAQ72" s="18"/>
      <c r="UAR72" s="18"/>
      <c r="UAS72" s="18"/>
      <c r="UAT72" s="18"/>
      <c r="UAU72" s="18"/>
      <c r="UAV72" s="18"/>
      <c r="UAW72" s="18"/>
      <c r="UAX72" s="18"/>
      <c r="UAY72" s="18"/>
      <c r="UAZ72" s="18"/>
      <c r="UBA72" s="18"/>
      <c r="UBB72" s="18"/>
      <c r="UBC72" s="18"/>
      <c r="UBD72" s="18"/>
      <c r="UBE72" s="18"/>
      <c r="UBF72" s="18"/>
      <c r="UBG72" s="18"/>
      <c r="UBH72" s="18"/>
      <c r="UBI72" s="18"/>
      <c r="UBJ72" s="18"/>
      <c r="UBK72" s="18"/>
      <c r="UBL72" s="18"/>
      <c r="UBM72" s="18"/>
      <c r="UBN72" s="18"/>
      <c r="UBO72" s="18"/>
      <c r="UBP72" s="18"/>
      <c r="UBQ72" s="18"/>
      <c r="UBR72" s="18"/>
      <c r="UBS72" s="18"/>
      <c r="UBT72" s="18"/>
      <c r="UBU72" s="18"/>
      <c r="UBV72" s="18"/>
      <c r="UBW72" s="18"/>
      <c r="UBX72" s="18"/>
      <c r="UBY72" s="18"/>
      <c r="UBZ72" s="18"/>
      <c r="UCA72" s="18"/>
      <c r="UCB72" s="18"/>
      <c r="UCC72" s="18"/>
      <c r="UCD72" s="18"/>
      <c r="UCE72" s="18"/>
      <c r="UCF72" s="18"/>
      <c r="UCG72" s="18"/>
      <c r="UCH72" s="18"/>
      <c r="UCI72" s="18"/>
      <c r="UCJ72" s="18"/>
      <c r="UCK72" s="18"/>
      <c r="UCL72" s="18"/>
      <c r="UCM72" s="18"/>
      <c r="UCN72" s="18"/>
      <c r="UCO72" s="18"/>
      <c r="UCP72" s="18"/>
      <c r="UCQ72" s="18"/>
      <c r="UCR72" s="18"/>
      <c r="UCS72" s="18"/>
      <c r="UCT72" s="18"/>
      <c r="UCU72" s="18"/>
      <c r="UCV72" s="18"/>
      <c r="UCW72" s="18"/>
      <c r="UCX72" s="18"/>
      <c r="UCY72" s="18"/>
      <c r="UCZ72" s="18"/>
      <c r="UDA72" s="18"/>
      <c r="UDB72" s="18"/>
      <c r="UDC72" s="18"/>
      <c r="UDD72" s="18"/>
      <c r="UDE72" s="18"/>
      <c r="UDF72" s="18"/>
      <c r="UDG72" s="18"/>
      <c r="UDH72" s="18"/>
      <c r="UDI72" s="18"/>
      <c r="UDJ72" s="18"/>
      <c r="UDK72" s="18"/>
      <c r="UDL72" s="18"/>
      <c r="UDM72" s="18"/>
      <c r="UDN72" s="18"/>
      <c r="UDO72" s="18"/>
      <c r="UDP72" s="18"/>
      <c r="UDQ72" s="18"/>
      <c r="UDR72" s="18"/>
      <c r="UDS72" s="18"/>
      <c r="UDT72" s="18"/>
      <c r="UDU72" s="18"/>
      <c r="UDV72" s="18"/>
      <c r="UDW72" s="18"/>
      <c r="UDX72" s="18"/>
      <c r="UDY72" s="18"/>
      <c r="UDZ72" s="18"/>
      <c r="UEA72" s="18"/>
      <c r="UEB72" s="18"/>
      <c r="UEC72" s="18"/>
      <c r="UED72" s="18"/>
      <c r="UEE72" s="18"/>
      <c r="UEF72" s="18"/>
      <c r="UEG72" s="18"/>
      <c r="UEH72" s="18"/>
      <c r="UEI72" s="18"/>
      <c r="UEJ72" s="18"/>
      <c r="UEK72" s="18"/>
      <c r="UEL72" s="18"/>
      <c r="UEM72" s="18"/>
      <c r="UEN72" s="18"/>
      <c r="UEO72" s="18"/>
      <c r="UEP72" s="18"/>
      <c r="UEQ72" s="18"/>
      <c r="UER72" s="18"/>
      <c r="UES72" s="18"/>
      <c r="UET72" s="18"/>
      <c r="UEU72" s="18"/>
      <c r="UEV72" s="18"/>
      <c r="UEW72" s="18"/>
      <c r="UEX72" s="18"/>
      <c r="UEY72" s="18"/>
      <c r="UEZ72" s="18"/>
      <c r="UFA72" s="18"/>
      <c r="UFB72" s="18"/>
      <c r="UFC72" s="18"/>
      <c r="UFD72" s="18"/>
      <c r="UFE72" s="18"/>
      <c r="UFF72" s="18"/>
      <c r="UFG72" s="18"/>
      <c r="UFH72" s="18"/>
      <c r="UFI72" s="18"/>
      <c r="UFJ72" s="18"/>
      <c r="UFK72" s="18"/>
      <c r="UFL72" s="18"/>
      <c r="UFM72" s="18"/>
      <c r="UFN72" s="18"/>
      <c r="UFO72" s="18"/>
      <c r="UFP72" s="18"/>
      <c r="UFQ72" s="18"/>
      <c r="UFR72" s="18"/>
      <c r="UFS72" s="18"/>
      <c r="UFT72" s="18"/>
      <c r="UFU72" s="18"/>
      <c r="UFV72" s="18"/>
      <c r="UFW72" s="18"/>
      <c r="UFX72" s="18"/>
      <c r="UFY72" s="18"/>
      <c r="UFZ72" s="18"/>
      <c r="UGA72" s="18"/>
      <c r="UGB72" s="18"/>
      <c r="UGC72" s="18"/>
      <c r="UGD72" s="18"/>
      <c r="UGE72" s="18"/>
      <c r="UGF72" s="18"/>
      <c r="UGG72" s="18"/>
      <c r="UGH72" s="18"/>
      <c r="UGI72" s="18"/>
      <c r="UGJ72" s="18"/>
      <c r="UGK72" s="18"/>
      <c r="UGL72" s="18"/>
      <c r="UGM72" s="18"/>
      <c r="UGN72" s="18"/>
      <c r="UGO72" s="18"/>
      <c r="UGP72" s="18"/>
      <c r="UGQ72" s="18"/>
      <c r="UGR72" s="18"/>
      <c r="UGS72" s="18"/>
      <c r="UGT72" s="18"/>
      <c r="UGU72" s="18"/>
      <c r="UGV72" s="18"/>
      <c r="UGW72" s="18"/>
      <c r="UGX72" s="18"/>
      <c r="UGY72" s="18"/>
      <c r="UGZ72" s="18"/>
      <c r="UHA72" s="18"/>
      <c r="UHB72" s="18"/>
      <c r="UHC72" s="18"/>
      <c r="UHD72" s="18"/>
      <c r="UHE72" s="18"/>
      <c r="UHF72" s="18"/>
      <c r="UHG72" s="18"/>
      <c r="UHH72" s="18"/>
      <c r="UHI72" s="18"/>
      <c r="UHJ72" s="18"/>
      <c r="UHK72" s="18"/>
      <c r="UHL72" s="18"/>
      <c r="UHM72" s="18"/>
      <c r="UHN72" s="18"/>
      <c r="UHO72" s="18"/>
      <c r="UHP72" s="18"/>
      <c r="UHQ72" s="18"/>
      <c r="UHR72" s="18"/>
      <c r="UHS72" s="18"/>
      <c r="UHT72" s="18"/>
      <c r="UHU72" s="18"/>
      <c r="UHV72" s="18"/>
      <c r="UHW72" s="18"/>
      <c r="UHX72" s="18"/>
      <c r="UHY72" s="18"/>
      <c r="UHZ72" s="18"/>
      <c r="UIA72" s="18"/>
      <c r="UIB72" s="18"/>
      <c r="UIC72" s="18"/>
      <c r="UID72" s="18"/>
      <c r="UIE72" s="18"/>
      <c r="UIF72" s="18"/>
      <c r="UIG72" s="18"/>
      <c r="UIH72" s="18"/>
      <c r="UII72" s="18"/>
      <c r="UIJ72" s="18"/>
      <c r="UIK72" s="18"/>
      <c r="UIL72" s="18"/>
      <c r="UIM72" s="18"/>
      <c r="UIN72" s="18"/>
      <c r="UIO72" s="18"/>
      <c r="UIP72" s="18"/>
      <c r="UIQ72" s="18"/>
      <c r="UIR72" s="18"/>
      <c r="UIS72" s="18"/>
      <c r="UIT72" s="18"/>
      <c r="UIU72" s="18"/>
      <c r="UIV72" s="18"/>
      <c r="UIW72" s="18"/>
      <c r="UIX72" s="18"/>
      <c r="UIY72" s="18"/>
      <c r="UIZ72" s="18"/>
      <c r="UJA72" s="18"/>
      <c r="UJB72" s="18"/>
      <c r="UJC72" s="18"/>
      <c r="UJD72" s="18"/>
      <c r="UJE72" s="18"/>
      <c r="UJF72" s="18"/>
      <c r="UJG72" s="18"/>
      <c r="UJH72" s="18"/>
      <c r="UJI72" s="18"/>
      <c r="UJJ72" s="18"/>
      <c r="UJK72" s="18"/>
      <c r="UJL72" s="18"/>
      <c r="UJM72" s="18"/>
      <c r="UJN72" s="18"/>
      <c r="UJO72" s="18"/>
      <c r="UJP72" s="18"/>
      <c r="UJQ72" s="18"/>
      <c r="UJR72" s="18"/>
      <c r="UJS72" s="18"/>
      <c r="UJT72" s="18"/>
      <c r="UJU72" s="18"/>
      <c r="UJV72" s="18"/>
      <c r="UJW72" s="18"/>
      <c r="UJX72" s="18"/>
      <c r="UJY72" s="18"/>
      <c r="UJZ72" s="18"/>
      <c r="UKA72" s="18"/>
      <c r="UKB72" s="18"/>
      <c r="UKC72" s="18"/>
      <c r="UKD72" s="18"/>
      <c r="UKE72" s="18"/>
      <c r="UKF72" s="18"/>
      <c r="UKG72" s="18"/>
      <c r="UKH72" s="18"/>
      <c r="UKI72" s="18"/>
      <c r="UKJ72" s="18"/>
      <c r="UKK72" s="18"/>
      <c r="UKL72" s="18"/>
      <c r="UKM72" s="18"/>
      <c r="UKN72" s="18"/>
      <c r="UKO72" s="18"/>
      <c r="UKP72" s="18"/>
      <c r="UKQ72" s="18"/>
      <c r="UKR72" s="18"/>
      <c r="UKS72" s="18"/>
      <c r="UKT72" s="18"/>
      <c r="UKU72" s="18"/>
      <c r="UKV72" s="18"/>
      <c r="UKW72" s="18"/>
      <c r="UKX72" s="18"/>
      <c r="UKY72" s="18"/>
      <c r="UKZ72" s="18"/>
      <c r="ULA72" s="18"/>
      <c r="ULB72" s="18"/>
      <c r="ULC72" s="18"/>
      <c r="ULD72" s="18"/>
      <c r="ULE72" s="18"/>
      <c r="ULF72" s="18"/>
      <c r="ULG72" s="18"/>
      <c r="ULH72" s="18"/>
      <c r="ULI72" s="18"/>
      <c r="ULJ72" s="18"/>
      <c r="ULK72" s="18"/>
      <c r="ULL72" s="18"/>
      <c r="ULM72" s="18"/>
      <c r="ULN72" s="18"/>
      <c r="ULO72" s="18"/>
      <c r="ULP72" s="18"/>
      <c r="ULQ72" s="18"/>
      <c r="ULR72" s="18"/>
      <c r="ULS72" s="18"/>
      <c r="ULT72" s="18"/>
      <c r="ULU72" s="18"/>
      <c r="ULV72" s="18"/>
      <c r="ULW72" s="18"/>
      <c r="ULX72" s="18"/>
      <c r="ULY72" s="18"/>
      <c r="ULZ72" s="18"/>
      <c r="UMA72" s="18"/>
      <c r="UMB72" s="18"/>
      <c r="UMC72" s="18"/>
      <c r="UMD72" s="18"/>
      <c r="UME72" s="18"/>
      <c r="UMF72" s="18"/>
      <c r="UMG72" s="18"/>
      <c r="UMH72" s="18"/>
      <c r="UMI72" s="18"/>
      <c r="UMJ72" s="18"/>
      <c r="UMK72" s="18"/>
      <c r="UML72" s="18"/>
      <c r="UMM72" s="18"/>
      <c r="UMN72" s="18"/>
      <c r="UMO72" s="18"/>
      <c r="UMP72" s="18"/>
      <c r="UMQ72" s="18"/>
      <c r="UMR72" s="18"/>
      <c r="UMS72" s="18"/>
      <c r="UMT72" s="18"/>
      <c r="UMU72" s="18"/>
      <c r="UMV72" s="18"/>
      <c r="UMW72" s="18"/>
      <c r="UMX72" s="18"/>
      <c r="UMY72" s="18"/>
      <c r="UMZ72" s="18"/>
      <c r="UNA72" s="18"/>
      <c r="UNB72" s="18"/>
      <c r="UNC72" s="18"/>
      <c r="UND72" s="18"/>
      <c r="UNE72" s="18"/>
      <c r="UNF72" s="18"/>
      <c r="UNG72" s="18"/>
      <c r="UNH72" s="18"/>
      <c r="UNI72" s="18"/>
      <c r="UNJ72" s="18"/>
      <c r="UNK72" s="18"/>
      <c r="UNL72" s="18"/>
      <c r="UNM72" s="18"/>
      <c r="UNN72" s="18"/>
      <c r="UNO72" s="18"/>
      <c r="UNP72" s="18"/>
      <c r="UNQ72" s="18"/>
      <c r="UNR72" s="18"/>
      <c r="UNS72" s="18"/>
      <c r="UNT72" s="18"/>
      <c r="UNU72" s="18"/>
      <c r="UNV72" s="18"/>
      <c r="UNW72" s="18"/>
      <c r="UNX72" s="18"/>
      <c r="UNY72" s="18"/>
      <c r="UNZ72" s="18"/>
      <c r="UOA72" s="18"/>
      <c r="UOB72" s="18"/>
      <c r="UOC72" s="18"/>
      <c r="UOD72" s="18"/>
      <c r="UOE72" s="18"/>
      <c r="UOF72" s="18"/>
      <c r="UOG72" s="18"/>
      <c r="UOH72" s="18"/>
      <c r="UOI72" s="18"/>
      <c r="UOJ72" s="18"/>
      <c r="UOK72" s="18"/>
      <c r="UOL72" s="18"/>
      <c r="UOM72" s="18"/>
      <c r="UON72" s="18"/>
      <c r="UOO72" s="18"/>
      <c r="UOP72" s="18"/>
      <c r="UOQ72" s="18"/>
      <c r="UOR72" s="18"/>
      <c r="UOS72" s="18"/>
      <c r="UOT72" s="18"/>
      <c r="UOU72" s="18"/>
      <c r="UOV72" s="18"/>
      <c r="UOW72" s="18"/>
      <c r="UOX72" s="18"/>
      <c r="UOY72" s="18"/>
      <c r="UOZ72" s="18"/>
      <c r="UPA72" s="18"/>
      <c r="UPB72" s="18"/>
      <c r="UPC72" s="18"/>
      <c r="UPD72" s="18"/>
      <c r="UPE72" s="18"/>
      <c r="UPF72" s="18"/>
      <c r="UPG72" s="18"/>
      <c r="UPH72" s="18"/>
      <c r="UPI72" s="18"/>
      <c r="UPJ72" s="18"/>
      <c r="UPK72" s="18"/>
      <c r="UPL72" s="18"/>
      <c r="UPM72" s="18"/>
      <c r="UPN72" s="18"/>
      <c r="UPO72" s="18"/>
      <c r="UPP72" s="18"/>
      <c r="UPQ72" s="18"/>
      <c r="UPR72" s="18"/>
      <c r="UPS72" s="18"/>
      <c r="UPT72" s="18"/>
      <c r="UPU72" s="18"/>
      <c r="UPV72" s="18"/>
      <c r="UPW72" s="18"/>
      <c r="UPX72" s="18"/>
      <c r="UPY72" s="18"/>
      <c r="UPZ72" s="18"/>
      <c r="UQA72" s="18"/>
      <c r="UQB72" s="18"/>
      <c r="UQC72" s="18"/>
      <c r="UQD72" s="18"/>
      <c r="UQE72" s="18"/>
      <c r="UQF72" s="18"/>
      <c r="UQG72" s="18"/>
      <c r="UQH72" s="18"/>
      <c r="UQI72" s="18"/>
      <c r="UQJ72" s="18"/>
      <c r="UQK72" s="18"/>
      <c r="UQL72" s="18"/>
      <c r="UQM72" s="18"/>
      <c r="UQN72" s="18"/>
      <c r="UQO72" s="18"/>
      <c r="UQP72" s="18"/>
      <c r="UQQ72" s="18"/>
      <c r="UQR72" s="18"/>
      <c r="UQS72" s="18"/>
      <c r="UQT72" s="18"/>
      <c r="UQU72" s="18"/>
      <c r="UQV72" s="18"/>
      <c r="UQW72" s="18"/>
      <c r="UQX72" s="18"/>
      <c r="UQY72" s="18"/>
      <c r="UQZ72" s="18"/>
      <c r="URA72" s="18"/>
      <c r="URB72" s="18"/>
      <c r="URC72" s="18"/>
      <c r="URD72" s="18"/>
      <c r="URE72" s="18"/>
      <c r="URF72" s="18"/>
      <c r="URG72" s="18"/>
      <c r="URH72" s="18"/>
      <c r="URI72" s="18"/>
      <c r="URJ72" s="18"/>
      <c r="URK72" s="18"/>
      <c r="URL72" s="18"/>
      <c r="URM72" s="18"/>
      <c r="URN72" s="18"/>
      <c r="URO72" s="18"/>
      <c r="URP72" s="18"/>
      <c r="URQ72" s="18"/>
      <c r="URR72" s="18"/>
      <c r="URS72" s="18"/>
      <c r="URT72" s="18"/>
      <c r="URU72" s="18"/>
      <c r="URV72" s="18"/>
      <c r="URW72" s="18"/>
      <c r="URX72" s="18"/>
      <c r="URY72" s="18"/>
      <c r="URZ72" s="18"/>
      <c r="USA72" s="18"/>
      <c r="USB72" s="18"/>
      <c r="USC72" s="18"/>
      <c r="USD72" s="18"/>
      <c r="USE72" s="18"/>
      <c r="USF72" s="18"/>
      <c r="USG72" s="18"/>
      <c r="USH72" s="18"/>
      <c r="USI72" s="18"/>
      <c r="USJ72" s="18"/>
      <c r="USK72" s="18"/>
      <c r="USL72" s="18"/>
      <c r="USM72" s="18"/>
      <c r="USN72" s="18"/>
      <c r="USO72" s="18"/>
      <c r="USP72" s="18"/>
      <c r="USQ72" s="18"/>
      <c r="USR72" s="18"/>
      <c r="USS72" s="18"/>
      <c r="UST72" s="18"/>
      <c r="USU72" s="18"/>
      <c r="USV72" s="18"/>
      <c r="USW72" s="18"/>
      <c r="USX72" s="18"/>
      <c r="USY72" s="18"/>
      <c r="USZ72" s="18"/>
      <c r="UTA72" s="18"/>
      <c r="UTB72" s="18"/>
      <c r="UTC72" s="18"/>
      <c r="UTD72" s="18"/>
      <c r="UTE72" s="18"/>
      <c r="UTF72" s="18"/>
      <c r="UTG72" s="18"/>
      <c r="UTH72" s="18"/>
      <c r="UTI72" s="18"/>
      <c r="UTJ72" s="18"/>
      <c r="UTK72" s="18"/>
      <c r="UTL72" s="18"/>
      <c r="UTM72" s="18"/>
      <c r="UTN72" s="18"/>
      <c r="UTO72" s="18"/>
      <c r="UTP72" s="18"/>
      <c r="UTQ72" s="18"/>
      <c r="UTR72" s="18"/>
      <c r="UTS72" s="18"/>
      <c r="UTT72" s="18"/>
      <c r="UTU72" s="18"/>
      <c r="UTV72" s="18"/>
      <c r="UTW72" s="18"/>
      <c r="UTX72" s="18"/>
      <c r="UTY72" s="18"/>
      <c r="UTZ72" s="18"/>
      <c r="UUA72" s="18"/>
      <c r="UUB72" s="18"/>
      <c r="UUC72" s="18"/>
      <c r="UUD72" s="18"/>
      <c r="UUE72" s="18"/>
      <c r="UUF72" s="18"/>
      <c r="UUG72" s="18"/>
      <c r="UUH72" s="18"/>
      <c r="UUI72" s="18"/>
      <c r="UUJ72" s="18"/>
      <c r="UUK72" s="18"/>
      <c r="UUL72" s="18"/>
      <c r="UUM72" s="18"/>
      <c r="UUN72" s="18"/>
      <c r="UUO72" s="18"/>
      <c r="UUP72" s="18"/>
      <c r="UUQ72" s="18"/>
      <c r="UUR72" s="18"/>
      <c r="UUS72" s="18"/>
      <c r="UUT72" s="18"/>
      <c r="UUU72" s="18"/>
      <c r="UUV72" s="18"/>
      <c r="UUW72" s="18"/>
      <c r="UUX72" s="18"/>
      <c r="UUY72" s="18"/>
      <c r="UUZ72" s="18"/>
      <c r="UVA72" s="18"/>
      <c r="UVB72" s="18"/>
      <c r="UVC72" s="18"/>
      <c r="UVD72" s="18"/>
      <c r="UVE72" s="18"/>
      <c r="UVF72" s="18"/>
      <c r="UVG72" s="18"/>
      <c r="UVH72" s="18"/>
      <c r="UVI72" s="18"/>
      <c r="UVJ72" s="18"/>
      <c r="UVK72" s="18"/>
      <c r="UVL72" s="18"/>
      <c r="UVM72" s="18"/>
      <c r="UVN72" s="18"/>
      <c r="UVO72" s="18"/>
      <c r="UVP72" s="18"/>
      <c r="UVQ72" s="18"/>
      <c r="UVR72" s="18"/>
      <c r="UVS72" s="18"/>
      <c r="UVT72" s="18"/>
      <c r="UVU72" s="18"/>
      <c r="UVV72" s="18"/>
      <c r="UVW72" s="18"/>
      <c r="UVX72" s="18"/>
      <c r="UVY72" s="18"/>
      <c r="UVZ72" s="18"/>
      <c r="UWA72" s="18"/>
      <c r="UWB72" s="18"/>
      <c r="UWC72" s="18"/>
      <c r="UWD72" s="18"/>
      <c r="UWE72" s="18"/>
      <c r="UWF72" s="18"/>
      <c r="UWG72" s="18"/>
      <c r="UWH72" s="18"/>
      <c r="UWI72" s="18"/>
      <c r="UWJ72" s="18"/>
      <c r="UWK72" s="18"/>
      <c r="UWL72" s="18"/>
      <c r="UWM72" s="18"/>
      <c r="UWN72" s="18"/>
      <c r="UWO72" s="18"/>
      <c r="UWP72" s="18"/>
      <c r="UWQ72" s="18"/>
      <c r="UWR72" s="18"/>
      <c r="UWS72" s="18"/>
      <c r="UWT72" s="18"/>
      <c r="UWU72" s="18"/>
      <c r="UWV72" s="18"/>
      <c r="UWW72" s="18"/>
      <c r="UWX72" s="18"/>
      <c r="UWY72" s="18"/>
      <c r="UWZ72" s="18"/>
      <c r="UXA72" s="18"/>
      <c r="UXB72" s="18"/>
      <c r="UXC72" s="18"/>
      <c r="UXD72" s="18"/>
      <c r="UXE72" s="18"/>
      <c r="UXF72" s="18"/>
      <c r="UXG72" s="18"/>
      <c r="UXH72" s="18"/>
      <c r="UXI72" s="18"/>
      <c r="UXJ72" s="18"/>
      <c r="UXK72" s="18"/>
      <c r="UXL72" s="18"/>
      <c r="UXM72" s="18"/>
      <c r="UXN72" s="18"/>
      <c r="UXO72" s="18"/>
      <c r="UXP72" s="18"/>
      <c r="UXQ72" s="18"/>
      <c r="UXR72" s="18"/>
      <c r="UXS72" s="18"/>
      <c r="UXT72" s="18"/>
      <c r="UXU72" s="18"/>
      <c r="UXV72" s="18"/>
      <c r="UXW72" s="18"/>
      <c r="UXX72" s="18"/>
      <c r="UXY72" s="18"/>
      <c r="UXZ72" s="18"/>
      <c r="UYA72" s="18"/>
      <c r="UYB72" s="18"/>
      <c r="UYC72" s="18"/>
      <c r="UYD72" s="18"/>
      <c r="UYE72" s="18"/>
      <c r="UYF72" s="18"/>
      <c r="UYG72" s="18"/>
      <c r="UYH72" s="18"/>
      <c r="UYI72" s="18"/>
      <c r="UYJ72" s="18"/>
      <c r="UYK72" s="18"/>
      <c r="UYL72" s="18"/>
      <c r="UYM72" s="18"/>
      <c r="UYN72" s="18"/>
      <c r="UYO72" s="18"/>
      <c r="UYP72" s="18"/>
      <c r="UYQ72" s="18"/>
      <c r="UYR72" s="18"/>
      <c r="UYS72" s="18"/>
      <c r="UYT72" s="18"/>
      <c r="UYU72" s="18"/>
      <c r="UYV72" s="18"/>
      <c r="UYW72" s="18"/>
      <c r="UYX72" s="18"/>
      <c r="UYY72" s="18"/>
      <c r="UYZ72" s="18"/>
      <c r="UZA72" s="18"/>
      <c r="UZB72" s="18"/>
      <c r="UZC72" s="18"/>
      <c r="UZD72" s="18"/>
      <c r="UZE72" s="18"/>
      <c r="UZF72" s="18"/>
      <c r="UZG72" s="18"/>
      <c r="UZH72" s="18"/>
      <c r="UZI72" s="18"/>
      <c r="UZJ72" s="18"/>
      <c r="UZK72" s="18"/>
      <c r="UZL72" s="18"/>
      <c r="UZM72" s="18"/>
      <c r="UZN72" s="18"/>
      <c r="UZO72" s="18"/>
      <c r="UZP72" s="18"/>
      <c r="UZQ72" s="18"/>
      <c r="UZR72" s="18"/>
      <c r="UZS72" s="18"/>
      <c r="UZT72" s="18"/>
      <c r="UZU72" s="18"/>
      <c r="UZV72" s="18"/>
      <c r="UZW72" s="18"/>
      <c r="UZX72" s="18"/>
      <c r="UZY72" s="18"/>
      <c r="UZZ72" s="18"/>
      <c r="VAA72" s="18"/>
      <c r="VAB72" s="18"/>
      <c r="VAC72" s="18"/>
      <c r="VAD72" s="18"/>
      <c r="VAE72" s="18"/>
      <c r="VAF72" s="18"/>
      <c r="VAG72" s="18"/>
      <c r="VAH72" s="18"/>
      <c r="VAI72" s="18"/>
      <c r="VAJ72" s="18"/>
      <c r="VAK72" s="18"/>
      <c r="VAL72" s="18"/>
      <c r="VAM72" s="18"/>
      <c r="VAN72" s="18"/>
      <c r="VAO72" s="18"/>
      <c r="VAP72" s="18"/>
      <c r="VAQ72" s="18"/>
      <c r="VAR72" s="18"/>
      <c r="VAS72" s="18"/>
      <c r="VAT72" s="18"/>
      <c r="VAU72" s="18"/>
      <c r="VAV72" s="18"/>
      <c r="VAW72" s="18"/>
      <c r="VAX72" s="18"/>
      <c r="VAY72" s="18"/>
      <c r="VAZ72" s="18"/>
      <c r="VBA72" s="18"/>
      <c r="VBB72" s="18"/>
      <c r="VBC72" s="18"/>
      <c r="VBD72" s="18"/>
      <c r="VBE72" s="18"/>
      <c r="VBF72" s="18"/>
      <c r="VBG72" s="18"/>
      <c r="VBH72" s="18"/>
      <c r="VBI72" s="18"/>
      <c r="VBJ72" s="18"/>
      <c r="VBK72" s="18"/>
      <c r="VBL72" s="18"/>
      <c r="VBM72" s="18"/>
      <c r="VBN72" s="18"/>
      <c r="VBO72" s="18"/>
      <c r="VBP72" s="18"/>
      <c r="VBQ72" s="18"/>
      <c r="VBR72" s="18"/>
      <c r="VBS72" s="18"/>
      <c r="VBT72" s="18"/>
      <c r="VBU72" s="18"/>
      <c r="VBV72" s="18"/>
      <c r="VBW72" s="18"/>
      <c r="VBX72" s="18"/>
      <c r="VBY72" s="18"/>
      <c r="VBZ72" s="18"/>
      <c r="VCA72" s="18"/>
      <c r="VCB72" s="18"/>
      <c r="VCC72" s="18"/>
      <c r="VCD72" s="18"/>
      <c r="VCE72" s="18"/>
      <c r="VCF72" s="18"/>
      <c r="VCG72" s="18"/>
      <c r="VCH72" s="18"/>
      <c r="VCI72" s="18"/>
      <c r="VCJ72" s="18"/>
      <c r="VCK72" s="18"/>
      <c r="VCL72" s="18"/>
      <c r="VCM72" s="18"/>
      <c r="VCN72" s="18"/>
      <c r="VCO72" s="18"/>
      <c r="VCP72" s="18"/>
      <c r="VCQ72" s="18"/>
      <c r="VCR72" s="18"/>
      <c r="VCS72" s="18"/>
      <c r="VCT72" s="18"/>
      <c r="VCU72" s="18"/>
      <c r="VCV72" s="18"/>
      <c r="VCW72" s="18"/>
      <c r="VCX72" s="18"/>
      <c r="VCY72" s="18"/>
      <c r="VCZ72" s="18"/>
      <c r="VDA72" s="18"/>
      <c r="VDB72" s="18"/>
      <c r="VDC72" s="18"/>
      <c r="VDD72" s="18"/>
      <c r="VDE72" s="18"/>
      <c r="VDF72" s="18"/>
      <c r="VDG72" s="18"/>
      <c r="VDH72" s="18"/>
      <c r="VDI72" s="18"/>
      <c r="VDJ72" s="18"/>
      <c r="VDK72" s="18"/>
      <c r="VDL72" s="18"/>
      <c r="VDM72" s="18"/>
      <c r="VDN72" s="18"/>
      <c r="VDO72" s="18"/>
      <c r="VDP72" s="18"/>
      <c r="VDQ72" s="18"/>
      <c r="VDR72" s="18"/>
      <c r="VDS72" s="18"/>
      <c r="VDT72" s="18"/>
      <c r="VDU72" s="18"/>
      <c r="VDV72" s="18"/>
      <c r="VDW72" s="18"/>
      <c r="VDX72" s="18"/>
      <c r="VDY72" s="18"/>
      <c r="VDZ72" s="18"/>
      <c r="VEA72" s="18"/>
      <c r="VEB72" s="18"/>
      <c r="VEC72" s="18"/>
      <c r="VED72" s="18"/>
      <c r="VEE72" s="18"/>
      <c r="VEF72" s="18"/>
      <c r="VEG72" s="18"/>
      <c r="VEH72" s="18"/>
      <c r="VEI72" s="18"/>
      <c r="VEJ72" s="18"/>
      <c r="VEK72" s="18"/>
      <c r="VEL72" s="18"/>
      <c r="VEM72" s="18"/>
      <c r="VEN72" s="18"/>
      <c r="VEO72" s="18"/>
      <c r="VEP72" s="18"/>
      <c r="VEQ72" s="18"/>
      <c r="VER72" s="18"/>
      <c r="VES72" s="18"/>
      <c r="VET72" s="18"/>
      <c r="VEU72" s="18"/>
      <c r="VEV72" s="18"/>
      <c r="VEW72" s="18"/>
      <c r="VEX72" s="18"/>
      <c r="VEY72" s="18"/>
      <c r="VEZ72" s="18"/>
      <c r="VFA72" s="18"/>
      <c r="VFB72" s="18"/>
      <c r="VFC72" s="18"/>
      <c r="VFD72" s="18"/>
      <c r="VFE72" s="18"/>
      <c r="VFF72" s="18"/>
      <c r="VFG72" s="18"/>
      <c r="VFH72" s="18"/>
      <c r="VFI72" s="18"/>
      <c r="VFJ72" s="18"/>
      <c r="VFK72" s="18"/>
      <c r="VFL72" s="18"/>
      <c r="VFM72" s="18"/>
      <c r="VFN72" s="18"/>
      <c r="VFO72" s="18"/>
      <c r="VFP72" s="18"/>
      <c r="VFQ72" s="18"/>
      <c r="VFR72" s="18"/>
      <c r="VFS72" s="18"/>
      <c r="VFT72" s="18"/>
      <c r="VFU72" s="18"/>
      <c r="VFV72" s="18"/>
      <c r="VFW72" s="18"/>
      <c r="VFX72" s="18"/>
      <c r="VFY72" s="18"/>
      <c r="VFZ72" s="18"/>
      <c r="VGA72" s="18"/>
      <c r="VGB72" s="18"/>
      <c r="VGC72" s="18"/>
      <c r="VGD72" s="18"/>
      <c r="VGE72" s="18"/>
      <c r="VGF72" s="18"/>
      <c r="VGG72" s="18"/>
      <c r="VGH72" s="18"/>
      <c r="VGI72" s="18"/>
      <c r="VGJ72" s="18"/>
      <c r="VGK72" s="18"/>
      <c r="VGL72" s="18"/>
      <c r="VGM72" s="18"/>
      <c r="VGN72" s="18"/>
      <c r="VGO72" s="18"/>
      <c r="VGP72" s="18"/>
      <c r="VGQ72" s="18"/>
      <c r="VGR72" s="18"/>
      <c r="VGS72" s="18"/>
      <c r="VGT72" s="18"/>
      <c r="VGU72" s="18"/>
      <c r="VGV72" s="18"/>
      <c r="VGW72" s="18"/>
      <c r="VGX72" s="18"/>
      <c r="VGY72" s="18"/>
      <c r="VGZ72" s="18"/>
      <c r="VHA72" s="18"/>
      <c r="VHB72" s="18"/>
      <c r="VHC72" s="18"/>
      <c r="VHD72" s="18"/>
      <c r="VHE72" s="18"/>
      <c r="VHF72" s="18"/>
      <c r="VHG72" s="18"/>
      <c r="VHH72" s="18"/>
      <c r="VHI72" s="18"/>
      <c r="VHJ72" s="18"/>
      <c r="VHK72" s="18"/>
      <c r="VHL72" s="18"/>
      <c r="VHM72" s="18"/>
      <c r="VHN72" s="18"/>
      <c r="VHO72" s="18"/>
      <c r="VHP72" s="18"/>
      <c r="VHQ72" s="18"/>
      <c r="VHR72" s="18"/>
      <c r="VHS72" s="18"/>
      <c r="VHT72" s="18"/>
      <c r="VHU72" s="18"/>
      <c r="VHV72" s="18"/>
      <c r="VHW72" s="18"/>
      <c r="VHX72" s="18"/>
      <c r="VHY72" s="18"/>
      <c r="VHZ72" s="18"/>
      <c r="VIA72" s="18"/>
      <c r="VIB72" s="18"/>
      <c r="VIC72" s="18"/>
      <c r="VID72" s="18"/>
      <c r="VIE72" s="18"/>
      <c r="VIF72" s="18"/>
      <c r="VIG72" s="18"/>
      <c r="VIH72" s="18"/>
      <c r="VII72" s="18"/>
      <c r="VIJ72" s="18"/>
      <c r="VIK72" s="18"/>
      <c r="VIL72" s="18"/>
      <c r="VIM72" s="18"/>
      <c r="VIN72" s="18"/>
      <c r="VIO72" s="18"/>
      <c r="VIP72" s="18"/>
      <c r="VIQ72" s="18"/>
      <c r="VIR72" s="18"/>
      <c r="VIS72" s="18"/>
      <c r="VIT72" s="18"/>
      <c r="VIU72" s="18"/>
      <c r="VIV72" s="18"/>
      <c r="VIW72" s="18"/>
      <c r="VIX72" s="18"/>
      <c r="VIY72" s="18"/>
      <c r="VIZ72" s="18"/>
      <c r="VJA72" s="18"/>
      <c r="VJB72" s="18"/>
      <c r="VJC72" s="18"/>
      <c r="VJD72" s="18"/>
      <c r="VJE72" s="18"/>
      <c r="VJF72" s="18"/>
      <c r="VJG72" s="18"/>
      <c r="VJH72" s="18"/>
      <c r="VJI72" s="18"/>
      <c r="VJJ72" s="18"/>
      <c r="VJK72" s="18"/>
      <c r="VJL72" s="18"/>
      <c r="VJM72" s="18"/>
      <c r="VJN72" s="18"/>
      <c r="VJO72" s="18"/>
      <c r="VJP72" s="18"/>
      <c r="VJQ72" s="18"/>
      <c r="VJR72" s="18"/>
      <c r="VJS72" s="18"/>
      <c r="VJT72" s="18"/>
      <c r="VJU72" s="18"/>
      <c r="VJV72" s="18"/>
      <c r="VJW72" s="18"/>
      <c r="VJX72" s="18"/>
      <c r="VJY72" s="18"/>
      <c r="VJZ72" s="18"/>
      <c r="VKA72" s="18"/>
      <c r="VKB72" s="18"/>
      <c r="VKC72" s="18"/>
      <c r="VKD72" s="18"/>
      <c r="VKE72" s="18"/>
      <c r="VKF72" s="18"/>
      <c r="VKG72" s="18"/>
      <c r="VKH72" s="18"/>
      <c r="VKI72" s="18"/>
      <c r="VKJ72" s="18"/>
      <c r="VKK72" s="18"/>
      <c r="VKL72" s="18"/>
      <c r="VKM72" s="18"/>
      <c r="VKN72" s="18"/>
      <c r="VKO72" s="18"/>
      <c r="VKP72" s="18"/>
      <c r="VKQ72" s="18"/>
      <c r="VKR72" s="18"/>
      <c r="VKS72" s="18"/>
      <c r="VKT72" s="18"/>
      <c r="VKU72" s="18"/>
      <c r="VKV72" s="18"/>
      <c r="VKW72" s="18"/>
      <c r="VKX72" s="18"/>
      <c r="VKY72" s="18"/>
      <c r="VKZ72" s="18"/>
      <c r="VLA72" s="18"/>
      <c r="VLB72" s="18"/>
      <c r="VLC72" s="18"/>
      <c r="VLD72" s="18"/>
      <c r="VLE72" s="18"/>
      <c r="VLF72" s="18"/>
      <c r="VLG72" s="18"/>
      <c r="VLH72" s="18"/>
      <c r="VLI72" s="18"/>
      <c r="VLJ72" s="18"/>
      <c r="VLK72" s="18"/>
      <c r="VLL72" s="18"/>
      <c r="VLM72" s="18"/>
      <c r="VLN72" s="18"/>
      <c r="VLO72" s="18"/>
      <c r="VLP72" s="18"/>
      <c r="VLQ72" s="18"/>
      <c r="VLR72" s="18"/>
      <c r="VLS72" s="18"/>
      <c r="VLT72" s="18"/>
      <c r="VLU72" s="18"/>
      <c r="VLV72" s="18"/>
      <c r="VLW72" s="18"/>
      <c r="VLX72" s="18"/>
      <c r="VLY72" s="18"/>
      <c r="VLZ72" s="18"/>
      <c r="VMA72" s="18"/>
      <c r="VMB72" s="18"/>
      <c r="VMC72" s="18"/>
      <c r="VMD72" s="18"/>
      <c r="VME72" s="18"/>
      <c r="VMF72" s="18"/>
      <c r="VMG72" s="18"/>
      <c r="VMH72" s="18"/>
      <c r="VMI72" s="18"/>
      <c r="VMJ72" s="18"/>
      <c r="VMK72" s="18"/>
      <c r="VML72" s="18"/>
      <c r="VMM72" s="18"/>
      <c r="VMN72" s="18"/>
      <c r="VMO72" s="18"/>
      <c r="VMP72" s="18"/>
      <c r="VMQ72" s="18"/>
      <c r="VMR72" s="18"/>
      <c r="VMS72" s="18"/>
      <c r="VMT72" s="18"/>
      <c r="VMU72" s="18"/>
      <c r="VMV72" s="18"/>
      <c r="VMW72" s="18"/>
      <c r="VMX72" s="18"/>
      <c r="VMY72" s="18"/>
      <c r="VMZ72" s="18"/>
      <c r="VNA72" s="18"/>
      <c r="VNB72" s="18"/>
      <c r="VNC72" s="18"/>
      <c r="VND72" s="18"/>
      <c r="VNE72" s="18"/>
      <c r="VNF72" s="18"/>
      <c r="VNG72" s="18"/>
      <c r="VNH72" s="18"/>
      <c r="VNI72" s="18"/>
      <c r="VNJ72" s="18"/>
      <c r="VNK72" s="18"/>
      <c r="VNL72" s="18"/>
      <c r="VNM72" s="18"/>
      <c r="VNN72" s="18"/>
      <c r="VNO72" s="18"/>
      <c r="VNP72" s="18"/>
      <c r="VNQ72" s="18"/>
      <c r="VNR72" s="18"/>
      <c r="VNS72" s="18"/>
      <c r="VNT72" s="18"/>
      <c r="VNU72" s="18"/>
      <c r="VNV72" s="18"/>
      <c r="VNW72" s="18"/>
      <c r="VNX72" s="18"/>
      <c r="VNY72" s="18"/>
      <c r="VNZ72" s="18"/>
      <c r="VOA72" s="18"/>
      <c r="VOB72" s="18"/>
      <c r="VOC72" s="18"/>
      <c r="VOD72" s="18"/>
      <c r="VOE72" s="18"/>
      <c r="VOF72" s="18"/>
      <c r="VOG72" s="18"/>
      <c r="VOH72" s="18"/>
      <c r="VOI72" s="18"/>
      <c r="VOJ72" s="18"/>
      <c r="VOK72" s="18"/>
      <c r="VOL72" s="18"/>
      <c r="VOM72" s="18"/>
      <c r="VON72" s="18"/>
      <c r="VOO72" s="18"/>
      <c r="VOP72" s="18"/>
      <c r="VOQ72" s="18"/>
      <c r="VOR72" s="18"/>
      <c r="VOS72" s="18"/>
      <c r="VOT72" s="18"/>
      <c r="VOU72" s="18"/>
      <c r="VOV72" s="18"/>
      <c r="VOW72" s="18"/>
      <c r="VOX72" s="18"/>
      <c r="VOY72" s="18"/>
      <c r="VOZ72" s="18"/>
      <c r="VPA72" s="18"/>
      <c r="VPB72" s="18"/>
      <c r="VPC72" s="18"/>
      <c r="VPD72" s="18"/>
      <c r="VPE72" s="18"/>
      <c r="VPF72" s="18"/>
      <c r="VPG72" s="18"/>
      <c r="VPH72" s="18"/>
      <c r="VPI72" s="18"/>
      <c r="VPJ72" s="18"/>
      <c r="VPK72" s="18"/>
      <c r="VPL72" s="18"/>
      <c r="VPM72" s="18"/>
      <c r="VPN72" s="18"/>
      <c r="VPO72" s="18"/>
      <c r="VPP72" s="18"/>
      <c r="VPQ72" s="18"/>
      <c r="VPR72" s="18"/>
      <c r="VPS72" s="18"/>
      <c r="VPT72" s="18"/>
      <c r="VPU72" s="18"/>
      <c r="VPV72" s="18"/>
      <c r="VPW72" s="18"/>
      <c r="VPX72" s="18"/>
      <c r="VPY72" s="18"/>
      <c r="VPZ72" s="18"/>
      <c r="VQA72" s="18"/>
      <c r="VQB72" s="18"/>
      <c r="VQC72" s="18"/>
      <c r="VQD72" s="18"/>
      <c r="VQE72" s="18"/>
      <c r="VQF72" s="18"/>
      <c r="VQG72" s="18"/>
      <c r="VQH72" s="18"/>
      <c r="VQI72" s="18"/>
      <c r="VQJ72" s="18"/>
      <c r="VQK72" s="18"/>
      <c r="VQL72" s="18"/>
      <c r="VQM72" s="18"/>
      <c r="VQN72" s="18"/>
      <c r="VQO72" s="18"/>
      <c r="VQP72" s="18"/>
      <c r="VQQ72" s="18"/>
      <c r="VQR72" s="18"/>
      <c r="VQS72" s="18"/>
      <c r="VQT72" s="18"/>
      <c r="VQU72" s="18"/>
      <c r="VQV72" s="18"/>
      <c r="VQW72" s="18"/>
      <c r="VQX72" s="18"/>
      <c r="VQY72" s="18"/>
      <c r="VQZ72" s="18"/>
      <c r="VRA72" s="18"/>
      <c r="VRB72" s="18"/>
      <c r="VRC72" s="18"/>
      <c r="VRD72" s="18"/>
      <c r="VRE72" s="18"/>
      <c r="VRF72" s="18"/>
      <c r="VRG72" s="18"/>
      <c r="VRH72" s="18"/>
      <c r="VRI72" s="18"/>
      <c r="VRJ72" s="18"/>
      <c r="VRK72" s="18"/>
      <c r="VRL72" s="18"/>
      <c r="VRM72" s="18"/>
      <c r="VRN72" s="18"/>
      <c r="VRO72" s="18"/>
      <c r="VRP72" s="18"/>
      <c r="VRQ72" s="18"/>
      <c r="VRR72" s="18"/>
      <c r="VRS72" s="18"/>
      <c r="VRT72" s="18"/>
      <c r="VRU72" s="18"/>
      <c r="VRV72" s="18"/>
      <c r="VRW72" s="18"/>
      <c r="VRX72" s="18"/>
      <c r="VRY72" s="18"/>
      <c r="VRZ72" s="18"/>
      <c r="VSA72" s="18"/>
      <c r="VSB72" s="18"/>
      <c r="VSC72" s="18"/>
      <c r="VSD72" s="18"/>
      <c r="VSE72" s="18"/>
      <c r="VSF72" s="18"/>
      <c r="VSG72" s="18"/>
      <c r="VSH72" s="18"/>
      <c r="VSI72" s="18"/>
      <c r="VSJ72" s="18"/>
      <c r="VSK72" s="18"/>
      <c r="VSL72" s="18"/>
      <c r="VSM72" s="18"/>
      <c r="VSN72" s="18"/>
      <c r="VSO72" s="18"/>
      <c r="VSP72" s="18"/>
      <c r="VSQ72" s="18"/>
      <c r="VSR72" s="18"/>
      <c r="VSS72" s="18"/>
      <c r="VST72" s="18"/>
      <c r="VSU72" s="18"/>
      <c r="VSV72" s="18"/>
      <c r="VSW72" s="18"/>
      <c r="VSX72" s="18"/>
      <c r="VSY72" s="18"/>
      <c r="VSZ72" s="18"/>
      <c r="VTA72" s="18"/>
      <c r="VTB72" s="18"/>
      <c r="VTC72" s="18"/>
      <c r="VTD72" s="18"/>
      <c r="VTE72" s="18"/>
      <c r="VTF72" s="18"/>
      <c r="VTG72" s="18"/>
      <c r="VTH72" s="18"/>
      <c r="VTI72" s="18"/>
      <c r="VTJ72" s="18"/>
      <c r="VTK72" s="18"/>
      <c r="VTL72" s="18"/>
      <c r="VTM72" s="18"/>
      <c r="VTN72" s="18"/>
      <c r="VTO72" s="18"/>
      <c r="VTP72" s="18"/>
      <c r="VTQ72" s="18"/>
      <c r="VTR72" s="18"/>
      <c r="VTS72" s="18"/>
      <c r="VTT72" s="18"/>
      <c r="VTU72" s="18"/>
      <c r="VTV72" s="18"/>
      <c r="VTW72" s="18"/>
      <c r="VTX72" s="18"/>
      <c r="VTY72" s="18"/>
      <c r="VTZ72" s="18"/>
      <c r="VUA72" s="18"/>
      <c r="VUB72" s="18"/>
      <c r="VUC72" s="18"/>
      <c r="VUD72" s="18"/>
      <c r="VUE72" s="18"/>
      <c r="VUF72" s="18"/>
      <c r="VUG72" s="18"/>
      <c r="VUH72" s="18"/>
      <c r="VUI72" s="18"/>
      <c r="VUJ72" s="18"/>
      <c r="VUK72" s="18"/>
      <c r="VUL72" s="18"/>
      <c r="VUM72" s="18"/>
      <c r="VUN72" s="18"/>
      <c r="VUO72" s="18"/>
      <c r="VUP72" s="18"/>
      <c r="VUQ72" s="18"/>
      <c r="VUR72" s="18"/>
      <c r="VUS72" s="18"/>
      <c r="VUT72" s="18"/>
      <c r="VUU72" s="18"/>
      <c r="VUV72" s="18"/>
      <c r="VUW72" s="18"/>
      <c r="VUX72" s="18"/>
      <c r="VUY72" s="18"/>
      <c r="VUZ72" s="18"/>
      <c r="VVA72" s="18"/>
      <c r="VVB72" s="18"/>
      <c r="VVC72" s="18"/>
      <c r="VVD72" s="18"/>
      <c r="VVE72" s="18"/>
      <c r="VVF72" s="18"/>
      <c r="VVG72" s="18"/>
      <c r="VVH72" s="18"/>
      <c r="VVI72" s="18"/>
      <c r="VVJ72" s="18"/>
      <c r="VVK72" s="18"/>
      <c r="VVL72" s="18"/>
      <c r="VVM72" s="18"/>
      <c r="VVN72" s="18"/>
      <c r="VVO72" s="18"/>
      <c r="VVP72" s="18"/>
      <c r="VVQ72" s="18"/>
      <c r="VVR72" s="18"/>
      <c r="VVS72" s="18"/>
      <c r="VVT72" s="18"/>
      <c r="VVU72" s="18"/>
      <c r="VVV72" s="18"/>
      <c r="VVW72" s="18"/>
      <c r="VVX72" s="18"/>
      <c r="VVY72" s="18"/>
      <c r="VVZ72" s="18"/>
      <c r="VWA72" s="18"/>
      <c r="VWB72" s="18"/>
      <c r="VWC72" s="18"/>
      <c r="VWD72" s="18"/>
      <c r="VWE72" s="18"/>
      <c r="VWF72" s="18"/>
      <c r="VWG72" s="18"/>
      <c r="VWH72" s="18"/>
      <c r="VWI72" s="18"/>
      <c r="VWJ72" s="18"/>
      <c r="VWK72" s="18"/>
      <c r="VWL72" s="18"/>
      <c r="VWM72" s="18"/>
      <c r="VWN72" s="18"/>
      <c r="VWO72" s="18"/>
      <c r="VWP72" s="18"/>
      <c r="VWQ72" s="18"/>
      <c r="VWR72" s="18"/>
      <c r="VWS72" s="18"/>
      <c r="VWT72" s="18"/>
      <c r="VWU72" s="18"/>
      <c r="VWV72" s="18"/>
      <c r="VWW72" s="18"/>
      <c r="VWX72" s="18"/>
      <c r="VWY72" s="18"/>
      <c r="VWZ72" s="18"/>
      <c r="VXA72" s="18"/>
      <c r="VXB72" s="18"/>
      <c r="VXC72" s="18"/>
      <c r="VXD72" s="18"/>
      <c r="VXE72" s="18"/>
      <c r="VXF72" s="18"/>
      <c r="VXG72" s="18"/>
      <c r="VXH72" s="18"/>
      <c r="VXI72" s="18"/>
      <c r="VXJ72" s="18"/>
      <c r="VXK72" s="18"/>
      <c r="VXL72" s="18"/>
      <c r="VXM72" s="18"/>
      <c r="VXN72" s="18"/>
      <c r="VXO72" s="18"/>
      <c r="VXP72" s="18"/>
      <c r="VXQ72" s="18"/>
      <c r="VXR72" s="18"/>
      <c r="VXS72" s="18"/>
      <c r="VXT72" s="18"/>
      <c r="VXU72" s="18"/>
      <c r="VXV72" s="18"/>
      <c r="VXW72" s="18"/>
      <c r="VXX72" s="18"/>
      <c r="VXY72" s="18"/>
      <c r="VXZ72" s="18"/>
      <c r="VYA72" s="18"/>
      <c r="VYB72" s="18"/>
      <c r="VYC72" s="18"/>
      <c r="VYD72" s="18"/>
      <c r="VYE72" s="18"/>
      <c r="VYF72" s="18"/>
      <c r="VYG72" s="18"/>
      <c r="VYH72" s="18"/>
      <c r="VYI72" s="18"/>
      <c r="VYJ72" s="18"/>
      <c r="VYK72" s="18"/>
      <c r="VYL72" s="18"/>
      <c r="VYM72" s="18"/>
      <c r="VYN72" s="18"/>
      <c r="VYO72" s="18"/>
      <c r="VYP72" s="18"/>
      <c r="VYQ72" s="18"/>
      <c r="VYR72" s="18"/>
      <c r="VYS72" s="18"/>
      <c r="VYT72" s="18"/>
      <c r="VYU72" s="18"/>
      <c r="VYV72" s="18"/>
      <c r="VYW72" s="18"/>
      <c r="VYX72" s="18"/>
      <c r="VYY72" s="18"/>
      <c r="VYZ72" s="18"/>
      <c r="VZA72" s="18"/>
      <c r="VZB72" s="18"/>
      <c r="VZC72" s="18"/>
      <c r="VZD72" s="18"/>
      <c r="VZE72" s="18"/>
      <c r="VZF72" s="18"/>
      <c r="VZG72" s="18"/>
      <c r="VZH72" s="18"/>
      <c r="VZI72" s="18"/>
      <c r="VZJ72" s="18"/>
      <c r="VZK72" s="18"/>
      <c r="VZL72" s="18"/>
      <c r="VZM72" s="18"/>
      <c r="VZN72" s="18"/>
      <c r="VZO72" s="18"/>
      <c r="VZP72" s="18"/>
      <c r="VZQ72" s="18"/>
      <c r="VZR72" s="18"/>
      <c r="VZS72" s="18"/>
      <c r="VZT72" s="18"/>
      <c r="VZU72" s="18"/>
      <c r="VZV72" s="18"/>
      <c r="VZW72" s="18"/>
      <c r="VZX72" s="18"/>
      <c r="VZY72" s="18"/>
      <c r="VZZ72" s="18"/>
      <c r="WAA72" s="18"/>
      <c r="WAB72" s="18"/>
      <c r="WAC72" s="18"/>
      <c r="WAD72" s="18"/>
      <c r="WAE72" s="18"/>
      <c r="WAF72" s="18"/>
      <c r="WAG72" s="18"/>
      <c r="WAH72" s="18"/>
      <c r="WAI72" s="18"/>
      <c r="WAJ72" s="18"/>
      <c r="WAK72" s="18"/>
      <c r="WAL72" s="18"/>
      <c r="WAM72" s="18"/>
      <c r="WAN72" s="18"/>
      <c r="WAO72" s="18"/>
      <c r="WAP72" s="18"/>
      <c r="WAQ72" s="18"/>
      <c r="WAR72" s="18"/>
      <c r="WAS72" s="18"/>
      <c r="WAT72" s="18"/>
      <c r="WAU72" s="18"/>
      <c r="WAV72" s="18"/>
      <c r="WAW72" s="18"/>
      <c r="WAX72" s="18"/>
      <c r="WAY72" s="18"/>
      <c r="WAZ72" s="18"/>
      <c r="WBA72" s="18"/>
      <c r="WBB72" s="18"/>
      <c r="WBC72" s="18"/>
      <c r="WBD72" s="18"/>
      <c r="WBE72" s="18"/>
      <c r="WBF72" s="18"/>
      <c r="WBG72" s="18"/>
      <c r="WBH72" s="18"/>
      <c r="WBI72" s="18"/>
      <c r="WBJ72" s="18"/>
      <c r="WBK72" s="18"/>
      <c r="WBL72" s="18"/>
      <c r="WBM72" s="18"/>
      <c r="WBN72" s="18"/>
      <c r="WBO72" s="18"/>
      <c r="WBP72" s="18"/>
      <c r="WBQ72" s="18"/>
      <c r="WBR72" s="18"/>
      <c r="WBS72" s="18"/>
      <c r="WBT72" s="18"/>
      <c r="WBU72" s="18"/>
      <c r="WBV72" s="18"/>
      <c r="WBW72" s="18"/>
      <c r="WBX72" s="18"/>
      <c r="WBY72" s="18"/>
      <c r="WBZ72" s="18"/>
      <c r="WCA72" s="18"/>
      <c r="WCB72" s="18"/>
      <c r="WCC72" s="18"/>
      <c r="WCD72" s="18"/>
      <c r="WCE72" s="18"/>
      <c r="WCF72" s="18"/>
      <c r="WCG72" s="18"/>
      <c r="WCH72" s="18"/>
      <c r="WCI72" s="18"/>
      <c r="WCJ72" s="18"/>
      <c r="WCK72" s="18"/>
      <c r="WCL72" s="18"/>
      <c r="WCM72" s="18"/>
      <c r="WCN72" s="18"/>
      <c r="WCO72" s="18"/>
      <c r="WCP72" s="18"/>
      <c r="WCQ72" s="18"/>
      <c r="WCR72" s="18"/>
      <c r="WCS72" s="18"/>
      <c r="WCT72" s="18"/>
      <c r="WCU72" s="18"/>
      <c r="WCV72" s="18"/>
      <c r="WCW72" s="18"/>
      <c r="WCX72" s="18"/>
      <c r="WCY72" s="18"/>
      <c r="WCZ72" s="18"/>
      <c r="WDA72" s="18"/>
      <c r="WDB72" s="18"/>
      <c r="WDC72" s="18"/>
      <c r="WDD72" s="18"/>
      <c r="WDE72" s="18"/>
      <c r="WDF72" s="18"/>
      <c r="WDG72" s="18"/>
      <c r="WDH72" s="18"/>
      <c r="WDI72" s="18"/>
      <c r="WDJ72" s="18"/>
      <c r="WDK72" s="18"/>
      <c r="WDL72" s="18"/>
      <c r="WDM72" s="18"/>
      <c r="WDN72" s="18"/>
      <c r="WDO72" s="18"/>
      <c r="WDP72" s="18"/>
      <c r="WDQ72" s="18"/>
      <c r="WDR72" s="18"/>
      <c r="WDS72" s="18"/>
      <c r="WDT72" s="18"/>
      <c r="WDU72" s="18"/>
      <c r="WDV72" s="18"/>
      <c r="WDW72" s="18"/>
      <c r="WDX72" s="18"/>
      <c r="WDY72" s="18"/>
      <c r="WDZ72" s="18"/>
      <c r="WEA72" s="18"/>
      <c r="WEB72" s="18"/>
      <c r="WEC72" s="18"/>
      <c r="WED72" s="18"/>
      <c r="WEE72" s="18"/>
      <c r="WEF72" s="18"/>
      <c r="WEG72" s="18"/>
      <c r="WEH72" s="18"/>
      <c r="WEI72" s="18"/>
      <c r="WEJ72" s="18"/>
      <c r="WEK72" s="18"/>
      <c r="WEL72" s="18"/>
      <c r="WEM72" s="18"/>
      <c r="WEN72" s="18"/>
      <c r="WEO72" s="18"/>
      <c r="WEP72" s="18"/>
      <c r="WEQ72" s="18"/>
      <c r="WER72" s="18"/>
      <c r="WES72" s="18"/>
      <c r="WET72" s="18"/>
      <c r="WEU72" s="18"/>
      <c r="WEV72" s="18"/>
      <c r="WEW72" s="18"/>
      <c r="WEX72" s="18"/>
      <c r="WEY72" s="18"/>
      <c r="WEZ72" s="18"/>
      <c r="WFA72" s="18"/>
      <c r="WFB72" s="18"/>
      <c r="WFC72" s="18"/>
      <c r="WFD72" s="18"/>
      <c r="WFE72" s="18"/>
      <c r="WFF72" s="18"/>
      <c r="WFG72" s="18"/>
      <c r="WFH72" s="18"/>
      <c r="WFI72" s="18"/>
      <c r="WFJ72" s="18"/>
      <c r="WFK72" s="18"/>
      <c r="WFL72" s="18"/>
      <c r="WFM72" s="18"/>
      <c r="WFN72" s="18"/>
      <c r="WFO72" s="18"/>
      <c r="WFP72" s="18"/>
      <c r="WFQ72" s="18"/>
      <c r="WFR72" s="18"/>
      <c r="WFS72" s="18"/>
      <c r="WFT72" s="18"/>
      <c r="WFU72" s="18"/>
      <c r="WFV72" s="18"/>
      <c r="WFW72" s="18"/>
      <c r="WFX72" s="18"/>
      <c r="WFY72" s="18"/>
      <c r="WFZ72" s="18"/>
      <c r="WGA72" s="18"/>
      <c r="WGB72" s="18"/>
      <c r="WGC72" s="18"/>
      <c r="WGD72" s="18"/>
      <c r="WGE72" s="18"/>
      <c r="WGF72" s="18"/>
      <c r="WGG72" s="18"/>
      <c r="WGH72" s="18"/>
      <c r="WGI72" s="18"/>
      <c r="WGJ72" s="18"/>
      <c r="WGK72" s="18"/>
      <c r="WGL72" s="18"/>
      <c r="WGM72" s="18"/>
      <c r="WGN72" s="18"/>
      <c r="WGO72" s="18"/>
      <c r="WGP72" s="18"/>
      <c r="WGQ72" s="18"/>
      <c r="WGR72" s="18"/>
      <c r="WGS72" s="18"/>
      <c r="WGT72" s="18"/>
      <c r="WGU72" s="18"/>
      <c r="WGV72" s="18"/>
      <c r="WGW72" s="18"/>
      <c r="WGX72" s="18"/>
      <c r="WGY72" s="18"/>
      <c r="WGZ72" s="18"/>
      <c r="WHA72" s="18"/>
      <c r="WHB72" s="18"/>
      <c r="WHC72" s="18"/>
      <c r="WHD72" s="18"/>
      <c r="WHE72" s="18"/>
      <c r="WHF72" s="18"/>
      <c r="WHG72" s="18"/>
      <c r="WHH72" s="18"/>
      <c r="WHI72" s="18"/>
      <c r="WHJ72" s="18"/>
      <c r="WHK72" s="18"/>
      <c r="WHL72" s="18"/>
      <c r="WHM72" s="18"/>
      <c r="WHN72" s="18"/>
      <c r="WHO72" s="18"/>
      <c r="WHP72" s="18"/>
      <c r="WHQ72" s="18"/>
      <c r="WHR72" s="18"/>
      <c r="WHS72" s="18"/>
      <c r="WHT72" s="18"/>
      <c r="WHU72" s="18"/>
      <c r="WHV72" s="18"/>
      <c r="WHW72" s="18"/>
      <c r="WHX72" s="18"/>
      <c r="WHY72" s="18"/>
      <c r="WHZ72" s="18"/>
      <c r="WIA72" s="18"/>
      <c r="WIB72" s="18"/>
      <c r="WIC72" s="18"/>
      <c r="WID72" s="18"/>
      <c r="WIE72" s="18"/>
      <c r="WIF72" s="18"/>
      <c r="WIG72" s="18"/>
      <c r="WIH72" s="18"/>
      <c r="WII72" s="18"/>
      <c r="WIJ72" s="18"/>
      <c r="WIK72" s="18"/>
      <c r="WIL72" s="18"/>
      <c r="WIM72" s="18"/>
      <c r="WIN72" s="18"/>
      <c r="WIO72" s="18"/>
      <c r="WIP72" s="18"/>
      <c r="WIQ72" s="18"/>
      <c r="WIR72" s="18"/>
      <c r="WIS72" s="18"/>
      <c r="WIT72" s="18"/>
      <c r="WIU72" s="18"/>
      <c r="WIV72" s="18"/>
      <c r="WIW72" s="18"/>
      <c r="WIX72" s="18"/>
      <c r="WIY72" s="18"/>
      <c r="WIZ72" s="18"/>
      <c r="WJA72" s="18"/>
      <c r="WJB72" s="18"/>
      <c r="WJC72" s="18"/>
      <c r="WJD72" s="18"/>
      <c r="WJE72" s="18"/>
      <c r="WJF72" s="18"/>
      <c r="WJG72" s="18"/>
      <c r="WJH72" s="18"/>
      <c r="WJI72" s="18"/>
      <c r="WJJ72" s="18"/>
      <c r="WJK72" s="18"/>
      <c r="WJL72" s="18"/>
      <c r="WJM72" s="18"/>
      <c r="WJN72" s="18"/>
      <c r="WJO72" s="18"/>
      <c r="WJP72" s="18"/>
      <c r="WJQ72" s="18"/>
      <c r="WJR72" s="18"/>
      <c r="WJS72" s="18"/>
      <c r="WJT72" s="18"/>
      <c r="WJU72" s="18"/>
      <c r="WJV72" s="18"/>
      <c r="WJW72" s="18"/>
      <c r="WJX72" s="18"/>
      <c r="WJY72" s="18"/>
      <c r="WJZ72" s="18"/>
      <c r="WKA72" s="18"/>
      <c r="WKB72" s="18"/>
      <c r="WKC72" s="18"/>
      <c r="WKD72" s="18"/>
      <c r="WKE72" s="18"/>
      <c r="WKF72" s="18"/>
      <c r="WKG72" s="18"/>
      <c r="WKH72" s="18"/>
      <c r="WKI72" s="18"/>
      <c r="WKJ72" s="18"/>
      <c r="WKK72" s="18"/>
      <c r="WKL72" s="18"/>
      <c r="WKM72" s="18"/>
      <c r="WKN72" s="18"/>
      <c r="WKO72" s="18"/>
      <c r="WKP72" s="18"/>
      <c r="WKQ72" s="18"/>
      <c r="WKR72" s="18"/>
      <c r="WKS72" s="18"/>
      <c r="WKT72" s="18"/>
      <c r="WKU72" s="18"/>
      <c r="WKV72" s="18"/>
      <c r="WKW72" s="18"/>
      <c r="WKX72" s="18"/>
      <c r="WKY72" s="18"/>
      <c r="WKZ72" s="18"/>
      <c r="WLA72" s="18"/>
      <c r="WLB72" s="18"/>
      <c r="WLC72" s="18"/>
      <c r="WLD72" s="18"/>
      <c r="WLE72" s="18"/>
      <c r="WLF72" s="18"/>
      <c r="WLG72" s="18"/>
      <c r="WLH72" s="18"/>
      <c r="WLI72" s="18"/>
      <c r="WLJ72" s="18"/>
      <c r="WLK72" s="18"/>
      <c r="WLL72" s="18"/>
      <c r="WLM72" s="18"/>
      <c r="WLN72" s="18"/>
      <c r="WLO72" s="18"/>
      <c r="WLP72" s="18"/>
      <c r="WLQ72" s="18"/>
      <c r="WLR72" s="18"/>
      <c r="WLS72" s="18"/>
      <c r="WLT72" s="18"/>
      <c r="WLU72" s="18"/>
      <c r="WLV72" s="18"/>
      <c r="WLW72" s="18"/>
      <c r="WLX72" s="18"/>
      <c r="WLY72" s="18"/>
      <c r="WLZ72" s="18"/>
      <c r="WMA72" s="18"/>
      <c r="WMB72" s="18"/>
      <c r="WMC72" s="18"/>
      <c r="WMD72" s="18"/>
      <c r="WME72" s="18"/>
      <c r="WMF72" s="18"/>
      <c r="WMG72" s="18"/>
      <c r="WMH72" s="18"/>
      <c r="WMI72" s="18"/>
      <c r="WMJ72" s="18"/>
      <c r="WMK72" s="18"/>
      <c r="WML72" s="18"/>
      <c r="WMM72" s="18"/>
      <c r="WMN72" s="18"/>
      <c r="WMO72" s="18"/>
      <c r="WMP72" s="18"/>
      <c r="WMQ72" s="18"/>
      <c r="WMR72" s="18"/>
      <c r="WMS72" s="18"/>
      <c r="WMT72" s="18"/>
      <c r="WMU72" s="18"/>
      <c r="WMV72" s="18"/>
      <c r="WMW72" s="18"/>
      <c r="WMX72" s="18"/>
      <c r="WMY72" s="18"/>
      <c r="WMZ72" s="18"/>
      <c r="WNA72" s="18"/>
      <c r="WNB72" s="18"/>
      <c r="WNC72" s="18"/>
      <c r="WND72" s="18"/>
      <c r="WNE72" s="18"/>
      <c r="WNF72" s="18"/>
      <c r="WNG72" s="18"/>
      <c r="WNH72" s="18"/>
      <c r="WNI72" s="18"/>
      <c r="WNJ72" s="18"/>
      <c r="WNK72" s="18"/>
      <c r="WNL72" s="18"/>
      <c r="WNM72" s="18"/>
      <c r="WNN72" s="18"/>
      <c r="WNO72" s="18"/>
      <c r="WNP72" s="18"/>
      <c r="WNQ72" s="18"/>
      <c r="WNR72" s="18"/>
      <c r="WNS72" s="18"/>
      <c r="WNT72" s="18"/>
      <c r="WNU72" s="18"/>
      <c r="WNV72" s="18"/>
      <c r="WNW72" s="18"/>
      <c r="WNX72" s="18"/>
      <c r="WNY72" s="18"/>
      <c r="WNZ72" s="18"/>
      <c r="WOA72" s="18"/>
      <c r="WOB72" s="18"/>
      <c r="WOC72" s="18"/>
      <c r="WOD72" s="18"/>
      <c r="WOE72" s="18"/>
      <c r="WOF72" s="18"/>
      <c r="WOG72" s="18"/>
      <c r="WOH72" s="18"/>
      <c r="WOI72" s="18"/>
      <c r="WOJ72" s="18"/>
      <c r="WOK72" s="18"/>
      <c r="WOL72" s="18"/>
      <c r="WOM72" s="18"/>
      <c r="WON72" s="18"/>
      <c r="WOO72" s="18"/>
      <c r="WOP72" s="18"/>
      <c r="WOQ72" s="18"/>
      <c r="WOR72" s="18"/>
      <c r="WOS72" s="18"/>
      <c r="WOT72" s="18"/>
      <c r="WOU72" s="18"/>
      <c r="WOV72" s="18"/>
      <c r="WOW72" s="18"/>
      <c r="WOX72" s="18"/>
      <c r="WOY72" s="18"/>
      <c r="WOZ72" s="18"/>
      <c r="WPA72" s="18"/>
      <c r="WPB72" s="18"/>
      <c r="WPC72" s="18"/>
      <c r="WPD72" s="18"/>
      <c r="WPE72" s="18"/>
      <c r="WPF72" s="18"/>
      <c r="WPG72" s="18"/>
      <c r="WPH72" s="18"/>
      <c r="WPI72" s="18"/>
      <c r="WPJ72" s="18"/>
      <c r="WPK72" s="18"/>
      <c r="WPL72" s="18"/>
      <c r="WPM72" s="18"/>
      <c r="WPN72" s="18"/>
      <c r="WPO72" s="18"/>
      <c r="WPP72" s="18"/>
      <c r="WPQ72" s="18"/>
      <c r="WPR72" s="18"/>
      <c r="WPS72" s="18"/>
      <c r="WPT72" s="18"/>
      <c r="WPU72" s="18"/>
      <c r="WPV72" s="18"/>
      <c r="WPW72" s="18"/>
      <c r="WPX72" s="18"/>
      <c r="WPY72" s="18"/>
      <c r="WPZ72" s="18"/>
      <c r="WQA72" s="18"/>
      <c r="WQB72" s="18"/>
      <c r="WQC72" s="18"/>
      <c r="WQD72" s="18"/>
      <c r="WQE72" s="18"/>
      <c r="WQF72" s="18"/>
      <c r="WQG72" s="18"/>
      <c r="WQH72" s="18"/>
      <c r="WQI72" s="18"/>
      <c r="WQJ72" s="18"/>
      <c r="WQK72" s="18"/>
      <c r="WQL72" s="18"/>
      <c r="WQM72" s="18"/>
      <c r="WQN72" s="18"/>
      <c r="WQO72" s="18"/>
      <c r="WQP72" s="18"/>
      <c r="WQQ72" s="18"/>
      <c r="WQR72" s="18"/>
      <c r="WQS72" s="18"/>
      <c r="WQT72" s="18"/>
      <c r="WQU72" s="18"/>
      <c r="WQV72" s="18"/>
      <c r="WQW72" s="18"/>
      <c r="WQX72" s="18"/>
      <c r="WQY72" s="18"/>
      <c r="WQZ72" s="18"/>
      <c r="WRA72" s="18"/>
      <c r="WRB72" s="18"/>
      <c r="WRC72" s="18"/>
      <c r="WRD72" s="18"/>
      <c r="WRE72" s="18"/>
      <c r="WRF72" s="18"/>
      <c r="WRG72" s="18"/>
      <c r="WRH72" s="18"/>
      <c r="WRI72" s="18"/>
      <c r="WRJ72" s="18"/>
      <c r="WRK72" s="18"/>
      <c r="WRL72" s="18"/>
      <c r="WRM72" s="18"/>
      <c r="WRN72" s="18"/>
      <c r="WRO72" s="18"/>
      <c r="WRP72" s="18"/>
      <c r="WRQ72" s="18"/>
      <c r="WRR72" s="18"/>
      <c r="WRS72" s="18"/>
      <c r="WRT72" s="18"/>
      <c r="WRU72" s="18"/>
      <c r="WRV72" s="18"/>
      <c r="WRW72" s="18"/>
      <c r="WRX72" s="18"/>
      <c r="WRY72" s="18"/>
      <c r="WRZ72" s="18"/>
      <c r="WSA72" s="18"/>
      <c r="WSB72" s="18"/>
      <c r="WSC72" s="18"/>
      <c r="WSD72" s="18"/>
      <c r="WSE72" s="18"/>
      <c r="WSF72" s="18"/>
      <c r="WSG72" s="18"/>
      <c r="WSH72" s="18"/>
      <c r="WSI72" s="18"/>
      <c r="WSJ72" s="18"/>
      <c r="WSK72" s="18"/>
      <c r="WSL72" s="18"/>
      <c r="WSM72" s="18"/>
      <c r="WSN72" s="18"/>
      <c r="WSO72" s="18"/>
      <c r="WSP72" s="18"/>
      <c r="WSQ72" s="18"/>
      <c r="WSR72" s="18"/>
      <c r="WSS72" s="18"/>
      <c r="WST72" s="18"/>
      <c r="WSU72" s="18"/>
      <c r="WSV72" s="18"/>
      <c r="WSW72" s="18"/>
      <c r="WSX72" s="18"/>
      <c r="WSY72" s="18"/>
      <c r="WSZ72" s="18"/>
      <c r="WTA72" s="18"/>
      <c r="WTB72" s="18"/>
      <c r="WTC72" s="18"/>
      <c r="WTD72" s="18"/>
      <c r="WTE72" s="18"/>
      <c r="WTF72" s="18"/>
      <c r="WTG72" s="18"/>
      <c r="WTH72" s="18"/>
      <c r="WTI72" s="18"/>
      <c r="WTJ72" s="18"/>
      <c r="WTK72" s="18"/>
      <c r="WTL72" s="18"/>
      <c r="WTM72" s="18"/>
      <c r="WTN72" s="18"/>
      <c r="WTO72" s="18"/>
      <c r="WTP72" s="18"/>
      <c r="WTQ72" s="18"/>
      <c r="WTR72" s="18"/>
      <c r="WTS72" s="18"/>
      <c r="WTT72" s="18"/>
      <c r="WTU72" s="18"/>
      <c r="WTV72" s="18"/>
      <c r="WTW72" s="18"/>
      <c r="WTX72" s="18"/>
      <c r="WTY72" s="18"/>
      <c r="WTZ72" s="18"/>
      <c r="WUA72" s="18"/>
      <c r="WUB72" s="18"/>
      <c r="WUC72" s="18"/>
      <c r="WUD72" s="18"/>
      <c r="WUE72" s="18"/>
      <c r="WUF72" s="18"/>
      <c r="WUG72" s="18"/>
      <c r="WUH72" s="18"/>
      <c r="WUI72" s="18"/>
      <c r="WUJ72" s="18"/>
      <c r="WUK72" s="18"/>
      <c r="WUL72" s="18"/>
      <c r="WUM72" s="18"/>
      <c r="WUN72" s="18"/>
      <c r="WUO72" s="18"/>
      <c r="WUP72" s="18"/>
      <c r="WUQ72" s="18"/>
      <c r="WUR72" s="18"/>
      <c r="WUS72" s="18"/>
      <c r="WUT72" s="18"/>
      <c r="WUU72" s="18"/>
      <c r="WUV72" s="18"/>
      <c r="WUW72" s="18"/>
      <c r="WUX72" s="18"/>
      <c r="WUY72" s="18"/>
      <c r="WUZ72" s="18"/>
      <c r="WVA72" s="18"/>
      <c r="WVB72" s="18"/>
      <c r="WVC72" s="18"/>
      <c r="WVD72" s="18"/>
      <c r="WVE72" s="18"/>
      <c r="WVF72" s="18"/>
      <c r="WVG72" s="18"/>
      <c r="WVH72" s="18"/>
      <c r="WVI72" s="18"/>
      <c r="WVJ72" s="18"/>
      <c r="WVK72" s="18"/>
      <c r="WVL72" s="18"/>
      <c r="WVM72" s="18"/>
      <c r="WVN72" s="18"/>
      <c r="WVO72" s="18"/>
      <c r="WVP72" s="18"/>
      <c r="WVQ72" s="18"/>
      <c r="WVR72" s="18"/>
      <c r="WVS72" s="18"/>
      <c r="WVT72" s="18"/>
      <c r="WVU72" s="18"/>
      <c r="WVV72" s="18"/>
      <c r="WVW72" s="18"/>
      <c r="WVX72" s="18"/>
      <c r="WVY72" s="18"/>
      <c r="WVZ72" s="18"/>
      <c r="WWA72" s="18"/>
      <c r="WWB72" s="18"/>
      <c r="WWC72" s="18"/>
      <c r="WWD72" s="18"/>
      <c r="WWE72" s="18"/>
      <c r="WWF72" s="18"/>
      <c r="WWG72" s="18"/>
      <c r="WWH72" s="18"/>
      <c r="WWI72" s="18"/>
      <c r="WWJ72" s="18"/>
      <c r="WWK72" s="18"/>
      <c r="WWL72" s="18"/>
      <c r="WWM72" s="18"/>
      <c r="WWN72" s="18"/>
      <c r="WWO72" s="18"/>
      <c r="WWP72" s="18"/>
      <c r="WWQ72" s="18"/>
      <c r="WWR72" s="18"/>
      <c r="WWS72" s="18"/>
      <c r="WWT72" s="18"/>
      <c r="WWU72" s="18"/>
      <c r="WWV72" s="18"/>
      <c r="WWW72" s="18"/>
      <c r="WWX72" s="18"/>
      <c r="WWY72" s="18"/>
      <c r="WWZ72" s="18"/>
      <c r="WXA72" s="18"/>
      <c r="WXB72" s="18"/>
      <c r="WXC72" s="18"/>
      <c r="WXD72" s="18"/>
      <c r="WXE72" s="18"/>
      <c r="WXF72" s="18"/>
      <c r="WXG72" s="18"/>
      <c r="WXH72" s="18"/>
      <c r="WXI72" s="18"/>
      <c r="WXJ72" s="18"/>
      <c r="WXK72" s="18"/>
      <c r="WXL72" s="18"/>
      <c r="WXM72" s="18"/>
      <c r="WXN72" s="18"/>
      <c r="WXO72" s="18"/>
      <c r="WXP72" s="18"/>
      <c r="WXQ72" s="18"/>
      <c r="WXR72" s="18"/>
      <c r="WXS72" s="18"/>
      <c r="WXT72" s="18"/>
      <c r="WXU72" s="18"/>
      <c r="WXV72" s="18"/>
      <c r="WXW72" s="18"/>
      <c r="WXX72" s="18"/>
      <c r="WXY72" s="18"/>
      <c r="WXZ72" s="18"/>
      <c r="WYA72" s="18"/>
      <c r="WYB72" s="18"/>
      <c r="WYC72" s="18"/>
      <c r="WYD72" s="18"/>
      <c r="WYE72" s="18"/>
      <c r="WYF72" s="18"/>
      <c r="WYG72" s="18"/>
      <c r="WYH72" s="18"/>
      <c r="WYI72" s="18"/>
      <c r="WYJ72" s="18"/>
      <c r="WYK72" s="18"/>
      <c r="WYL72" s="18"/>
      <c r="WYM72" s="18"/>
      <c r="WYN72" s="18"/>
      <c r="WYO72" s="18"/>
      <c r="WYP72" s="18"/>
      <c r="WYQ72" s="18"/>
      <c r="WYR72" s="18"/>
      <c r="WYS72" s="18"/>
      <c r="WYT72" s="18"/>
      <c r="WYU72" s="18"/>
      <c r="WYV72" s="18"/>
      <c r="WYW72" s="18"/>
      <c r="WYX72" s="18"/>
      <c r="WYY72" s="18"/>
      <c r="WYZ72" s="18"/>
      <c r="WZA72" s="18"/>
      <c r="WZB72" s="18"/>
      <c r="WZC72" s="18"/>
      <c r="WZD72" s="18"/>
      <c r="WZE72" s="18"/>
      <c r="WZF72" s="18"/>
      <c r="WZG72" s="18"/>
      <c r="WZH72" s="18"/>
      <c r="WZI72" s="18"/>
      <c r="WZJ72" s="18"/>
      <c r="WZK72" s="18"/>
      <c r="WZL72" s="18"/>
      <c r="WZM72" s="18"/>
      <c r="WZN72" s="18"/>
      <c r="WZO72" s="18"/>
      <c r="WZP72" s="18"/>
      <c r="WZQ72" s="18"/>
      <c r="WZR72" s="18"/>
      <c r="WZS72" s="18"/>
      <c r="WZT72" s="18"/>
      <c r="WZU72" s="18"/>
      <c r="WZV72" s="18"/>
      <c r="WZW72" s="18"/>
      <c r="WZX72" s="18"/>
      <c r="WZY72" s="18"/>
      <c r="WZZ72" s="18"/>
      <c r="XAA72" s="18"/>
      <c r="XAB72" s="18"/>
      <c r="XAC72" s="18"/>
      <c r="XAD72" s="18"/>
      <c r="XAE72" s="18"/>
      <c r="XAF72" s="18"/>
      <c r="XAG72" s="18"/>
      <c r="XAH72" s="18"/>
      <c r="XAI72" s="18"/>
      <c r="XAJ72" s="18"/>
      <c r="XAK72" s="18"/>
      <c r="XAL72" s="18"/>
      <c r="XAM72" s="18"/>
      <c r="XAN72" s="18"/>
      <c r="XAO72" s="18"/>
      <c r="XAP72" s="18"/>
      <c r="XAQ72" s="18"/>
      <c r="XAR72" s="18"/>
      <c r="XAS72" s="18"/>
      <c r="XAT72" s="18"/>
      <c r="XAU72" s="18"/>
      <c r="XAV72" s="18"/>
      <c r="XAW72" s="18"/>
      <c r="XAX72" s="18"/>
      <c r="XAY72" s="18"/>
      <c r="XAZ72" s="18"/>
      <c r="XBA72" s="18"/>
      <c r="XBB72" s="18"/>
      <c r="XBC72" s="18"/>
      <c r="XBD72" s="18"/>
      <c r="XBE72" s="18"/>
      <c r="XBF72" s="18"/>
      <c r="XBG72" s="18"/>
      <c r="XBH72" s="18"/>
      <c r="XBI72" s="18"/>
      <c r="XBJ72" s="18"/>
      <c r="XBK72" s="18"/>
      <c r="XBL72" s="18"/>
      <c r="XBM72" s="18"/>
      <c r="XBN72" s="18"/>
      <c r="XBO72" s="18"/>
      <c r="XBP72" s="18"/>
      <c r="XBQ72" s="18"/>
      <c r="XBR72" s="18"/>
      <c r="XBS72" s="18"/>
      <c r="XBT72" s="18"/>
      <c r="XBU72" s="18"/>
      <c r="XBV72" s="18"/>
      <c r="XBW72" s="18"/>
      <c r="XBX72" s="18"/>
      <c r="XBY72" s="18"/>
      <c r="XBZ72" s="18"/>
      <c r="XCA72" s="18"/>
      <c r="XCB72" s="18"/>
      <c r="XCC72" s="18"/>
      <c r="XCD72" s="18"/>
      <c r="XCE72" s="18"/>
      <c r="XCF72" s="18"/>
      <c r="XCG72" s="18"/>
      <c r="XCH72" s="18"/>
      <c r="XCI72" s="18"/>
      <c r="XCJ72" s="18"/>
      <c r="XCK72" s="18"/>
      <c r="XCL72" s="18"/>
      <c r="XCM72" s="18"/>
      <c r="XCN72" s="18"/>
      <c r="XCO72" s="18"/>
      <c r="XCP72" s="18"/>
      <c r="XCQ72" s="18"/>
      <c r="XCR72" s="18"/>
      <c r="XCS72" s="18"/>
      <c r="XCT72" s="18"/>
      <c r="XCU72" s="18"/>
      <c r="XCV72" s="18"/>
      <c r="XCW72" s="18"/>
      <c r="XCX72" s="18"/>
      <c r="XCY72" s="18"/>
      <c r="XCZ72" s="18"/>
      <c r="XDA72" s="18"/>
      <c r="XDB72" s="18"/>
      <c r="XDC72" s="18"/>
      <c r="XDD72" s="18"/>
      <c r="XDE72" s="18"/>
      <c r="XDF72" s="18"/>
      <c r="XDG72" s="18"/>
      <c r="XDH72" s="18"/>
      <c r="XDI72" s="18"/>
      <c r="XDJ72" s="18"/>
      <c r="XDK72" s="18"/>
      <c r="XDL72" s="18"/>
      <c r="XDM72" s="18"/>
      <c r="XDN72" s="18"/>
      <c r="XDO72" s="18"/>
      <c r="XDP72" s="18"/>
      <c r="XDQ72" s="18"/>
      <c r="XDR72" s="18"/>
      <c r="XDS72" s="18"/>
      <c r="XDT72" s="18"/>
      <c r="XDU72" s="18"/>
      <c r="XDV72" s="18"/>
      <c r="XDW72" s="18"/>
      <c r="XDX72" s="18"/>
      <c r="XDY72" s="18"/>
      <c r="XDZ72" s="18"/>
    </row>
    <row r="73" spans="2:16384" ht="13">
      <c r="C73" s="67" t="s">
        <v>62</v>
      </c>
      <c r="D73" s="52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52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52"/>
      <c r="AB73" s="63"/>
      <c r="AC73" s="63"/>
      <c r="AD73" s="63"/>
      <c r="AE73" s="63"/>
      <c r="AF73" s="63"/>
      <c r="AG73" s="63"/>
      <c r="AL73" s="95"/>
      <c r="AM73" s="96">
        <f>AM72+2%</f>
        <v>0.23999999999999996</v>
      </c>
      <c r="AN73" s="262">
        <v>0.26362878250218102</v>
      </c>
      <c r="AO73" s="257">
        <v>0.24557449805108411</v>
      </c>
      <c r="AP73" s="257">
        <v>0.2283099102282915</v>
      </c>
      <c r="AQ73" s="257">
        <v>0.21178431577533319</v>
      </c>
      <c r="AR73" s="261">
        <v>0.19595126108694161</v>
      </c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6"/>
      <c r="JO73" s="66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6"/>
      <c r="LK73" s="66"/>
      <c r="LL73" s="66"/>
      <c r="LM73" s="66"/>
      <c r="LN73" s="66"/>
      <c r="LO73" s="66"/>
      <c r="LP73" s="66"/>
      <c r="LQ73" s="66"/>
      <c r="LR73" s="66"/>
      <c r="LS73" s="66"/>
      <c r="LT73" s="66"/>
      <c r="LU73" s="66"/>
      <c r="LV73" s="66"/>
      <c r="LW73" s="66"/>
      <c r="LX73" s="66"/>
      <c r="LY73" s="66"/>
      <c r="LZ73" s="66"/>
      <c r="MA73" s="66"/>
      <c r="MB73" s="66"/>
      <c r="MC73" s="66"/>
      <c r="MD73" s="66"/>
      <c r="ME73" s="66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  <c r="QH73" s="66"/>
      <c r="QI73" s="66"/>
      <c r="QJ73" s="66"/>
      <c r="QK73" s="66"/>
      <c r="QL73" s="66"/>
      <c r="QM73" s="66"/>
      <c r="QN73" s="66"/>
      <c r="QO73" s="66"/>
      <c r="QP73" s="66"/>
      <c r="QQ73" s="66"/>
      <c r="QR73" s="66"/>
      <c r="QS73" s="66"/>
      <c r="QT73" s="66"/>
      <c r="QU73" s="66"/>
      <c r="QV73" s="66"/>
      <c r="QW73" s="66"/>
      <c r="QX73" s="66"/>
      <c r="QY73" s="66"/>
      <c r="QZ73" s="66"/>
      <c r="RA73" s="66"/>
      <c r="RB73" s="66"/>
      <c r="RC73" s="66"/>
      <c r="RD73" s="66"/>
      <c r="RE73" s="66"/>
      <c r="RF73" s="66"/>
      <c r="RG73" s="66"/>
      <c r="RH73" s="66"/>
      <c r="RI73" s="66"/>
      <c r="RJ73" s="66"/>
      <c r="RK73" s="66"/>
      <c r="RL73" s="66"/>
      <c r="RM73" s="66"/>
      <c r="RN73" s="66"/>
      <c r="RO73" s="66"/>
      <c r="RP73" s="66"/>
      <c r="RQ73" s="66"/>
      <c r="RR73" s="66"/>
      <c r="RS73" s="66"/>
      <c r="RT73" s="66"/>
      <c r="RU73" s="66"/>
      <c r="RV73" s="66"/>
      <c r="RW73" s="66"/>
      <c r="RX73" s="66"/>
      <c r="RY73" s="66"/>
      <c r="RZ73" s="66"/>
      <c r="SA73" s="66"/>
      <c r="SB73" s="66"/>
      <c r="SC73" s="66"/>
      <c r="SD73" s="66"/>
      <c r="SE73" s="66"/>
      <c r="SF73" s="66"/>
      <c r="SG73" s="66"/>
      <c r="SH73" s="66"/>
      <c r="SI73" s="66"/>
      <c r="SJ73" s="66"/>
      <c r="SK73" s="66"/>
      <c r="SL73" s="66"/>
      <c r="SM73" s="66"/>
      <c r="SN73" s="66"/>
      <c r="SO73" s="66"/>
      <c r="SP73" s="66"/>
      <c r="SQ73" s="66"/>
      <c r="SR73" s="66"/>
      <c r="SS73" s="66"/>
      <c r="ST73" s="66"/>
      <c r="SU73" s="66"/>
      <c r="SV73" s="66"/>
      <c r="SW73" s="66"/>
      <c r="SX73" s="66"/>
      <c r="SY73" s="66"/>
      <c r="SZ73" s="66"/>
      <c r="TA73" s="66"/>
      <c r="TB73" s="66"/>
      <c r="TC73" s="66"/>
      <c r="TD73" s="66"/>
      <c r="TE73" s="66"/>
      <c r="TF73" s="66"/>
      <c r="TG73" s="66"/>
      <c r="TH73" s="66"/>
      <c r="TI73" s="66"/>
      <c r="TJ73" s="66"/>
      <c r="TK73" s="66"/>
      <c r="TL73" s="66"/>
      <c r="TM73" s="66"/>
      <c r="TN73" s="66"/>
      <c r="TO73" s="66"/>
      <c r="TP73" s="66"/>
      <c r="TQ73" s="66"/>
      <c r="TR73" s="66"/>
      <c r="TS73" s="66"/>
      <c r="TT73" s="66"/>
      <c r="TU73" s="66"/>
      <c r="TV73" s="66"/>
      <c r="TW73" s="66"/>
      <c r="TX73" s="66"/>
      <c r="TY73" s="66"/>
      <c r="TZ73" s="66"/>
      <c r="UA73" s="66"/>
      <c r="UB73" s="66"/>
      <c r="UC73" s="66"/>
      <c r="UD73" s="66"/>
      <c r="UE73" s="66"/>
      <c r="UF73" s="66"/>
      <c r="UG73" s="66"/>
      <c r="UH73" s="66"/>
      <c r="UI73" s="66"/>
      <c r="UJ73" s="66"/>
      <c r="UK73" s="66"/>
      <c r="UL73" s="66"/>
      <c r="UM73" s="66"/>
      <c r="UN73" s="66"/>
      <c r="UO73" s="66"/>
      <c r="UP73" s="66"/>
      <c r="UQ73" s="66"/>
      <c r="UR73" s="66"/>
      <c r="US73" s="66"/>
      <c r="UT73" s="66"/>
      <c r="UU73" s="66"/>
      <c r="UV73" s="66"/>
      <c r="UW73" s="66"/>
      <c r="UX73" s="66"/>
      <c r="UY73" s="66"/>
      <c r="UZ73" s="66"/>
      <c r="VA73" s="66"/>
      <c r="VB73" s="66"/>
      <c r="VC73" s="66"/>
      <c r="VD73" s="66"/>
      <c r="VE73" s="66"/>
      <c r="VF73" s="66"/>
      <c r="VG73" s="66"/>
      <c r="VH73" s="66"/>
      <c r="VI73" s="66"/>
      <c r="VJ73" s="66"/>
      <c r="VK73" s="66"/>
      <c r="VL73" s="66"/>
      <c r="VM73" s="66"/>
      <c r="VN73" s="66"/>
      <c r="VO73" s="66"/>
      <c r="VP73" s="66"/>
      <c r="VQ73" s="66"/>
      <c r="VR73" s="66"/>
      <c r="VS73" s="66"/>
      <c r="VT73" s="66"/>
      <c r="VU73" s="66"/>
      <c r="VV73" s="66"/>
      <c r="VW73" s="66"/>
      <c r="VX73" s="66"/>
      <c r="VY73" s="66"/>
      <c r="VZ73" s="66"/>
      <c r="WA73" s="66"/>
      <c r="WB73" s="66"/>
      <c r="WC73" s="66"/>
      <c r="WD73" s="66"/>
      <c r="WE73" s="66"/>
      <c r="WF73" s="66"/>
      <c r="WG73" s="66"/>
      <c r="WH73" s="66"/>
      <c r="WI73" s="66"/>
      <c r="WJ73" s="66"/>
      <c r="WK73" s="66"/>
      <c r="WL73" s="66"/>
      <c r="WM73" s="66"/>
      <c r="WN73" s="66"/>
      <c r="WO73" s="66"/>
      <c r="WP73" s="66"/>
      <c r="WQ73" s="66"/>
      <c r="WR73" s="66"/>
      <c r="WS73" s="66"/>
      <c r="WT73" s="66"/>
      <c r="WU73" s="66"/>
      <c r="WV73" s="66"/>
      <c r="WW73" s="66"/>
      <c r="WX73" s="66"/>
      <c r="WY73" s="66"/>
      <c r="WZ73" s="66"/>
      <c r="XA73" s="66"/>
      <c r="XB73" s="66"/>
      <c r="XC73" s="66"/>
      <c r="XD73" s="66"/>
      <c r="XE73" s="66"/>
      <c r="XF73" s="66"/>
      <c r="XG73" s="66"/>
      <c r="XH73" s="66"/>
      <c r="XI73" s="66"/>
      <c r="XJ73" s="66"/>
      <c r="XK73" s="66"/>
      <c r="XL73" s="66"/>
      <c r="XM73" s="66"/>
      <c r="XN73" s="66"/>
      <c r="XO73" s="66"/>
      <c r="XP73" s="66"/>
      <c r="XQ73" s="66"/>
      <c r="XR73" s="66"/>
      <c r="XS73" s="66"/>
      <c r="XT73" s="66"/>
      <c r="XU73" s="66"/>
      <c r="XV73" s="66"/>
      <c r="XW73" s="66"/>
      <c r="XX73" s="66"/>
      <c r="XY73" s="66"/>
      <c r="XZ73" s="66"/>
      <c r="YA73" s="66"/>
      <c r="YB73" s="66"/>
      <c r="YC73" s="66"/>
      <c r="YD73" s="66"/>
      <c r="YE73" s="66"/>
      <c r="YF73" s="66"/>
      <c r="YG73" s="66"/>
      <c r="YH73" s="66"/>
      <c r="YI73" s="66"/>
      <c r="YJ73" s="66"/>
      <c r="YK73" s="66"/>
      <c r="YL73" s="66"/>
      <c r="YM73" s="66"/>
      <c r="YN73" s="66"/>
      <c r="YO73" s="66"/>
      <c r="YP73" s="66"/>
      <c r="YQ73" s="66"/>
      <c r="YR73" s="66"/>
      <c r="YS73" s="66"/>
      <c r="YT73" s="66"/>
      <c r="YU73" s="66"/>
      <c r="YV73" s="66"/>
      <c r="YW73" s="66"/>
      <c r="YX73" s="66"/>
      <c r="YY73" s="66"/>
      <c r="YZ73" s="66"/>
      <c r="ZA73" s="66"/>
      <c r="ZB73" s="66"/>
      <c r="ZC73" s="66"/>
      <c r="ZD73" s="66"/>
      <c r="ZE73" s="66"/>
      <c r="ZF73" s="66"/>
      <c r="ZG73" s="66"/>
      <c r="ZH73" s="66"/>
      <c r="ZI73" s="66"/>
      <c r="ZJ73" s="66"/>
      <c r="ZK73" s="66"/>
      <c r="ZL73" s="66"/>
      <c r="ZM73" s="66"/>
      <c r="ZN73" s="66"/>
      <c r="ZO73" s="66"/>
      <c r="ZP73" s="66"/>
      <c r="ZQ73" s="66"/>
      <c r="ZR73" s="66"/>
      <c r="ZS73" s="66"/>
      <c r="ZT73" s="66"/>
      <c r="ZU73" s="66"/>
      <c r="ZV73" s="66"/>
      <c r="ZW73" s="66"/>
      <c r="ZX73" s="66"/>
      <c r="ZY73" s="66"/>
      <c r="ZZ73" s="66"/>
      <c r="AAA73" s="66"/>
      <c r="AAB73" s="66"/>
      <c r="AAC73" s="66"/>
      <c r="AAD73" s="66"/>
      <c r="AAE73" s="66"/>
      <c r="AAF73" s="66"/>
      <c r="AAG73" s="66"/>
      <c r="AAH73" s="66"/>
      <c r="AAI73" s="66"/>
      <c r="AAJ73" s="66"/>
      <c r="AAK73" s="66"/>
      <c r="AAL73" s="66"/>
      <c r="AAM73" s="66"/>
      <c r="AAN73" s="66"/>
      <c r="AAO73" s="66"/>
      <c r="AAP73" s="66"/>
      <c r="AAQ73" s="66"/>
      <c r="AAR73" s="66"/>
      <c r="AAS73" s="66"/>
      <c r="AAT73" s="66"/>
      <c r="AAU73" s="66"/>
      <c r="AAV73" s="66"/>
      <c r="AAW73" s="66"/>
      <c r="AAX73" s="66"/>
      <c r="AAY73" s="66"/>
      <c r="AAZ73" s="66"/>
      <c r="ABA73" s="66"/>
      <c r="ABB73" s="66"/>
      <c r="ABC73" s="66"/>
      <c r="ABD73" s="66"/>
      <c r="ABE73" s="66"/>
      <c r="ABF73" s="66"/>
      <c r="ABG73" s="66"/>
      <c r="ABH73" s="66"/>
      <c r="ABI73" s="66"/>
      <c r="ABJ73" s="66"/>
      <c r="ABK73" s="66"/>
      <c r="ABL73" s="66"/>
      <c r="ABM73" s="66"/>
      <c r="ABN73" s="66"/>
      <c r="ABO73" s="66"/>
      <c r="ABP73" s="66"/>
      <c r="ABQ73" s="66"/>
      <c r="ABR73" s="66"/>
      <c r="ABS73" s="66"/>
      <c r="ABT73" s="66"/>
      <c r="ABU73" s="66"/>
      <c r="ABV73" s="66"/>
      <c r="ABW73" s="66"/>
      <c r="ABX73" s="66"/>
      <c r="ABY73" s="66"/>
      <c r="ABZ73" s="66"/>
      <c r="ACA73" s="66"/>
      <c r="ACB73" s="66"/>
      <c r="ACC73" s="66"/>
      <c r="ACD73" s="66"/>
      <c r="ACE73" s="66"/>
      <c r="ACF73" s="66"/>
      <c r="ACG73" s="66"/>
      <c r="ACH73" s="66"/>
      <c r="ACI73" s="66"/>
      <c r="ACJ73" s="66"/>
      <c r="ACK73" s="66"/>
      <c r="ACL73" s="66"/>
      <c r="ACM73" s="66"/>
      <c r="ACN73" s="66"/>
      <c r="ACO73" s="66"/>
      <c r="ACP73" s="66"/>
      <c r="ACQ73" s="66"/>
      <c r="ACR73" s="66"/>
      <c r="ACS73" s="66"/>
      <c r="ACT73" s="66"/>
      <c r="ACU73" s="66"/>
      <c r="ACV73" s="66"/>
      <c r="ACW73" s="66"/>
      <c r="ACX73" s="66"/>
      <c r="ACY73" s="66"/>
      <c r="ACZ73" s="66"/>
      <c r="ADA73" s="66"/>
      <c r="ADB73" s="66"/>
      <c r="ADC73" s="66"/>
      <c r="ADD73" s="66"/>
      <c r="ADE73" s="66"/>
      <c r="ADF73" s="66"/>
      <c r="ADG73" s="66"/>
      <c r="ADH73" s="66"/>
      <c r="ADI73" s="66"/>
      <c r="ADJ73" s="66"/>
      <c r="ADK73" s="66"/>
      <c r="ADL73" s="66"/>
      <c r="ADM73" s="66"/>
      <c r="ADN73" s="66"/>
      <c r="ADO73" s="66"/>
      <c r="ADP73" s="66"/>
      <c r="ADQ73" s="66"/>
      <c r="ADR73" s="66"/>
      <c r="ADS73" s="66"/>
      <c r="ADT73" s="66"/>
      <c r="ADU73" s="66"/>
      <c r="ADV73" s="66"/>
      <c r="ADW73" s="66"/>
      <c r="ADX73" s="66"/>
      <c r="ADY73" s="66"/>
      <c r="ADZ73" s="66"/>
      <c r="AEA73" s="66"/>
      <c r="AEB73" s="66"/>
      <c r="AEC73" s="66"/>
      <c r="AED73" s="66"/>
      <c r="AEE73" s="66"/>
      <c r="AEF73" s="66"/>
      <c r="AEG73" s="66"/>
      <c r="AEH73" s="66"/>
      <c r="AEI73" s="66"/>
      <c r="AEJ73" s="66"/>
      <c r="AEK73" s="66"/>
      <c r="AEL73" s="66"/>
      <c r="AEM73" s="66"/>
      <c r="AEN73" s="66"/>
      <c r="AEO73" s="66"/>
      <c r="AEP73" s="66"/>
      <c r="AEQ73" s="66"/>
      <c r="AER73" s="66"/>
      <c r="AES73" s="66"/>
      <c r="AET73" s="66"/>
      <c r="AEU73" s="66"/>
      <c r="AEV73" s="66"/>
      <c r="AEW73" s="66"/>
      <c r="AEX73" s="66"/>
      <c r="AEY73" s="66"/>
      <c r="AEZ73" s="66"/>
      <c r="AFA73" s="66"/>
      <c r="AFB73" s="66"/>
      <c r="AFC73" s="66"/>
      <c r="AFD73" s="66"/>
      <c r="AFE73" s="66"/>
      <c r="AFF73" s="66"/>
      <c r="AFG73" s="66"/>
      <c r="AFH73" s="66"/>
      <c r="AFI73" s="66"/>
      <c r="AFJ73" s="66"/>
      <c r="AFK73" s="66"/>
      <c r="AFL73" s="66"/>
      <c r="AFM73" s="66"/>
      <c r="AFN73" s="66"/>
      <c r="AFO73" s="66"/>
      <c r="AFP73" s="66"/>
      <c r="AFQ73" s="66"/>
      <c r="AFR73" s="66"/>
      <c r="AFS73" s="66"/>
      <c r="AFT73" s="66"/>
      <c r="AFU73" s="66"/>
      <c r="AFV73" s="66"/>
      <c r="AFW73" s="66"/>
      <c r="AFX73" s="66"/>
      <c r="AFY73" s="66"/>
      <c r="AFZ73" s="66"/>
      <c r="AGA73" s="66"/>
      <c r="AGB73" s="66"/>
      <c r="AGC73" s="66"/>
      <c r="AGD73" s="66"/>
      <c r="AGE73" s="66"/>
      <c r="AGF73" s="66"/>
      <c r="AGG73" s="66"/>
      <c r="AGH73" s="66"/>
      <c r="AGI73" s="66"/>
      <c r="AGJ73" s="66"/>
      <c r="AGK73" s="66"/>
      <c r="AGL73" s="66"/>
      <c r="AGM73" s="66"/>
      <c r="AGN73" s="66"/>
      <c r="AGO73" s="66"/>
      <c r="AGP73" s="66"/>
      <c r="AGQ73" s="66"/>
      <c r="AGR73" s="66"/>
      <c r="AGS73" s="66"/>
      <c r="AGT73" s="66"/>
      <c r="AGU73" s="66"/>
      <c r="AGV73" s="66"/>
      <c r="AGW73" s="66"/>
      <c r="AGX73" s="66"/>
      <c r="AGY73" s="66"/>
      <c r="AGZ73" s="66"/>
      <c r="AHA73" s="66"/>
      <c r="AHB73" s="66"/>
      <c r="AHC73" s="66"/>
      <c r="AHD73" s="66"/>
      <c r="AHE73" s="66"/>
      <c r="AHF73" s="66"/>
      <c r="AHG73" s="66"/>
      <c r="AHH73" s="66"/>
      <c r="AHI73" s="66"/>
      <c r="AHJ73" s="66"/>
      <c r="AHK73" s="66"/>
      <c r="AHL73" s="66"/>
      <c r="AHM73" s="66"/>
      <c r="AHN73" s="66"/>
      <c r="AHO73" s="66"/>
      <c r="AHP73" s="66"/>
      <c r="AHQ73" s="66"/>
      <c r="AHR73" s="66"/>
      <c r="AHS73" s="66"/>
      <c r="AHT73" s="66"/>
      <c r="AHU73" s="66"/>
      <c r="AHV73" s="66"/>
      <c r="AHW73" s="66"/>
      <c r="AHX73" s="66"/>
      <c r="AHY73" s="66"/>
      <c r="AHZ73" s="66"/>
      <c r="AIA73" s="66"/>
      <c r="AIB73" s="66"/>
      <c r="AIC73" s="66"/>
      <c r="AID73" s="66"/>
      <c r="AIE73" s="66"/>
      <c r="AIF73" s="66"/>
      <c r="AIG73" s="66"/>
      <c r="AIH73" s="66"/>
      <c r="AII73" s="66"/>
      <c r="AIJ73" s="66"/>
      <c r="AIK73" s="66"/>
      <c r="AIL73" s="66"/>
      <c r="AIM73" s="66"/>
      <c r="AIN73" s="66"/>
      <c r="AIO73" s="66"/>
      <c r="AIP73" s="66"/>
      <c r="AIQ73" s="66"/>
      <c r="AIR73" s="66"/>
      <c r="AIS73" s="66"/>
      <c r="AIT73" s="66"/>
      <c r="AIU73" s="66"/>
      <c r="AIV73" s="66"/>
      <c r="AIW73" s="66"/>
      <c r="AIX73" s="66"/>
      <c r="AIY73" s="66"/>
      <c r="AIZ73" s="66"/>
      <c r="AJA73" s="66"/>
      <c r="AJB73" s="66"/>
      <c r="AJC73" s="66"/>
      <c r="AJD73" s="66"/>
      <c r="AJE73" s="66"/>
      <c r="AJF73" s="66"/>
      <c r="AJG73" s="66"/>
      <c r="AJH73" s="66"/>
      <c r="AJI73" s="66"/>
      <c r="AJJ73" s="66"/>
      <c r="AJK73" s="66"/>
      <c r="AJL73" s="66"/>
      <c r="AJM73" s="66"/>
      <c r="AJN73" s="66"/>
      <c r="AJO73" s="66"/>
      <c r="AJP73" s="66"/>
      <c r="AJQ73" s="66"/>
      <c r="AJR73" s="66"/>
      <c r="AJS73" s="66"/>
      <c r="AJT73" s="66"/>
      <c r="AJU73" s="66"/>
      <c r="AJV73" s="66"/>
      <c r="AJW73" s="66"/>
      <c r="AJX73" s="66"/>
      <c r="AJY73" s="66"/>
      <c r="AJZ73" s="66"/>
      <c r="AKA73" s="66"/>
      <c r="AKB73" s="66"/>
      <c r="AKC73" s="66"/>
      <c r="AKD73" s="66"/>
      <c r="AKE73" s="66"/>
      <c r="AKF73" s="66"/>
      <c r="AKG73" s="66"/>
      <c r="AKH73" s="66"/>
      <c r="AKI73" s="66"/>
      <c r="AKJ73" s="66"/>
      <c r="AKK73" s="66"/>
      <c r="AKL73" s="66"/>
      <c r="AKM73" s="66"/>
      <c r="AKN73" s="66"/>
      <c r="AKO73" s="66"/>
      <c r="AKP73" s="66"/>
      <c r="AKQ73" s="66"/>
      <c r="AKR73" s="66"/>
      <c r="AKS73" s="66"/>
      <c r="AKT73" s="66"/>
      <c r="AKU73" s="66"/>
      <c r="AKV73" s="66"/>
      <c r="AKW73" s="66"/>
      <c r="AKX73" s="66"/>
      <c r="AKY73" s="66"/>
      <c r="AKZ73" s="66"/>
      <c r="ALA73" s="66"/>
      <c r="ALB73" s="66"/>
      <c r="ALC73" s="66"/>
      <c r="ALD73" s="66"/>
      <c r="ALE73" s="66"/>
      <c r="ALF73" s="66"/>
      <c r="ALG73" s="66"/>
      <c r="ALH73" s="66"/>
      <c r="ALI73" s="66"/>
      <c r="ALJ73" s="66"/>
      <c r="ALK73" s="66"/>
      <c r="ALL73" s="66"/>
      <c r="ALM73" s="66"/>
      <c r="ALN73" s="66"/>
      <c r="ALO73" s="66"/>
      <c r="ALP73" s="66"/>
      <c r="ALQ73" s="66"/>
      <c r="ALR73" s="66"/>
      <c r="ALS73" s="66"/>
      <c r="ALT73" s="66"/>
      <c r="ALU73" s="66"/>
      <c r="ALV73" s="66"/>
      <c r="ALW73" s="66"/>
      <c r="ALX73" s="66"/>
      <c r="ALY73" s="66"/>
      <c r="ALZ73" s="66"/>
      <c r="AMA73" s="66"/>
      <c r="AMB73" s="66"/>
      <c r="AMC73" s="66"/>
      <c r="AMD73" s="66"/>
      <c r="AME73" s="66"/>
      <c r="AMF73" s="66"/>
      <c r="AMG73" s="66"/>
      <c r="AMH73" s="66"/>
      <c r="AMI73" s="66"/>
      <c r="AMJ73" s="66"/>
      <c r="AMK73" s="66"/>
      <c r="AML73" s="66"/>
      <c r="AMM73" s="66"/>
      <c r="AMN73" s="66"/>
      <c r="AMO73" s="66"/>
      <c r="AMP73" s="66"/>
      <c r="AMQ73" s="66"/>
      <c r="AMR73" s="66"/>
      <c r="AMS73" s="66"/>
      <c r="AMT73" s="66"/>
      <c r="AMU73" s="66"/>
      <c r="AMV73" s="66"/>
      <c r="AMW73" s="66"/>
      <c r="AMX73" s="66"/>
      <c r="AMY73" s="66"/>
      <c r="AMZ73" s="66"/>
      <c r="ANA73" s="66"/>
      <c r="ANB73" s="66"/>
      <c r="ANC73" s="66"/>
      <c r="AND73" s="66"/>
      <c r="ANE73" s="66"/>
      <c r="ANF73" s="66"/>
      <c r="ANG73" s="66"/>
      <c r="ANH73" s="66"/>
      <c r="ANI73" s="66"/>
      <c r="ANJ73" s="66"/>
      <c r="ANK73" s="66"/>
      <c r="ANL73" s="66"/>
      <c r="ANM73" s="66"/>
      <c r="ANN73" s="66"/>
      <c r="ANO73" s="66"/>
      <c r="ANP73" s="66"/>
      <c r="ANQ73" s="66"/>
      <c r="ANR73" s="66"/>
      <c r="ANS73" s="66"/>
      <c r="ANT73" s="66"/>
      <c r="ANU73" s="66"/>
      <c r="ANV73" s="66"/>
      <c r="ANW73" s="66"/>
      <c r="ANX73" s="66"/>
      <c r="ANY73" s="66"/>
      <c r="ANZ73" s="66"/>
      <c r="AOA73" s="66"/>
      <c r="AOB73" s="66"/>
      <c r="AOC73" s="66"/>
      <c r="AOD73" s="66"/>
      <c r="AOE73" s="66"/>
      <c r="AOF73" s="66"/>
      <c r="AOG73" s="66"/>
      <c r="AOH73" s="66"/>
      <c r="AOI73" s="66"/>
      <c r="AOJ73" s="66"/>
      <c r="AOK73" s="66"/>
      <c r="AOL73" s="66"/>
      <c r="AOM73" s="66"/>
      <c r="AON73" s="66"/>
      <c r="AOO73" s="66"/>
      <c r="AOP73" s="66"/>
      <c r="AOQ73" s="66"/>
      <c r="AOR73" s="66"/>
      <c r="AOS73" s="66"/>
      <c r="AOT73" s="66"/>
      <c r="AOU73" s="66"/>
      <c r="AOV73" s="66"/>
      <c r="AOW73" s="66"/>
      <c r="AOX73" s="66"/>
      <c r="AOY73" s="66"/>
      <c r="AOZ73" s="66"/>
      <c r="APA73" s="66"/>
      <c r="APB73" s="66"/>
      <c r="APC73" s="66"/>
      <c r="APD73" s="66"/>
      <c r="APE73" s="66"/>
      <c r="APF73" s="66"/>
      <c r="APG73" s="66"/>
      <c r="APH73" s="66"/>
      <c r="API73" s="66"/>
      <c r="APJ73" s="66"/>
      <c r="APK73" s="66"/>
      <c r="APL73" s="66"/>
      <c r="APM73" s="66"/>
      <c r="APN73" s="66"/>
      <c r="APO73" s="66"/>
      <c r="APP73" s="66"/>
      <c r="APQ73" s="66"/>
      <c r="APR73" s="66"/>
      <c r="APS73" s="66"/>
      <c r="APT73" s="66"/>
      <c r="APU73" s="66"/>
      <c r="APV73" s="66"/>
      <c r="APW73" s="66"/>
      <c r="APX73" s="66"/>
      <c r="APY73" s="66"/>
      <c r="APZ73" s="66"/>
      <c r="AQA73" s="66"/>
      <c r="AQB73" s="66"/>
      <c r="AQC73" s="66"/>
      <c r="AQD73" s="66"/>
      <c r="AQE73" s="66"/>
      <c r="AQF73" s="66"/>
      <c r="AQG73" s="66"/>
      <c r="AQH73" s="66"/>
      <c r="AQI73" s="66"/>
      <c r="AQJ73" s="66"/>
      <c r="AQK73" s="66"/>
      <c r="AQL73" s="66"/>
      <c r="AQM73" s="66"/>
      <c r="AQN73" s="66"/>
      <c r="AQO73" s="66"/>
      <c r="AQP73" s="66"/>
      <c r="AQQ73" s="66"/>
      <c r="AQR73" s="66"/>
      <c r="AQS73" s="66"/>
      <c r="AQT73" s="66"/>
      <c r="AQU73" s="66"/>
      <c r="AQV73" s="66"/>
      <c r="AQW73" s="66"/>
      <c r="AQX73" s="66"/>
      <c r="AQY73" s="66"/>
      <c r="AQZ73" s="66"/>
      <c r="ARA73" s="66"/>
      <c r="ARB73" s="66"/>
      <c r="ARC73" s="66"/>
      <c r="ARD73" s="66"/>
      <c r="ARE73" s="66"/>
      <c r="ARF73" s="66"/>
      <c r="ARG73" s="66"/>
      <c r="ARH73" s="66"/>
      <c r="ARI73" s="66"/>
      <c r="ARJ73" s="66"/>
      <c r="ARK73" s="66"/>
      <c r="ARL73" s="66"/>
      <c r="ARM73" s="66"/>
      <c r="ARN73" s="66"/>
      <c r="ARO73" s="66"/>
      <c r="ARP73" s="66"/>
      <c r="ARQ73" s="66"/>
      <c r="ARR73" s="66"/>
      <c r="ARS73" s="66"/>
      <c r="ART73" s="66"/>
      <c r="ARU73" s="66"/>
      <c r="ARV73" s="66"/>
      <c r="ARW73" s="66"/>
      <c r="ARX73" s="66"/>
      <c r="ARY73" s="66"/>
      <c r="ARZ73" s="66"/>
      <c r="ASA73" s="66"/>
      <c r="ASB73" s="66"/>
      <c r="ASC73" s="66"/>
      <c r="ASD73" s="66"/>
      <c r="ASE73" s="66"/>
      <c r="ASF73" s="66"/>
      <c r="ASG73" s="66"/>
      <c r="ASH73" s="66"/>
      <c r="ASI73" s="66"/>
      <c r="ASJ73" s="66"/>
      <c r="ASK73" s="66"/>
      <c r="ASL73" s="66"/>
      <c r="ASM73" s="66"/>
      <c r="ASN73" s="66"/>
      <c r="ASO73" s="66"/>
      <c r="ASP73" s="66"/>
      <c r="ASQ73" s="66"/>
      <c r="ASR73" s="66"/>
      <c r="ASS73" s="66"/>
      <c r="AST73" s="66"/>
      <c r="ASU73" s="66"/>
      <c r="ASV73" s="66"/>
      <c r="ASW73" s="66"/>
      <c r="ASX73" s="66"/>
      <c r="ASY73" s="66"/>
      <c r="ASZ73" s="66"/>
      <c r="ATA73" s="66"/>
      <c r="ATB73" s="66"/>
      <c r="ATC73" s="66"/>
      <c r="ATD73" s="66"/>
      <c r="ATE73" s="66"/>
      <c r="ATF73" s="66"/>
      <c r="ATG73" s="66"/>
      <c r="ATH73" s="66"/>
      <c r="ATI73" s="66"/>
      <c r="ATJ73" s="66"/>
      <c r="ATK73" s="66"/>
      <c r="ATL73" s="66"/>
      <c r="ATM73" s="66"/>
      <c r="ATN73" s="66"/>
      <c r="ATO73" s="66"/>
      <c r="ATP73" s="66"/>
      <c r="ATQ73" s="66"/>
      <c r="ATR73" s="66"/>
      <c r="ATS73" s="66"/>
      <c r="ATT73" s="66"/>
      <c r="ATU73" s="66"/>
      <c r="ATV73" s="66"/>
      <c r="ATW73" s="66"/>
      <c r="ATX73" s="66"/>
      <c r="ATY73" s="66"/>
      <c r="ATZ73" s="66"/>
      <c r="AUA73" s="66"/>
      <c r="AUB73" s="66"/>
      <c r="AUC73" s="66"/>
      <c r="AUD73" s="66"/>
      <c r="AUE73" s="66"/>
      <c r="AUF73" s="66"/>
      <c r="AUG73" s="66"/>
      <c r="AUH73" s="66"/>
      <c r="AUI73" s="66"/>
      <c r="AUJ73" s="66"/>
      <c r="AUK73" s="66"/>
      <c r="AUL73" s="66"/>
      <c r="AUM73" s="66"/>
      <c r="AUN73" s="66"/>
      <c r="AUO73" s="66"/>
      <c r="AUP73" s="66"/>
      <c r="AUQ73" s="66"/>
      <c r="AUR73" s="66"/>
      <c r="AUS73" s="66"/>
      <c r="AUT73" s="66"/>
      <c r="AUU73" s="66"/>
      <c r="AUV73" s="66"/>
      <c r="AUW73" s="66"/>
      <c r="AUX73" s="66"/>
      <c r="AUY73" s="66"/>
      <c r="AUZ73" s="66"/>
      <c r="AVA73" s="66"/>
      <c r="AVB73" s="66"/>
      <c r="AVC73" s="66"/>
      <c r="AVD73" s="66"/>
      <c r="AVE73" s="66"/>
      <c r="AVF73" s="66"/>
      <c r="AVG73" s="66"/>
      <c r="AVH73" s="66"/>
      <c r="AVI73" s="66"/>
      <c r="AVJ73" s="66"/>
      <c r="AVK73" s="66"/>
      <c r="AVL73" s="66"/>
      <c r="AVM73" s="66"/>
      <c r="AVN73" s="66"/>
      <c r="AVO73" s="66"/>
      <c r="AVP73" s="66"/>
      <c r="AVQ73" s="66"/>
      <c r="AVR73" s="66"/>
      <c r="AVS73" s="66"/>
      <c r="AVT73" s="66"/>
      <c r="AVU73" s="66"/>
      <c r="AVV73" s="66"/>
      <c r="AVW73" s="66"/>
      <c r="AVX73" s="66"/>
      <c r="AVY73" s="66"/>
      <c r="AVZ73" s="66"/>
      <c r="AWA73" s="66"/>
      <c r="AWB73" s="66"/>
      <c r="AWC73" s="66"/>
      <c r="AWD73" s="66"/>
      <c r="AWE73" s="66"/>
      <c r="AWF73" s="66"/>
      <c r="AWG73" s="66"/>
      <c r="AWH73" s="66"/>
      <c r="AWI73" s="66"/>
      <c r="AWJ73" s="66"/>
      <c r="AWK73" s="66"/>
      <c r="AWL73" s="66"/>
      <c r="AWM73" s="66"/>
      <c r="AWN73" s="66"/>
      <c r="AWO73" s="66"/>
      <c r="AWP73" s="66"/>
      <c r="AWQ73" s="66"/>
      <c r="AWR73" s="66"/>
      <c r="AWS73" s="66"/>
      <c r="AWT73" s="66"/>
      <c r="AWU73" s="66"/>
      <c r="AWV73" s="66"/>
      <c r="AWW73" s="66"/>
      <c r="AWX73" s="66"/>
      <c r="AWY73" s="66"/>
      <c r="AWZ73" s="66"/>
      <c r="AXA73" s="66"/>
      <c r="AXB73" s="66"/>
      <c r="AXC73" s="66"/>
      <c r="AXD73" s="66"/>
      <c r="AXE73" s="66"/>
      <c r="AXF73" s="66"/>
      <c r="AXG73" s="66"/>
      <c r="AXH73" s="66"/>
      <c r="AXI73" s="66"/>
      <c r="AXJ73" s="66"/>
      <c r="AXK73" s="66"/>
      <c r="AXL73" s="66"/>
      <c r="AXM73" s="66"/>
      <c r="AXN73" s="66"/>
      <c r="AXO73" s="66"/>
      <c r="AXP73" s="66"/>
      <c r="AXQ73" s="66"/>
      <c r="AXR73" s="66"/>
      <c r="AXS73" s="66"/>
      <c r="AXT73" s="66"/>
      <c r="AXU73" s="66"/>
      <c r="AXV73" s="66"/>
      <c r="AXW73" s="66"/>
      <c r="AXX73" s="66"/>
      <c r="AXY73" s="66"/>
      <c r="AXZ73" s="66"/>
      <c r="AYA73" s="66"/>
      <c r="AYB73" s="66"/>
      <c r="AYC73" s="66"/>
      <c r="AYD73" s="66"/>
      <c r="AYE73" s="66"/>
      <c r="AYF73" s="66"/>
      <c r="AYG73" s="66"/>
      <c r="AYH73" s="66"/>
      <c r="AYI73" s="66"/>
      <c r="AYJ73" s="66"/>
      <c r="AYK73" s="66"/>
      <c r="AYL73" s="66"/>
      <c r="AYM73" s="66"/>
      <c r="AYN73" s="66"/>
      <c r="AYO73" s="66"/>
      <c r="AYP73" s="66"/>
      <c r="AYQ73" s="66"/>
      <c r="AYR73" s="66"/>
      <c r="AYS73" s="66"/>
      <c r="AYT73" s="66"/>
      <c r="AYU73" s="66"/>
      <c r="AYV73" s="66"/>
      <c r="AYW73" s="66"/>
      <c r="AYX73" s="66"/>
      <c r="AYY73" s="66"/>
      <c r="AYZ73" s="66"/>
      <c r="AZA73" s="66"/>
      <c r="AZB73" s="66"/>
      <c r="AZC73" s="66"/>
      <c r="AZD73" s="66"/>
      <c r="AZE73" s="66"/>
      <c r="AZF73" s="66"/>
      <c r="AZG73" s="66"/>
      <c r="AZH73" s="66"/>
      <c r="AZI73" s="66"/>
      <c r="AZJ73" s="66"/>
      <c r="AZK73" s="66"/>
      <c r="AZL73" s="66"/>
      <c r="AZM73" s="66"/>
      <c r="AZN73" s="66"/>
      <c r="AZO73" s="66"/>
      <c r="AZP73" s="66"/>
      <c r="AZQ73" s="66"/>
      <c r="AZR73" s="66"/>
      <c r="AZS73" s="66"/>
      <c r="AZT73" s="66"/>
      <c r="AZU73" s="66"/>
      <c r="AZV73" s="66"/>
      <c r="AZW73" s="66"/>
      <c r="AZX73" s="66"/>
      <c r="AZY73" s="66"/>
      <c r="AZZ73" s="66"/>
      <c r="BAA73" s="66"/>
      <c r="BAB73" s="66"/>
      <c r="BAC73" s="66"/>
      <c r="BAD73" s="66"/>
      <c r="BAE73" s="66"/>
      <c r="BAF73" s="66"/>
      <c r="BAG73" s="66"/>
      <c r="BAH73" s="66"/>
      <c r="BAI73" s="66"/>
      <c r="BAJ73" s="66"/>
      <c r="BAK73" s="66"/>
      <c r="BAL73" s="66"/>
      <c r="BAM73" s="66"/>
      <c r="BAN73" s="66"/>
      <c r="BAO73" s="66"/>
      <c r="BAP73" s="66"/>
      <c r="BAQ73" s="66"/>
      <c r="BAR73" s="66"/>
      <c r="BAS73" s="66"/>
      <c r="BAT73" s="66"/>
      <c r="BAU73" s="66"/>
      <c r="BAV73" s="66"/>
      <c r="BAW73" s="66"/>
      <c r="BAX73" s="66"/>
      <c r="BAY73" s="66"/>
      <c r="BAZ73" s="66"/>
      <c r="BBA73" s="66"/>
      <c r="BBB73" s="66"/>
      <c r="BBC73" s="66"/>
      <c r="BBD73" s="66"/>
      <c r="BBE73" s="66"/>
      <c r="BBF73" s="66"/>
      <c r="BBG73" s="66"/>
      <c r="BBH73" s="66"/>
      <c r="BBI73" s="66"/>
      <c r="BBJ73" s="66"/>
      <c r="BBK73" s="66"/>
      <c r="BBL73" s="66"/>
      <c r="BBM73" s="66"/>
      <c r="BBN73" s="66"/>
      <c r="BBO73" s="66"/>
      <c r="BBP73" s="66"/>
      <c r="BBQ73" s="66"/>
      <c r="BBR73" s="66"/>
      <c r="BBS73" s="66"/>
      <c r="BBT73" s="66"/>
      <c r="BBU73" s="66"/>
      <c r="BBV73" s="66"/>
      <c r="BBW73" s="66"/>
      <c r="BBX73" s="66"/>
      <c r="BBY73" s="66"/>
      <c r="BBZ73" s="66"/>
      <c r="BCA73" s="66"/>
      <c r="BCB73" s="66"/>
      <c r="BCC73" s="66"/>
      <c r="BCD73" s="66"/>
      <c r="BCE73" s="66"/>
      <c r="BCF73" s="66"/>
      <c r="BCG73" s="66"/>
      <c r="BCH73" s="66"/>
      <c r="BCI73" s="66"/>
      <c r="BCJ73" s="66"/>
      <c r="BCK73" s="66"/>
      <c r="BCL73" s="66"/>
      <c r="BCM73" s="66"/>
      <c r="BCN73" s="66"/>
      <c r="BCO73" s="66"/>
      <c r="BCP73" s="66"/>
      <c r="BCQ73" s="66"/>
      <c r="BCR73" s="66"/>
      <c r="BCS73" s="66"/>
      <c r="BCT73" s="66"/>
      <c r="BCU73" s="66"/>
      <c r="BCV73" s="66"/>
      <c r="BCW73" s="66"/>
      <c r="BCX73" s="66"/>
      <c r="BCY73" s="66"/>
      <c r="BCZ73" s="66"/>
      <c r="BDA73" s="66"/>
      <c r="BDB73" s="66"/>
      <c r="BDC73" s="66"/>
      <c r="BDD73" s="66"/>
      <c r="BDE73" s="66"/>
      <c r="BDF73" s="66"/>
      <c r="BDG73" s="66"/>
      <c r="BDH73" s="66"/>
      <c r="BDI73" s="66"/>
      <c r="BDJ73" s="66"/>
      <c r="BDK73" s="66"/>
      <c r="BDL73" s="66"/>
      <c r="BDM73" s="66"/>
      <c r="BDN73" s="66"/>
      <c r="BDO73" s="66"/>
      <c r="BDP73" s="66"/>
      <c r="BDQ73" s="66"/>
      <c r="BDR73" s="66"/>
      <c r="BDS73" s="66"/>
      <c r="BDT73" s="66"/>
      <c r="BDU73" s="66"/>
      <c r="BDV73" s="66"/>
      <c r="BDW73" s="66"/>
      <c r="BDX73" s="66"/>
      <c r="BDY73" s="66"/>
      <c r="BDZ73" s="66"/>
      <c r="BEA73" s="66"/>
      <c r="BEB73" s="66"/>
      <c r="BEC73" s="66"/>
      <c r="BED73" s="66"/>
      <c r="BEE73" s="66"/>
      <c r="BEF73" s="66"/>
      <c r="BEG73" s="66"/>
      <c r="BEH73" s="66"/>
      <c r="BEI73" s="66"/>
      <c r="BEJ73" s="66"/>
      <c r="BEK73" s="66"/>
      <c r="BEL73" s="66"/>
      <c r="BEM73" s="66"/>
      <c r="BEN73" s="66"/>
      <c r="BEO73" s="66"/>
      <c r="BEP73" s="66"/>
      <c r="BEQ73" s="66"/>
      <c r="BER73" s="66"/>
      <c r="BES73" s="66"/>
      <c r="BET73" s="66"/>
      <c r="BEU73" s="66"/>
      <c r="BEV73" s="66"/>
      <c r="BEW73" s="66"/>
      <c r="BEX73" s="66"/>
      <c r="BEY73" s="66"/>
      <c r="BEZ73" s="66"/>
      <c r="BFA73" s="66"/>
      <c r="BFB73" s="66"/>
      <c r="BFC73" s="66"/>
      <c r="BFD73" s="66"/>
      <c r="BFE73" s="66"/>
      <c r="BFF73" s="66"/>
      <c r="BFG73" s="66"/>
      <c r="BFH73" s="66"/>
      <c r="BFI73" s="66"/>
      <c r="BFJ73" s="66"/>
      <c r="BFK73" s="66"/>
      <c r="BFL73" s="66"/>
      <c r="BFM73" s="66"/>
      <c r="BFN73" s="66"/>
      <c r="BFO73" s="66"/>
      <c r="BFP73" s="66"/>
      <c r="BFQ73" s="66"/>
      <c r="BFR73" s="66"/>
      <c r="BFS73" s="66"/>
      <c r="BFT73" s="66"/>
      <c r="BFU73" s="66"/>
      <c r="BFV73" s="66"/>
      <c r="BFW73" s="66"/>
      <c r="BFX73" s="66"/>
      <c r="BFY73" s="66"/>
      <c r="BFZ73" s="66"/>
      <c r="BGA73" s="66"/>
      <c r="BGB73" s="66"/>
      <c r="BGC73" s="66"/>
      <c r="BGD73" s="66"/>
      <c r="BGE73" s="66"/>
      <c r="BGF73" s="66"/>
      <c r="BGG73" s="66"/>
      <c r="BGH73" s="66"/>
      <c r="BGI73" s="66"/>
      <c r="BGJ73" s="66"/>
      <c r="BGK73" s="66"/>
      <c r="BGL73" s="66"/>
      <c r="BGM73" s="66"/>
      <c r="BGN73" s="66"/>
      <c r="BGO73" s="66"/>
      <c r="BGP73" s="66"/>
      <c r="BGQ73" s="66"/>
      <c r="BGR73" s="66"/>
      <c r="BGS73" s="66"/>
      <c r="BGT73" s="66"/>
      <c r="BGU73" s="66"/>
      <c r="BGV73" s="66"/>
      <c r="BGW73" s="66"/>
      <c r="BGX73" s="66"/>
      <c r="BGY73" s="66"/>
      <c r="BGZ73" s="66"/>
      <c r="BHA73" s="66"/>
      <c r="BHB73" s="66"/>
      <c r="BHC73" s="66"/>
      <c r="BHD73" s="66"/>
      <c r="BHE73" s="66"/>
      <c r="BHF73" s="66"/>
      <c r="BHG73" s="66"/>
      <c r="BHH73" s="66"/>
      <c r="BHI73" s="66"/>
      <c r="BHJ73" s="66"/>
      <c r="BHK73" s="66"/>
      <c r="BHL73" s="66"/>
      <c r="BHM73" s="66"/>
      <c r="BHN73" s="66"/>
      <c r="BHO73" s="66"/>
      <c r="BHP73" s="66"/>
      <c r="BHQ73" s="66"/>
      <c r="BHR73" s="66"/>
      <c r="BHS73" s="66"/>
      <c r="BHT73" s="66"/>
      <c r="BHU73" s="66"/>
      <c r="BHV73" s="66"/>
      <c r="BHW73" s="66"/>
      <c r="BHX73" s="66"/>
      <c r="BHY73" s="66"/>
      <c r="BHZ73" s="66"/>
      <c r="BIA73" s="66"/>
      <c r="BIB73" s="66"/>
      <c r="BIC73" s="66"/>
      <c r="BID73" s="66"/>
      <c r="BIE73" s="66"/>
      <c r="BIF73" s="66"/>
      <c r="BIG73" s="66"/>
      <c r="BIH73" s="66"/>
      <c r="BII73" s="66"/>
      <c r="BIJ73" s="66"/>
      <c r="BIK73" s="66"/>
      <c r="BIL73" s="66"/>
      <c r="BIM73" s="66"/>
      <c r="BIN73" s="66"/>
      <c r="BIO73" s="66"/>
      <c r="BIP73" s="66"/>
      <c r="BIQ73" s="66"/>
      <c r="BIR73" s="66"/>
      <c r="BIS73" s="66"/>
      <c r="BIT73" s="66"/>
      <c r="BIU73" s="66"/>
      <c r="BIV73" s="66"/>
      <c r="BIW73" s="66"/>
      <c r="BIX73" s="66"/>
      <c r="BIY73" s="66"/>
      <c r="BIZ73" s="66"/>
      <c r="BJA73" s="66"/>
      <c r="BJB73" s="66"/>
      <c r="BJC73" s="66"/>
      <c r="BJD73" s="66"/>
      <c r="BJE73" s="66"/>
      <c r="BJF73" s="66"/>
      <c r="BJG73" s="66"/>
      <c r="BJH73" s="66"/>
      <c r="BJI73" s="66"/>
      <c r="BJJ73" s="66"/>
      <c r="BJK73" s="66"/>
      <c r="BJL73" s="66"/>
      <c r="BJM73" s="66"/>
      <c r="BJN73" s="66"/>
      <c r="BJO73" s="66"/>
      <c r="BJP73" s="66"/>
      <c r="BJQ73" s="66"/>
      <c r="BJR73" s="66"/>
      <c r="BJS73" s="66"/>
      <c r="BJT73" s="66"/>
      <c r="BJU73" s="66"/>
      <c r="BJV73" s="66"/>
      <c r="BJW73" s="66"/>
      <c r="BJX73" s="66"/>
      <c r="BJY73" s="66"/>
      <c r="BJZ73" s="66"/>
      <c r="BKA73" s="66"/>
      <c r="BKB73" s="66"/>
      <c r="BKC73" s="66"/>
      <c r="BKD73" s="66"/>
      <c r="BKE73" s="66"/>
      <c r="BKF73" s="66"/>
      <c r="BKG73" s="66"/>
      <c r="BKH73" s="66"/>
      <c r="BKI73" s="66"/>
      <c r="BKJ73" s="66"/>
      <c r="BKK73" s="66"/>
      <c r="BKL73" s="66"/>
      <c r="BKM73" s="66"/>
      <c r="BKN73" s="66"/>
      <c r="BKO73" s="66"/>
      <c r="BKP73" s="66"/>
      <c r="BKQ73" s="66"/>
      <c r="BKR73" s="66"/>
      <c r="BKS73" s="66"/>
      <c r="BKT73" s="66"/>
      <c r="BKU73" s="66"/>
      <c r="BKV73" s="66"/>
      <c r="BKW73" s="66"/>
      <c r="BKX73" s="66"/>
      <c r="BKY73" s="66"/>
      <c r="BKZ73" s="66"/>
      <c r="BLA73" s="66"/>
      <c r="BLB73" s="66"/>
      <c r="BLC73" s="66"/>
      <c r="BLD73" s="66"/>
      <c r="BLE73" s="66"/>
      <c r="BLF73" s="66"/>
      <c r="BLG73" s="66"/>
      <c r="BLH73" s="66"/>
      <c r="BLI73" s="66"/>
      <c r="BLJ73" s="66"/>
      <c r="BLK73" s="66"/>
      <c r="BLL73" s="66"/>
      <c r="BLM73" s="66"/>
      <c r="BLN73" s="66"/>
      <c r="BLO73" s="66"/>
      <c r="BLP73" s="66"/>
      <c r="BLQ73" s="66"/>
      <c r="BLR73" s="66"/>
      <c r="BLS73" s="66"/>
      <c r="BLT73" s="66"/>
      <c r="BLU73" s="66"/>
      <c r="BLV73" s="66"/>
      <c r="BLW73" s="66"/>
      <c r="BLX73" s="66"/>
      <c r="BLY73" s="66"/>
      <c r="BLZ73" s="66"/>
      <c r="BMA73" s="66"/>
      <c r="BMB73" s="66"/>
      <c r="BMC73" s="66"/>
      <c r="BMD73" s="66"/>
      <c r="BME73" s="66"/>
      <c r="BMF73" s="66"/>
      <c r="BMG73" s="66"/>
      <c r="BMH73" s="66"/>
      <c r="BMI73" s="66"/>
      <c r="BMJ73" s="66"/>
      <c r="BMK73" s="66"/>
      <c r="BML73" s="66"/>
      <c r="BMM73" s="66"/>
      <c r="BMN73" s="66"/>
      <c r="BMO73" s="66"/>
      <c r="BMP73" s="66"/>
      <c r="BMQ73" s="66"/>
      <c r="BMR73" s="66"/>
      <c r="BMS73" s="66"/>
      <c r="BMT73" s="66"/>
      <c r="BMU73" s="66"/>
      <c r="BMV73" s="66"/>
      <c r="BMW73" s="66"/>
      <c r="BMX73" s="66"/>
      <c r="BMY73" s="66"/>
      <c r="BMZ73" s="66"/>
      <c r="BNA73" s="66"/>
      <c r="BNB73" s="66"/>
      <c r="BNC73" s="66"/>
      <c r="BND73" s="66"/>
      <c r="BNE73" s="66"/>
      <c r="BNF73" s="66"/>
      <c r="BNG73" s="66"/>
      <c r="BNH73" s="66"/>
      <c r="BNI73" s="66"/>
      <c r="BNJ73" s="66"/>
      <c r="BNK73" s="66"/>
      <c r="BNL73" s="66"/>
      <c r="BNM73" s="66"/>
      <c r="BNN73" s="66"/>
      <c r="BNO73" s="66"/>
      <c r="BNP73" s="66"/>
      <c r="BNQ73" s="66"/>
      <c r="BNR73" s="66"/>
      <c r="BNS73" s="66"/>
      <c r="BNT73" s="66"/>
      <c r="BNU73" s="66"/>
      <c r="BNV73" s="66"/>
      <c r="BNW73" s="66"/>
      <c r="BNX73" s="66"/>
      <c r="BNY73" s="66"/>
      <c r="BNZ73" s="66"/>
      <c r="BOA73" s="66"/>
      <c r="BOB73" s="66"/>
      <c r="BOC73" s="66"/>
      <c r="BOD73" s="66"/>
      <c r="BOE73" s="66"/>
      <c r="BOF73" s="66"/>
      <c r="BOG73" s="66"/>
      <c r="BOH73" s="66"/>
      <c r="BOI73" s="66"/>
      <c r="BOJ73" s="66"/>
      <c r="BOK73" s="66"/>
      <c r="BOL73" s="66"/>
      <c r="BOM73" s="66"/>
      <c r="BON73" s="66"/>
      <c r="BOO73" s="66"/>
      <c r="BOP73" s="66"/>
      <c r="BOQ73" s="66"/>
      <c r="BOR73" s="66"/>
      <c r="BOS73" s="66"/>
      <c r="BOT73" s="66"/>
      <c r="BOU73" s="66"/>
      <c r="BOV73" s="66"/>
      <c r="BOW73" s="66"/>
      <c r="BOX73" s="66"/>
      <c r="BOY73" s="66"/>
      <c r="BOZ73" s="66"/>
      <c r="BPA73" s="66"/>
      <c r="BPB73" s="66"/>
      <c r="BPC73" s="66"/>
      <c r="BPD73" s="66"/>
      <c r="BPE73" s="66"/>
      <c r="BPF73" s="66"/>
      <c r="BPG73" s="66"/>
      <c r="BPH73" s="66"/>
      <c r="BPI73" s="66"/>
      <c r="BPJ73" s="66"/>
      <c r="BPK73" s="66"/>
      <c r="BPL73" s="66"/>
      <c r="BPM73" s="66"/>
      <c r="BPN73" s="66"/>
      <c r="BPO73" s="66"/>
      <c r="BPP73" s="66"/>
      <c r="BPQ73" s="66"/>
      <c r="BPR73" s="66"/>
      <c r="BPS73" s="66"/>
      <c r="BPT73" s="66"/>
      <c r="BPU73" s="66"/>
      <c r="BPV73" s="66"/>
      <c r="BPW73" s="66"/>
      <c r="BPX73" s="66"/>
      <c r="BPY73" s="66"/>
      <c r="BPZ73" s="66"/>
      <c r="BQA73" s="66"/>
      <c r="BQB73" s="66"/>
      <c r="BQC73" s="66"/>
      <c r="BQD73" s="66"/>
      <c r="BQE73" s="66"/>
      <c r="BQF73" s="66"/>
      <c r="BQG73" s="66"/>
      <c r="BQH73" s="66"/>
      <c r="BQI73" s="66"/>
      <c r="BQJ73" s="66"/>
      <c r="BQK73" s="66"/>
      <c r="BQL73" s="66"/>
      <c r="BQM73" s="66"/>
      <c r="BQN73" s="66"/>
      <c r="BQO73" s="66"/>
      <c r="BQP73" s="66"/>
      <c r="BQQ73" s="66"/>
      <c r="BQR73" s="66"/>
      <c r="BQS73" s="66"/>
      <c r="BQT73" s="66"/>
      <c r="BQU73" s="66"/>
      <c r="BQV73" s="66"/>
      <c r="BQW73" s="66"/>
      <c r="BQX73" s="66"/>
      <c r="BQY73" s="66"/>
      <c r="BQZ73" s="66"/>
      <c r="BRA73" s="66"/>
      <c r="BRB73" s="66"/>
      <c r="BRC73" s="66"/>
      <c r="BRD73" s="66"/>
      <c r="BRE73" s="66"/>
      <c r="BRF73" s="66"/>
      <c r="BRG73" s="66"/>
      <c r="BRH73" s="66"/>
      <c r="BRI73" s="66"/>
      <c r="BRJ73" s="66"/>
      <c r="BRK73" s="66"/>
      <c r="BRL73" s="66"/>
      <c r="BRM73" s="66"/>
      <c r="BRN73" s="66"/>
      <c r="BRO73" s="66"/>
      <c r="BRP73" s="66"/>
      <c r="BRQ73" s="66"/>
      <c r="BRR73" s="66"/>
      <c r="BRS73" s="66"/>
      <c r="BRT73" s="66"/>
      <c r="BRU73" s="66"/>
      <c r="BRV73" s="66"/>
      <c r="BRW73" s="66"/>
      <c r="BRX73" s="66"/>
      <c r="BRY73" s="66"/>
      <c r="BRZ73" s="66"/>
      <c r="BSA73" s="66"/>
      <c r="BSB73" s="66"/>
      <c r="BSC73" s="66"/>
      <c r="BSD73" s="66"/>
      <c r="BSE73" s="66"/>
      <c r="BSF73" s="66"/>
      <c r="BSG73" s="66"/>
      <c r="BSH73" s="66"/>
      <c r="BSI73" s="66"/>
      <c r="BSJ73" s="66"/>
      <c r="BSK73" s="66"/>
      <c r="BSL73" s="66"/>
      <c r="BSM73" s="66"/>
      <c r="BSN73" s="66"/>
      <c r="BSO73" s="66"/>
      <c r="BSP73" s="66"/>
      <c r="BSQ73" s="66"/>
      <c r="BSR73" s="66"/>
      <c r="BSS73" s="66"/>
      <c r="BST73" s="66"/>
      <c r="BSU73" s="66"/>
      <c r="BSV73" s="66"/>
      <c r="BSW73" s="66"/>
      <c r="BSX73" s="66"/>
      <c r="BSY73" s="66"/>
      <c r="BSZ73" s="66"/>
      <c r="BTA73" s="66"/>
      <c r="BTB73" s="66"/>
      <c r="BTC73" s="66"/>
      <c r="BTD73" s="66"/>
      <c r="BTE73" s="66"/>
      <c r="BTF73" s="66"/>
      <c r="BTG73" s="66"/>
      <c r="BTH73" s="66"/>
      <c r="BTI73" s="66"/>
      <c r="BTJ73" s="66"/>
      <c r="BTK73" s="66"/>
      <c r="BTL73" s="66"/>
      <c r="BTM73" s="66"/>
      <c r="BTN73" s="66"/>
      <c r="BTO73" s="66"/>
      <c r="BTP73" s="66"/>
      <c r="BTQ73" s="66"/>
      <c r="BTR73" s="66"/>
      <c r="BTS73" s="66"/>
      <c r="BTT73" s="66"/>
      <c r="BTU73" s="66"/>
      <c r="BTV73" s="66"/>
      <c r="BTW73" s="66"/>
      <c r="BTX73" s="66"/>
      <c r="BTY73" s="66"/>
      <c r="BTZ73" s="66"/>
      <c r="BUA73" s="66"/>
      <c r="BUB73" s="66"/>
      <c r="BUC73" s="66"/>
      <c r="BUD73" s="66"/>
      <c r="BUE73" s="66"/>
      <c r="BUF73" s="66"/>
      <c r="BUG73" s="66"/>
      <c r="BUH73" s="66"/>
      <c r="BUI73" s="66"/>
      <c r="BUJ73" s="66"/>
      <c r="BUK73" s="66"/>
      <c r="BUL73" s="66"/>
      <c r="BUM73" s="66"/>
      <c r="BUN73" s="66"/>
      <c r="BUO73" s="66"/>
      <c r="BUP73" s="66"/>
      <c r="BUQ73" s="66"/>
      <c r="BUR73" s="66"/>
      <c r="BUS73" s="66"/>
      <c r="BUT73" s="66"/>
      <c r="BUU73" s="66"/>
      <c r="BUV73" s="66"/>
      <c r="BUW73" s="66"/>
      <c r="BUX73" s="66"/>
      <c r="BUY73" s="66"/>
      <c r="BUZ73" s="66"/>
      <c r="BVA73" s="66"/>
      <c r="BVB73" s="66"/>
      <c r="BVC73" s="66"/>
      <c r="BVD73" s="66"/>
      <c r="BVE73" s="66"/>
      <c r="BVF73" s="66"/>
      <c r="BVG73" s="66"/>
      <c r="BVH73" s="66"/>
      <c r="BVI73" s="66"/>
      <c r="BVJ73" s="66"/>
      <c r="BVK73" s="66"/>
      <c r="BVL73" s="66"/>
      <c r="BVM73" s="66"/>
      <c r="BVN73" s="66"/>
      <c r="BVO73" s="66"/>
      <c r="BVP73" s="66"/>
      <c r="BVQ73" s="66"/>
      <c r="BVR73" s="66"/>
      <c r="BVS73" s="66"/>
      <c r="BVT73" s="66"/>
      <c r="BVU73" s="66"/>
      <c r="BVV73" s="66"/>
      <c r="BVW73" s="66"/>
      <c r="BVX73" s="66"/>
      <c r="BVY73" s="66"/>
      <c r="BVZ73" s="66"/>
      <c r="BWA73" s="66"/>
      <c r="BWB73" s="66"/>
      <c r="BWC73" s="66"/>
      <c r="BWD73" s="66"/>
      <c r="BWE73" s="66"/>
      <c r="BWF73" s="66"/>
      <c r="BWG73" s="66"/>
      <c r="BWH73" s="66"/>
      <c r="BWI73" s="66"/>
      <c r="BWJ73" s="66"/>
      <c r="BWK73" s="66"/>
      <c r="BWL73" s="66"/>
      <c r="BWM73" s="66"/>
      <c r="BWN73" s="66"/>
      <c r="BWO73" s="66"/>
      <c r="BWP73" s="66"/>
      <c r="BWQ73" s="66"/>
      <c r="BWR73" s="66"/>
      <c r="BWS73" s="66"/>
      <c r="BWT73" s="66"/>
      <c r="BWU73" s="66"/>
      <c r="BWV73" s="66"/>
      <c r="BWW73" s="66"/>
      <c r="BWX73" s="66"/>
      <c r="BWY73" s="66"/>
      <c r="BWZ73" s="66"/>
      <c r="BXA73" s="66"/>
      <c r="BXB73" s="66"/>
      <c r="BXC73" s="66"/>
      <c r="BXD73" s="66"/>
      <c r="BXE73" s="66"/>
      <c r="BXF73" s="66"/>
      <c r="BXG73" s="66"/>
      <c r="BXH73" s="66"/>
      <c r="BXI73" s="66"/>
      <c r="BXJ73" s="66"/>
      <c r="BXK73" s="66"/>
      <c r="BXL73" s="66"/>
      <c r="BXM73" s="66"/>
      <c r="BXN73" s="66"/>
      <c r="BXO73" s="66"/>
      <c r="BXP73" s="66"/>
      <c r="BXQ73" s="66"/>
      <c r="BXR73" s="66"/>
      <c r="BXS73" s="66"/>
      <c r="BXT73" s="66"/>
      <c r="BXU73" s="66"/>
      <c r="BXV73" s="66"/>
      <c r="BXW73" s="66"/>
      <c r="BXX73" s="66"/>
      <c r="BXY73" s="66"/>
      <c r="BXZ73" s="66"/>
      <c r="BYA73" s="66"/>
      <c r="BYB73" s="66"/>
      <c r="BYC73" s="66"/>
      <c r="BYD73" s="66"/>
      <c r="BYE73" s="66"/>
      <c r="BYF73" s="66"/>
      <c r="BYG73" s="66"/>
      <c r="BYH73" s="66"/>
      <c r="BYI73" s="66"/>
      <c r="BYJ73" s="66"/>
      <c r="BYK73" s="66"/>
      <c r="BYL73" s="66"/>
      <c r="BYM73" s="66"/>
      <c r="BYN73" s="66"/>
      <c r="BYO73" s="66"/>
      <c r="BYP73" s="66"/>
      <c r="BYQ73" s="66"/>
      <c r="BYR73" s="66"/>
      <c r="BYS73" s="66"/>
      <c r="BYT73" s="66"/>
      <c r="BYU73" s="66"/>
      <c r="BYV73" s="66"/>
      <c r="BYW73" s="66"/>
      <c r="BYX73" s="66"/>
      <c r="BYY73" s="66"/>
      <c r="BYZ73" s="66"/>
      <c r="BZA73" s="66"/>
      <c r="BZB73" s="66"/>
      <c r="BZC73" s="66"/>
      <c r="BZD73" s="66"/>
      <c r="BZE73" s="66"/>
      <c r="BZF73" s="66"/>
      <c r="BZG73" s="66"/>
      <c r="BZH73" s="66"/>
      <c r="BZI73" s="66"/>
      <c r="BZJ73" s="66"/>
      <c r="BZK73" s="66"/>
      <c r="BZL73" s="66"/>
      <c r="BZM73" s="66"/>
      <c r="BZN73" s="66"/>
      <c r="BZO73" s="66"/>
      <c r="BZP73" s="66"/>
      <c r="BZQ73" s="66"/>
      <c r="BZR73" s="66"/>
      <c r="BZS73" s="66"/>
      <c r="BZT73" s="66"/>
      <c r="BZU73" s="66"/>
      <c r="BZV73" s="66"/>
      <c r="BZW73" s="66"/>
      <c r="BZX73" s="66"/>
      <c r="BZY73" s="66"/>
      <c r="BZZ73" s="66"/>
      <c r="CAA73" s="66"/>
      <c r="CAB73" s="66"/>
      <c r="CAC73" s="66"/>
      <c r="CAD73" s="66"/>
      <c r="CAE73" s="66"/>
      <c r="CAF73" s="66"/>
      <c r="CAG73" s="66"/>
      <c r="CAH73" s="66"/>
      <c r="CAI73" s="66"/>
      <c r="CAJ73" s="66"/>
      <c r="CAK73" s="66"/>
      <c r="CAL73" s="66"/>
      <c r="CAM73" s="66"/>
      <c r="CAN73" s="66"/>
      <c r="CAO73" s="66"/>
      <c r="CAP73" s="66"/>
      <c r="CAQ73" s="66"/>
      <c r="CAR73" s="66"/>
      <c r="CAS73" s="66"/>
      <c r="CAT73" s="66"/>
      <c r="CAU73" s="66"/>
      <c r="CAV73" s="66"/>
      <c r="CAW73" s="66"/>
      <c r="CAX73" s="66"/>
      <c r="CAY73" s="66"/>
      <c r="CAZ73" s="66"/>
      <c r="CBA73" s="66"/>
      <c r="CBB73" s="66"/>
      <c r="CBC73" s="66"/>
      <c r="CBD73" s="66"/>
      <c r="CBE73" s="66"/>
      <c r="CBF73" s="66"/>
      <c r="CBG73" s="66"/>
      <c r="CBH73" s="66"/>
      <c r="CBI73" s="66"/>
      <c r="CBJ73" s="66"/>
      <c r="CBK73" s="66"/>
      <c r="CBL73" s="66"/>
      <c r="CBM73" s="66"/>
      <c r="CBN73" s="66"/>
      <c r="CBO73" s="66"/>
      <c r="CBP73" s="66"/>
      <c r="CBQ73" s="66"/>
      <c r="CBR73" s="66"/>
      <c r="CBS73" s="66"/>
      <c r="CBT73" s="66"/>
      <c r="CBU73" s="66"/>
      <c r="CBV73" s="66"/>
      <c r="CBW73" s="66"/>
      <c r="CBX73" s="66"/>
      <c r="CBY73" s="66"/>
      <c r="CBZ73" s="66"/>
      <c r="CCA73" s="66"/>
      <c r="CCB73" s="66"/>
      <c r="CCC73" s="66"/>
      <c r="CCD73" s="66"/>
      <c r="CCE73" s="66"/>
      <c r="CCF73" s="66"/>
      <c r="CCG73" s="66"/>
      <c r="CCH73" s="66"/>
      <c r="CCI73" s="66"/>
      <c r="CCJ73" s="66"/>
      <c r="CCK73" s="66"/>
      <c r="CCL73" s="66"/>
      <c r="CCM73" s="66"/>
      <c r="CCN73" s="66"/>
      <c r="CCO73" s="66"/>
      <c r="CCP73" s="66"/>
      <c r="CCQ73" s="66"/>
      <c r="CCR73" s="66"/>
      <c r="CCS73" s="66"/>
      <c r="CCT73" s="66"/>
      <c r="CCU73" s="66"/>
      <c r="CCV73" s="66"/>
      <c r="CCW73" s="66"/>
      <c r="CCX73" s="66"/>
      <c r="CCY73" s="66"/>
      <c r="CCZ73" s="66"/>
      <c r="CDA73" s="66"/>
      <c r="CDB73" s="66"/>
      <c r="CDC73" s="66"/>
      <c r="CDD73" s="66"/>
      <c r="CDE73" s="66"/>
      <c r="CDF73" s="66"/>
      <c r="CDG73" s="66"/>
      <c r="CDH73" s="66"/>
      <c r="CDI73" s="66"/>
      <c r="CDJ73" s="66"/>
      <c r="CDK73" s="66"/>
      <c r="CDL73" s="66"/>
      <c r="CDM73" s="66"/>
      <c r="CDN73" s="66"/>
      <c r="CDO73" s="66"/>
      <c r="CDP73" s="66"/>
      <c r="CDQ73" s="66"/>
      <c r="CDR73" s="66"/>
      <c r="CDS73" s="66"/>
      <c r="CDT73" s="66"/>
      <c r="CDU73" s="66"/>
      <c r="CDV73" s="66"/>
      <c r="CDW73" s="66"/>
      <c r="CDX73" s="66"/>
      <c r="CDY73" s="66"/>
      <c r="CDZ73" s="66"/>
      <c r="CEA73" s="66"/>
      <c r="CEB73" s="66"/>
      <c r="CEC73" s="66"/>
      <c r="CED73" s="66"/>
      <c r="CEE73" s="66"/>
      <c r="CEF73" s="66"/>
      <c r="CEG73" s="66"/>
      <c r="CEH73" s="66"/>
      <c r="CEI73" s="66"/>
      <c r="CEJ73" s="66"/>
      <c r="CEK73" s="66"/>
      <c r="CEL73" s="66"/>
      <c r="CEM73" s="66"/>
      <c r="CEN73" s="66"/>
      <c r="CEO73" s="66"/>
      <c r="CEP73" s="66"/>
      <c r="CEQ73" s="66"/>
      <c r="CER73" s="66"/>
      <c r="CES73" s="66"/>
      <c r="CET73" s="66"/>
      <c r="CEU73" s="66"/>
      <c r="CEV73" s="66"/>
      <c r="CEW73" s="66"/>
      <c r="CEX73" s="66"/>
      <c r="CEY73" s="66"/>
      <c r="CEZ73" s="66"/>
      <c r="CFA73" s="66"/>
      <c r="CFB73" s="66"/>
      <c r="CFC73" s="66"/>
      <c r="CFD73" s="66"/>
      <c r="CFE73" s="66"/>
      <c r="CFF73" s="66"/>
      <c r="CFG73" s="66"/>
      <c r="CFH73" s="66"/>
      <c r="CFI73" s="66"/>
      <c r="CFJ73" s="66"/>
      <c r="CFK73" s="66"/>
      <c r="CFL73" s="66"/>
      <c r="CFM73" s="66"/>
      <c r="CFN73" s="66"/>
      <c r="CFO73" s="66"/>
      <c r="CFP73" s="66"/>
      <c r="CFQ73" s="66"/>
      <c r="CFR73" s="66"/>
      <c r="CFS73" s="66"/>
      <c r="CFT73" s="66"/>
      <c r="CFU73" s="66"/>
      <c r="CFV73" s="66"/>
      <c r="CFW73" s="66"/>
      <c r="CFX73" s="66"/>
      <c r="CFY73" s="66"/>
      <c r="CFZ73" s="66"/>
      <c r="CGA73" s="66"/>
      <c r="CGB73" s="66"/>
      <c r="CGC73" s="66"/>
      <c r="CGD73" s="66"/>
      <c r="CGE73" s="66"/>
      <c r="CGF73" s="66"/>
      <c r="CGG73" s="66"/>
      <c r="CGH73" s="66"/>
      <c r="CGI73" s="66"/>
      <c r="CGJ73" s="66"/>
      <c r="CGK73" s="66"/>
      <c r="CGL73" s="66"/>
      <c r="CGM73" s="66"/>
      <c r="CGN73" s="66"/>
      <c r="CGO73" s="66"/>
      <c r="CGP73" s="66"/>
      <c r="CGQ73" s="66"/>
      <c r="CGR73" s="66"/>
      <c r="CGS73" s="66"/>
      <c r="CGT73" s="66"/>
      <c r="CGU73" s="66"/>
      <c r="CGV73" s="66"/>
      <c r="CGW73" s="66"/>
      <c r="CGX73" s="66"/>
      <c r="CGY73" s="66"/>
      <c r="CGZ73" s="66"/>
      <c r="CHA73" s="66"/>
      <c r="CHB73" s="66"/>
      <c r="CHC73" s="66"/>
      <c r="CHD73" s="66"/>
      <c r="CHE73" s="66"/>
      <c r="CHF73" s="66"/>
      <c r="CHG73" s="66"/>
      <c r="CHH73" s="66"/>
      <c r="CHI73" s="66"/>
      <c r="CHJ73" s="66"/>
      <c r="CHK73" s="66"/>
      <c r="CHL73" s="66"/>
      <c r="CHM73" s="66"/>
      <c r="CHN73" s="66"/>
      <c r="CHO73" s="66"/>
      <c r="CHP73" s="66"/>
      <c r="CHQ73" s="66"/>
      <c r="CHR73" s="66"/>
      <c r="CHS73" s="66"/>
      <c r="CHT73" s="66"/>
      <c r="CHU73" s="66"/>
      <c r="CHV73" s="66"/>
      <c r="CHW73" s="66"/>
      <c r="CHX73" s="66"/>
      <c r="CHY73" s="66"/>
      <c r="CHZ73" s="66"/>
      <c r="CIA73" s="66"/>
      <c r="CIB73" s="66"/>
      <c r="CIC73" s="66"/>
      <c r="CID73" s="66"/>
      <c r="CIE73" s="66"/>
      <c r="CIF73" s="66"/>
      <c r="CIG73" s="66"/>
      <c r="CIH73" s="66"/>
      <c r="CII73" s="66"/>
      <c r="CIJ73" s="66"/>
      <c r="CIK73" s="66"/>
      <c r="CIL73" s="66"/>
      <c r="CIM73" s="66"/>
      <c r="CIN73" s="66"/>
      <c r="CIO73" s="66"/>
      <c r="CIP73" s="66"/>
      <c r="CIQ73" s="66"/>
      <c r="CIR73" s="66"/>
      <c r="CIS73" s="66"/>
      <c r="CIT73" s="66"/>
      <c r="CIU73" s="66"/>
      <c r="CIV73" s="66"/>
      <c r="CIW73" s="66"/>
      <c r="CIX73" s="66"/>
      <c r="CIY73" s="66"/>
      <c r="CIZ73" s="66"/>
      <c r="CJA73" s="66"/>
      <c r="CJB73" s="66"/>
      <c r="CJC73" s="66"/>
      <c r="CJD73" s="66"/>
      <c r="CJE73" s="66"/>
      <c r="CJF73" s="66"/>
      <c r="CJG73" s="66"/>
      <c r="CJH73" s="66"/>
      <c r="CJI73" s="66"/>
      <c r="CJJ73" s="66"/>
      <c r="CJK73" s="66"/>
      <c r="CJL73" s="66"/>
      <c r="CJM73" s="66"/>
      <c r="CJN73" s="66"/>
      <c r="CJO73" s="66"/>
      <c r="CJP73" s="66"/>
      <c r="CJQ73" s="66"/>
      <c r="CJR73" s="66"/>
      <c r="CJS73" s="66"/>
      <c r="CJT73" s="66"/>
      <c r="CJU73" s="66"/>
      <c r="CJV73" s="66"/>
      <c r="CJW73" s="66"/>
      <c r="CJX73" s="66"/>
      <c r="CJY73" s="66"/>
      <c r="CJZ73" s="66"/>
      <c r="CKA73" s="66"/>
      <c r="CKB73" s="66"/>
      <c r="CKC73" s="66"/>
      <c r="CKD73" s="66"/>
      <c r="CKE73" s="66"/>
      <c r="CKF73" s="66"/>
      <c r="CKG73" s="66"/>
      <c r="CKH73" s="66"/>
      <c r="CKI73" s="66"/>
      <c r="CKJ73" s="66"/>
      <c r="CKK73" s="66"/>
      <c r="CKL73" s="66"/>
      <c r="CKM73" s="66"/>
      <c r="CKN73" s="66"/>
      <c r="CKO73" s="66"/>
      <c r="CKP73" s="66"/>
      <c r="CKQ73" s="66"/>
      <c r="CKR73" s="66"/>
      <c r="CKS73" s="66"/>
      <c r="CKT73" s="66"/>
      <c r="CKU73" s="66"/>
      <c r="CKV73" s="66"/>
      <c r="CKW73" s="66"/>
      <c r="CKX73" s="66"/>
      <c r="CKY73" s="66"/>
      <c r="CKZ73" s="66"/>
      <c r="CLA73" s="66"/>
      <c r="CLB73" s="66"/>
      <c r="CLC73" s="66"/>
      <c r="CLD73" s="66"/>
      <c r="CLE73" s="66"/>
      <c r="CLF73" s="66"/>
      <c r="CLG73" s="66"/>
      <c r="CLH73" s="66"/>
      <c r="CLI73" s="66"/>
      <c r="CLJ73" s="66"/>
      <c r="CLK73" s="66"/>
      <c r="CLL73" s="66"/>
      <c r="CLM73" s="66"/>
      <c r="CLN73" s="66"/>
      <c r="CLO73" s="66"/>
      <c r="CLP73" s="66"/>
      <c r="CLQ73" s="66"/>
      <c r="CLR73" s="66"/>
      <c r="CLS73" s="66"/>
      <c r="CLT73" s="66"/>
      <c r="CLU73" s="66"/>
      <c r="CLV73" s="66"/>
      <c r="CLW73" s="66"/>
      <c r="CLX73" s="66"/>
      <c r="CLY73" s="66"/>
      <c r="CLZ73" s="66"/>
      <c r="CMA73" s="66"/>
      <c r="CMB73" s="66"/>
      <c r="CMC73" s="66"/>
      <c r="CMD73" s="66"/>
      <c r="CME73" s="66"/>
      <c r="CMF73" s="66"/>
      <c r="CMG73" s="66"/>
      <c r="CMH73" s="66"/>
      <c r="CMI73" s="66"/>
      <c r="CMJ73" s="66"/>
      <c r="CMK73" s="66"/>
      <c r="CML73" s="66"/>
      <c r="CMM73" s="66"/>
      <c r="CMN73" s="66"/>
      <c r="CMO73" s="66"/>
      <c r="CMP73" s="66"/>
      <c r="CMQ73" s="66"/>
      <c r="CMR73" s="66"/>
      <c r="CMS73" s="66"/>
      <c r="CMT73" s="66"/>
      <c r="CMU73" s="66"/>
      <c r="CMV73" s="66"/>
      <c r="CMW73" s="66"/>
      <c r="CMX73" s="66"/>
      <c r="CMY73" s="66"/>
      <c r="CMZ73" s="66"/>
      <c r="CNA73" s="66"/>
      <c r="CNB73" s="66"/>
      <c r="CNC73" s="66"/>
      <c r="CND73" s="66"/>
      <c r="CNE73" s="66"/>
      <c r="CNF73" s="66"/>
      <c r="CNG73" s="66"/>
      <c r="CNH73" s="66"/>
      <c r="CNI73" s="66"/>
      <c r="CNJ73" s="66"/>
      <c r="CNK73" s="66"/>
      <c r="CNL73" s="66"/>
      <c r="CNM73" s="66"/>
      <c r="CNN73" s="66"/>
      <c r="CNO73" s="66"/>
      <c r="CNP73" s="66"/>
      <c r="CNQ73" s="66"/>
      <c r="CNR73" s="66"/>
      <c r="CNS73" s="66"/>
      <c r="CNT73" s="66"/>
      <c r="CNU73" s="66"/>
      <c r="CNV73" s="66"/>
      <c r="CNW73" s="66"/>
      <c r="CNX73" s="66"/>
      <c r="CNY73" s="66"/>
      <c r="CNZ73" s="66"/>
      <c r="COA73" s="66"/>
      <c r="COB73" s="66"/>
      <c r="COC73" s="66"/>
      <c r="COD73" s="66"/>
      <c r="COE73" s="66"/>
      <c r="COF73" s="66"/>
      <c r="COG73" s="66"/>
      <c r="COH73" s="66"/>
      <c r="COI73" s="66"/>
      <c r="COJ73" s="66"/>
      <c r="COK73" s="66"/>
      <c r="COL73" s="66"/>
      <c r="COM73" s="66"/>
      <c r="CON73" s="66"/>
      <c r="COO73" s="66"/>
      <c r="COP73" s="66"/>
      <c r="COQ73" s="66"/>
      <c r="COR73" s="66"/>
      <c r="COS73" s="66"/>
      <c r="COT73" s="66"/>
      <c r="COU73" s="66"/>
      <c r="COV73" s="66"/>
      <c r="COW73" s="66"/>
      <c r="COX73" s="66"/>
      <c r="COY73" s="66"/>
      <c r="COZ73" s="66"/>
      <c r="CPA73" s="66"/>
      <c r="CPB73" s="66"/>
      <c r="CPC73" s="66"/>
      <c r="CPD73" s="66"/>
      <c r="CPE73" s="66"/>
      <c r="CPF73" s="66"/>
      <c r="CPG73" s="66"/>
      <c r="CPH73" s="66"/>
      <c r="CPI73" s="66"/>
      <c r="CPJ73" s="66"/>
      <c r="CPK73" s="66"/>
      <c r="CPL73" s="66"/>
      <c r="CPM73" s="66"/>
      <c r="CPN73" s="66"/>
      <c r="CPO73" s="66"/>
      <c r="CPP73" s="66"/>
      <c r="CPQ73" s="66"/>
      <c r="CPR73" s="66"/>
      <c r="CPS73" s="66"/>
      <c r="CPT73" s="66"/>
      <c r="CPU73" s="66"/>
      <c r="CPV73" s="66"/>
      <c r="CPW73" s="66"/>
      <c r="CPX73" s="66"/>
      <c r="CPY73" s="66"/>
      <c r="CPZ73" s="66"/>
      <c r="CQA73" s="66"/>
      <c r="CQB73" s="66"/>
      <c r="CQC73" s="66"/>
      <c r="CQD73" s="66"/>
      <c r="CQE73" s="66"/>
      <c r="CQF73" s="66"/>
      <c r="CQG73" s="66"/>
      <c r="CQH73" s="66"/>
      <c r="CQI73" s="66"/>
      <c r="CQJ73" s="66"/>
      <c r="CQK73" s="66"/>
      <c r="CQL73" s="66"/>
      <c r="CQM73" s="66"/>
      <c r="CQN73" s="66"/>
      <c r="CQO73" s="66"/>
      <c r="CQP73" s="66"/>
      <c r="CQQ73" s="66"/>
      <c r="CQR73" s="66"/>
      <c r="CQS73" s="66"/>
      <c r="CQT73" s="66"/>
      <c r="CQU73" s="66"/>
      <c r="CQV73" s="66"/>
      <c r="CQW73" s="66"/>
      <c r="CQX73" s="66"/>
      <c r="CQY73" s="66"/>
      <c r="CQZ73" s="66"/>
      <c r="CRA73" s="66"/>
      <c r="CRB73" s="66"/>
      <c r="CRC73" s="66"/>
      <c r="CRD73" s="66"/>
      <c r="CRE73" s="66"/>
      <c r="CRF73" s="66"/>
      <c r="CRG73" s="66"/>
      <c r="CRH73" s="66"/>
      <c r="CRI73" s="66"/>
      <c r="CRJ73" s="66"/>
      <c r="CRK73" s="66"/>
      <c r="CRL73" s="66"/>
      <c r="CRM73" s="66"/>
      <c r="CRN73" s="66"/>
      <c r="CRO73" s="66"/>
      <c r="CRP73" s="66"/>
      <c r="CRQ73" s="66"/>
      <c r="CRR73" s="66"/>
      <c r="CRS73" s="66"/>
      <c r="CRT73" s="66"/>
      <c r="CRU73" s="66"/>
      <c r="CRV73" s="66"/>
      <c r="CRW73" s="66"/>
      <c r="CRX73" s="66"/>
      <c r="CRY73" s="66"/>
      <c r="CRZ73" s="66"/>
      <c r="CSA73" s="66"/>
      <c r="CSB73" s="66"/>
      <c r="CSC73" s="66"/>
      <c r="CSD73" s="66"/>
      <c r="CSE73" s="66"/>
      <c r="CSF73" s="66"/>
      <c r="CSG73" s="66"/>
      <c r="CSH73" s="66"/>
      <c r="CSI73" s="66"/>
      <c r="CSJ73" s="66"/>
      <c r="CSK73" s="66"/>
      <c r="CSL73" s="66"/>
      <c r="CSM73" s="66"/>
      <c r="CSN73" s="66"/>
      <c r="CSO73" s="66"/>
      <c r="CSP73" s="66"/>
      <c r="CSQ73" s="66"/>
      <c r="CSR73" s="66"/>
      <c r="CSS73" s="66"/>
      <c r="CST73" s="66"/>
      <c r="CSU73" s="66"/>
      <c r="CSV73" s="66"/>
      <c r="CSW73" s="66"/>
      <c r="CSX73" s="66"/>
      <c r="CSY73" s="66"/>
      <c r="CSZ73" s="66"/>
      <c r="CTA73" s="66"/>
      <c r="CTB73" s="66"/>
      <c r="CTC73" s="66"/>
      <c r="CTD73" s="66"/>
      <c r="CTE73" s="66"/>
      <c r="CTF73" s="66"/>
      <c r="CTG73" s="66"/>
      <c r="CTH73" s="66"/>
      <c r="CTI73" s="66"/>
      <c r="CTJ73" s="66"/>
      <c r="CTK73" s="66"/>
      <c r="CTL73" s="66"/>
      <c r="CTM73" s="66"/>
      <c r="CTN73" s="66"/>
      <c r="CTO73" s="66"/>
      <c r="CTP73" s="66"/>
      <c r="CTQ73" s="66"/>
      <c r="CTR73" s="66"/>
      <c r="CTS73" s="66"/>
      <c r="CTT73" s="66"/>
      <c r="CTU73" s="66"/>
      <c r="CTV73" s="66"/>
      <c r="CTW73" s="66"/>
      <c r="CTX73" s="66"/>
      <c r="CTY73" s="66"/>
      <c r="CTZ73" s="66"/>
      <c r="CUA73" s="66"/>
      <c r="CUB73" s="66"/>
      <c r="CUC73" s="66"/>
      <c r="CUD73" s="66"/>
      <c r="CUE73" s="66"/>
      <c r="CUF73" s="66"/>
      <c r="CUG73" s="66"/>
      <c r="CUH73" s="66"/>
      <c r="CUI73" s="66"/>
      <c r="CUJ73" s="66"/>
      <c r="CUK73" s="66"/>
      <c r="CUL73" s="66"/>
      <c r="CUM73" s="66"/>
      <c r="CUN73" s="66"/>
      <c r="CUO73" s="66"/>
      <c r="CUP73" s="66"/>
      <c r="CUQ73" s="66"/>
      <c r="CUR73" s="66"/>
      <c r="CUS73" s="66"/>
      <c r="CUT73" s="66"/>
      <c r="CUU73" s="66"/>
      <c r="CUV73" s="66"/>
      <c r="CUW73" s="66"/>
      <c r="CUX73" s="66"/>
      <c r="CUY73" s="66"/>
      <c r="CUZ73" s="66"/>
      <c r="CVA73" s="66"/>
      <c r="CVB73" s="66"/>
      <c r="CVC73" s="66"/>
      <c r="CVD73" s="66"/>
      <c r="CVE73" s="66"/>
      <c r="CVF73" s="66"/>
      <c r="CVG73" s="66"/>
      <c r="CVH73" s="66"/>
      <c r="CVI73" s="66"/>
      <c r="CVJ73" s="66"/>
      <c r="CVK73" s="66"/>
      <c r="CVL73" s="66"/>
      <c r="CVM73" s="66"/>
      <c r="CVN73" s="66"/>
      <c r="CVO73" s="66"/>
      <c r="CVP73" s="66"/>
      <c r="CVQ73" s="66"/>
      <c r="CVR73" s="66"/>
      <c r="CVS73" s="66"/>
      <c r="CVT73" s="66"/>
      <c r="CVU73" s="66"/>
      <c r="CVV73" s="66"/>
      <c r="CVW73" s="66"/>
      <c r="CVX73" s="66"/>
      <c r="CVY73" s="66"/>
      <c r="CVZ73" s="66"/>
      <c r="CWA73" s="66"/>
      <c r="CWB73" s="66"/>
      <c r="CWC73" s="66"/>
      <c r="CWD73" s="66"/>
      <c r="CWE73" s="66"/>
      <c r="CWF73" s="66"/>
      <c r="CWG73" s="66"/>
      <c r="CWH73" s="66"/>
      <c r="CWI73" s="66"/>
      <c r="CWJ73" s="66"/>
      <c r="CWK73" s="66"/>
      <c r="CWL73" s="66"/>
      <c r="CWM73" s="66"/>
      <c r="CWN73" s="66"/>
      <c r="CWO73" s="66"/>
      <c r="CWP73" s="66"/>
      <c r="CWQ73" s="66"/>
      <c r="CWR73" s="66"/>
      <c r="CWS73" s="66"/>
      <c r="CWT73" s="66"/>
      <c r="CWU73" s="66"/>
      <c r="CWV73" s="66"/>
      <c r="CWW73" s="66"/>
      <c r="CWX73" s="66"/>
      <c r="CWY73" s="66"/>
      <c r="CWZ73" s="66"/>
      <c r="CXA73" s="66"/>
      <c r="CXB73" s="66"/>
      <c r="CXC73" s="66"/>
      <c r="CXD73" s="66"/>
      <c r="CXE73" s="66"/>
      <c r="CXF73" s="66"/>
      <c r="CXG73" s="66"/>
      <c r="CXH73" s="66"/>
      <c r="CXI73" s="66"/>
      <c r="CXJ73" s="66"/>
      <c r="CXK73" s="66"/>
      <c r="CXL73" s="66"/>
      <c r="CXM73" s="66"/>
      <c r="CXN73" s="66"/>
      <c r="CXO73" s="66"/>
      <c r="CXP73" s="66"/>
      <c r="CXQ73" s="66"/>
      <c r="CXR73" s="66"/>
      <c r="CXS73" s="66"/>
      <c r="CXT73" s="66"/>
      <c r="CXU73" s="66"/>
      <c r="CXV73" s="66"/>
      <c r="CXW73" s="66"/>
      <c r="CXX73" s="66"/>
      <c r="CXY73" s="66"/>
      <c r="CXZ73" s="66"/>
      <c r="CYA73" s="66"/>
      <c r="CYB73" s="66"/>
      <c r="CYC73" s="66"/>
      <c r="CYD73" s="66"/>
      <c r="CYE73" s="66"/>
      <c r="CYF73" s="66"/>
      <c r="CYG73" s="66"/>
      <c r="CYH73" s="66"/>
      <c r="CYI73" s="66"/>
      <c r="CYJ73" s="66"/>
      <c r="CYK73" s="66"/>
      <c r="CYL73" s="66"/>
      <c r="CYM73" s="66"/>
      <c r="CYN73" s="66"/>
      <c r="CYO73" s="66"/>
      <c r="CYP73" s="66"/>
      <c r="CYQ73" s="66"/>
      <c r="CYR73" s="66"/>
      <c r="CYS73" s="66"/>
      <c r="CYT73" s="66"/>
      <c r="CYU73" s="66"/>
      <c r="CYV73" s="66"/>
      <c r="CYW73" s="66"/>
      <c r="CYX73" s="66"/>
      <c r="CYY73" s="66"/>
      <c r="CYZ73" s="66"/>
      <c r="CZA73" s="66"/>
      <c r="CZB73" s="66"/>
      <c r="CZC73" s="66"/>
      <c r="CZD73" s="66"/>
      <c r="CZE73" s="66"/>
      <c r="CZF73" s="66"/>
      <c r="CZG73" s="66"/>
      <c r="CZH73" s="66"/>
      <c r="CZI73" s="66"/>
      <c r="CZJ73" s="66"/>
      <c r="CZK73" s="66"/>
      <c r="CZL73" s="66"/>
      <c r="CZM73" s="66"/>
      <c r="CZN73" s="66"/>
      <c r="CZO73" s="66"/>
      <c r="CZP73" s="66"/>
      <c r="CZQ73" s="66"/>
      <c r="CZR73" s="66"/>
      <c r="CZS73" s="66"/>
      <c r="CZT73" s="66"/>
      <c r="CZU73" s="66"/>
      <c r="CZV73" s="66"/>
      <c r="CZW73" s="66"/>
      <c r="CZX73" s="66"/>
      <c r="CZY73" s="66"/>
      <c r="CZZ73" s="66"/>
      <c r="DAA73" s="66"/>
      <c r="DAB73" s="66"/>
      <c r="DAC73" s="66"/>
      <c r="DAD73" s="66"/>
      <c r="DAE73" s="66"/>
      <c r="DAF73" s="66"/>
      <c r="DAG73" s="66"/>
      <c r="DAH73" s="66"/>
      <c r="DAI73" s="66"/>
      <c r="DAJ73" s="66"/>
      <c r="DAK73" s="66"/>
      <c r="DAL73" s="66"/>
      <c r="DAM73" s="66"/>
      <c r="DAN73" s="66"/>
      <c r="DAO73" s="66"/>
      <c r="DAP73" s="66"/>
      <c r="DAQ73" s="66"/>
      <c r="DAR73" s="66"/>
      <c r="DAS73" s="66"/>
      <c r="DAT73" s="66"/>
      <c r="DAU73" s="66"/>
      <c r="DAV73" s="66"/>
      <c r="DAW73" s="66"/>
      <c r="DAX73" s="66"/>
      <c r="DAY73" s="66"/>
      <c r="DAZ73" s="66"/>
      <c r="DBA73" s="66"/>
      <c r="DBB73" s="66"/>
      <c r="DBC73" s="66"/>
      <c r="DBD73" s="66"/>
      <c r="DBE73" s="66"/>
      <c r="DBF73" s="66"/>
      <c r="DBG73" s="66"/>
      <c r="DBH73" s="66"/>
      <c r="DBI73" s="66"/>
      <c r="DBJ73" s="66"/>
      <c r="DBK73" s="66"/>
      <c r="DBL73" s="66"/>
      <c r="DBM73" s="66"/>
      <c r="DBN73" s="66"/>
      <c r="DBO73" s="66"/>
      <c r="DBP73" s="66"/>
      <c r="DBQ73" s="66"/>
      <c r="DBR73" s="66"/>
      <c r="DBS73" s="66"/>
      <c r="DBT73" s="66"/>
      <c r="DBU73" s="66"/>
      <c r="DBV73" s="66"/>
      <c r="DBW73" s="66"/>
      <c r="DBX73" s="66"/>
      <c r="DBY73" s="66"/>
      <c r="DBZ73" s="66"/>
      <c r="DCA73" s="66"/>
      <c r="DCB73" s="66"/>
      <c r="DCC73" s="66"/>
      <c r="DCD73" s="66"/>
      <c r="DCE73" s="66"/>
      <c r="DCF73" s="66"/>
      <c r="DCG73" s="66"/>
      <c r="DCH73" s="66"/>
      <c r="DCI73" s="66"/>
      <c r="DCJ73" s="66"/>
      <c r="DCK73" s="66"/>
      <c r="DCL73" s="66"/>
      <c r="DCM73" s="66"/>
      <c r="DCN73" s="66"/>
      <c r="DCO73" s="66"/>
      <c r="DCP73" s="66"/>
      <c r="DCQ73" s="66"/>
      <c r="DCR73" s="66"/>
      <c r="DCS73" s="66"/>
      <c r="DCT73" s="66"/>
      <c r="DCU73" s="66"/>
      <c r="DCV73" s="66"/>
      <c r="DCW73" s="66"/>
      <c r="DCX73" s="66"/>
      <c r="DCY73" s="66"/>
      <c r="DCZ73" s="66"/>
      <c r="DDA73" s="66"/>
      <c r="DDB73" s="66"/>
      <c r="DDC73" s="66"/>
      <c r="DDD73" s="66"/>
      <c r="DDE73" s="66"/>
      <c r="DDF73" s="66"/>
      <c r="DDG73" s="66"/>
      <c r="DDH73" s="66"/>
      <c r="DDI73" s="66"/>
      <c r="DDJ73" s="66"/>
      <c r="DDK73" s="66"/>
      <c r="DDL73" s="66"/>
      <c r="DDM73" s="66"/>
      <c r="DDN73" s="66"/>
      <c r="DDO73" s="66"/>
      <c r="DDP73" s="66"/>
      <c r="DDQ73" s="66"/>
      <c r="DDR73" s="66"/>
      <c r="DDS73" s="66"/>
      <c r="DDT73" s="66"/>
      <c r="DDU73" s="66"/>
      <c r="DDV73" s="66"/>
      <c r="DDW73" s="66"/>
      <c r="DDX73" s="66"/>
      <c r="DDY73" s="66"/>
      <c r="DDZ73" s="66"/>
      <c r="DEA73" s="66"/>
      <c r="DEB73" s="66"/>
      <c r="DEC73" s="66"/>
      <c r="DED73" s="66"/>
      <c r="DEE73" s="66"/>
      <c r="DEF73" s="66"/>
      <c r="DEG73" s="66"/>
      <c r="DEH73" s="66"/>
      <c r="DEI73" s="66"/>
      <c r="DEJ73" s="66"/>
      <c r="DEK73" s="66"/>
      <c r="DEL73" s="66"/>
      <c r="DEM73" s="66"/>
      <c r="DEN73" s="66"/>
      <c r="DEO73" s="66"/>
      <c r="DEP73" s="66"/>
      <c r="DEQ73" s="66"/>
      <c r="DER73" s="66"/>
      <c r="DES73" s="66"/>
      <c r="DET73" s="66"/>
      <c r="DEU73" s="66"/>
      <c r="DEV73" s="66"/>
      <c r="DEW73" s="66"/>
      <c r="DEX73" s="66"/>
      <c r="DEY73" s="66"/>
      <c r="DEZ73" s="66"/>
      <c r="DFA73" s="66"/>
      <c r="DFB73" s="66"/>
      <c r="DFC73" s="66"/>
      <c r="DFD73" s="66"/>
      <c r="DFE73" s="66"/>
      <c r="DFF73" s="66"/>
      <c r="DFG73" s="66"/>
      <c r="DFH73" s="66"/>
      <c r="DFI73" s="66"/>
      <c r="DFJ73" s="66"/>
      <c r="DFK73" s="66"/>
      <c r="DFL73" s="66"/>
      <c r="DFM73" s="66"/>
      <c r="DFN73" s="66"/>
      <c r="DFO73" s="66"/>
      <c r="DFP73" s="66"/>
      <c r="DFQ73" s="66"/>
      <c r="DFR73" s="66"/>
      <c r="DFS73" s="66"/>
      <c r="DFT73" s="66"/>
      <c r="DFU73" s="66"/>
      <c r="DFV73" s="66"/>
      <c r="DFW73" s="66"/>
      <c r="DFX73" s="66"/>
      <c r="DFY73" s="66"/>
      <c r="DFZ73" s="66"/>
      <c r="DGA73" s="66"/>
      <c r="DGB73" s="66"/>
      <c r="DGC73" s="66"/>
      <c r="DGD73" s="66"/>
      <c r="DGE73" s="66"/>
      <c r="DGF73" s="66"/>
      <c r="DGG73" s="66"/>
      <c r="DGH73" s="66"/>
      <c r="DGI73" s="66"/>
      <c r="DGJ73" s="66"/>
      <c r="DGK73" s="66"/>
      <c r="DGL73" s="66"/>
      <c r="DGM73" s="66"/>
      <c r="DGN73" s="66"/>
      <c r="DGO73" s="66"/>
      <c r="DGP73" s="66"/>
      <c r="DGQ73" s="66"/>
      <c r="DGR73" s="66"/>
      <c r="DGS73" s="66"/>
      <c r="DGT73" s="66"/>
      <c r="DGU73" s="66"/>
      <c r="DGV73" s="66"/>
      <c r="DGW73" s="66"/>
      <c r="DGX73" s="66"/>
      <c r="DGY73" s="66"/>
      <c r="DGZ73" s="66"/>
      <c r="DHA73" s="66"/>
      <c r="DHB73" s="66"/>
      <c r="DHC73" s="66"/>
      <c r="DHD73" s="66"/>
      <c r="DHE73" s="66"/>
      <c r="DHF73" s="66"/>
      <c r="DHG73" s="66"/>
      <c r="DHH73" s="66"/>
      <c r="DHI73" s="66"/>
      <c r="DHJ73" s="66"/>
      <c r="DHK73" s="66"/>
      <c r="DHL73" s="66"/>
      <c r="DHM73" s="66"/>
      <c r="DHN73" s="66"/>
      <c r="DHO73" s="66"/>
      <c r="DHP73" s="66"/>
      <c r="DHQ73" s="66"/>
      <c r="DHR73" s="66"/>
      <c r="DHS73" s="66"/>
      <c r="DHT73" s="66"/>
      <c r="DHU73" s="66"/>
      <c r="DHV73" s="66"/>
      <c r="DHW73" s="66"/>
      <c r="DHX73" s="66"/>
      <c r="DHY73" s="66"/>
      <c r="DHZ73" s="66"/>
      <c r="DIA73" s="66"/>
      <c r="DIB73" s="66"/>
      <c r="DIC73" s="66"/>
      <c r="DID73" s="66"/>
      <c r="DIE73" s="66"/>
      <c r="DIF73" s="66"/>
      <c r="DIG73" s="66"/>
      <c r="DIH73" s="66"/>
      <c r="DII73" s="66"/>
      <c r="DIJ73" s="66"/>
      <c r="DIK73" s="66"/>
      <c r="DIL73" s="66"/>
      <c r="DIM73" s="66"/>
      <c r="DIN73" s="66"/>
      <c r="DIO73" s="66"/>
      <c r="DIP73" s="66"/>
      <c r="DIQ73" s="66"/>
      <c r="DIR73" s="66"/>
      <c r="DIS73" s="66"/>
      <c r="DIT73" s="66"/>
      <c r="DIU73" s="66"/>
      <c r="DIV73" s="66"/>
      <c r="DIW73" s="66"/>
      <c r="DIX73" s="66"/>
      <c r="DIY73" s="66"/>
      <c r="DIZ73" s="66"/>
      <c r="DJA73" s="66"/>
      <c r="DJB73" s="66"/>
      <c r="DJC73" s="66"/>
      <c r="DJD73" s="66"/>
      <c r="DJE73" s="66"/>
      <c r="DJF73" s="66"/>
      <c r="DJG73" s="66"/>
      <c r="DJH73" s="66"/>
      <c r="DJI73" s="66"/>
      <c r="DJJ73" s="66"/>
      <c r="DJK73" s="66"/>
      <c r="DJL73" s="66"/>
      <c r="DJM73" s="66"/>
      <c r="DJN73" s="66"/>
      <c r="DJO73" s="66"/>
      <c r="DJP73" s="66"/>
      <c r="DJQ73" s="66"/>
      <c r="DJR73" s="66"/>
      <c r="DJS73" s="66"/>
      <c r="DJT73" s="66"/>
      <c r="DJU73" s="66"/>
      <c r="DJV73" s="66"/>
      <c r="DJW73" s="66"/>
      <c r="DJX73" s="66"/>
      <c r="DJY73" s="66"/>
      <c r="DJZ73" s="66"/>
      <c r="DKA73" s="66"/>
      <c r="DKB73" s="66"/>
      <c r="DKC73" s="66"/>
      <c r="DKD73" s="66"/>
      <c r="DKE73" s="66"/>
      <c r="DKF73" s="66"/>
      <c r="DKG73" s="66"/>
      <c r="DKH73" s="66"/>
      <c r="DKI73" s="66"/>
      <c r="DKJ73" s="66"/>
      <c r="DKK73" s="66"/>
      <c r="DKL73" s="66"/>
      <c r="DKM73" s="66"/>
      <c r="DKN73" s="66"/>
      <c r="DKO73" s="66"/>
      <c r="DKP73" s="66"/>
      <c r="DKQ73" s="66"/>
      <c r="DKR73" s="66"/>
      <c r="DKS73" s="66"/>
      <c r="DKT73" s="66"/>
      <c r="DKU73" s="66"/>
      <c r="DKV73" s="66"/>
      <c r="DKW73" s="66"/>
      <c r="DKX73" s="66"/>
      <c r="DKY73" s="66"/>
      <c r="DKZ73" s="66"/>
      <c r="DLA73" s="66"/>
      <c r="DLB73" s="66"/>
      <c r="DLC73" s="66"/>
      <c r="DLD73" s="66"/>
      <c r="DLE73" s="66"/>
      <c r="DLF73" s="66"/>
      <c r="DLG73" s="66"/>
      <c r="DLH73" s="66"/>
      <c r="DLI73" s="66"/>
      <c r="DLJ73" s="66"/>
      <c r="DLK73" s="66"/>
      <c r="DLL73" s="66"/>
      <c r="DLM73" s="66"/>
      <c r="DLN73" s="66"/>
      <c r="DLO73" s="66"/>
      <c r="DLP73" s="66"/>
      <c r="DLQ73" s="66"/>
      <c r="DLR73" s="66"/>
      <c r="DLS73" s="66"/>
      <c r="DLT73" s="66"/>
      <c r="DLU73" s="66"/>
      <c r="DLV73" s="66"/>
      <c r="DLW73" s="66"/>
      <c r="DLX73" s="66"/>
      <c r="DLY73" s="66"/>
      <c r="DLZ73" s="66"/>
      <c r="DMA73" s="66"/>
      <c r="DMB73" s="66"/>
      <c r="DMC73" s="66"/>
      <c r="DMD73" s="66"/>
      <c r="DME73" s="66"/>
      <c r="DMF73" s="66"/>
      <c r="DMG73" s="66"/>
      <c r="DMH73" s="66"/>
      <c r="DMI73" s="66"/>
      <c r="DMJ73" s="66"/>
      <c r="DMK73" s="66"/>
      <c r="DML73" s="66"/>
      <c r="DMM73" s="66"/>
      <c r="DMN73" s="66"/>
      <c r="DMO73" s="66"/>
      <c r="DMP73" s="66"/>
      <c r="DMQ73" s="66"/>
      <c r="DMR73" s="66"/>
      <c r="DMS73" s="66"/>
      <c r="DMT73" s="66"/>
      <c r="DMU73" s="66"/>
      <c r="DMV73" s="66"/>
      <c r="DMW73" s="66"/>
      <c r="DMX73" s="66"/>
      <c r="DMY73" s="66"/>
      <c r="DMZ73" s="66"/>
      <c r="DNA73" s="66"/>
      <c r="DNB73" s="66"/>
      <c r="DNC73" s="66"/>
      <c r="DND73" s="66"/>
      <c r="DNE73" s="66"/>
      <c r="DNF73" s="66"/>
      <c r="DNG73" s="66"/>
      <c r="DNH73" s="66"/>
      <c r="DNI73" s="66"/>
      <c r="DNJ73" s="66"/>
      <c r="DNK73" s="66"/>
      <c r="DNL73" s="66"/>
      <c r="DNM73" s="66"/>
      <c r="DNN73" s="66"/>
      <c r="DNO73" s="66"/>
      <c r="DNP73" s="66"/>
      <c r="DNQ73" s="66"/>
      <c r="DNR73" s="66"/>
      <c r="DNS73" s="66"/>
      <c r="DNT73" s="66"/>
      <c r="DNU73" s="66"/>
      <c r="DNV73" s="66"/>
      <c r="DNW73" s="66"/>
      <c r="DNX73" s="66"/>
      <c r="DNY73" s="66"/>
      <c r="DNZ73" s="66"/>
      <c r="DOA73" s="66"/>
      <c r="DOB73" s="66"/>
      <c r="DOC73" s="66"/>
      <c r="DOD73" s="66"/>
      <c r="DOE73" s="66"/>
      <c r="DOF73" s="66"/>
      <c r="DOG73" s="66"/>
      <c r="DOH73" s="66"/>
      <c r="DOI73" s="66"/>
      <c r="DOJ73" s="66"/>
      <c r="DOK73" s="66"/>
      <c r="DOL73" s="66"/>
      <c r="DOM73" s="66"/>
      <c r="DON73" s="66"/>
      <c r="DOO73" s="66"/>
      <c r="DOP73" s="66"/>
      <c r="DOQ73" s="66"/>
      <c r="DOR73" s="66"/>
      <c r="DOS73" s="66"/>
      <c r="DOT73" s="66"/>
      <c r="DOU73" s="66"/>
      <c r="DOV73" s="66"/>
      <c r="DOW73" s="66"/>
      <c r="DOX73" s="66"/>
      <c r="DOY73" s="66"/>
      <c r="DOZ73" s="66"/>
      <c r="DPA73" s="66"/>
      <c r="DPB73" s="66"/>
      <c r="DPC73" s="66"/>
      <c r="DPD73" s="66"/>
      <c r="DPE73" s="66"/>
      <c r="DPF73" s="66"/>
      <c r="DPG73" s="66"/>
      <c r="DPH73" s="66"/>
      <c r="DPI73" s="66"/>
      <c r="DPJ73" s="66"/>
      <c r="DPK73" s="66"/>
      <c r="DPL73" s="66"/>
      <c r="DPM73" s="66"/>
      <c r="DPN73" s="66"/>
      <c r="DPO73" s="66"/>
      <c r="DPP73" s="66"/>
      <c r="DPQ73" s="66"/>
      <c r="DPR73" s="66"/>
      <c r="DPS73" s="66"/>
      <c r="DPT73" s="66"/>
      <c r="DPU73" s="66"/>
      <c r="DPV73" s="66"/>
      <c r="DPW73" s="66"/>
      <c r="DPX73" s="66"/>
      <c r="DPY73" s="66"/>
      <c r="DPZ73" s="66"/>
      <c r="DQA73" s="66"/>
      <c r="DQB73" s="66"/>
      <c r="DQC73" s="66"/>
      <c r="DQD73" s="66"/>
      <c r="DQE73" s="66"/>
      <c r="DQF73" s="66"/>
      <c r="DQG73" s="66"/>
      <c r="DQH73" s="66"/>
      <c r="DQI73" s="66"/>
      <c r="DQJ73" s="66"/>
      <c r="DQK73" s="66"/>
      <c r="DQL73" s="66"/>
      <c r="DQM73" s="66"/>
      <c r="DQN73" s="66"/>
      <c r="DQO73" s="66"/>
      <c r="DQP73" s="66"/>
      <c r="DQQ73" s="66"/>
      <c r="DQR73" s="66"/>
      <c r="DQS73" s="66"/>
      <c r="DQT73" s="66"/>
      <c r="DQU73" s="66"/>
      <c r="DQV73" s="66"/>
      <c r="DQW73" s="66"/>
      <c r="DQX73" s="66"/>
      <c r="DQY73" s="66"/>
      <c r="DQZ73" s="66"/>
      <c r="DRA73" s="66"/>
      <c r="DRB73" s="66"/>
      <c r="DRC73" s="66"/>
      <c r="DRD73" s="66"/>
      <c r="DRE73" s="66"/>
      <c r="DRF73" s="66"/>
      <c r="DRG73" s="66"/>
      <c r="DRH73" s="66"/>
      <c r="DRI73" s="66"/>
      <c r="DRJ73" s="66"/>
      <c r="DRK73" s="66"/>
      <c r="DRL73" s="66"/>
      <c r="DRM73" s="66"/>
      <c r="DRN73" s="66"/>
      <c r="DRO73" s="66"/>
      <c r="DRP73" s="66"/>
      <c r="DRQ73" s="66"/>
      <c r="DRR73" s="66"/>
      <c r="DRS73" s="66"/>
      <c r="DRT73" s="66"/>
      <c r="DRU73" s="66"/>
      <c r="DRV73" s="66"/>
      <c r="DRW73" s="66"/>
      <c r="DRX73" s="66"/>
      <c r="DRY73" s="66"/>
      <c r="DRZ73" s="66"/>
      <c r="DSA73" s="66"/>
      <c r="DSB73" s="66"/>
      <c r="DSC73" s="66"/>
      <c r="DSD73" s="66"/>
      <c r="DSE73" s="66"/>
      <c r="DSF73" s="66"/>
      <c r="DSG73" s="66"/>
      <c r="DSH73" s="66"/>
      <c r="DSI73" s="66"/>
      <c r="DSJ73" s="66"/>
      <c r="DSK73" s="66"/>
      <c r="DSL73" s="66"/>
      <c r="DSM73" s="66"/>
      <c r="DSN73" s="66"/>
      <c r="DSO73" s="66"/>
      <c r="DSP73" s="66"/>
      <c r="DSQ73" s="66"/>
      <c r="DSR73" s="66"/>
      <c r="DSS73" s="66"/>
      <c r="DST73" s="66"/>
      <c r="DSU73" s="66"/>
      <c r="DSV73" s="66"/>
      <c r="DSW73" s="66"/>
      <c r="DSX73" s="66"/>
      <c r="DSY73" s="66"/>
      <c r="DSZ73" s="66"/>
      <c r="DTA73" s="66"/>
      <c r="DTB73" s="66"/>
      <c r="DTC73" s="66"/>
      <c r="DTD73" s="66"/>
      <c r="DTE73" s="66"/>
      <c r="DTF73" s="66"/>
      <c r="DTG73" s="66"/>
      <c r="DTH73" s="66"/>
      <c r="DTI73" s="66"/>
      <c r="DTJ73" s="66"/>
      <c r="DTK73" s="66"/>
      <c r="DTL73" s="66"/>
      <c r="DTM73" s="66"/>
      <c r="DTN73" s="66"/>
      <c r="DTO73" s="66"/>
      <c r="DTP73" s="66"/>
      <c r="DTQ73" s="66"/>
      <c r="DTR73" s="66"/>
      <c r="DTS73" s="66"/>
      <c r="DTT73" s="66"/>
      <c r="DTU73" s="66"/>
      <c r="DTV73" s="66"/>
      <c r="DTW73" s="66"/>
      <c r="DTX73" s="66"/>
      <c r="DTY73" s="66"/>
      <c r="DTZ73" s="66"/>
      <c r="DUA73" s="66"/>
      <c r="DUB73" s="66"/>
      <c r="DUC73" s="66"/>
      <c r="DUD73" s="66"/>
      <c r="DUE73" s="66"/>
      <c r="DUF73" s="66"/>
      <c r="DUG73" s="66"/>
      <c r="DUH73" s="66"/>
      <c r="DUI73" s="66"/>
      <c r="DUJ73" s="66"/>
      <c r="DUK73" s="66"/>
      <c r="DUL73" s="66"/>
      <c r="DUM73" s="66"/>
      <c r="DUN73" s="66"/>
      <c r="DUO73" s="66"/>
      <c r="DUP73" s="66"/>
      <c r="DUQ73" s="66"/>
      <c r="DUR73" s="66"/>
      <c r="DUS73" s="66"/>
      <c r="DUT73" s="66"/>
      <c r="DUU73" s="66"/>
      <c r="DUV73" s="66"/>
      <c r="DUW73" s="66"/>
      <c r="DUX73" s="66"/>
      <c r="DUY73" s="66"/>
      <c r="DUZ73" s="66"/>
      <c r="DVA73" s="66"/>
      <c r="DVB73" s="66"/>
      <c r="DVC73" s="66"/>
      <c r="DVD73" s="66"/>
      <c r="DVE73" s="66"/>
      <c r="DVF73" s="66"/>
      <c r="DVG73" s="66"/>
      <c r="DVH73" s="66"/>
      <c r="DVI73" s="66"/>
      <c r="DVJ73" s="66"/>
      <c r="DVK73" s="66"/>
      <c r="DVL73" s="66"/>
      <c r="DVM73" s="66"/>
      <c r="DVN73" s="66"/>
      <c r="DVO73" s="66"/>
      <c r="DVP73" s="66"/>
      <c r="DVQ73" s="66"/>
      <c r="DVR73" s="66"/>
      <c r="DVS73" s="66"/>
      <c r="DVT73" s="66"/>
      <c r="DVU73" s="66"/>
      <c r="DVV73" s="66"/>
      <c r="DVW73" s="66"/>
      <c r="DVX73" s="66"/>
      <c r="DVY73" s="66"/>
      <c r="DVZ73" s="66"/>
      <c r="DWA73" s="66"/>
      <c r="DWB73" s="66"/>
      <c r="DWC73" s="66"/>
      <c r="DWD73" s="66"/>
      <c r="DWE73" s="66"/>
      <c r="DWF73" s="66"/>
      <c r="DWG73" s="66"/>
      <c r="DWH73" s="66"/>
      <c r="DWI73" s="66"/>
      <c r="DWJ73" s="66"/>
      <c r="DWK73" s="66"/>
      <c r="DWL73" s="66"/>
      <c r="DWM73" s="66"/>
      <c r="DWN73" s="66"/>
      <c r="DWO73" s="66"/>
      <c r="DWP73" s="66"/>
      <c r="DWQ73" s="66"/>
      <c r="DWR73" s="66"/>
      <c r="DWS73" s="66"/>
      <c r="DWT73" s="66"/>
      <c r="DWU73" s="66"/>
      <c r="DWV73" s="66"/>
      <c r="DWW73" s="66"/>
      <c r="DWX73" s="66"/>
      <c r="DWY73" s="66"/>
      <c r="DWZ73" s="66"/>
      <c r="DXA73" s="66"/>
      <c r="DXB73" s="66"/>
      <c r="DXC73" s="66"/>
      <c r="DXD73" s="66"/>
      <c r="DXE73" s="66"/>
      <c r="DXF73" s="66"/>
      <c r="DXG73" s="66"/>
      <c r="DXH73" s="66"/>
      <c r="DXI73" s="66"/>
      <c r="DXJ73" s="66"/>
      <c r="DXK73" s="66"/>
      <c r="DXL73" s="66"/>
      <c r="DXM73" s="66"/>
      <c r="DXN73" s="66"/>
      <c r="DXO73" s="66"/>
      <c r="DXP73" s="66"/>
      <c r="DXQ73" s="66"/>
      <c r="DXR73" s="66"/>
      <c r="DXS73" s="66"/>
      <c r="DXT73" s="66"/>
      <c r="DXU73" s="66"/>
      <c r="DXV73" s="66"/>
      <c r="DXW73" s="66"/>
      <c r="DXX73" s="66"/>
      <c r="DXY73" s="66"/>
      <c r="DXZ73" s="66"/>
      <c r="DYA73" s="66"/>
      <c r="DYB73" s="66"/>
      <c r="DYC73" s="66"/>
      <c r="DYD73" s="66"/>
      <c r="DYE73" s="66"/>
      <c r="DYF73" s="66"/>
      <c r="DYG73" s="66"/>
      <c r="DYH73" s="66"/>
      <c r="DYI73" s="66"/>
      <c r="DYJ73" s="66"/>
      <c r="DYK73" s="66"/>
      <c r="DYL73" s="66"/>
      <c r="DYM73" s="66"/>
      <c r="DYN73" s="66"/>
      <c r="DYO73" s="66"/>
      <c r="DYP73" s="66"/>
      <c r="DYQ73" s="66"/>
      <c r="DYR73" s="66"/>
      <c r="DYS73" s="66"/>
      <c r="DYT73" s="66"/>
      <c r="DYU73" s="66"/>
      <c r="DYV73" s="66"/>
      <c r="DYW73" s="66"/>
      <c r="DYX73" s="66"/>
      <c r="DYY73" s="66"/>
      <c r="DYZ73" s="66"/>
      <c r="DZA73" s="66"/>
      <c r="DZB73" s="66"/>
      <c r="DZC73" s="66"/>
      <c r="DZD73" s="66"/>
      <c r="DZE73" s="66"/>
      <c r="DZF73" s="66"/>
      <c r="DZG73" s="66"/>
      <c r="DZH73" s="66"/>
      <c r="DZI73" s="66"/>
      <c r="DZJ73" s="66"/>
      <c r="DZK73" s="66"/>
      <c r="DZL73" s="66"/>
      <c r="DZM73" s="66"/>
      <c r="DZN73" s="66"/>
      <c r="DZO73" s="66"/>
      <c r="DZP73" s="66"/>
      <c r="DZQ73" s="66"/>
      <c r="DZR73" s="66"/>
      <c r="DZS73" s="66"/>
      <c r="DZT73" s="66"/>
      <c r="DZU73" s="66"/>
      <c r="DZV73" s="66"/>
      <c r="DZW73" s="66"/>
      <c r="DZX73" s="66"/>
      <c r="DZY73" s="66"/>
      <c r="DZZ73" s="66"/>
      <c r="EAA73" s="66"/>
      <c r="EAB73" s="66"/>
      <c r="EAC73" s="66"/>
      <c r="EAD73" s="66"/>
      <c r="EAE73" s="66"/>
      <c r="EAF73" s="66"/>
      <c r="EAG73" s="66"/>
      <c r="EAH73" s="66"/>
      <c r="EAI73" s="66"/>
      <c r="EAJ73" s="66"/>
      <c r="EAK73" s="66"/>
      <c r="EAL73" s="66"/>
      <c r="EAM73" s="66"/>
      <c r="EAN73" s="66"/>
      <c r="EAO73" s="66"/>
      <c r="EAP73" s="66"/>
      <c r="EAQ73" s="66"/>
      <c r="EAR73" s="66"/>
      <c r="EAS73" s="66"/>
      <c r="EAT73" s="66"/>
      <c r="EAU73" s="66"/>
      <c r="EAV73" s="66"/>
      <c r="EAW73" s="66"/>
      <c r="EAX73" s="66"/>
      <c r="EAY73" s="66"/>
      <c r="EAZ73" s="66"/>
      <c r="EBA73" s="66"/>
      <c r="EBB73" s="66"/>
      <c r="EBC73" s="66"/>
      <c r="EBD73" s="66"/>
      <c r="EBE73" s="66"/>
      <c r="EBF73" s="66"/>
      <c r="EBG73" s="66"/>
      <c r="EBH73" s="66"/>
      <c r="EBI73" s="66"/>
      <c r="EBJ73" s="66"/>
      <c r="EBK73" s="66"/>
      <c r="EBL73" s="66"/>
      <c r="EBM73" s="66"/>
      <c r="EBN73" s="66"/>
      <c r="EBO73" s="66"/>
      <c r="EBP73" s="66"/>
      <c r="EBQ73" s="66"/>
      <c r="EBR73" s="66"/>
      <c r="EBS73" s="66"/>
      <c r="EBT73" s="66"/>
      <c r="EBU73" s="66"/>
      <c r="EBV73" s="66"/>
      <c r="EBW73" s="66"/>
      <c r="EBX73" s="66"/>
      <c r="EBY73" s="66"/>
      <c r="EBZ73" s="66"/>
      <c r="ECA73" s="66"/>
      <c r="ECB73" s="66"/>
      <c r="ECC73" s="66"/>
      <c r="ECD73" s="66"/>
      <c r="ECE73" s="66"/>
      <c r="ECF73" s="66"/>
      <c r="ECG73" s="66"/>
      <c r="ECH73" s="66"/>
      <c r="ECI73" s="66"/>
      <c r="ECJ73" s="66"/>
      <c r="ECK73" s="66"/>
      <c r="ECL73" s="66"/>
      <c r="ECM73" s="66"/>
      <c r="ECN73" s="66"/>
      <c r="ECO73" s="66"/>
      <c r="ECP73" s="66"/>
      <c r="ECQ73" s="66"/>
      <c r="ECR73" s="66"/>
      <c r="ECS73" s="66"/>
      <c r="ECT73" s="66"/>
      <c r="ECU73" s="66"/>
      <c r="ECV73" s="66"/>
      <c r="ECW73" s="66"/>
      <c r="ECX73" s="66"/>
      <c r="ECY73" s="66"/>
      <c r="ECZ73" s="66"/>
      <c r="EDA73" s="66"/>
      <c r="EDB73" s="66"/>
      <c r="EDC73" s="66"/>
      <c r="EDD73" s="66"/>
      <c r="EDE73" s="66"/>
      <c r="EDF73" s="66"/>
      <c r="EDG73" s="66"/>
      <c r="EDH73" s="66"/>
      <c r="EDI73" s="66"/>
      <c r="EDJ73" s="66"/>
      <c r="EDK73" s="66"/>
      <c r="EDL73" s="66"/>
      <c r="EDM73" s="66"/>
      <c r="EDN73" s="66"/>
      <c r="EDO73" s="66"/>
      <c r="EDP73" s="66"/>
      <c r="EDQ73" s="66"/>
      <c r="EDR73" s="66"/>
      <c r="EDS73" s="66"/>
      <c r="EDT73" s="66"/>
      <c r="EDU73" s="66"/>
      <c r="EDV73" s="66"/>
      <c r="EDW73" s="66"/>
      <c r="EDX73" s="66"/>
      <c r="EDY73" s="66"/>
      <c r="EDZ73" s="66"/>
      <c r="EEA73" s="66"/>
      <c r="EEB73" s="66"/>
      <c r="EEC73" s="66"/>
      <c r="EED73" s="66"/>
      <c r="EEE73" s="66"/>
      <c r="EEF73" s="66"/>
      <c r="EEG73" s="66"/>
      <c r="EEH73" s="66"/>
      <c r="EEI73" s="66"/>
      <c r="EEJ73" s="66"/>
      <c r="EEK73" s="66"/>
      <c r="EEL73" s="66"/>
      <c r="EEM73" s="66"/>
      <c r="EEN73" s="66"/>
      <c r="EEO73" s="66"/>
      <c r="EEP73" s="66"/>
      <c r="EEQ73" s="66"/>
      <c r="EER73" s="66"/>
      <c r="EES73" s="66"/>
      <c r="EET73" s="66"/>
      <c r="EEU73" s="66"/>
      <c r="EEV73" s="66"/>
      <c r="EEW73" s="66"/>
      <c r="EEX73" s="66"/>
      <c r="EEY73" s="66"/>
      <c r="EEZ73" s="66"/>
      <c r="EFA73" s="66"/>
      <c r="EFB73" s="66"/>
      <c r="EFC73" s="66"/>
      <c r="EFD73" s="66"/>
      <c r="EFE73" s="66"/>
      <c r="EFF73" s="66"/>
      <c r="EFG73" s="66"/>
      <c r="EFH73" s="66"/>
      <c r="EFI73" s="66"/>
      <c r="EFJ73" s="66"/>
      <c r="EFK73" s="66"/>
      <c r="EFL73" s="66"/>
      <c r="EFM73" s="66"/>
      <c r="EFN73" s="66"/>
      <c r="EFO73" s="66"/>
      <c r="EFP73" s="66"/>
      <c r="EFQ73" s="66"/>
      <c r="EFR73" s="66"/>
      <c r="EFS73" s="66"/>
      <c r="EFT73" s="66"/>
      <c r="EFU73" s="66"/>
      <c r="EFV73" s="66"/>
      <c r="EFW73" s="66"/>
      <c r="EFX73" s="66"/>
      <c r="EFY73" s="66"/>
      <c r="EFZ73" s="66"/>
      <c r="EGA73" s="66"/>
      <c r="EGB73" s="66"/>
      <c r="EGC73" s="66"/>
      <c r="EGD73" s="66"/>
      <c r="EGE73" s="66"/>
      <c r="EGF73" s="66"/>
      <c r="EGG73" s="66"/>
      <c r="EGH73" s="66"/>
      <c r="EGI73" s="66"/>
      <c r="EGJ73" s="66"/>
      <c r="EGK73" s="66"/>
      <c r="EGL73" s="66"/>
      <c r="EGM73" s="66"/>
      <c r="EGN73" s="66"/>
      <c r="EGO73" s="66"/>
      <c r="EGP73" s="66"/>
      <c r="EGQ73" s="66"/>
      <c r="EGR73" s="66"/>
      <c r="EGS73" s="66"/>
      <c r="EGT73" s="66"/>
      <c r="EGU73" s="66"/>
      <c r="EGV73" s="66"/>
      <c r="EGW73" s="66"/>
      <c r="EGX73" s="66"/>
      <c r="EGY73" s="66"/>
      <c r="EGZ73" s="66"/>
      <c r="EHA73" s="66"/>
      <c r="EHB73" s="66"/>
      <c r="EHC73" s="66"/>
      <c r="EHD73" s="66"/>
      <c r="EHE73" s="66"/>
      <c r="EHF73" s="66"/>
      <c r="EHG73" s="66"/>
      <c r="EHH73" s="66"/>
      <c r="EHI73" s="66"/>
      <c r="EHJ73" s="66"/>
      <c r="EHK73" s="66"/>
      <c r="EHL73" s="66"/>
      <c r="EHM73" s="66"/>
      <c r="EHN73" s="66"/>
      <c r="EHO73" s="66"/>
      <c r="EHP73" s="66"/>
      <c r="EHQ73" s="66"/>
      <c r="EHR73" s="66"/>
      <c r="EHS73" s="66"/>
      <c r="EHT73" s="66"/>
      <c r="EHU73" s="66"/>
      <c r="EHV73" s="66"/>
      <c r="EHW73" s="66"/>
      <c r="EHX73" s="66"/>
      <c r="EHY73" s="66"/>
      <c r="EHZ73" s="66"/>
      <c r="EIA73" s="66"/>
      <c r="EIB73" s="66"/>
      <c r="EIC73" s="66"/>
      <c r="EID73" s="66"/>
      <c r="EIE73" s="66"/>
      <c r="EIF73" s="66"/>
      <c r="EIG73" s="66"/>
      <c r="EIH73" s="66"/>
      <c r="EII73" s="66"/>
      <c r="EIJ73" s="66"/>
      <c r="EIK73" s="66"/>
      <c r="EIL73" s="66"/>
      <c r="EIM73" s="66"/>
      <c r="EIN73" s="66"/>
      <c r="EIO73" s="66"/>
      <c r="EIP73" s="66"/>
      <c r="EIQ73" s="66"/>
      <c r="EIR73" s="66"/>
      <c r="EIS73" s="66"/>
      <c r="EIT73" s="66"/>
      <c r="EIU73" s="66"/>
      <c r="EIV73" s="66"/>
      <c r="EIW73" s="66"/>
      <c r="EIX73" s="66"/>
      <c r="EIY73" s="66"/>
      <c r="EIZ73" s="66"/>
      <c r="EJA73" s="66"/>
      <c r="EJB73" s="66"/>
      <c r="EJC73" s="66"/>
      <c r="EJD73" s="66"/>
      <c r="EJE73" s="66"/>
      <c r="EJF73" s="66"/>
      <c r="EJG73" s="66"/>
      <c r="EJH73" s="66"/>
      <c r="EJI73" s="66"/>
      <c r="EJJ73" s="66"/>
      <c r="EJK73" s="66"/>
      <c r="EJL73" s="66"/>
      <c r="EJM73" s="66"/>
      <c r="EJN73" s="66"/>
      <c r="EJO73" s="66"/>
      <c r="EJP73" s="66"/>
      <c r="EJQ73" s="66"/>
      <c r="EJR73" s="66"/>
      <c r="EJS73" s="66"/>
      <c r="EJT73" s="66"/>
      <c r="EJU73" s="66"/>
      <c r="EJV73" s="66"/>
      <c r="EJW73" s="66"/>
      <c r="EJX73" s="66"/>
      <c r="EJY73" s="66"/>
      <c r="EJZ73" s="66"/>
      <c r="EKA73" s="66"/>
      <c r="EKB73" s="66"/>
      <c r="EKC73" s="66"/>
      <c r="EKD73" s="66"/>
      <c r="EKE73" s="66"/>
      <c r="EKF73" s="66"/>
      <c r="EKG73" s="66"/>
      <c r="EKH73" s="66"/>
      <c r="EKI73" s="66"/>
      <c r="EKJ73" s="66"/>
      <c r="EKK73" s="66"/>
      <c r="EKL73" s="66"/>
      <c r="EKM73" s="66"/>
      <c r="EKN73" s="66"/>
      <c r="EKO73" s="66"/>
      <c r="EKP73" s="66"/>
      <c r="EKQ73" s="66"/>
      <c r="EKR73" s="66"/>
      <c r="EKS73" s="66"/>
      <c r="EKT73" s="66"/>
      <c r="EKU73" s="66"/>
      <c r="EKV73" s="66"/>
      <c r="EKW73" s="66"/>
      <c r="EKX73" s="66"/>
      <c r="EKY73" s="66"/>
      <c r="EKZ73" s="66"/>
      <c r="ELA73" s="66"/>
      <c r="ELB73" s="66"/>
      <c r="ELC73" s="66"/>
      <c r="ELD73" s="66"/>
      <c r="ELE73" s="66"/>
      <c r="ELF73" s="66"/>
      <c r="ELG73" s="66"/>
      <c r="ELH73" s="66"/>
      <c r="ELI73" s="66"/>
      <c r="ELJ73" s="66"/>
      <c r="ELK73" s="66"/>
      <c r="ELL73" s="66"/>
      <c r="ELM73" s="66"/>
      <c r="ELN73" s="66"/>
      <c r="ELO73" s="66"/>
      <c r="ELP73" s="66"/>
      <c r="ELQ73" s="66"/>
      <c r="ELR73" s="66"/>
      <c r="ELS73" s="66"/>
      <c r="ELT73" s="66"/>
      <c r="ELU73" s="66"/>
      <c r="ELV73" s="66"/>
      <c r="ELW73" s="66"/>
      <c r="ELX73" s="66"/>
      <c r="ELY73" s="66"/>
      <c r="ELZ73" s="66"/>
      <c r="EMA73" s="66"/>
      <c r="EMB73" s="66"/>
      <c r="EMC73" s="66"/>
      <c r="EMD73" s="66"/>
      <c r="EME73" s="66"/>
      <c r="EMF73" s="66"/>
      <c r="EMG73" s="66"/>
      <c r="EMH73" s="66"/>
      <c r="EMI73" s="66"/>
      <c r="EMJ73" s="66"/>
      <c r="EMK73" s="66"/>
      <c r="EML73" s="66"/>
      <c r="EMM73" s="66"/>
      <c r="EMN73" s="66"/>
      <c r="EMO73" s="66"/>
      <c r="EMP73" s="66"/>
      <c r="EMQ73" s="66"/>
      <c r="EMR73" s="66"/>
      <c r="EMS73" s="66"/>
      <c r="EMT73" s="66"/>
      <c r="EMU73" s="66"/>
      <c r="EMV73" s="66"/>
      <c r="EMW73" s="66"/>
      <c r="EMX73" s="66"/>
      <c r="EMY73" s="66"/>
      <c r="EMZ73" s="66"/>
      <c r="ENA73" s="66"/>
      <c r="ENB73" s="66"/>
      <c r="ENC73" s="66"/>
      <c r="END73" s="66"/>
      <c r="ENE73" s="66"/>
      <c r="ENF73" s="66"/>
      <c r="ENG73" s="66"/>
      <c r="ENH73" s="66"/>
      <c r="ENI73" s="66"/>
      <c r="ENJ73" s="66"/>
      <c r="ENK73" s="66"/>
      <c r="ENL73" s="66"/>
      <c r="ENM73" s="66"/>
      <c r="ENN73" s="66"/>
      <c r="ENO73" s="66"/>
      <c r="ENP73" s="66"/>
      <c r="ENQ73" s="66"/>
      <c r="ENR73" s="66"/>
      <c r="ENS73" s="66"/>
      <c r="ENT73" s="66"/>
      <c r="ENU73" s="66"/>
      <c r="ENV73" s="66"/>
      <c r="ENW73" s="66"/>
      <c r="ENX73" s="66"/>
      <c r="ENY73" s="66"/>
      <c r="ENZ73" s="66"/>
      <c r="EOA73" s="66"/>
      <c r="EOB73" s="66"/>
      <c r="EOC73" s="66"/>
      <c r="EOD73" s="66"/>
      <c r="EOE73" s="66"/>
      <c r="EOF73" s="66"/>
      <c r="EOG73" s="66"/>
      <c r="EOH73" s="66"/>
      <c r="EOI73" s="66"/>
      <c r="EOJ73" s="66"/>
      <c r="EOK73" s="66"/>
      <c r="EOL73" s="66"/>
      <c r="EOM73" s="66"/>
      <c r="EON73" s="66"/>
      <c r="EOO73" s="66"/>
      <c r="EOP73" s="66"/>
      <c r="EOQ73" s="66"/>
      <c r="EOR73" s="66"/>
      <c r="EOS73" s="66"/>
      <c r="EOT73" s="66"/>
      <c r="EOU73" s="66"/>
      <c r="EOV73" s="66"/>
      <c r="EOW73" s="66"/>
      <c r="EOX73" s="66"/>
      <c r="EOY73" s="66"/>
      <c r="EOZ73" s="66"/>
      <c r="EPA73" s="66"/>
      <c r="EPB73" s="66"/>
      <c r="EPC73" s="66"/>
      <c r="EPD73" s="66"/>
      <c r="EPE73" s="66"/>
      <c r="EPF73" s="66"/>
      <c r="EPG73" s="66"/>
      <c r="EPH73" s="66"/>
      <c r="EPI73" s="66"/>
      <c r="EPJ73" s="66"/>
      <c r="EPK73" s="66"/>
      <c r="EPL73" s="66"/>
      <c r="EPM73" s="66"/>
      <c r="EPN73" s="66"/>
      <c r="EPO73" s="66"/>
      <c r="EPP73" s="66"/>
      <c r="EPQ73" s="66"/>
      <c r="EPR73" s="66"/>
      <c r="EPS73" s="66"/>
      <c r="EPT73" s="66"/>
      <c r="EPU73" s="66"/>
      <c r="EPV73" s="66"/>
      <c r="EPW73" s="66"/>
      <c r="EPX73" s="66"/>
      <c r="EPY73" s="66"/>
      <c r="EPZ73" s="66"/>
      <c r="EQA73" s="66"/>
      <c r="EQB73" s="66"/>
      <c r="EQC73" s="66"/>
      <c r="EQD73" s="66"/>
      <c r="EQE73" s="66"/>
      <c r="EQF73" s="66"/>
      <c r="EQG73" s="66"/>
      <c r="EQH73" s="66"/>
      <c r="EQI73" s="66"/>
      <c r="EQJ73" s="66"/>
      <c r="EQK73" s="66"/>
      <c r="EQL73" s="66"/>
      <c r="EQM73" s="66"/>
      <c r="EQN73" s="66"/>
      <c r="EQO73" s="66"/>
      <c r="EQP73" s="66"/>
      <c r="EQQ73" s="66"/>
      <c r="EQR73" s="66"/>
      <c r="EQS73" s="66"/>
      <c r="EQT73" s="66"/>
      <c r="EQU73" s="66"/>
      <c r="EQV73" s="66"/>
      <c r="EQW73" s="66"/>
      <c r="EQX73" s="66"/>
      <c r="EQY73" s="66"/>
      <c r="EQZ73" s="66"/>
      <c r="ERA73" s="66"/>
      <c r="ERB73" s="66"/>
      <c r="ERC73" s="66"/>
      <c r="ERD73" s="66"/>
      <c r="ERE73" s="66"/>
      <c r="ERF73" s="66"/>
      <c r="ERG73" s="66"/>
      <c r="ERH73" s="66"/>
      <c r="ERI73" s="66"/>
      <c r="ERJ73" s="66"/>
      <c r="ERK73" s="66"/>
      <c r="ERL73" s="66"/>
      <c r="ERM73" s="66"/>
      <c r="ERN73" s="66"/>
      <c r="ERO73" s="66"/>
      <c r="ERP73" s="66"/>
      <c r="ERQ73" s="66"/>
      <c r="ERR73" s="66"/>
      <c r="ERS73" s="66"/>
      <c r="ERT73" s="66"/>
      <c r="ERU73" s="66"/>
      <c r="ERV73" s="66"/>
      <c r="ERW73" s="66"/>
      <c r="ERX73" s="66"/>
      <c r="ERY73" s="66"/>
      <c r="ERZ73" s="66"/>
      <c r="ESA73" s="66"/>
      <c r="ESB73" s="66"/>
      <c r="ESC73" s="66"/>
      <c r="ESD73" s="66"/>
      <c r="ESE73" s="66"/>
      <c r="ESF73" s="66"/>
      <c r="ESG73" s="66"/>
      <c r="ESH73" s="66"/>
      <c r="ESI73" s="66"/>
      <c r="ESJ73" s="66"/>
      <c r="ESK73" s="66"/>
      <c r="ESL73" s="66"/>
      <c r="ESM73" s="66"/>
      <c r="ESN73" s="66"/>
      <c r="ESO73" s="66"/>
      <c r="ESP73" s="66"/>
      <c r="ESQ73" s="66"/>
      <c r="ESR73" s="66"/>
      <c r="ESS73" s="66"/>
      <c r="EST73" s="66"/>
      <c r="ESU73" s="66"/>
      <c r="ESV73" s="66"/>
      <c r="ESW73" s="66"/>
      <c r="ESX73" s="66"/>
      <c r="ESY73" s="66"/>
      <c r="ESZ73" s="66"/>
      <c r="ETA73" s="66"/>
      <c r="ETB73" s="66"/>
      <c r="ETC73" s="66"/>
      <c r="ETD73" s="66"/>
      <c r="ETE73" s="66"/>
      <c r="ETF73" s="66"/>
      <c r="ETG73" s="66"/>
      <c r="ETH73" s="66"/>
      <c r="ETI73" s="66"/>
      <c r="ETJ73" s="66"/>
      <c r="ETK73" s="66"/>
      <c r="ETL73" s="66"/>
      <c r="ETM73" s="66"/>
      <c r="ETN73" s="66"/>
      <c r="ETO73" s="66"/>
      <c r="ETP73" s="66"/>
      <c r="ETQ73" s="66"/>
      <c r="ETR73" s="66"/>
      <c r="ETS73" s="66"/>
      <c r="ETT73" s="66"/>
      <c r="ETU73" s="66"/>
      <c r="ETV73" s="66"/>
      <c r="ETW73" s="66"/>
      <c r="ETX73" s="66"/>
      <c r="ETY73" s="66"/>
      <c r="ETZ73" s="66"/>
      <c r="EUA73" s="66"/>
      <c r="EUB73" s="66"/>
      <c r="EUC73" s="66"/>
      <c r="EUD73" s="66"/>
      <c r="EUE73" s="66"/>
      <c r="EUF73" s="66"/>
      <c r="EUG73" s="66"/>
      <c r="EUH73" s="66"/>
      <c r="EUI73" s="66"/>
      <c r="EUJ73" s="66"/>
      <c r="EUK73" s="66"/>
      <c r="EUL73" s="66"/>
      <c r="EUM73" s="66"/>
      <c r="EUN73" s="66"/>
      <c r="EUO73" s="66"/>
      <c r="EUP73" s="66"/>
      <c r="EUQ73" s="66"/>
      <c r="EUR73" s="66"/>
      <c r="EUS73" s="66"/>
      <c r="EUT73" s="66"/>
      <c r="EUU73" s="66"/>
      <c r="EUV73" s="66"/>
      <c r="EUW73" s="66"/>
      <c r="EUX73" s="66"/>
      <c r="EUY73" s="66"/>
      <c r="EUZ73" s="66"/>
      <c r="EVA73" s="66"/>
      <c r="EVB73" s="66"/>
      <c r="EVC73" s="66"/>
      <c r="EVD73" s="66"/>
      <c r="EVE73" s="66"/>
      <c r="EVF73" s="66"/>
      <c r="EVG73" s="66"/>
      <c r="EVH73" s="66"/>
      <c r="EVI73" s="66"/>
      <c r="EVJ73" s="66"/>
      <c r="EVK73" s="66"/>
      <c r="EVL73" s="66"/>
      <c r="EVM73" s="66"/>
      <c r="EVN73" s="66"/>
      <c r="EVO73" s="66"/>
      <c r="EVP73" s="66"/>
      <c r="EVQ73" s="66"/>
      <c r="EVR73" s="66"/>
      <c r="EVS73" s="66"/>
      <c r="EVT73" s="66"/>
      <c r="EVU73" s="66"/>
      <c r="EVV73" s="66"/>
      <c r="EVW73" s="66"/>
      <c r="EVX73" s="66"/>
      <c r="EVY73" s="66"/>
      <c r="EVZ73" s="66"/>
      <c r="EWA73" s="66"/>
      <c r="EWB73" s="66"/>
      <c r="EWC73" s="66"/>
      <c r="EWD73" s="66"/>
      <c r="EWE73" s="66"/>
      <c r="EWF73" s="66"/>
      <c r="EWG73" s="66"/>
      <c r="EWH73" s="66"/>
      <c r="EWI73" s="66"/>
      <c r="EWJ73" s="66"/>
      <c r="EWK73" s="66"/>
      <c r="EWL73" s="66"/>
      <c r="EWM73" s="66"/>
      <c r="EWN73" s="66"/>
      <c r="EWO73" s="66"/>
      <c r="EWP73" s="66"/>
      <c r="EWQ73" s="66"/>
      <c r="EWR73" s="66"/>
      <c r="EWS73" s="66"/>
      <c r="EWT73" s="66"/>
      <c r="EWU73" s="66"/>
      <c r="EWV73" s="66"/>
      <c r="EWW73" s="66"/>
      <c r="EWX73" s="66"/>
      <c r="EWY73" s="66"/>
      <c r="EWZ73" s="66"/>
      <c r="EXA73" s="66"/>
      <c r="EXB73" s="66"/>
      <c r="EXC73" s="66"/>
      <c r="EXD73" s="66"/>
      <c r="EXE73" s="66"/>
      <c r="EXF73" s="66"/>
      <c r="EXG73" s="66"/>
      <c r="EXH73" s="66"/>
      <c r="EXI73" s="66"/>
      <c r="EXJ73" s="66"/>
      <c r="EXK73" s="66"/>
      <c r="EXL73" s="66"/>
      <c r="EXM73" s="66"/>
      <c r="EXN73" s="66"/>
      <c r="EXO73" s="66"/>
      <c r="EXP73" s="66"/>
      <c r="EXQ73" s="66"/>
      <c r="EXR73" s="66"/>
      <c r="EXS73" s="66"/>
      <c r="EXT73" s="66"/>
      <c r="EXU73" s="66"/>
      <c r="EXV73" s="66"/>
      <c r="EXW73" s="66"/>
      <c r="EXX73" s="66"/>
      <c r="EXY73" s="66"/>
      <c r="EXZ73" s="66"/>
      <c r="EYA73" s="66"/>
      <c r="EYB73" s="66"/>
      <c r="EYC73" s="66"/>
      <c r="EYD73" s="66"/>
      <c r="EYE73" s="66"/>
      <c r="EYF73" s="66"/>
      <c r="EYG73" s="66"/>
      <c r="EYH73" s="66"/>
      <c r="EYI73" s="66"/>
      <c r="EYJ73" s="66"/>
      <c r="EYK73" s="66"/>
      <c r="EYL73" s="66"/>
      <c r="EYM73" s="66"/>
      <c r="EYN73" s="66"/>
      <c r="EYO73" s="66"/>
      <c r="EYP73" s="66"/>
      <c r="EYQ73" s="66"/>
      <c r="EYR73" s="66"/>
      <c r="EYS73" s="66"/>
      <c r="EYT73" s="66"/>
      <c r="EYU73" s="66"/>
      <c r="EYV73" s="66"/>
      <c r="EYW73" s="66"/>
      <c r="EYX73" s="66"/>
      <c r="EYY73" s="66"/>
      <c r="EYZ73" s="66"/>
      <c r="EZA73" s="66"/>
      <c r="EZB73" s="66"/>
      <c r="EZC73" s="66"/>
      <c r="EZD73" s="66"/>
      <c r="EZE73" s="66"/>
      <c r="EZF73" s="66"/>
      <c r="EZG73" s="66"/>
      <c r="EZH73" s="66"/>
      <c r="EZI73" s="66"/>
      <c r="EZJ73" s="66"/>
      <c r="EZK73" s="66"/>
      <c r="EZL73" s="66"/>
      <c r="EZM73" s="66"/>
      <c r="EZN73" s="66"/>
      <c r="EZO73" s="66"/>
      <c r="EZP73" s="66"/>
      <c r="EZQ73" s="66"/>
      <c r="EZR73" s="66"/>
      <c r="EZS73" s="66"/>
      <c r="EZT73" s="66"/>
      <c r="EZU73" s="66"/>
      <c r="EZV73" s="66"/>
      <c r="EZW73" s="66"/>
      <c r="EZX73" s="66"/>
      <c r="EZY73" s="66"/>
      <c r="EZZ73" s="66"/>
      <c r="FAA73" s="66"/>
      <c r="FAB73" s="66"/>
      <c r="FAC73" s="66"/>
      <c r="FAD73" s="66"/>
      <c r="FAE73" s="66"/>
      <c r="FAF73" s="66"/>
      <c r="FAG73" s="66"/>
      <c r="FAH73" s="66"/>
      <c r="FAI73" s="66"/>
      <c r="FAJ73" s="66"/>
      <c r="FAK73" s="66"/>
      <c r="FAL73" s="66"/>
      <c r="FAM73" s="66"/>
      <c r="FAN73" s="66"/>
      <c r="FAO73" s="66"/>
      <c r="FAP73" s="66"/>
      <c r="FAQ73" s="66"/>
      <c r="FAR73" s="66"/>
      <c r="FAS73" s="66"/>
      <c r="FAT73" s="66"/>
      <c r="FAU73" s="66"/>
      <c r="FAV73" s="66"/>
      <c r="FAW73" s="66"/>
      <c r="FAX73" s="66"/>
      <c r="FAY73" s="66"/>
      <c r="FAZ73" s="66"/>
      <c r="FBA73" s="66"/>
      <c r="FBB73" s="66"/>
      <c r="FBC73" s="66"/>
      <c r="FBD73" s="66"/>
      <c r="FBE73" s="66"/>
      <c r="FBF73" s="66"/>
      <c r="FBG73" s="66"/>
      <c r="FBH73" s="66"/>
      <c r="FBI73" s="66"/>
      <c r="FBJ73" s="66"/>
      <c r="FBK73" s="66"/>
      <c r="FBL73" s="66"/>
      <c r="FBM73" s="66"/>
      <c r="FBN73" s="66"/>
      <c r="FBO73" s="66"/>
      <c r="FBP73" s="66"/>
      <c r="FBQ73" s="66"/>
      <c r="FBR73" s="66"/>
      <c r="FBS73" s="66"/>
      <c r="FBT73" s="66"/>
      <c r="FBU73" s="66"/>
      <c r="FBV73" s="66"/>
      <c r="FBW73" s="66"/>
      <c r="FBX73" s="66"/>
      <c r="FBY73" s="66"/>
      <c r="FBZ73" s="66"/>
      <c r="FCA73" s="66"/>
      <c r="FCB73" s="66"/>
      <c r="FCC73" s="66"/>
      <c r="FCD73" s="66"/>
      <c r="FCE73" s="66"/>
      <c r="FCF73" s="66"/>
      <c r="FCG73" s="66"/>
      <c r="FCH73" s="66"/>
      <c r="FCI73" s="66"/>
      <c r="FCJ73" s="66"/>
      <c r="FCK73" s="66"/>
      <c r="FCL73" s="66"/>
      <c r="FCM73" s="66"/>
      <c r="FCN73" s="66"/>
      <c r="FCO73" s="66"/>
      <c r="FCP73" s="66"/>
      <c r="FCQ73" s="66"/>
      <c r="FCR73" s="66"/>
      <c r="FCS73" s="66"/>
      <c r="FCT73" s="66"/>
      <c r="FCU73" s="66"/>
      <c r="FCV73" s="66"/>
      <c r="FCW73" s="66"/>
      <c r="FCX73" s="66"/>
      <c r="FCY73" s="66"/>
      <c r="FCZ73" s="66"/>
      <c r="FDA73" s="66"/>
      <c r="FDB73" s="66"/>
      <c r="FDC73" s="66"/>
      <c r="FDD73" s="66"/>
      <c r="FDE73" s="66"/>
      <c r="FDF73" s="66"/>
      <c r="FDG73" s="66"/>
      <c r="FDH73" s="66"/>
      <c r="FDI73" s="66"/>
      <c r="FDJ73" s="66"/>
      <c r="FDK73" s="66"/>
      <c r="FDL73" s="66"/>
      <c r="FDM73" s="66"/>
      <c r="FDN73" s="66"/>
      <c r="FDO73" s="66"/>
      <c r="FDP73" s="66"/>
      <c r="FDQ73" s="66"/>
      <c r="FDR73" s="66"/>
      <c r="FDS73" s="66"/>
      <c r="FDT73" s="66"/>
      <c r="FDU73" s="66"/>
      <c r="FDV73" s="66"/>
      <c r="FDW73" s="66"/>
      <c r="FDX73" s="66"/>
      <c r="FDY73" s="66"/>
      <c r="FDZ73" s="66"/>
      <c r="FEA73" s="66"/>
      <c r="FEB73" s="66"/>
      <c r="FEC73" s="66"/>
      <c r="FED73" s="66"/>
      <c r="FEE73" s="66"/>
      <c r="FEF73" s="66"/>
      <c r="FEG73" s="66"/>
      <c r="FEH73" s="66"/>
      <c r="FEI73" s="66"/>
      <c r="FEJ73" s="66"/>
      <c r="FEK73" s="66"/>
      <c r="FEL73" s="66"/>
      <c r="FEM73" s="66"/>
      <c r="FEN73" s="66"/>
      <c r="FEO73" s="66"/>
      <c r="FEP73" s="66"/>
      <c r="FEQ73" s="66"/>
      <c r="FER73" s="66"/>
      <c r="FES73" s="66"/>
      <c r="FET73" s="66"/>
      <c r="FEU73" s="66"/>
      <c r="FEV73" s="66"/>
      <c r="FEW73" s="66"/>
      <c r="FEX73" s="66"/>
      <c r="FEY73" s="66"/>
      <c r="FEZ73" s="66"/>
      <c r="FFA73" s="66"/>
      <c r="FFB73" s="66"/>
      <c r="FFC73" s="66"/>
      <c r="FFD73" s="66"/>
      <c r="FFE73" s="66"/>
      <c r="FFF73" s="66"/>
      <c r="FFG73" s="66"/>
      <c r="FFH73" s="66"/>
      <c r="FFI73" s="66"/>
      <c r="FFJ73" s="66"/>
      <c r="FFK73" s="66"/>
      <c r="FFL73" s="66"/>
      <c r="FFM73" s="66"/>
      <c r="FFN73" s="66"/>
      <c r="FFO73" s="66"/>
      <c r="FFP73" s="66"/>
      <c r="FFQ73" s="66"/>
      <c r="FFR73" s="66"/>
      <c r="FFS73" s="66"/>
      <c r="FFT73" s="66"/>
      <c r="FFU73" s="66"/>
      <c r="FFV73" s="66"/>
      <c r="FFW73" s="66"/>
      <c r="FFX73" s="66"/>
      <c r="FFY73" s="66"/>
      <c r="FFZ73" s="66"/>
      <c r="FGA73" s="66"/>
      <c r="FGB73" s="66"/>
      <c r="FGC73" s="66"/>
      <c r="FGD73" s="66"/>
      <c r="FGE73" s="66"/>
      <c r="FGF73" s="66"/>
      <c r="FGG73" s="66"/>
      <c r="FGH73" s="66"/>
      <c r="FGI73" s="66"/>
      <c r="FGJ73" s="66"/>
      <c r="FGK73" s="66"/>
      <c r="FGL73" s="66"/>
      <c r="FGM73" s="66"/>
      <c r="FGN73" s="66"/>
      <c r="FGO73" s="66"/>
      <c r="FGP73" s="66"/>
      <c r="FGQ73" s="66"/>
      <c r="FGR73" s="66"/>
      <c r="FGS73" s="66"/>
      <c r="FGT73" s="66"/>
      <c r="FGU73" s="66"/>
      <c r="FGV73" s="66"/>
      <c r="FGW73" s="66"/>
      <c r="FGX73" s="66"/>
      <c r="FGY73" s="66"/>
      <c r="FGZ73" s="66"/>
      <c r="FHA73" s="66"/>
      <c r="FHB73" s="66"/>
      <c r="FHC73" s="66"/>
      <c r="FHD73" s="66"/>
      <c r="FHE73" s="66"/>
      <c r="FHF73" s="66"/>
      <c r="FHG73" s="66"/>
      <c r="FHH73" s="66"/>
      <c r="FHI73" s="66"/>
      <c r="FHJ73" s="66"/>
      <c r="FHK73" s="66"/>
      <c r="FHL73" s="66"/>
      <c r="FHM73" s="66"/>
      <c r="FHN73" s="66"/>
      <c r="FHO73" s="66"/>
      <c r="FHP73" s="66"/>
      <c r="FHQ73" s="66"/>
      <c r="FHR73" s="66"/>
      <c r="FHS73" s="66"/>
      <c r="FHT73" s="66"/>
      <c r="FHU73" s="66"/>
      <c r="FHV73" s="66"/>
      <c r="FHW73" s="66"/>
      <c r="FHX73" s="66"/>
      <c r="FHY73" s="66"/>
      <c r="FHZ73" s="66"/>
      <c r="FIA73" s="66"/>
      <c r="FIB73" s="66"/>
      <c r="FIC73" s="66"/>
      <c r="FID73" s="66"/>
      <c r="FIE73" s="66"/>
      <c r="FIF73" s="66"/>
      <c r="FIG73" s="66"/>
      <c r="FIH73" s="66"/>
      <c r="FII73" s="66"/>
      <c r="FIJ73" s="66"/>
      <c r="FIK73" s="66"/>
      <c r="FIL73" s="66"/>
      <c r="FIM73" s="66"/>
      <c r="FIN73" s="66"/>
      <c r="FIO73" s="66"/>
      <c r="FIP73" s="66"/>
      <c r="FIQ73" s="66"/>
      <c r="FIR73" s="66"/>
      <c r="FIS73" s="66"/>
      <c r="FIT73" s="66"/>
      <c r="FIU73" s="66"/>
      <c r="FIV73" s="66"/>
      <c r="FIW73" s="66"/>
      <c r="FIX73" s="66"/>
      <c r="FIY73" s="66"/>
      <c r="FIZ73" s="66"/>
      <c r="FJA73" s="66"/>
      <c r="FJB73" s="66"/>
      <c r="FJC73" s="66"/>
      <c r="FJD73" s="66"/>
      <c r="FJE73" s="66"/>
      <c r="FJF73" s="66"/>
      <c r="FJG73" s="66"/>
      <c r="FJH73" s="66"/>
      <c r="FJI73" s="66"/>
      <c r="FJJ73" s="66"/>
      <c r="FJK73" s="66"/>
      <c r="FJL73" s="66"/>
      <c r="FJM73" s="66"/>
      <c r="FJN73" s="66"/>
      <c r="FJO73" s="66"/>
      <c r="FJP73" s="66"/>
      <c r="FJQ73" s="66"/>
      <c r="FJR73" s="66"/>
      <c r="FJS73" s="66"/>
      <c r="FJT73" s="66"/>
      <c r="FJU73" s="66"/>
      <c r="FJV73" s="66"/>
      <c r="FJW73" s="66"/>
      <c r="FJX73" s="66"/>
      <c r="FJY73" s="66"/>
      <c r="FJZ73" s="66"/>
      <c r="FKA73" s="66"/>
      <c r="FKB73" s="66"/>
      <c r="FKC73" s="66"/>
      <c r="FKD73" s="66"/>
      <c r="FKE73" s="66"/>
      <c r="FKF73" s="66"/>
      <c r="FKG73" s="66"/>
      <c r="FKH73" s="66"/>
      <c r="FKI73" s="66"/>
      <c r="FKJ73" s="66"/>
      <c r="FKK73" s="66"/>
      <c r="FKL73" s="66"/>
      <c r="FKM73" s="66"/>
      <c r="FKN73" s="66"/>
      <c r="FKO73" s="66"/>
      <c r="FKP73" s="66"/>
      <c r="FKQ73" s="66"/>
      <c r="FKR73" s="66"/>
      <c r="FKS73" s="66"/>
      <c r="FKT73" s="66"/>
      <c r="FKU73" s="66"/>
      <c r="FKV73" s="66"/>
      <c r="FKW73" s="66"/>
      <c r="FKX73" s="66"/>
      <c r="FKY73" s="66"/>
      <c r="FKZ73" s="66"/>
      <c r="FLA73" s="66"/>
      <c r="FLB73" s="66"/>
      <c r="FLC73" s="66"/>
      <c r="FLD73" s="66"/>
      <c r="FLE73" s="66"/>
      <c r="FLF73" s="66"/>
      <c r="FLG73" s="66"/>
      <c r="FLH73" s="66"/>
      <c r="FLI73" s="66"/>
      <c r="FLJ73" s="66"/>
      <c r="FLK73" s="66"/>
      <c r="FLL73" s="66"/>
      <c r="FLM73" s="66"/>
      <c r="FLN73" s="66"/>
      <c r="FLO73" s="66"/>
      <c r="FLP73" s="66"/>
      <c r="FLQ73" s="66"/>
      <c r="FLR73" s="66"/>
      <c r="FLS73" s="66"/>
      <c r="FLT73" s="66"/>
      <c r="FLU73" s="66"/>
      <c r="FLV73" s="66"/>
      <c r="FLW73" s="66"/>
      <c r="FLX73" s="66"/>
      <c r="FLY73" s="66"/>
      <c r="FLZ73" s="66"/>
      <c r="FMA73" s="66"/>
      <c r="FMB73" s="66"/>
      <c r="FMC73" s="66"/>
      <c r="FMD73" s="66"/>
      <c r="FME73" s="66"/>
      <c r="FMF73" s="66"/>
      <c r="FMG73" s="66"/>
      <c r="FMH73" s="66"/>
      <c r="FMI73" s="66"/>
      <c r="FMJ73" s="66"/>
      <c r="FMK73" s="66"/>
      <c r="FML73" s="66"/>
      <c r="FMM73" s="66"/>
      <c r="FMN73" s="66"/>
      <c r="FMO73" s="66"/>
      <c r="FMP73" s="66"/>
      <c r="FMQ73" s="66"/>
      <c r="FMR73" s="66"/>
      <c r="FMS73" s="66"/>
      <c r="FMT73" s="66"/>
      <c r="FMU73" s="66"/>
      <c r="FMV73" s="66"/>
      <c r="FMW73" s="66"/>
      <c r="FMX73" s="66"/>
      <c r="FMY73" s="66"/>
      <c r="FMZ73" s="66"/>
      <c r="FNA73" s="66"/>
      <c r="FNB73" s="66"/>
      <c r="FNC73" s="66"/>
      <c r="FND73" s="66"/>
      <c r="FNE73" s="66"/>
      <c r="FNF73" s="66"/>
      <c r="FNG73" s="66"/>
      <c r="FNH73" s="66"/>
      <c r="FNI73" s="66"/>
      <c r="FNJ73" s="66"/>
      <c r="FNK73" s="66"/>
      <c r="FNL73" s="66"/>
      <c r="FNM73" s="66"/>
      <c r="FNN73" s="66"/>
      <c r="FNO73" s="66"/>
      <c r="FNP73" s="66"/>
      <c r="FNQ73" s="66"/>
      <c r="FNR73" s="66"/>
      <c r="FNS73" s="66"/>
      <c r="FNT73" s="66"/>
      <c r="FNU73" s="66"/>
      <c r="FNV73" s="66"/>
      <c r="FNW73" s="66"/>
      <c r="FNX73" s="66"/>
      <c r="FNY73" s="66"/>
      <c r="FNZ73" s="66"/>
      <c r="FOA73" s="66"/>
      <c r="FOB73" s="66"/>
      <c r="FOC73" s="66"/>
      <c r="FOD73" s="66"/>
      <c r="FOE73" s="66"/>
      <c r="FOF73" s="66"/>
      <c r="FOG73" s="66"/>
      <c r="FOH73" s="66"/>
      <c r="FOI73" s="66"/>
      <c r="FOJ73" s="66"/>
      <c r="FOK73" s="66"/>
      <c r="FOL73" s="66"/>
      <c r="FOM73" s="66"/>
      <c r="FON73" s="66"/>
      <c r="FOO73" s="66"/>
      <c r="FOP73" s="66"/>
      <c r="FOQ73" s="66"/>
      <c r="FOR73" s="66"/>
      <c r="FOS73" s="66"/>
      <c r="FOT73" s="66"/>
      <c r="FOU73" s="66"/>
      <c r="FOV73" s="66"/>
      <c r="FOW73" s="66"/>
      <c r="FOX73" s="66"/>
      <c r="FOY73" s="66"/>
      <c r="FOZ73" s="66"/>
      <c r="FPA73" s="66"/>
      <c r="FPB73" s="66"/>
      <c r="FPC73" s="66"/>
      <c r="FPD73" s="66"/>
      <c r="FPE73" s="66"/>
      <c r="FPF73" s="66"/>
      <c r="FPG73" s="66"/>
      <c r="FPH73" s="66"/>
      <c r="FPI73" s="66"/>
      <c r="FPJ73" s="66"/>
      <c r="FPK73" s="66"/>
      <c r="FPL73" s="66"/>
      <c r="FPM73" s="66"/>
      <c r="FPN73" s="66"/>
      <c r="FPO73" s="66"/>
      <c r="FPP73" s="66"/>
      <c r="FPQ73" s="66"/>
      <c r="FPR73" s="66"/>
      <c r="FPS73" s="66"/>
      <c r="FPT73" s="66"/>
      <c r="FPU73" s="66"/>
      <c r="FPV73" s="66"/>
      <c r="FPW73" s="66"/>
      <c r="FPX73" s="66"/>
      <c r="FPY73" s="66"/>
      <c r="FPZ73" s="66"/>
      <c r="FQA73" s="66"/>
      <c r="FQB73" s="66"/>
      <c r="FQC73" s="66"/>
      <c r="FQD73" s="66"/>
      <c r="FQE73" s="66"/>
      <c r="FQF73" s="66"/>
      <c r="FQG73" s="66"/>
      <c r="FQH73" s="66"/>
      <c r="FQI73" s="66"/>
      <c r="FQJ73" s="66"/>
      <c r="FQK73" s="66"/>
      <c r="FQL73" s="66"/>
      <c r="FQM73" s="66"/>
      <c r="FQN73" s="66"/>
      <c r="FQO73" s="66"/>
      <c r="FQP73" s="66"/>
      <c r="FQQ73" s="66"/>
      <c r="FQR73" s="66"/>
      <c r="FQS73" s="66"/>
      <c r="FQT73" s="66"/>
      <c r="FQU73" s="66"/>
      <c r="FQV73" s="66"/>
      <c r="FQW73" s="66"/>
      <c r="FQX73" s="66"/>
      <c r="FQY73" s="66"/>
      <c r="FQZ73" s="66"/>
      <c r="FRA73" s="66"/>
      <c r="FRB73" s="66"/>
      <c r="FRC73" s="66"/>
      <c r="FRD73" s="66"/>
      <c r="FRE73" s="66"/>
      <c r="FRF73" s="66"/>
      <c r="FRG73" s="66"/>
      <c r="FRH73" s="66"/>
      <c r="FRI73" s="66"/>
      <c r="FRJ73" s="66"/>
      <c r="FRK73" s="66"/>
      <c r="FRL73" s="66"/>
      <c r="FRM73" s="66"/>
      <c r="FRN73" s="66"/>
      <c r="FRO73" s="66"/>
      <c r="FRP73" s="66"/>
      <c r="FRQ73" s="66"/>
      <c r="FRR73" s="66"/>
      <c r="FRS73" s="66"/>
      <c r="FRT73" s="66"/>
      <c r="FRU73" s="66"/>
      <c r="FRV73" s="66"/>
      <c r="FRW73" s="66"/>
      <c r="FRX73" s="66"/>
      <c r="FRY73" s="66"/>
      <c r="FRZ73" s="66"/>
      <c r="FSA73" s="66"/>
      <c r="FSB73" s="66"/>
      <c r="FSC73" s="66"/>
      <c r="FSD73" s="66"/>
      <c r="FSE73" s="66"/>
      <c r="FSF73" s="66"/>
      <c r="FSG73" s="66"/>
      <c r="FSH73" s="66"/>
      <c r="FSI73" s="66"/>
      <c r="FSJ73" s="66"/>
      <c r="FSK73" s="66"/>
      <c r="FSL73" s="66"/>
      <c r="FSM73" s="66"/>
      <c r="FSN73" s="66"/>
      <c r="FSO73" s="66"/>
      <c r="FSP73" s="66"/>
      <c r="FSQ73" s="66"/>
      <c r="FSR73" s="66"/>
      <c r="FSS73" s="66"/>
      <c r="FST73" s="66"/>
      <c r="FSU73" s="66"/>
      <c r="FSV73" s="66"/>
      <c r="FSW73" s="66"/>
      <c r="FSX73" s="66"/>
      <c r="FSY73" s="66"/>
      <c r="FSZ73" s="66"/>
      <c r="FTA73" s="66"/>
      <c r="FTB73" s="66"/>
      <c r="FTC73" s="66"/>
      <c r="FTD73" s="66"/>
      <c r="FTE73" s="66"/>
      <c r="FTF73" s="66"/>
      <c r="FTG73" s="66"/>
      <c r="FTH73" s="66"/>
      <c r="FTI73" s="66"/>
      <c r="FTJ73" s="66"/>
      <c r="FTK73" s="66"/>
      <c r="FTL73" s="66"/>
      <c r="FTM73" s="66"/>
      <c r="FTN73" s="66"/>
      <c r="FTO73" s="66"/>
      <c r="FTP73" s="66"/>
      <c r="FTQ73" s="66"/>
      <c r="FTR73" s="66"/>
      <c r="FTS73" s="66"/>
      <c r="FTT73" s="66"/>
      <c r="FTU73" s="66"/>
      <c r="FTV73" s="66"/>
      <c r="FTW73" s="66"/>
      <c r="FTX73" s="66"/>
      <c r="FTY73" s="66"/>
      <c r="FTZ73" s="66"/>
      <c r="FUA73" s="66"/>
      <c r="FUB73" s="66"/>
      <c r="FUC73" s="66"/>
      <c r="FUD73" s="66"/>
      <c r="FUE73" s="66"/>
      <c r="FUF73" s="66"/>
      <c r="FUG73" s="66"/>
      <c r="FUH73" s="66"/>
      <c r="FUI73" s="66"/>
      <c r="FUJ73" s="66"/>
      <c r="FUK73" s="66"/>
      <c r="FUL73" s="66"/>
      <c r="FUM73" s="66"/>
      <c r="FUN73" s="66"/>
      <c r="FUO73" s="66"/>
      <c r="FUP73" s="66"/>
      <c r="FUQ73" s="66"/>
      <c r="FUR73" s="66"/>
      <c r="FUS73" s="66"/>
      <c r="FUT73" s="66"/>
      <c r="FUU73" s="66"/>
      <c r="FUV73" s="66"/>
      <c r="FUW73" s="66"/>
      <c r="FUX73" s="66"/>
      <c r="FUY73" s="66"/>
      <c r="FUZ73" s="66"/>
      <c r="FVA73" s="66"/>
      <c r="FVB73" s="66"/>
      <c r="FVC73" s="66"/>
      <c r="FVD73" s="66"/>
      <c r="FVE73" s="66"/>
      <c r="FVF73" s="66"/>
      <c r="FVG73" s="66"/>
      <c r="FVH73" s="66"/>
      <c r="FVI73" s="66"/>
      <c r="FVJ73" s="66"/>
      <c r="FVK73" s="66"/>
      <c r="FVL73" s="66"/>
      <c r="FVM73" s="66"/>
      <c r="FVN73" s="66"/>
      <c r="FVO73" s="66"/>
      <c r="FVP73" s="66"/>
      <c r="FVQ73" s="66"/>
      <c r="FVR73" s="66"/>
      <c r="FVS73" s="66"/>
      <c r="FVT73" s="66"/>
      <c r="FVU73" s="66"/>
      <c r="FVV73" s="66"/>
      <c r="FVW73" s="66"/>
      <c r="FVX73" s="66"/>
      <c r="FVY73" s="66"/>
      <c r="FVZ73" s="66"/>
      <c r="FWA73" s="66"/>
      <c r="FWB73" s="66"/>
      <c r="FWC73" s="66"/>
      <c r="FWD73" s="66"/>
      <c r="FWE73" s="66"/>
      <c r="FWF73" s="66"/>
      <c r="FWG73" s="66"/>
      <c r="FWH73" s="66"/>
      <c r="FWI73" s="66"/>
      <c r="FWJ73" s="66"/>
      <c r="FWK73" s="66"/>
      <c r="FWL73" s="66"/>
      <c r="FWM73" s="66"/>
      <c r="FWN73" s="66"/>
      <c r="FWO73" s="66"/>
      <c r="FWP73" s="66"/>
      <c r="FWQ73" s="66"/>
      <c r="FWR73" s="66"/>
      <c r="FWS73" s="66"/>
      <c r="FWT73" s="66"/>
      <c r="FWU73" s="66"/>
      <c r="FWV73" s="66"/>
      <c r="FWW73" s="66"/>
      <c r="FWX73" s="66"/>
      <c r="FWY73" s="66"/>
      <c r="FWZ73" s="66"/>
      <c r="FXA73" s="66"/>
      <c r="FXB73" s="66"/>
      <c r="FXC73" s="66"/>
      <c r="FXD73" s="66"/>
      <c r="FXE73" s="66"/>
      <c r="FXF73" s="66"/>
      <c r="FXG73" s="66"/>
      <c r="FXH73" s="66"/>
      <c r="FXI73" s="66"/>
      <c r="FXJ73" s="66"/>
      <c r="FXK73" s="66"/>
      <c r="FXL73" s="66"/>
      <c r="FXM73" s="66"/>
      <c r="FXN73" s="66"/>
      <c r="FXO73" s="66"/>
      <c r="FXP73" s="66"/>
      <c r="FXQ73" s="66"/>
      <c r="FXR73" s="66"/>
      <c r="FXS73" s="66"/>
      <c r="FXT73" s="66"/>
      <c r="FXU73" s="66"/>
      <c r="FXV73" s="66"/>
      <c r="FXW73" s="66"/>
      <c r="FXX73" s="66"/>
      <c r="FXY73" s="66"/>
      <c r="FXZ73" s="66"/>
      <c r="FYA73" s="66"/>
      <c r="FYB73" s="66"/>
      <c r="FYC73" s="66"/>
      <c r="FYD73" s="66"/>
      <c r="FYE73" s="66"/>
      <c r="FYF73" s="66"/>
      <c r="FYG73" s="66"/>
      <c r="FYH73" s="66"/>
      <c r="FYI73" s="66"/>
      <c r="FYJ73" s="66"/>
      <c r="FYK73" s="66"/>
      <c r="FYL73" s="66"/>
      <c r="FYM73" s="66"/>
      <c r="FYN73" s="66"/>
      <c r="FYO73" s="66"/>
      <c r="FYP73" s="66"/>
      <c r="FYQ73" s="66"/>
      <c r="FYR73" s="66"/>
      <c r="FYS73" s="66"/>
      <c r="FYT73" s="66"/>
      <c r="FYU73" s="66"/>
      <c r="FYV73" s="66"/>
      <c r="FYW73" s="66"/>
      <c r="FYX73" s="66"/>
      <c r="FYY73" s="66"/>
      <c r="FYZ73" s="66"/>
      <c r="FZA73" s="66"/>
      <c r="FZB73" s="66"/>
      <c r="FZC73" s="66"/>
      <c r="FZD73" s="66"/>
      <c r="FZE73" s="66"/>
      <c r="FZF73" s="66"/>
      <c r="FZG73" s="66"/>
      <c r="FZH73" s="66"/>
      <c r="FZI73" s="66"/>
      <c r="FZJ73" s="66"/>
      <c r="FZK73" s="66"/>
      <c r="FZL73" s="66"/>
      <c r="FZM73" s="66"/>
      <c r="FZN73" s="66"/>
      <c r="FZO73" s="66"/>
      <c r="FZP73" s="66"/>
      <c r="FZQ73" s="66"/>
      <c r="FZR73" s="66"/>
      <c r="FZS73" s="66"/>
      <c r="FZT73" s="66"/>
      <c r="FZU73" s="66"/>
      <c r="FZV73" s="66"/>
      <c r="FZW73" s="66"/>
      <c r="FZX73" s="66"/>
      <c r="FZY73" s="66"/>
      <c r="FZZ73" s="66"/>
      <c r="GAA73" s="66"/>
      <c r="GAB73" s="66"/>
      <c r="GAC73" s="66"/>
      <c r="GAD73" s="66"/>
      <c r="GAE73" s="66"/>
      <c r="GAF73" s="66"/>
      <c r="GAG73" s="66"/>
      <c r="GAH73" s="66"/>
      <c r="GAI73" s="66"/>
      <c r="GAJ73" s="66"/>
      <c r="GAK73" s="66"/>
      <c r="GAL73" s="66"/>
      <c r="GAM73" s="66"/>
      <c r="GAN73" s="66"/>
      <c r="GAO73" s="66"/>
      <c r="GAP73" s="66"/>
      <c r="GAQ73" s="66"/>
      <c r="GAR73" s="66"/>
      <c r="GAS73" s="66"/>
      <c r="GAT73" s="66"/>
      <c r="GAU73" s="66"/>
      <c r="GAV73" s="66"/>
      <c r="GAW73" s="66"/>
      <c r="GAX73" s="66"/>
      <c r="GAY73" s="66"/>
      <c r="GAZ73" s="66"/>
      <c r="GBA73" s="66"/>
      <c r="GBB73" s="66"/>
      <c r="GBC73" s="66"/>
      <c r="GBD73" s="66"/>
      <c r="GBE73" s="66"/>
      <c r="GBF73" s="66"/>
      <c r="GBG73" s="66"/>
      <c r="GBH73" s="66"/>
      <c r="GBI73" s="66"/>
      <c r="GBJ73" s="66"/>
      <c r="GBK73" s="66"/>
      <c r="GBL73" s="66"/>
      <c r="GBM73" s="66"/>
      <c r="GBN73" s="66"/>
      <c r="GBO73" s="66"/>
      <c r="GBP73" s="66"/>
      <c r="GBQ73" s="66"/>
      <c r="GBR73" s="66"/>
      <c r="GBS73" s="66"/>
      <c r="GBT73" s="66"/>
      <c r="GBU73" s="66"/>
      <c r="GBV73" s="66"/>
      <c r="GBW73" s="66"/>
      <c r="GBX73" s="66"/>
      <c r="GBY73" s="66"/>
      <c r="GBZ73" s="66"/>
      <c r="GCA73" s="66"/>
      <c r="GCB73" s="66"/>
      <c r="GCC73" s="66"/>
      <c r="GCD73" s="66"/>
      <c r="GCE73" s="66"/>
      <c r="GCF73" s="66"/>
      <c r="GCG73" s="66"/>
      <c r="GCH73" s="66"/>
      <c r="GCI73" s="66"/>
      <c r="GCJ73" s="66"/>
      <c r="GCK73" s="66"/>
      <c r="GCL73" s="66"/>
      <c r="GCM73" s="66"/>
      <c r="GCN73" s="66"/>
      <c r="GCO73" s="66"/>
      <c r="GCP73" s="66"/>
      <c r="GCQ73" s="66"/>
      <c r="GCR73" s="66"/>
      <c r="GCS73" s="66"/>
      <c r="GCT73" s="66"/>
      <c r="GCU73" s="66"/>
      <c r="GCV73" s="66"/>
      <c r="GCW73" s="66"/>
      <c r="GCX73" s="66"/>
      <c r="GCY73" s="66"/>
      <c r="GCZ73" s="66"/>
      <c r="GDA73" s="66"/>
      <c r="GDB73" s="66"/>
      <c r="GDC73" s="66"/>
      <c r="GDD73" s="66"/>
      <c r="GDE73" s="66"/>
      <c r="GDF73" s="66"/>
      <c r="GDG73" s="66"/>
      <c r="GDH73" s="66"/>
      <c r="GDI73" s="66"/>
      <c r="GDJ73" s="66"/>
      <c r="GDK73" s="66"/>
      <c r="GDL73" s="66"/>
      <c r="GDM73" s="66"/>
      <c r="GDN73" s="66"/>
      <c r="GDO73" s="66"/>
      <c r="GDP73" s="66"/>
      <c r="GDQ73" s="66"/>
      <c r="GDR73" s="66"/>
      <c r="GDS73" s="66"/>
      <c r="GDT73" s="66"/>
      <c r="GDU73" s="66"/>
      <c r="GDV73" s="66"/>
      <c r="GDW73" s="66"/>
      <c r="GDX73" s="66"/>
      <c r="GDY73" s="66"/>
      <c r="GDZ73" s="66"/>
      <c r="GEA73" s="66"/>
      <c r="GEB73" s="66"/>
      <c r="GEC73" s="66"/>
      <c r="GED73" s="66"/>
      <c r="GEE73" s="66"/>
      <c r="GEF73" s="66"/>
      <c r="GEG73" s="66"/>
      <c r="GEH73" s="66"/>
      <c r="GEI73" s="66"/>
      <c r="GEJ73" s="66"/>
      <c r="GEK73" s="66"/>
      <c r="GEL73" s="66"/>
      <c r="GEM73" s="66"/>
      <c r="GEN73" s="66"/>
      <c r="GEO73" s="66"/>
      <c r="GEP73" s="66"/>
      <c r="GEQ73" s="66"/>
      <c r="GER73" s="66"/>
      <c r="GES73" s="66"/>
      <c r="GET73" s="66"/>
      <c r="GEU73" s="66"/>
      <c r="GEV73" s="66"/>
      <c r="GEW73" s="66"/>
      <c r="GEX73" s="66"/>
      <c r="GEY73" s="66"/>
      <c r="GEZ73" s="66"/>
      <c r="GFA73" s="66"/>
      <c r="GFB73" s="66"/>
      <c r="GFC73" s="66"/>
      <c r="GFD73" s="66"/>
      <c r="GFE73" s="66"/>
      <c r="GFF73" s="66"/>
      <c r="GFG73" s="66"/>
      <c r="GFH73" s="66"/>
      <c r="GFI73" s="66"/>
      <c r="GFJ73" s="66"/>
      <c r="GFK73" s="66"/>
      <c r="GFL73" s="66"/>
      <c r="GFM73" s="66"/>
      <c r="GFN73" s="66"/>
      <c r="GFO73" s="66"/>
      <c r="GFP73" s="66"/>
      <c r="GFQ73" s="66"/>
      <c r="GFR73" s="66"/>
      <c r="GFS73" s="66"/>
      <c r="GFT73" s="66"/>
      <c r="GFU73" s="66"/>
      <c r="GFV73" s="66"/>
      <c r="GFW73" s="66"/>
      <c r="GFX73" s="66"/>
      <c r="GFY73" s="66"/>
      <c r="GFZ73" s="66"/>
      <c r="GGA73" s="66"/>
      <c r="GGB73" s="66"/>
      <c r="GGC73" s="66"/>
      <c r="GGD73" s="66"/>
      <c r="GGE73" s="66"/>
      <c r="GGF73" s="66"/>
      <c r="GGG73" s="66"/>
      <c r="GGH73" s="66"/>
      <c r="GGI73" s="66"/>
      <c r="GGJ73" s="66"/>
      <c r="GGK73" s="66"/>
      <c r="GGL73" s="66"/>
      <c r="GGM73" s="66"/>
      <c r="GGN73" s="66"/>
      <c r="GGO73" s="66"/>
      <c r="GGP73" s="66"/>
      <c r="GGQ73" s="66"/>
      <c r="GGR73" s="66"/>
      <c r="GGS73" s="66"/>
      <c r="GGT73" s="66"/>
      <c r="GGU73" s="66"/>
      <c r="GGV73" s="66"/>
      <c r="GGW73" s="66"/>
      <c r="GGX73" s="66"/>
      <c r="GGY73" s="66"/>
      <c r="GGZ73" s="66"/>
      <c r="GHA73" s="66"/>
      <c r="GHB73" s="66"/>
      <c r="GHC73" s="66"/>
      <c r="GHD73" s="66"/>
      <c r="GHE73" s="66"/>
      <c r="GHF73" s="66"/>
      <c r="GHG73" s="66"/>
      <c r="GHH73" s="66"/>
      <c r="GHI73" s="66"/>
      <c r="GHJ73" s="66"/>
      <c r="GHK73" s="66"/>
      <c r="GHL73" s="66"/>
      <c r="GHM73" s="66"/>
      <c r="GHN73" s="66"/>
      <c r="GHO73" s="66"/>
      <c r="GHP73" s="66"/>
      <c r="GHQ73" s="66"/>
      <c r="GHR73" s="66"/>
      <c r="GHS73" s="66"/>
      <c r="GHT73" s="66"/>
      <c r="GHU73" s="66"/>
      <c r="GHV73" s="66"/>
      <c r="GHW73" s="66"/>
      <c r="GHX73" s="66"/>
      <c r="GHY73" s="66"/>
      <c r="GHZ73" s="66"/>
      <c r="GIA73" s="66"/>
      <c r="GIB73" s="66"/>
      <c r="GIC73" s="66"/>
      <c r="GID73" s="66"/>
      <c r="GIE73" s="66"/>
      <c r="GIF73" s="66"/>
      <c r="GIG73" s="66"/>
      <c r="GIH73" s="66"/>
      <c r="GII73" s="66"/>
      <c r="GIJ73" s="66"/>
      <c r="GIK73" s="66"/>
      <c r="GIL73" s="66"/>
      <c r="GIM73" s="66"/>
      <c r="GIN73" s="66"/>
      <c r="GIO73" s="66"/>
      <c r="GIP73" s="66"/>
      <c r="GIQ73" s="66"/>
      <c r="GIR73" s="66"/>
      <c r="GIS73" s="66"/>
      <c r="GIT73" s="66"/>
      <c r="GIU73" s="66"/>
      <c r="GIV73" s="66"/>
      <c r="GIW73" s="66"/>
      <c r="GIX73" s="66"/>
      <c r="GIY73" s="66"/>
      <c r="GIZ73" s="66"/>
      <c r="GJA73" s="66"/>
      <c r="GJB73" s="66"/>
      <c r="GJC73" s="66"/>
      <c r="GJD73" s="66"/>
      <c r="GJE73" s="66"/>
      <c r="GJF73" s="66"/>
      <c r="GJG73" s="66"/>
      <c r="GJH73" s="66"/>
      <c r="GJI73" s="66"/>
      <c r="GJJ73" s="66"/>
      <c r="GJK73" s="66"/>
      <c r="GJL73" s="66"/>
      <c r="GJM73" s="66"/>
      <c r="GJN73" s="66"/>
      <c r="GJO73" s="66"/>
      <c r="GJP73" s="66"/>
      <c r="GJQ73" s="66"/>
      <c r="GJR73" s="66"/>
      <c r="GJS73" s="66"/>
      <c r="GJT73" s="66"/>
      <c r="GJU73" s="66"/>
      <c r="GJV73" s="66"/>
      <c r="GJW73" s="66"/>
      <c r="GJX73" s="66"/>
      <c r="GJY73" s="66"/>
      <c r="GJZ73" s="66"/>
      <c r="GKA73" s="66"/>
      <c r="GKB73" s="66"/>
      <c r="GKC73" s="66"/>
      <c r="GKD73" s="66"/>
      <c r="GKE73" s="66"/>
      <c r="GKF73" s="66"/>
      <c r="GKG73" s="66"/>
      <c r="GKH73" s="66"/>
      <c r="GKI73" s="66"/>
      <c r="GKJ73" s="66"/>
      <c r="GKK73" s="66"/>
      <c r="GKL73" s="66"/>
      <c r="GKM73" s="66"/>
      <c r="GKN73" s="66"/>
      <c r="GKO73" s="66"/>
      <c r="GKP73" s="66"/>
      <c r="GKQ73" s="66"/>
      <c r="GKR73" s="66"/>
      <c r="GKS73" s="66"/>
      <c r="GKT73" s="66"/>
      <c r="GKU73" s="66"/>
      <c r="GKV73" s="66"/>
      <c r="GKW73" s="66"/>
      <c r="GKX73" s="66"/>
      <c r="GKY73" s="66"/>
      <c r="GKZ73" s="66"/>
      <c r="GLA73" s="66"/>
      <c r="GLB73" s="66"/>
      <c r="GLC73" s="66"/>
      <c r="GLD73" s="66"/>
      <c r="GLE73" s="66"/>
      <c r="GLF73" s="66"/>
      <c r="GLG73" s="66"/>
      <c r="GLH73" s="66"/>
      <c r="GLI73" s="66"/>
      <c r="GLJ73" s="66"/>
      <c r="GLK73" s="66"/>
      <c r="GLL73" s="66"/>
      <c r="GLM73" s="66"/>
      <c r="GLN73" s="66"/>
      <c r="GLO73" s="66"/>
      <c r="GLP73" s="66"/>
      <c r="GLQ73" s="66"/>
      <c r="GLR73" s="66"/>
      <c r="GLS73" s="66"/>
      <c r="GLT73" s="66"/>
      <c r="GLU73" s="66"/>
      <c r="GLV73" s="66"/>
      <c r="GLW73" s="66"/>
      <c r="GLX73" s="66"/>
      <c r="GLY73" s="66"/>
      <c r="GLZ73" s="66"/>
      <c r="GMA73" s="66"/>
      <c r="GMB73" s="66"/>
      <c r="GMC73" s="66"/>
      <c r="GMD73" s="66"/>
      <c r="GME73" s="66"/>
      <c r="GMF73" s="66"/>
      <c r="GMG73" s="66"/>
      <c r="GMH73" s="66"/>
      <c r="GMI73" s="66"/>
      <c r="GMJ73" s="66"/>
      <c r="GMK73" s="66"/>
      <c r="GML73" s="66"/>
      <c r="GMM73" s="66"/>
      <c r="GMN73" s="66"/>
      <c r="GMO73" s="66"/>
      <c r="GMP73" s="66"/>
      <c r="GMQ73" s="66"/>
      <c r="GMR73" s="66"/>
      <c r="GMS73" s="66"/>
      <c r="GMT73" s="66"/>
      <c r="GMU73" s="66"/>
      <c r="GMV73" s="66"/>
      <c r="GMW73" s="66"/>
      <c r="GMX73" s="66"/>
      <c r="GMY73" s="66"/>
      <c r="GMZ73" s="66"/>
      <c r="GNA73" s="66"/>
      <c r="GNB73" s="66"/>
      <c r="GNC73" s="66"/>
      <c r="GND73" s="66"/>
      <c r="GNE73" s="66"/>
      <c r="GNF73" s="66"/>
      <c r="GNG73" s="66"/>
      <c r="GNH73" s="66"/>
      <c r="GNI73" s="66"/>
      <c r="GNJ73" s="66"/>
      <c r="GNK73" s="66"/>
      <c r="GNL73" s="66"/>
      <c r="GNM73" s="66"/>
      <c r="GNN73" s="66"/>
      <c r="GNO73" s="66"/>
      <c r="GNP73" s="66"/>
      <c r="GNQ73" s="66"/>
      <c r="GNR73" s="66"/>
      <c r="GNS73" s="66"/>
      <c r="GNT73" s="66"/>
      <c r="GNU73" s="66"/>
      <c r="GNV73" s="66"/>
      <c r="GNW73" s="66"/>
      <c r="GNX73" s="66"/>
      <c r="GNY73" s="66"/>
      <c r="GNZ73" s="66"/>
      <c r="GOA73" s="66"/>
      <c r="GOB73" s="66"/>
      <c r="GOC73" s="66"/>
      <c r="GOD73" s="66"/>
      <c r="GOE73" s="66"/>
      <c r="GOF73" s="66"/>
      <c r="GOG73" s="66"/>
      <c r="GOH73" s="66"/>
      <c r="GOI73" s="66"/>
      <c r="GOJ73" s="66"/>
      <c r="GOK73" s="66"/>
      <c r="GOL73" s="66"/>
      <c r="GOM73" s="66"/>
      <c r="GON73" s="66"/>
      <c r="GOO73" s="66"/>
      <c r="GOP73" s="66"/>
      <c r="GOQ73" s="66"/>
      <c r="GOR73" s="66"/>
      <c r="GOS73" s="66"/>
      <c r="GOT73" s="66"/>
      <c r="GOU73" s="66"/>
      <c r="GOV73" s="66"/>
      <c r="GOW73" s="66"/>
      <c r="GOX73" s="66"/>
      <c r="GOY73" s="66"/>
      <c r="GOZ73" s="66"/>
      <c r="GPA73" s="66"/>
      <c r="GPB73" s="66"/>
      <c r="GPC73" s="66"/>
      <c r="GPD73" s="66"/>
      <c r="GPE73" s="66"/>
      <c r="GPF73" s="66"/>
      <c r="GPG73" s="66"/>
      <c r="GPH73" s="66"/>
      <c r="GPI73" s="66"/>
      <c r="GPJ73" s="66"/>
      <c r="GPK73" s="66"/>
      <c r="GPL73" s="66"/>
      <c r="GPM73" s="66"/>
      <c r="GPN73" s="66"/>
      <c r="GPO73" s="66"/>
      <c r="GPP73" s="66"/>
      <c r="GPQ73" s="66"/>
      <c r="GPR73" s="66"/>
      <c r="GPS73" s="66"/>
      <c r="GPT73" s="66"/>
      <c r="GPU73" s="66"/>
      <c r="GPV73" s="66"/>
      <c r="GPW73" s="66"/>
      <c r="GPX73" s="66"/>
      <c r="GPY73" s="66"/>
      <c r="GPZ73" s="66"/>
      <c r="GQA73" s="66"/>
      <c r="GQB73" s="66"/>
      <c r="GQC73" s="66"/>
      <c r="GQD73" s="66"/>
      <c r="GQE73" s="66"/>
      <c r="GQF73" s="66"/>
      <c r="GQG73" s="66"/>
      <c r="GQH73" s="66"/>
      <c r="GQI73" s="66"/>
      <c r="GQJ73" s="66"/>
      <c r="GQK73" s="66"/>
      <c r="GQL73" s="66"/>
      <c r="GQM73" s="66"/>
      <c r="GQN73" s="66"/>
      <c r="GQO73" s="66"/>
      <c r="GQP73" s="66"/>
      <c r="GQQ73" s="66"/>
      <c r="GQR73" s="66"/>
      <c r="GQS73" s="66"/>
      <c r="GQT73" s="66"/>
      <c r="GQU73" s="66"/>
      <c r="GQV73" s="66"/>
      <c r="GQW73" s="66"/>
      <c r="GQX73" s="66"/>
      <c r="GQY73" s="66"/>
      <c r="GQZ73" s="66"/>
      <c r="GRA73" s="66"/>
      <c r="GRB73" s="66"/>
      <c r="GRC73" s="66"/>
      <c r="GRD73" s="66"/>
      <c r="GRE73" s="66"/>
      <c r="GRF73" s="66"/>
      <c r="GRG73" s="66"/>
      <c r="GRH73" s="66"/>
      <c r="GRI73" s="66"/>
      <c r="GRJ73" s="66"/>
      <c r="GRK73" s="66"/>
      <c r="GRL73" s="66"/>
      <c r="GRM73" s="66"/>
      <c r="GRN73" s="66"/>
      <c r="GRO73" s="66"/>
      <c r="GRP73" s="66"/>
      <c r="GRQ73" s="66"/>
      <c r="GRR73" s="66"/>
      <c r="GRS73" s="66"/>
      <c r="GRT73" s="66"/>
      <c r="GRU73" s="66"/>
      <c r="GRV73" s="66"/>
      <c r="GRW73" s="66"/>
      <c r="GRX73" s="66"/>
      <c r="GRY73" s="66"/>
      <c r="GRZ73" s="66"/>
      <c r="GSA73" s="66"/>
      <c r="GSB73" s="66"/>
      <c r="GSC73" s="66"/>
      <c r="GSD73" s="66"/>
      <c r="GSE73" s="66"/>
      <c r="GSF73" s="66"/>
      <c r="GSG73" s="66"/>
      <c r="GSH73" s="66"/>
      <c r="GSI73" s="66"/>
      <c r="GSJ73" s="66"/>
      <c r="GSK73" s="66"/>
      <c r="GSL73" s="66"/>
      <c r="GSM73" s="66"/>
      <c r="GSN73" s="66"/>
      <c r="GSO73" s="66"/>
      <c r="GSP73" s="66"/>
      <c r="GSQ73" s="66"/>
      <c r="GSR73" s="66"/>
      <c r="GSS73" s="66"/>
      <c r="GST73" s="66"/>
      <c r="GSU73" s="66"/>
      <c r="GSV73" s="66"/>
      <c r="GSW73" s="66"/>
      <c r="GSX73" s="66"/>
      <c r="GSY73" s="66"/>
      <c r="GSZ73" s="66"/>
      <c r="GTA73" s="66"/>
      <c r="GTB73" s="66"/>
      <c r="GTC73" s="66"/>
      <c r="GTD73" s="66"/>
      <c r="GTE73" s="66"/>
      <c r="GTF73" s="66"/>
      <c r="GTG73" s="66"/>
      <c r="GTH73" s="66"/>
      <c r="GTI73" s="66"/>
      <c r="GTJ73" s="66"/>
      <c r="GTK73" s="66"/>
      <c r="GTL73" s="66"/>
      <c r="GTM73" s="66"/>
      <c r="GTN73" s="66"/>
      <c r="GTO73" s="66"/>
      <c r="GTP73" s="66"/>
      <c r="GTQ73" s="66"/>
      <c r="GTR73" s="66"/>
      <c r="GTS73" s="66"/>
      <c r="GTT73" s="66"/>
      <c r="GTU73" s="66"/>
      <c r="GTV73" s="66"/>
      <c r="GTW73" s="66"/>
      <c r="GTX73" s="66"/>
      <c r="GTY73" s="66"/>
      <c r="GTZ73" s="66"/>
      <c r="GUA73" s="66"/>
      <c r="GUB73" s="66"/>
      <c r="GUC73" s="66"/>
      <c r="GUD73" s="66"/>
      <c r="GUE73" s="66"/>
      <c r="GUF73" s="66"/>
      <c r="GUG73" s="66"/>
      <c r="GUH73" s="66"/>
      <c r="GUI73" s="66"/>
      <c r="GUJ73" s="66"/>
      <c r="GUK73" s="66"/>
      <c r="GUL73" s="66"/>
      <c r="GUM73" s="66"/>
      <c r="GUN73" s="66"/>
      <c r="GUO73" s="66"/>
      <c r="GUP73" s="66"/>
      <c r="GUQ73" s="66"/>
      <c r="GUR73" s="66"/>
      <c r="GUS73" s="66"/>
      <c r="GUT73" s="66"/>
      <c r="GUU73" s="66"/>
      <c r="GUV73" s="66"/>
      <c r="GUW73" s="66"/>
      <c r="GUX73" s="66"/>
      <c r="GUY73" s="66"/>
      <c r="GUZ73" s="66"/>
      <c r="GVA73" s="66"/>
      <c r="GVB73" s="66"/>
      <c r="GVC73" s="66"/>
      <c r="GVD73" s="66"/>
      <c r="GVE73" s="66"/>
      <c r="GVF73" s="66"/>
      <c r="GVG73" s="66"/>
      <c r="GVH73" s="66"/>
      <c r="GVI73" s="66"/>
      <c r="GVJ73" s="66"/>
      <c r="GVK73" s="66"/>
      <c r="GVL73" s="66"/>
      <c r="GVM73" s="66"/>
      <c r="GVN73" s="66"/>
      <c r="GVO73" s="66"/>
      <c r="GVP73" s="66"/>
      <c r="GVQ73" s="66"/>
      <c r="GVR73" s="66"/>
      <c r="GVS73" s="66"/>
      <c r="GVT73" s="66"/>
      <c r="GVU73" s="66"/>
      <c r="GVV73" s="66"/>
      <c r="GVW73" s="66"/>
      <c r="GVX73" s="66"/>
      <c r="GVY73" s="66"/>
      <c r="GVZ73" s="66"/>
      <c r="GWA73" s="66"/>
      <c r="GWB73" s="66"/>
      <c r="GWC73" s="66"/>
      <c r="GWD73" s="66"/>
      <c r="GWE73" s="66"/>
      <c r="GWF73" s="66"/>
      <c r="GWG73" s="66"/>
      <c r="GWH73" s="66"/>
      <c r="GWI73" s="66"/>
      <c r="GWJ73" s="66"/>
      <c r="GWK73" s="66"/>
      <c r="GWL73" s="66"/>
      <c r="GWM73" s="66"/>
      <c r="GWN73" s="66"/>
      <c r="GWO73" s="66"/>
      <c r="GWP73" s="66"/>
      <c r="GWQ73" s="66"/>
      <c r="GWR73" s="66"/>
      <c r="GWS73" s="66"/>
      <c r="GWT73" s="66"/>
      <c r="GWU73" s="66"/>
      <c r="GWV73" s="66"/>
      <c r="GWW73" s="66"/>
      <c r="GWX73" s="66"/>
      <c r="GWY73" s="66"/>
      <c r="GWZ73" s="66"/>
      <c r="GXA73" s="66"/>
      <c r="GXB73" s="66"/>
      <c r="GXC73" s="66"/>
      <c r="GXD73" s="66"/>
      <c r="GXE73" s="66"/>
      <c r="GXF73" s="66"/>
      <c r="GXG73" s="66"/>
      <c r="GXH73" s="66"/>
      <c r="GXI73" s="66"/>
      <c r="GXJ73" s="66"/>
      <c r="GXK73" s="66"/>
      <c r="GXL73" s="66"/>
      <c r="GXM73" s="66"/>
      <c r="GXN73" s="66"/>
      <c r="GXO73" s="66"/>
      <c r="GXP73" s="66"/>
      <c r="GXQ73" s="66"/>
      <c r="GXR73" s="66"/>
      <c r="GXS73" s="66"/>
      <c r="GXT73" s="66"/>
      <c r="GXU73" s="66"/>
      <c r="GXV73" s="66"/>
      <c r="GXW73" s="66"/>
      <c r="GXX73" s="66"/>
      <c r="GXY73" s="66"/>
      <c r="GXZ73" s="66"/>
      <c r="GYA73" s="66"/>
      <c r="GYB73" s="66"/>
      <c r="GYC73" s="66"/>
      <c r="GYD73" s="66"/>
      <c r="GYE73" s="66"/>
      <c r="GYF73" s="66"/>
      <c r="GYG73" s="66"/>
      <c r="GYH73" s="66"/>
      <c r="GYI73" s="66"/>
      <c r="GYJ73" s="66"/>
      <c r="GYK73" s="66"/>
      <c r="GYL73" s="66"/>
      <c r="GYM73" s="66"/>
      <c r="GYN73" s="66"/>
      <c r="GYO73" s="66"/>
      <c r="GYP73" s="66"/>
      <c r="GYQ73" s="66"/>
      <c r="GYR73" s="66"/>
      <c r="GYS73" s="66"/>
      <c r="GYT73" s="66"/>
      <c r="GYU73" s="66"/>
      <c r="GYV73" s="66"/>
      <c r="GYW73" s="66"/>
      <c r="GYX73" s="66"/>
      <c r="GYY73" s="66"/>
      <c r="GYZ73" s="66"/>
      <c r="GZA73" s="66"/>
      <c r="GZB73" s="66"/>
      <c r="GZC73" s="66"/>
      <c r="GZD73" s="66"/>
      <c r="GZE73" s="66"/>
      <c r="GZF73" s="66"/>
      <c r="GZG73" s="66"/>
      <c r="GZH73" s="66"/>
      <c r="GZI73" s="66"/>
      <c r="GZJ73" s="66"/>
      <c r="GZK73" s="66"/>
      <c r="GZL73" s="66"/>
      <c r="GZM73" s="66"/>
      <c r="GZN73" s="66"/>
      <c r="GZO73" s="66"/>
      <c r="GZP73" s="66"/>
      <c r="GZQ73" s="66"/>
      <c r="GZR73" s="66"/>
      <c r="GZS73" s="66"/>
      <c r="GZT73" s="66"/>
      <c r="GZU73" s="66"/>
      <c r="GZV73" s="66"/>
      <c r="GZW73" s="66"/>
      <c r="GZX73" s="66"/>
      <c r="GZY73" s="66"/>
      <c r="GZZ73" s="66"/>
      <c r="HAA73" s="66"/>
      <c r="HAB73" s="66"/>
      <c r="HAC73" s="66"/>
      <c r="HAD73" s="66"/>
      <c r="HAE73" s="66"/>
      <c r="HAF73" s="66"/>
      <c r="HAG73" s="66"/>
      <c r="HAH73" s="66"/>
      <c r="HAI73" s="66"/>
      <c r="HAJ73" s="66"/>
      <c r="HAK73" s="66"/>
      <c r="HAL73" s="66"/>
      <c r="HAM73" s="66"/>
      <c r="HAN73" s="66"/>
      <c r="HAO73" s="66"/>
      <c r="HAP73" s="66"/>
      <c r="HAQ73" s="66"/>
      <c r="HAR73" s="66"/>
      <c r="HAS73" s="66"/>
      <c r="HAT73" s="66"/>
      <c r="HAU73" s="66"/>
      <c r="HAV73" s="66"/>
      <c r="HAW73" s="66"/>
      <c r="HAX73" s="66"/>
      <c r="HAY73" s="66"/>
      <c r="HAZ73" s="66"/>
      <c r="HBA73" s="66"/>
      <c r="HBB73" s="66"/>
      <c r="HBC73" s="66"/>
      <c r="HBD73" s="66"/>
      <c r="HBE73" s="66"/>
      <c r="HBF73" s="66"/>
      <c r="HBG73" s="66"/>
      <c r="HBH73" s="66"/>
      <c r="HBI73" s="66"/>
      <c r="HBJ73" s="66"/>
      <c r="HBK73" s="66"/>
      <c r="HBL73" s="66"/>
      <c r="HBM73" s="66"/>
      <c r="HBN73" s="66"/>
      <c r="HBO73" s="66"/>
      <c r="HBP73" s="66"/>
      <c r="HBQ73" s="66"/>
      <c r="HBR73" s="66"/>
      <c r="HBS73" s="66"/>
      <c r="HBT73" s="66"/>
      <c r="HBU73" s="66"/>
      <c r="HBV73" s="66"/>
      <c r="HBW73" s="66"/>
      <c r="HBX73" s="66"/>
      <c r="HBY73" s="66"/>
      <c r="HBZ73" s="66"/>
      <c r="HCA73" s="66"/>
      <c r="HCB73" s="66"/>
      <c r="HCC73" s="66"/>
      <c r="HCD73" s="66"/>
      <c r="HCE73" s="66"/>
      <c r="HCF73" s="66"/>
      <c r="HCG73" s="66"/>
      <c r="HCH73" s="66"/>
      <c r="HCI73" s="66"/>
      <c r="HCJ73" s="66"/>
      <c r="HCK73" s="66"/>
      <c r="HCL73" s="66"/>
      <c r="HCM73" s="66"/>
      <c r="HCN73" s="66"/>
      <c r="HCO73" s="66"/>
      <c r="HCP73" s="66"/>
      <c r="HCQ73" s="66"/>
      <c r="HCR73" s="66"/>
      <c r="HCS73" s="66"/>
      <c r="HCT73" s="66"/>
      <c r="HCU73" s="66"/>
      <c r="HCV73" s="66"/>
      <c r="HCW73" s="66"/>
      <c r="HCX73" s="66"/>
      <c r="HCY73" s="66"/>
      <c r="HCZ73" s="66"/>
      <c r="HDA73" s="66"/>
      <c r="HDB73" s="66"/>
      <c r="HDC73" s="66"/>
      <c r="HDD73" s="66"/>
      <c r="HDE73" s="66"/>
      <c r="HDF73" s="66"/>
      <c r="HDG73" s="66"/>
      <c r="HDH73" s="66"/>
      <c r="HDI73" s="66"/>
      <c r="HDJ73" s="66"/>
      <c r="HDK73" s="66"/>
      <c r="HDL73" s="66"/>
      <c r="HDM73" s="66"/>
      <c r="HDN73" s="66"/>
      <c r="HDO73" s="66"/>
      <c r="HDP73" s="66"/>
      <c r="HDQ73" s="66"/>
      <c r="HDR73" s="66"/>
      <c r="HDS73" s="66"/>
      <c r="HDT73" s="66"/>
      <c r="HDU73" s="66"/>
      <c r="HDV73" s="66"/>
      <c r="HDW73" s="66"/>
      <c r="HDX73" s="66"/>
      <c r="HDY73" s="66"/>
      <c r="HDZ73" s="66"/>
      <c r="HEA73" s="66"/>
      <c r="HEB73" s="66"/>
      <c r="HEC73" s="66"/>
      <c r="HED73" s="66"/>
      <c r="HEE73" s="66"/>
      <c r="HEF73" s="66"/>
      <c r="HEG73" s="66"/>
      <c r="HEH73" s="66"/>
      <c r="HEI73" s="66"/>
      <c r="HEJ73" s="66"/>
      <c r="HEK73" s="66"/>
      <c r="HEL73" s="66"/>
      <c r="HEM73" s="66"/>
      <c r="HEN73" s="66"/>
      <c r="HEO73" s="66"/>
      <c r="HEP73" s="66"/>
      <c r="HEQ73" s="66"/>
      <c r="HER73" s="66"/>
      <c r="HES73" s="66"/>
      <c r="HET73" s="66"/>
      <c r="HEU73" s="66"/>
      <c r="HEV73" s="66"/>
      <c r="HEW73" s="66"/>
      <c r="HEX73" s="66"/>
      <c r="HEY73" s="66"/>
      <c r="HEZ73" s="66"/>
      <c r="HFA73" s="66"/>
      <c r="HFB73" s="66"/>
      <c r="HFC73" s="66"/>
      <c r="HFD73" s="66"/>
      <c r="HFE73" s="66"/>
      <c r="HFF73" s="66"/>
      <c r="HFG73" s="66"/>
      <c r="HFH73" s="66"/>
      <c r="HFI73" s="66"/>
      <c r="HFJ73" s="66"/>
      <c r="HFK73" s="66"/>
      <c r="HFL73" s="66"/>
      <c r="HFM73" s="66"/>
      <c r="HFN73" s="66"/>
      <c r="HFO73" s="66"/>
      <c r="HFP73" s="66"/>
      <c r="HFQ73" s="66"/>
      <c r="HFR73" s="66"/>
      <c r="HFS73" s="66"/>
      <c r="HFT73" s="66"/>
      <c r="HFU73" s="66"/>
      <c r="HFV73" s="66"/>
      <c r="HFW73" s="66"/>
      <c r="HFX73" s="66"/>
      <c r="HFY73" s="66"/>
      <c r="HFZ73" s="66"/>
      <c r="HGA73" s="66"/>
      <c r="HGB73" s="66"/>
      <c r="HGC73" s="66"/>
      <c r="HGD73" s="66"/>
      <c r="HGE73" s="66"/>
      <c r="HGF73" s="66"/>
      <c r="HGG73" s="66"/>
      <c r="HGH73" s="66"/>
      <c r="HGI73" s="66"/>
      <c r="HGJ73" s="66"/>
      <c r="HGK73" s="66"/>
      <c r="HGL73" s="66"/>
      <c r="HGM73" s="66"/>
      <c r="HGN73" s="66"/>
      <c r="HGO73" s="66"/>
      <c r="HGP73" s="66"/>
      <c r="HGQ73" s="66"/>
      <c r="HGR73" s="66"/>
      <c r="HGS73" s="66"/>
      <c r="HGT73" s="66"/>
      <c r="HGU73" s="66"/>
      <c r="HGV73" s="66"/>
      <c r="HGW73" s="66"/>
      <c r="HGX73" s="66"/>
      <c r="HGY73" s="66"/>
      <c r="HGZ73" s="66"/>
      <c r="HHA73" s="66"/>
      <c r="HHB73" s="66"/>
      <c r="HHC73" s="66"/>
      <c r="HHD73" s="66"/>
      <c r="HHE73" s="66"/>
      <c r="HHF73" s="66"/>
      <c r="HHG73" s="66"/>
      <c r="HHH73" s="66"/>
      <c r="HHI73" s="66"/>
      <c r="HHJ73" s="66"/>
      <c r="HHK73" s="66"/>
      <c r="HHL73" s="66"/>
      <c r="HHM73" s="66"/>
      <c r="HHN73" s="66"/>
      <c r="HHO73" s="66"/>
      <c r="HHP73" s="66"/>
      <c r="HHQ73" s="66"/>
      <c r="HHR73" s="66"/>
      <c r="HHS73" s="66"/>
      <c r="HHT73" s="66"/>
      <c r="HHU73" s="66"/>
      <c r="HHV73" s="66"/>
      <c r="HHW73" s="66"/>
      <c r="HHX73" s="66"/>
      <c r="HHY73" s="66"/>
      <c r="HHZ73" s="66"/>
      <c r="HIA73" s="66"/>
      <c r="HIB73" s="66"/>
      <c r="HIC73" s="66"/>
      <c r="HID73" s="66"/>
      <c r="HIE73" s="66"/>
      <c r="HIF73" s="66"/>
      <c r="HIG73" s="66"/>
      <c r="HIH73" s="66"/>
      <c r="HII73" s="66"/>
      <c r="HIJ73" s="66"/>
      <c r="HIK73" s="66"/>
      <c r="HIL73" s="66"/>
      <c r="HIM73" s="66"/>
      <c r="HIN73" s="66"/>
      <c r="HIO73" s="66"/>
      <c r="HIP73" s="66"/>
      <c r="HIQ73" s="66"/>
      <c r="HIR73" s="66"/>
      <c r="HIS73" s="66"/>
      <c r="HIT73" s="66"/>
      <c r="HIU73" s="66"/>
      <c r="HIV73" s="66"/>
      <c r="HIW73" s="66"/>
      <c r="HIX73" s="66"/>
      <c r="HIY73" s="66"/>
      <c r="HIZ73" s="66"/>
      <c r="HJA73" s="66"/>
      <c r="HJB73" s="66"/>
      <c r="HJC73" s="66"/>
      <c r="HJD73" s="66"/>
      <c r="HJE73" s="66"/>
      <c r="HJF73" s="66"/>
      <c r="HJG73" s="66"/>
      <c r="HJH73" s="66"/>
      <c r="HJI73" s="66"/>
      <c r="HJJ73" s="66"/>
      <c r="HJK73" s="66"/>
      <c r="HJL73" s="66"/>
      <c r="HJM73" s="66"/>
      <c r="HJN73" s="66"/>
      <c r="HJO73" s="66"/>
      <c r="HJP73" s="66"/>
      <c r="HJQ73" s="66"/>
      <c r="HJR73" s="66"/>
      <c r="HJS73" s="66"/>
      <c r="HJT73" s="66"/>
      <c r="HJU73" s="66"/>
      <c r="HJV73" s="66"/>
      <c r="HJW73" s="66"/>
      <c r="HJX73" s="66"/>
      <c r="HJY73" s="66"/>
      <c r="HJZ73" s="66"/>
      <c r="HKA73" s="66"/>
      <c r="HKB73" s="66"/>
      <c r="HKC73" s="66"/>
      <c r="HKD73" s="66"/>
      <c r="HKE73" s="66"/>
      <c r="HKF73" s="66"/>
      <c r="HKG73" s="66"/>
      <c r="HKH73" s="66"/>
      <c r="HKI73" s="66"/>
      <c r="HKJ73" s="66"/>
      <c r="HKK73" s="66"/>
      <c r="HKL73" s="66"/>
      <c r="HKM73" s="66"/>
      <c r="HKN73" s="66"/>
      <c r="HKO73" s="66"/>
      <c r="HKP73" s="66"/>
      <c r="HKQ73" s="66"/>
      <c r="HKR73" s="66"/>
      <c r="HKS73" s="66"/>
      <c r="HKT73" s="66"/>
      <c r="HKU73" s="66"/>
      <c r="HKV73" s="66"/>
      <c r="HKW73" s="66"/>
      <c r="HKX73" s="66"/>
      <c r="HKY73" s="66"/>
      <c r="HKZ73" s="66"/>
      <c r="HLA73" s="66"/>
      <c r="HLB73" s="66"/>
      <c r="HLC73" s="66"/>
      <c r="HLD73" s="66"/>
      <c r="HLE73" s="66"/>
      <c r="HLF73" s="66"/>
      <c r="HLG73" s="66"/>
      <c r="HLH73" s="66"/>
      <c r="HLI73" s="66"/>
      <c r="HLJ73" s="66"/>
      <c r="HLK73" s="66"/>
      <c r="HLL73" s="66"/>
      <c r="HLM73" s="66"/>
      <c r="HLN73" s="66"/>
      <c r="HLO73" s="66"/>
      <c r="HLP73" s="66"/>
      <c r="HLQ73" s="66"/>
      <c r="HLR73" s="66"/>
      <c r="HLS73" s="66"/>
      <c r="HLT73" s="66"/>
      <c r="HLU73" s="66"/>
      <c r="HLV73" s="66"/>
      <c r="HLW73" s="66"/>
      <c r="HLX73" s="66"/>
      <c r="HLY73" s="66"/>
      <c r="HLZ73" s="66"/>
      <c r="HMA73" s="66"/>
      <c r="HMB73" s="66"/>
      <c r="HMC73" s="66"/>
      <c r="HMD73" s="66"/>
      <c r="HME73" s="66"/>
      <c r="HMF73" s="66"/>
      <c r="HMG73" s="66"/>
      <c r="HMH73" s="66"/>
      <c r="HMI73" s="66"/>
      <c r="HMJ73" s="66"/>
      <c r="HMK73" s="66"/>
      <c r="HML73" s="66"/>
      <c r="HMM73" s="66"/>
      <c r="HMN73" s="66"/>
      <c r="HMO73" s="66"/>
      <c r="HMP73" s="66"/>
      <c r="HMQ73" s="66"/>
      <c r="HMR73" s="66"/>
      <c r="HMS73" s="66"/>
      <c r="HMT73" s="66"/>
      <c r="HMU73" s="66"/>
      <c r="HMV73" s="66"/>
      <c r="HMW73" s="66"/>
      <c r="HMX73" s="66"/>
      <c r="HMY73" s="66"/>
      <c r="HMZ73" s="66"/>
      <c r="HNA73" s="66"/>
      <c r="HNB73" s="66"/>
      <c r="HNC73" s="66"/>
      <c r="HND73" s="66"/>
      <c r="HNE73" s="66"/>
      <c r="HNF73" s="66"/>
      <c r="HNG73" s="66"/>
      <c r="HNH73" s="66"/>
      <c r="HNI73" s="66"/>
      <c r="HNJ73" s="66"/>
      <c r="HNK73" s="66"/>
      <c r="HNL73" s="66"/>
      <c r="HNM73" s="66"/>
      <c r="HNN73" s="66"/>
      <c r="HNO73" s="66"/>
      <c r="HNP73" s="66"/>
      <c r="HNQ73" s="66"/>
      <c r="HNR73" s="66"/>
      <c r="HNS73" s="66"/>
      <c r="HNT73" s="66"/>
      <c r="HNU73" s="66"/>
      <c r="HNV73" s="66"/>
      <c r="HNW73" s="66"/>
      <c r="HNX73" s="66"/>
      <c r="HNY73" s="66"/>
      <c r="HNZ73" s="66"/>
      <c r="HOA73" s="66"/>
      <c r="HOB73" s="66"/>
      <c r="HOC73" s="66"/>
      <c r="HOD73" s="66"/>
      <c r="HOE73" s="66"/>
      <c r="HOF73" s="66"/>
      <c r="HOG73" s="66"/>
      <c r="HOH73" s="66"/>
      <c r="HOI73" s="66"/>
      <c r="HOJ73" s="66"/>
      <c r="HOK73" s="66"/>
      <c r="HOL73" s="66"/>
      <c r="HOM73" s="66"/>
      <c r="HON73" s="66"/>
      <c r="HOO73" s="66"/>
      <c r="HOP73" s="66"/>
      <c r="HOQ73" s="66"/>
      <c r="HOR73" s="66"/>
      <c r="HOS73" s="66"/>
      <c r="HOT73" s="66"/>
      <c r="HOU73" s="66"/>
      <c r="HOV73" s="66"/>
      <c r="HOW73" s="66"/>
      <c r="HOX73" s="66"/>
      <c r="HOY73" s="66"/>
      <c r="HOZ73" s="66"/>
      <c r="HPA73" s="66"/>
      <c r="HPB73" s="66"/>
      <c r="HPC73" s="66"/>
      <c r="HPD73" s="66"/>
      <c r="HPE73" s="66"/>
      <c r="HPF73" s="66"/>
      <c r="HPG73" s="66"/>
      <c r="HPH73" s="66"/>
      <c r="HPI73" s="66"/>
      <c r="HPJ73" s="66"/>
      <c r="HPK73" s="66"/>
      <c r="HPL73" s="66"/>
      <c r="HPM73" s="66"/>
      <c r="HPN73" s="66"/>
      <c r="HPO73" s="66"/>
      <c r="HPP73" s="66"/>
      <c r="HPQ73" s="66"/>
      <c r="HPR73" s="66"/>
      <c r="HPS73" s="66"/>
      <c r="HPT73" s="66"/>
      <c r="HPU73" s="66"/>
      <c r="HPV73" s="66"/>
      <c r="HPW73" s="66"/>
      <c r="HPX73" s="66"/>
      <c r="HPY73" s="66"/>
      <c r="HPZ73" s="66"/>
      <c r="HQA73" s="66"/>
      <c r="HQB73" s="66"/>
      <c r="HQC73" s="66"/>
      <c r="HQD73" s="66"/>
      <c r="HQE73" s="66"/>
      <c r="HQF73" s="66"/>
      <c r="HQG73" s="66"/>
      <c r="HQH73" s="66"/>
      <c r="HQI73" s="66"/>
      <c r="HQJ73" s="66"/>
      <c r="HQK73" s="66"/>
      <c r="HQL73" s="66"/>
      <c r="HQM73" s="66"/>
      <c r="HQN73" s="66"/>
      <c r="HQO73" s="66"/>
      <c r="HQP73" s="66"/>
      <c r="HQQ73" s="66"/>
      <c r="HQR73" s="66"/>
      <c r="HQS73" s="66"/>
      <c r="HQT73" s="66"/>
      <c r="HQU73" s="66"/>
      <c r="HQV73" s="66"/>
      <c r="HQW73" s="66"/>
      <c r="HQX73" s="66"/>
      <c r="HQY73" s="66"/>
      <c r="HQZ73" s="66"/>
      <c r="HRA73" s="66"/>
      <c r="HRB73" s="66"/>
      <c r="HRC73" s="66"/>
      <c r="HRD73" s="66"/>
      <c r="HRE73" s="66"/>
      <c r="HRF73" s="66"/>
      <c r="HRG73" s="66"/>
      <c r="HRH73" s="66"/>
      <c r="HRI73" s="66"/>
      <c r="HRJ73" s="66"/>
      <c r="HRK73" s="66"/>
      <c r="HRL73" s="66"/>
      <c r="HRM73" s="66"/>
      <c r="HRN73" s="66"/>
      <c r="HRO73" s="66"/>
      <c r="HRP73" s="66"/>
      <c r="HRQ73" s="66"/>
      <c r="HRR73" s="66"/>
      <c r="HRS73" s="66"/>
      <c r="HRT73" s="66"/>
      <c r="HRU73" s="66"/>
      <c r="HRV73" s="66"/>
      <c r="HRW73" s="66"/>
      <c r="HRX73" s="66"/>
      <c r="HRY73" s="66"/>
      <c r="HRZ73" s="66"/>
      <c r="HSA73" s="66"/>
      <c r="HSB73" s="66"/>
      <c r="HSC73" s="66"/>
      <c r="HSD73" s="66"/>
      <c r="HSE73" s="66"/>
      <c r="HSF73" s="66"/>
      <c r="HSG73" s="66"/>
      <c r="HSH73" s="66"/>
      <c r="HSI73" s="66"/>
      <c r="HSJ73" s="66"/>
      <c r="HSK73" s="66"/>
      <c r="HSL73" s="66"/>
      <c r="HSM73" s="66"/>
      <c r="HSN73" s="66"/>
      <c r="HSO73" s="66"/>
      <c r="HSP73" s="66"/>
      <c r="HSQ73" s="66"/>
      <c r="HSR73" s="66"/>
      <c r="HSS73" s="66"/>
      <c r="HST73" s="66"/>
      <c r="HSU73" s="66"/>
      <c r="HSV73" s="66"/>
      <c r="HSW73" s="66"/>
      <c r="HSX73" s="66"/>
      <c r="HSY73" s="66"/>
      <c r="HSZ73" s="66"/>
      <c r="HTA73" s="66"/>
      <c r="HTB73" s="66"/>
      <c r="HTC73" s="66"/>
      <c r="HTD73" s="66"/>
      <c r="HTE73" s="66"/>
      <c r="HTF73" s="66"/>
      <c r="HTG73" s="66"/>
      <c r="HTH73" s="66"/>
      <c r="HTI73" s="66"/>
      <c r="HTJ73" s="66"/>
      <c r="HTK73" s="66"/>
      <c r="HTL73" s="66"/>
      <c r="HTM73" s="66"/>
      <c r="HTN73" s="66"/>
      <c r="HTO73" s="66"/>
      <c r="HTP73" s="66"/>
      <c r="HTQ73" s="66"/>
      <c r="HTR73" s="66"/>
      <c r="HTS73" s="66"/>
      <c r="HTT73" s="66"/>
      <c r="HTU73" s="66"/>
      <c r="HTV73" s="66"/>
      <c r="HTW73" s="66"/>
      <c r="HTX73" s="66"/>
      <c r="HTY73" s="66"/>
      <c r="HTZ73" s="66"/>
      <c r="HUA73" s="66"/>
      <c r="HUB73" s="66"/>
      <c r="HUC73" s="66"/>
      <c r="HUD73" s="66"/>
      <c r="HUE73" s="66"/>
      <c r="HUF73" s="66"/>
      <c r="HUG73" s="66"/>
      <c r="HUH73" s="66"/>
      <c r="HUI73" s="66"/>
      <c r="HUJ73" s="66"/>
      <c r="HUK73" s="66"/>
      <c r="HUL73" s="66"/>
      <c r="HUM73" s="66"/>
      <c r="HUN73" s="66"/>
      <c r="HUO73" s="66"/>
      <c r="HUP73" s="66"/>
      <c r="HUQ73" s="66"/>
      <c r="HUR73" s="66"/>
      <c r="HUS73" s="66"/>
      <c r="HUT73" s="66"/>
      <c r="HUU73" s="66"/>
      <c r="HUV73" s="66"/>
      <c r="HUW73" s="66"/>
      <c r="HUX73" s="66"/>
      <c r="HUY73" s="66"/>
      <c r="HUZ73" s="66"/>
      <c r="HVA73" s="66"/>
      <c r="HVB73" s="66"/>
      <c r="HVC73" s="66"/>
      <c r="HVD73" s="66"/>
      <c r="HVE73" s="66"/>
      <c r="HVF73" s="66"/>
      <c r="HVG73" s="66"/>
      <c r="HVH73" s="66"/>
      <c r="HVI73" s="66"/>
      <c r="HVJ73" s="66"/>
      <c r="HVK73" s="66"/>
      <c r="HVL73" s="66"/>
      <c r="HVM73" s="66"/>
      <c r="HVN73" s="66"/>
      <c r="HVO73" s="66"/>
      <c r="HVP73" s="66"/>
      <c r="HVQ73" s="66"/>
      <c r="HVR73" s="66"/>
      <c r="HVS73" s="66"/>
      <c r="HVT73" s="66"/>
      <c r="HVU73" s="66"/>
      <c r="HVV73" s="66"/>
      <c r="HVW73" s="66"/>
      <c r="HVX73" s="66"/>
      <c r="HVY73" s="66"/>
      <c r="HVZ73" s="66"/>
      <c r="HWA73" s="66"/>
      <c r="HWB73" s="66"/>
      <c r="HWC73" s="66"/>
      <c r="HWD73" s="66"/>
      <c r="HWE73" s="66"/>
      <c r="HWF73" s="66"/>
      <c r="HWG73" s="66"/>
      <c r="HWH73" s="66"/>
      <c r="HWI73" s="66"/>
      <c r="HWJ73" s="66"/>
      <c r="HWK73" s="66"/>
      <c r="HWL73" s="66"/>
      <c r="HWM73" s="66"/>
      <c r="HWN73" s="66"/>
      <c r="HWO73" s="66"/>
      <c r="HWP73" s="66"/>
      <c r="HWQ73" s="66"/>
      <c r="HWR73" s="66"/>
      <c r="HWS73" s="66"/>
      <c r="HWT73" s="66"/>
      <c r="HWU73" s="66"/>
      <c r="HWV73" s="66"/>
      <c r="HWW73" s="66"/>
      <c r="HWX73" s="66"/>
      <c r="HWY73" s="66"/>
      <c r="HWZ73" s="66"/>
      <c r="HXA73" s="66"/>
      <c r="HXB73" s="66"/>
      <c r="HXC73" s="66"/>
      <c r="HXD73" s="66"/>
      <c r="HXE73" s="66"/>
      <c r="HXF73" s="66"/>
      <c r="HXG73" s="66"/>
      <c r="HXH73" s="66"/>
      <c r="HXI73" s="66"/>
      <c r="HXJ73" s="66"/>
      <c r="HXK73" s="66"/>
      <c r="HXL73" s="66"/>
      <c r="HXM73" s="66"/>
      <c r="HXN73" s="66"/>
      <c r="HXO73" s="66"/>
      <c r="HXP73" s="66"/>
      <c r="HXQ73" s="66"/>
      <c r="HXR73" s="66"/>
      <c r="HXS73" s="66"/>
      <c r="HXT73" s="66"/>
      <c r="HXU73" s="66"/>
      <c r="HXV73" s="66"/>
      <c r="HXW73" s="66"/>
      <c r="HXX73" s="66"/>
      <c r="HXY73" s="66"/>
      <c r="HXZ73" s="66"/>
      <c r="HYA73" s="66"/>
      <c r="HYB73" s="66"/>
      <c r="HYC73" s="66"/>
      <c r="HYD73" s="66"/>
      <c r="HYE73" s="66"/>
      <c r="HYF73" s="66"/>
      <c r="HYG73" s="66"/>
      <c r="HYH73" s="66"/>
      <c r="HYI73" s="66"/>
      <c r="HYJ73" s="66"/>
      <c r="HYK73" s="66"/>
      <c r="HYL73" s="66"/>
      <c r="HYM73" s="66"/>
      <c r="HYN73" s="66"/>
      <c r="HYO73" s="66"/>
      <c r="HYP73" s="66"/>
      <c r="HYQ73" s="66"/>
      <c r="HYR73" s="66"/>
      <c r="HYS73" s="66"/>
      <c r="HYT73" s="66"/>
      <c r="HYU73" s="66"/>
      <c r="HYV73" s="66"/>
      <c r="HYW73" s="66"/>
      <c r="HYX73" s="66"/>
      <c r="HYY73" s="66"/>
      <c r="HYZ73" s="66"/>
      <c r="HZA73" s="66"/>
      <c r="HZB73" s="66"/>
      <c r="HZC73" s="66"/>
      <c r="HZD73" s="66"/>
      <c r="HZE73" s="66"/>
      <c r="HZF73" s="66"/>
      <c r="HZG73" s="66"/>
      <c r="HZH73" s="66"/>
      <c r="HZI73" s="66"/>
      <c r="HZJ73" s="66"/>
      <c r="HZK73" s="66"/>
      <c r="HZL73" s="66"/>
      <c r="HZM73" s="66"/>
      <c r="HZN73" s="66"/>
      <c r="HZO73" s="66"/>
      <c r="HZP73" s="66"/>
      <c r="HZQ73" s="66"/>
      <c r="HZR73" s="66"/>
      <c r="HZS73" s="66"/>
      <c r="HZT73" s="66"/>
      <c r="HZU73" s="66"/>
      <c r="HZV73" s="66"/>
      <c r="HZW73" s="66"/>
      <c r="HZX73" s="66"/>
      <c r="HZY73" s="66"/>
      <c r="HZZ73" s="66"/>
      <c r="IAA73" s="66"/>
      <c r="IAB73" s="66"/>
      <c r="IAC73" s="66"/>
      <c r="IAD73" s="66"/>
      <c r="IAE73" s="66"/>
      <c r="IAF73" s="66"/>
      <c r="IAG73" s="66"/>
      <c r="IAH73" s="66"/>
      <c r="IAI73" s="66"/>
      <c r="IAJ73" s="66"/>
      <c r="IAK73" s="66"/>
      <c r="IAL73" s="66"/>
      <c r="IAM73" s="66"/>
      <c r="IAN73" s="66"/>
      <c r="IAO73" s="66"/>
      <c r="IAP73" s="66"/>
      <c r="IAQ73" s="66"/>
      <c r="IAR73" s="66"/>
      <c r="IAS73" s="66"/>
      <c r="IAT73" s="66"/>
      <c r="IAU73" s="66"/>
      <c r="IAV73" s="66"/>
      <c r="IAW73" s="66"/>
      <c r="IAX73" s="66"/>
      <c r="IAY73" s="66"/>
      <c r="IAZ73" s="66"/>
      <c r="IBA73" s="66"/>
      <c r="IBB73" s="66"/>
      <c r="IBC73" s="66"/>
      <c r="IBD73" s="66"/>
      <c r="IBE73" s="66"/>
      <c r="IBF73" s="66"/>
      <c r="IBG73" s="66"/>
      <c r="IBH73" s="66"/>
      <c r="IBI73" s="66"/>
      <c r="IBJ73" s="66"/>
      <c r="IBK73" s="66"/>
      <c r="IBL73" s="66"/>
      <c r="IBM73" s="66"/>
      <c r="IBN73" s="66"/>
      <c r="IBO73" s="66"/>
      <c r="IBP73" s="66"/>
      <c r="IBQ73" s="66"/>
      <c r="IBR73" s="66"/>
      <c r="IBS73" s="66"/>
      <c r="IBT73" s="66"/>
      <c r="IBU73" s="66"/>
      <c r="IBV73" s="66"/>
      <c r="IBW73" s="66"/>
      <c r="IBX73" s="66"/>
      <c r="IBY73" s="66"/>
      <c r="IBZ73" s="66"/>
      <c r="ICA73" s="66"/>
      <c r="ICB73" s="66"/>
      <c r="ICC73" s="66"/>
      <c r="ICD73" s="66"/>
      <c r="ICE73" s="66"/>
      <c r="ICF73" s="66"/>
      <c r="ICG73" s="66"/>
      <c r="ICH73" s="66"/>
      <c r="ICI73" s="66"/>
      <c r="ICJ73" s="66"/>
      <c r="ICK73" s="66"/>
      <c r="ICL73" s="66"/>
      <c r="ICM73" s="66"/>
      <c r="ICN73" s="66"/>
      <c r="ICO73" s="66"/>
      <c r="ICP73" s="66"/>
      <c r="ICQ73" s="66"/>
      <c r="ICR73" s="66"/>
      <c r="ICS73" s="66"/>
      <c r="ICT73" s="66"/>
      <c r="ICU73" s="66"/>
      <c r="ICV73" s="66"/>
      <c r="ICW73" s="66"/>
      <c r="ICX73" s="66"/>
      <c r="ICY73" s="66"/>
      <c r="ICZ73" s="66"/>
      <c r="IDA73" s="66"/>
      <c r="IDB73" s="66"/>
      <c r="IDC73" s="66"/>
      <c r="IDD73" s="66"/>
      <c r="IDE73" s="66"/>
      <c r="IDF73" s="66"/>
      <c r="IDG73" s="66"/>
      <c r="IDH73" s="66"/>
      <c r="IDI73" s="66"/>
      <c r="IDJ73" s="66"/>
      <c r="IDK73" s="66"/>
      <c r="IDL73" s="66"/>
      <c r="IDM73" s="66"/>
      <c r="IDN73" s="66"/>
      <c r="IDO73" s="66"/>
      <c r="IDP73" s="66"/>
      <c r="IDQ73" s="66"/>
      <c r="IDR73" s="66"/>
      <c r="IDS73" s="66"/>
      <c r="IDT73" s="66"/>
      <c r="IDU73" s="66"/>
      <c r="IDV73" s="66"/>
      <c r="IDW73" s="66"/>
      <c r="IDX73" s="66"/>
      <c r="IDY73" s="66"/>
      <c r="IDZ73" s="66"/>
      <c r="IEA73" s="66"/>
      <c r="IEB73" s="66"/>
      <c r="IEC73" s="66"/>
      <c r="IED73" s="66"/>
      <c r="IEE73" s="66"/>
      <c r="IEF73" s="66"/>
      <c r="IEG73" s="66"/>
      <c r="IEH73" s="66"/>
      <c r="IEI73" s="66"/>
      <c r="IEJ73" s="66"/>
      <c r="IEK73" s="66"/>
      <c r="IEL73" s="66"/>
      <c r="IEM73" s="66"/>
      <c r="IEN73" s="66"/>
      <c r="IEO73" s="66"/>
      <c r="IEP73" s="66"/>
      <c r="IEQ73" s="66"/>
      <c r="IER73" s="66"/>
      <c r="IES73" s="66"/>
      <c r="IET73" s="66"/>
      <c r="IEU73" s="66"/>
      <c r="IEV73" s="66"/>
      <c r="IEW73" s="66"/>
      <c r="IEX73" s="66"/>
      <c r="IEY73" s="66"/>
      <c r="IEZ73" s="66"/>
      <c r="IFA73" s="66"/>
      <c r="IFB73" s="66"/>
      <c r="IFC73" s="66"/>
      <c r="IFD73" s="66"/>
      <c r="IFE73" s="66"/>
      <c r="IFF73" s="66"/>
      <c r="IFG73" s="66"/>
      <c r="IFH73" s="66"/>
      <c r="IFI73" s="66"/>
      <c r="IFJ73" s="66"/>
      <c r="IFK73" s="66"/>
      <c r="IFL73" s="66"/>
      <c r="IFM73" s="66"/>
      <c r="IFN73" s="66"/>
      <c r="IFO73" s="66"/>
      <c r="IFP73" s="66"/>
      <c r="IFQ73" s="66"/>
      <c r="IFR73" s="66"/>
      <c r="IFS73" s="66"/>
      <c r="IFT73" s="66"/>
      <c r="IFU73" s="66"/>
      <c r="IFV73" s="66"/>
      <c r="IFW73" s="66"/>
      <c r="IFX73" s="66"/>
      <c r="IFY73" s="66"/>
      <c r="IFZ73" s="66"/>
      <c r="IGA73" s="66"/>
      <c r="IGB73" s="66"/>
      <c r="IGC73" s="66"/>
      <c r="IGD73" s="66"/>
      <c r="IGE73" s="66"/>
      <c r="IGF73" s="66"/>
      <c r="IGG73" s="66"/>
      <c r="IGH73" s="66"/>
      <c r="IGI73" s="66"/>
      <c r="IGJ73" s="66"/>
      <c r="IGK73" s="66"/>
      <c r="IGL73" s="66"/>
      <c r="IGM73" s="66"/>
      <c r="IGN73" s="66"/>
      <c r="IGO73" s="66"/>
      <c r="IGP73" s="66"/>
      <c r="IGQ73" s="66"/>
      <c r="IGR73" s="66"/>
      <c r="IGS73" s="66"/>
      <c r="IGT73" s="66"/>
      <c r="IGU73" s="66"/>
      <c r="IGV73" s="66"/>
      <c r="IGW73" s="66"/>
      <c r="IGX73" s="66"/>
      <c r="IGY73" s="66"/>
      <c r="IGZ73" s="66"/>
      <c r="IHA73" s="66"/>
      <c r="IHB73" s="66"/>
      <c r="IHC73" s="66"/>
      <c r="IHD73" s="66"/>
      <c r="IHE73" s="66"/>
      <c r="IHF73" s="66"/>
      <c r="IHG73" s="66"/>
      <c r="IHH73" s="66"/>
      <c r="IHI73" s="66"/>
      <c r="IHJ73" s="66"/>
      <c r="IHK73" s="66"/>
      <c r="IHL73" s="66"/>
      <c r="IHM73" s="66"/>
      <c r="IHN73" s="66"/>
      <c r="IHO73" s="66"/>
      <c r="IHP73" s="66"/>
      <c r="IHQ73" s="66"/>
      <c r="IHR73" s="66"/>
      <c r="IHS73" s="66"/>
      <c r="IHT73" s="66"/>
      <c r="IHU73" s="66"/>
      <c r="IHV73" s="66"/>
      <c r="IHW73" s="66"/>
      <c r="IHX73" s="66"/>
      <c r="IHY73" s="66"/>
      <c r="IHZ73" s="66"/>
      <c r="IIA73" s="66"/>
      <c r="IIB73" s="66"/>
      <c r="IIC73" s="66"/>
      <c r="IID73" s="66"/>
      <c r="IIE73" s="66"/>
      <c r="IIF73" s="66"/>
      <c r="IIG73" s="66"/>
      <c r="IIH73" s="66"/>
      <c r="III73" s="66"/>
      <c r="IIJ73" s="66"/>
      <c r="IIK73" s="66"/>
      <c r="IIL73" s="66"/>
      <c r="IIM73" s="66"/>
      <c r="IIN73" s="66"/>
      <c r="IIO73" s="66"/>
      <c r="IIP73" s="66"/>
      <c r="IIQ73" s="66"/>
      <c r="IIR73" s="66"/>
      <c r="IIS73" s="66"/>
      <c r="IIT73" s="66"/>
      <c r="IIU73" s="66"/>
      <c r="IIV73" s="66"/>
      <c r="IIW73" s="66"/>
      <c r="IIX73" s="66"/>
      <c r="IIY73" s="66"/>
      <c r="IIZ73" s="66"/>
      <c r="IJA73" s="66"/>
      <c r="IJB73" s="66"/>
      <c r="IJC73" s="66"/>
      <c r="IJD73" s="66"/>
      <c r="IJE73" s="66"/>
      <c r="IJF73" s="66"/>
      <c r="IJG73" s="66"/>
      <c r="IJH73" s="66"/>
      <c r="IJI73" s="66"/>
      <c r="IJJ73" s="66"/>
      <c r="IJK73" s="66"/>
      <c r="IJL73" s="66"/>
      <c r="IJM73" s="66"/>
      <c r="IJN73" s="66"/>
      <c r="IJO73" s="66"/>
      <c r="IJP73" s="66"/>
      <c r="IJQ73" s="66"/>
      <c r="IJR73" s="66"/>
      <c r="IJS73" s="66"/>
      <c r="IJT73" s="66"/>
      <c r="IJU73" s="66"/>
      <c r="IJV73" s="66"/>
      <c r="IJW73" s="66"/>
      <c r="IJX73" s="66"/>
      <c r="IJY73" s="66"/>
      <c r="IJZ73" s="66"/>
      <c r="IKA73" s="66"/>
      <c r="IKB73" s="66"/>
      <c r="IKC73" s="66"/>
      <c r="IKD73" s="66"/>
      <c r="IKE73" s="66"/>
      <c r="IKF73" s="66"/>
      <c r="IKG73" s="66"/>
      <c r="IKH73" s="66"/>
      <c r="IKI73" s="66"/>
      <c r="IKJ73" s="66"/>
      <c r="IKK73" s="66"/>
      <c r="IKL73" s="66"/>
      <c r="IKM73" s="66"/>
      <c r="IKN73" s="66"/>
      <c r="IKO73" s="66"/>
      <c r="IKP73" s="66"/>
      <c r="IKQ73" s="66"/>
      <c r="IKR73" s="66"/>
      <c r="IKS73" s="66"/>
      <c r="IKT73" s="66"/>
      <c r="IKU73" s="66"/>
      <c r="IKV73" s="66"/>
      <c r="IKW73" s="66"/>
      <c r="IKX73" s="66"/>
      <c r="IKY73" s="66"/>
      <c r="IKZ73" s="66"/>
      <c r="ILA73" s="66"/>
      <c r="ILB73" s="66"/>
      <c r="ILC73" s="66"/>
      <c r="ILD73" s="66"/>
      <c r="ILE73" s="66"/>
      <c r="ILF73" s="66"/>
      <c r="ILG73" s="66"/>
      <c r="ILH73" s="66"/>
      <c r="ILI73" s="66"/>
      <c r="ILJ73" s="66"/>
      <c r="ILK73" s="66"/>
      <c r="ILL73" s="66"/>
      <c r="ILM73" s="66"/>
      <c r="ILN73" s="66"/>
      <c r="ILO73" s="66"/>
      <c r="ILP73" s="66"/>
      <c r="ILQ73" s="66"/>
      <c r="ILR73" s="66"/>
      <c r="ILS73" s="66"/>
      <c r="ILT73" s="66"/>
      <c r="ILU73" s="66"/>
      <c r="ILV73" s="66"/>
      <c r="ILW73" s="66"/>
      <c r="ILX73" s="66"/>
      <c r="ILY73" s="66"/>
      <c r="ILZ73" s="66"/>
      <c r="IMA73" s="66"/>
      <c r="IMB73" s="66"/>
      <c r="IMC73" s="66"/>
      <c r="IMD73" s="66"/>
      <c r="IME73" s="66"/>
      <c r="IMF73" s="66"/>
      <c r="IMG73" s="66"/>
      <c r="IMH73" s="66"/>
      <c r="IMI73" s="66"/>
      <c r="IMJ73" s="66"/>
      <c r="IMK73" s="66"/>
      <c r="IML73" s="66"/>
      <c r="IMM73" s="66"/>
      <c r="IMN73" s="66"/>
      <c r="IMO73" s="66"/>
      <c r="IMP73" s="66"/>
      <c r="IMQ73" s="66"/>
      <c r="IMR73" s="66"/>
      <c r="IMS73" s="66"/>
      <c r="IMT73" s="66"/>
      <c r="IMU73" s="66"/>
      <c r="IMV73" s="66"/>
      <c r="IMW73" s="66"/>
      <c r="IMX73" s="66"/>
      <c r="IMY73" s="66"/>
      <c r="IMZ73" s="66"/>
      <c r="INA73" s="66"/>
      <c r="INB73" s="66"/>
      <c r="INC73" s="66"/>
      <c r="IND73" s="66"/>
      <c r="INE73" s="66"/>
      <c r="INF73" s="66"/>
      <c r="ING73" s="66"/>
      <c r="INH73" s="66"/>
      <c r="INI73" s="66"/>
      <c r="INJ73" s="66"/>
      <c r="INK73" s="66"/>
      <c r="INL73" s="66"/>
      <c r="INM73" s="66"/>
      <c r="INN73" s="66"/>
      <c r="INO73" s="66"/>
      <c r="INP73" s="66"/>
      <c r="INQ73" s="66"/>
      <c r="INR73" s="66"/>
      <c r="INS73" s="66"/>
      <c r="INT73" s="66"/>
      <c r="INU73" s="66"/>
      <c r="INV73" s="66"/>
      <c r="INW73" s="66"/>
      <c r="INX73" s="66"/>
      <c r="INY73" s="66"/>
      <c r="INZ73" s="66"/>
      <c r="IOA73" s="66"/>
      <c r="IOB73" s="66"/>
      <c r="IOC73" s="66"/>
      <c r="IOD73" s="66"/>
      <c r="IOE73" s="66"/>
      <c r="IOF73" s="66"/>
      <c r="IOG73" s="66"/>
      <c r="IOH73" s="66"/>
      <c r="IOI73" s="66"/>
      <c r="IOJ73" s="66"/>
      <c r="IOK73" s="66"/>
      <c r="IOL73" s="66"/>
      <c r="IOM73" s="66"/>
      <c r="ION73" s="66"/>
      <c r="IOO73" s="66"/>
      <c r="IOP73" s="66"/>
      <c r="IOQ73" s="66"/>
      <c r="IOR73" s="66"/>
      <c r="IOS73" s="66"/>
      <c r="IOT73" s="66"/>
      <c r="IOU73" s="66"/>
      <c r="IOV73" s="66"/>
      <c r="IOW73" s="66"/>
      <c r="IOX73" s="66"/>
      <c r="IOY73" s="66"/>
      <c r="IOZ73" s="66"/>
      <c r="IPA73" s="66"/>
      <c r="IPB73" s="66"/>
      <c r="IPC73" s="66"/>
      <c r="IPD73" s="66"/>
      <c r="IPE73" s="66"/>
      <c r="IPF73" s="66"/>
      <c r="IPG73" s="66"/>
      <c r="IPH73" s="66"/>
      <c r="IPI73" s="66"/>
      <c r="IPJ73" s="66"/>
      <c r="IPK73" s="66"/>
      <c r="IPL73" s="66"/>
      <c r="IPM73" s="66"/>
      <c r="IPN73" s="66"/>
      <c r="IPO73" s="66"/>
      <c r="IPP73" s="66"/>
      <c r="IPQ73" s="66"/>
      <c r="IPR73" s="66"/>
      <c r="IPS73" s="66"/>
      <c r="IPT73" s="66"/>
      <c r="IPU73" s="66"/>
      <c r="IPV73" s="66"/>
      <c r="IPW73" s="66"/>
      <c r="IPX73" s="66"/>
      <c r="IPY73" s="66"/>
      <c r="IPZ73" s="66"/>
      <c r="IQA73" s="66"/>
      <c r="IQB73" s="66"/>
      <c r="IQC73" s="66"/>
      <c r="IQD73" s="66"/>
      <c r="IQE73" s="66"/>
      <c r="IQF73" s="66"/>
      <c r="IQG73" s="66"/>
      <c r="IQH73" s="66"/>
      <c r="IQI73" s="66"/>
      <c r="IQJ73" s="66"/>
      <c r="IQK73" s="66"/>
      <c r="IQL73" s="66"/>
      <c r="IQM73" s="66"/>
      <c r="IQN73" s="66"/>
      <c r="IQO73" s="66"/>
      <c r="IQP73" s="66"/>
      <c r="IQQ73" s="66"/>
      <c r="IQR73" s="66"/>
      <c r="IQS73" s="66"/>
      <c r="IQT73" s="66"/>
      <c r="IQU73" s="66"/>
      <c r="IQV73" s="66"/>
      <c r="IQW73" s="66"/>
      <c r="IQX73" s="66"/>
      <c r="IQY73" s="66"/>
      <c r="IQZ73" s="66"/>
      <c r="IRA73" s="66"/>
      <c r="IRB73" s="66"/>
      <c r="IRC73" s="66"/>
      <c r="IRD73" s="66"/>
      <c r="IRE73" s="66"/>
      <c r="IRF73" s="66"/>
      <c r="IRG73" s="66"/>
      <c r="IRH73" s="66"/>
      <c r="IRI73" s="66"/>
      <c r="IRJ73" s="66"/>
      <c r="IRK73" s="66"/>
      <c r="IRL73" s="66"/>
      <c r="IRM73" s="66"/>
      <c r="IRN73" s="66"/>
      <c r="IRO73" s="66"/>
      <c r="IRP73" s="66"/>
      <c r="IRQ73" s="66"/>
      <c r="IRR73" s="66"/>
      <c r="IRS73" s="66"/>
      <c r="IRT73" s="66"/>
      <c r="IRU73" s="66"/>
      <c r="IRV73" s="66"/>
      <c r="IRW73" s="66"/>
      <c r="IRX73" s="66"/>
      <c r="IRY73" s="66"/>
      <c r="IRZ73" s="66"/>
      <c r="ISA73" s="66"/>
      <c r="ISB73" s="66"/>
      <c r="ISC73" s="66"/>
      <c r="ISD73" s="66"/>
      <c r="ISE73" s="66"/>
      <c r="ISF73" s="66"/>
      <c r="ISG73" s="66"/>
      <c r="ISH73" s="66"/>
      <c r="ISI73" s="66"/>
      <c r="ISJ73" s="66"/>
      <c r="ISK73" s="66"/>
      <c r="ISL73" s="66"/>
      <c r="ISM73" s="66"/>
      <c r="ISN73" s="66"/>
      <c r="ISO73" s="66"/>
      <c r="ISP73" s="66"/>
      <c r="ISQ73" s="66"/>
      <c r="ISR73" s="66"/>
      <c r="ISS73" s="66"/>
      <c r="IST73" s="66"/>
      <c r="ISU73" s="66"/>
      <c r="ISV73" s="66"/>
      <c r="ISW73" s="66"/>
      <c r="ISX73" s="66"/>
      <c r="ISY73" s="66"/>
      <c r="ISZ73" s="66"/>
      <c r="ITA73" s="66"/>
      <c r="ITB73" s="66"/>
      <c r="ITC73" s="66"/>
      <c r="ITD73" s="66"/>
      <c r="ITE73" s="66"/>
      <c r="ITF73" s="66"/>
      <c r="ITG73" s="66"/>
      <c r="ITH73" s="66"/>
      <c r="ITI73" s="66"/>
      <c r="ITJ73" s="66"/>
      <c r="ITK73" s="66"/>
      <c r="ITL73" s="66"/>
      <c r="ITM73" s="66"/>
      <c r="ITN73" s="66"/>
      <c r="ITO73" s="66"/>
      <c r="ITP73" s="66"/>
      <c r="ITQ73" s="66"/>
      <c r="ITR73" s="66"/>
      <c r="ITS73" s="66"/>
      <c r="ITT73" s="66"/>
      <c r="ITU73" s="66"/>
      <c r="ITV73" s="66"/>
      <c r="ITW73" s="66"/>
      <c r="ITX73" s="66"/>
      <c r="ITY73" s="66"/>
      <c r="ITZ73" s="66"/>
      <c r="IUA73" s="66"/>
      <c r="IUB73" s="66"/>
      <c r="IUC73" s="66"/>
      <c r="IUD73" s="66"/>
      <c r="IUE73" s="66"/>
      <c r="IUF73" s="66"/>
      <c r="IUG73" s="66"/>
      <c r="IUH73" s="66"/>
      <c r="IUI73" s="66"/>
      <c r="IUJ73" s="66"/>
      <c r="IUK73" s="66"/>
      <c r="IUL73" s="66"/>
      <c r="IUM73" s="66"/>
      <c r="IUN73" s="66"/>
      <c r="IUO73" s="66"/>
      <c r="IUP73" s="66"/>
      <c r="IUQ73" s="66"/>
      <c r="IUR73" s="66"/>
      <c r="IUS73" s="66"/>
      <c r="IUT73" s="66"/>
      <c r="IUU73" s="66"/>
      <c r="IUV73" s="66"/>
      <c r="IUW73" s="66"/>
      <c r="IUX73" s="66"/>
      <c r="IUY73" s="66"/>
      <c r="IUZ73" s="66"/>
      <c r="IVA73" s="66"/>
      <c r="IVB73" s="66"/>
      <c r="IVC73" s="66"/>
      <c r="IVD73" s="66"/>
      <c r="IVE73" s="66"/>
      <c r="IVF73" s="66"/>
      <c r="IVG73" s="66"/>
      <c r="IVH73" s="66"/>
      <c r="IVI73" s="66"/>
      <c r="IVJ73" s="66"/>
      <c r="IVK73" s="66"/>
      <c r="IVL73" s="66"/>
      <c r="IVM73" s="66"/>
      <c r="IVN73" s="66"/>
      <c r="IVO73" s="66"/>
      <c r="IVP73" s="66"/>
      <c r="IVQ73" s="66"/>
      <c r="IVR73" s="66"/>
      <c r="IVS73" s="66"/>
      <c r="IVT73" s="66"/>
      <c r="IVU73" s="66"/>
      <c r="IVV73" s="66"/>
      <c r="IVW73" s="66"/>
      <c r="IVX73" s="66"/>
      <c r="IVY73" s="66"/>
      <c r="IVZ73" s="66"/>
      <c r="IWA73" s="66"/>
      <c r="IWB73" s="66"/>
      <c r="IWC73" s="66"/>
      <c r="IWD73" s="66"/>
      <c r="IWE73" s="66"/>
      <c r="IWF73" s="66"/>
      <c r="IWG73" s="66"/>
      <c r="IWH73" s="66"/>
      <c r="IWI73" s="66"/>
      <c r="IWJ73" s="66"/>
      <c r="IWK73" s="66"/>
      <c r="IWL73" s="66"/>
      <c r="IWM73" s="66"/>
      <c r="IWN73" s="66"/>
      <c r="IWO73" s="66"/>
      <c r="IWP73" s="66"/>
      <c r="IWQ73" s="66"/>
      <c r="IWR73" s="66"/>
      <c r="IWS73" s="66"/>
      <c r="IWT73" s="66"/>
      <c r="IWU73" s="66"/>
      <c r="IWV73" s="66"/>
      <c r="IWW73" s="66"/>
      <c r="IWX73" s="66"/>
      <c r="IWY73" s="66"/>
      <c r="IWZ73" s="66"/>
      <c r="IXA73" s="66"/>
      <c r="IXB73" s="66"/>
      <c r="IXC73" s="66"/>
      <c r="IXD73" s="66"/>
      <c r="IXE73" s="66"/>
      <c r="IXF73" s="66"/>
      <c r="IXG73" s="66"/>
      <c r="IXH73" s="66"/>
      <c r="IXI73" s="66"/>
      <c r="IXJ73" s="66"/>
      <c r="IXK73" s="66"/>
      <c r="IXL73" s="66"/>
      <c r="IXM73" s="66"/>
      <c r="IXN73" s="66"/>
      <c r="IXO73" s="66"/>
      <c r="IXP73" s="66"/>
      <c r="IXQ73" s="66"/>
      <c r="IXR73" s="66"/>
      <c r="IXS73" s="66"/>
      <c r="IXT73" s="66"/>
      <c r="IXU73" s="66"/>
      <c r="IXV73" s="66"/>
      <c r="IXW73" s="66"/>
      <c r="IXX73" s="66"/>
      <c r="IXY73" s="66"/>
      <c r="IXZ73" s="66"/>
      <c r="IYA73" s="66"/>
      <c r="IYB73" s="66"/>
      <c r="IYC73" s="66"/>
      <c r="IYD73" s="66"/>
      <c r="IYE73" s="66"/>
      <c r="IYF73" s="66"/>
      <c r="IYG73" s="66"/>
      <c r="IYH73" s="66"/>
      <c r="IYI73" s="66"/>
      <c r="IYJ73" s="66"/>
      <c r="IYK73" s="66"/>
      <c r="IYL73" s="66"/>
      <c r="IYM73" s="66"/>
      <c r="IYN73" s="66"/>
      <c r="IYO73" s="66"/>
      <c r="IYP73" s="66"/>
      <c r="IYQ73" s="66"/>
      <c r="IYR73" s="66"/>
      <c r="IYS73" s="66"/>
      <c r="IYT73" s="66"/>
      <c r="IYU73" s="66"/>
      <c r="IYV73" s="66"/>
      <c r="IYW73" s="66"/>
      <c r="IYX73" s="66"/>
      <c r="IYY73" s="66"/>
      <c r="IYZ73" s="66"/>
      <c r="IZA73" s="66"/>
      <c r="IZB73" s="66"/>
      <c r="IZC73" s="66"/>
      <c r="IZD73" s="66"/>
      <c r="IZE73" s="66"/>
      <c r="IZF73" s="66"/>
      <c r="IZG73" s="66"/>
      <c r="IZH73" s="66"/>
      <c r="IZI73" s="66"/>
      <c r="IZJ73" s="66"/>
      <c r="IZK73" s="66"/>
      <c r="IZL73" s="66"/>
      <c r="IZM73" s="66"/>
      <c r="IZN73" s="66"/>
      <c r="IZO73" s="66"/>
      <c r="IZP73" s="66"/>
      <c r="IZQ73" s="66"/>
      <c r="IZR73" s="66"/>
      <c r="IZS73" s="66"/>
      <c r="IZT73" s="66"/>
      <c r="IZU73" s="66"/>
      <c r="IZV73" s="66"/>
      <c r="IZW73" s="66"/>
      <c r="IZX73" s="66"/>
      <c r="IZY73" s="66"/>
      <c r="IZZ73" s="66"/>
      <c r="JAA73" s="66"/>
      <c r="JAB73" s="66"/>
      <c r="JAC73" s="66"/>
      <c r="JAD73" s="66"/>
      <c r="JAE73" s="66"/>
      <c r="JAF73" s="66"/>
      <c r="JAG73" s="66"/>
      <c r="JAH73" s="66"/>
      <c r="JAI73" s="66"/>
      <c r="JAJ73" s="66"/>
      <c r="JAK73" s="66"/>
      <c r="JAL73" s="66"/>
      <c r="JAM73" s="66"/>
      <c r="JAN73" s="66"/>
      <c r="JAO73" s="66"/>
      <c r="JAP73" s="66"/>
      <c r="JAQ73" s="66"/>
      <c r="JAR73" s="66"/>
      <c r="JAS73" s="66"/>
      <c r="JAT73" s="66"/>
      <c r="JAU73" s="66"/>
      <c r="JAV73" s="66"/>
      <c r="JAW73" s="66"/>
      <c r="JAX73" s="66"/>
      <c r="JAY73" s="66"/>
      <c r="JAZ73" s="66"/>
      <c r="JBA73" s="66"/>
      <c r="JBB73" s="66"/>
      <c r="JBC73" s="66"/>
      <c r="JBD73" s="66"/>
      <c r="JBE73" s="66"/>
      <c r="JBF73" s="66"/>
      <c r="JBG73" s="66"/>
      <c r="JBH73" s="66"/>
      <c r="JBI73" s="66"/>
      <c r="JBJ73" s="66"/>
      <c r="JBK73" s="66"/>
      <c r="JBL73" s="66"/>
      <c r="JBM73" s="66"/>
      <c r="JBN73" s="66"/>
      <c r="JBO73" s="66"/>
      <c r="JBP73" s="66"/>
      <c r="JBQ73" s="66"/>
      <c r="JBR73" s="66"/>
      <c r="JBS73" s="66"/>
      <c r="JBT73" s="66"/>
      <c r="JBU73" s="66"/>
      <c r="JBV73" s="66"/>
      <c r="JBW73" s="66"/>
      <c r="JBX73" s="66"/>
      <c r="JBY73" s="66"/>
      <c r="JBZ73" s="66"/>
      <c r="JCA73" s="66"/>
      <c r="JCB73" s="66"/>
      <c r="JCC73" s="66"/>
      <c r="JCD73" s="66"/>
      <c r="JCE73" s="66"/>
      <c r="JCF73" s="66"/>
      <c r="JCG73" s="66"/>
      <c r="JCH73" s="66"/>
      <c r="JCI73" s="66"/>
      <c r="JCJ73" s="66"/>
      <c r="JCK73" s="66"/>
      <c r="JCL73" s="66"/>
      <c r="JCM73" s="66"/>
      <c r="JCN73" s="66"/>
      <c r="JCO73" s="66"/>
      <c r="JCP73" s="66"/>
      <c r="JCQ73" s="66"/>
      <c r="JCR73" s="66"/>
      <c r="JCS73" s="66"/>
      <c r="JCT73" s="66"/>
      <c r="JCU73" s="66"/>
      <c r="JCV73" s="66"/>
      <c r="JCW73" s="66"/>
      <c r="JCX73" s="66"/>
      <c r="JCY73" s="66"/>
      <c r="JCZ73" s="66"/>
      <c r="JDA73" s="66"/>
      <c r="JDB73" s="66"/>
      <c r="JDC73" s="66"/>
      <c r="JDD73" s="66"/>
      <c r="JDE73" s="66"/>
      <c r="JDF73" s="66"/>
      <c r="JDG73" s="66"/>
      <c r="JDH73" s="66"/>
      <c r="JDI73" s="66"/>
      <c r="JDJ73" s="66"/>
      <c r="JDK73" s="66"/>
      <c r="JDL73" s="66"/>
      <c r="JDM73" s="66"/>
      <c r="JDN73" s="66"/>
      <c r="JDO73" s="66"/>
      <c r="JDP73" s="66"/>
      <c r="JDQ73" s="66"/>
      <c r="JDR73" s="66"/>
      <c r="JDS73" s="66"/>
      <c r="JDT73" s="66"/>
      <c r="JDU73" s="66"/>
      <c r="JDV73" s="66"/>
      <c r="JDW73" s="66"/>
      <c r="JDX73" s="66"/>
      <c r="JDY73" s="66"/>
      <c r="JDZ73" s="66"/>
      <c r="JEA73" s="66"/>
      <c r="JEB73" s="66"/>
      <c r="JEC73" s="66"/>
      <c r="JED73" s="66"/>
      <c r="JEE73" s="66"/>
      <c r="JEF73" s="66"/>
      <c r="JEG73" s="66"/>
      <c r="JEH73" s="66"/>
      <c r="JEI73" s="66"/>
      <c r="JEJ73" s="66"/>
      <c r="JEK73" s="66"/>
      <c r="JEL73" s="66"/>
      <c r="JEM73" s="66"/>
      <c r="JEN73" s="66"/>
      <c r="JEO73" s="66"/>
      <c r="JEP73" s="66"/>
      <c r="JEQ73" s="66"/>
      <c r="JER73" s="66"/>
      <c r="JES73" s="66"/>
      <c r="JET73" s="66"/>
      <c r="JEU73" s="66"/>
      <c r="JEV73" s="66"/>
      <c r="JEW73" s="66"/>
      <c r="JEX73" s="66"/>
      <c r="JEY73" s="66"/>
      <c r="JEZ73" s="66"/>
      <c r="JFA73" s="66"/>
      <c r="JFB73" s="66"/>
      <c r="JFC73" s="66"/>
      <c r="JFD73" s="66"/>
      <c r="JFE73" s="66"/>
      <c r="JFF73" s="66"/>
      <c r="JFG73" s="66"/>
      <c r="JFH73" s="66"/>
      <c r="JFI73" s="66"/>
      <c r="JFJ73" s="66"/>
      <c r="JFK73" s="66"/>
      <c r="JFL73" s="66"/>
      <c r="JFM73" s="66"/>
      <c r="JFN73" s="66"/>
      <c r="JFO73" s="66"/>
      <c r="JFP73" s="66"/>
      <c r="JFQ73" s="66"/>
      <c r="JFR73" s="66"/>
      <c r="JFS73" s="66"/>
      <c r="JFT73" s="66"/>
      <c r="JFU73" s="66"/>
      <c r="JFV73" s="66"/>
      <c r="JFW73" s="66"/>
      <c r="JFX73" s="66"/>
      <c r="JFY73" s="66"/>
      <c r="JFZ73" s="66"/>
      <c r="JGA73" s="66"/>
      <c r="JGB73" s="66"/>
      <c r="JGC73" s="66"/>
      <c r="JGD73" s="66"/>
      <c r="JGE73" s="66"/>
      <c r="JGF73" s="66"/>
      <c r="JGG73" s="66"/>
      <c r="JGH73" s="66"/>
      <c r="JGI73" s="66"/>
      <c r="JGJ73" s="66"/>
      <c r="JGK73" s="66"/>
      <c r="JGL73" s="66"/>
      <c r="JGM73" s="66"/>
      <c r="JGN73" s="66"/>
      <c r="JGO73" s="66"/>
      <c r="JGP73" s="66"/>
      <c r="JGQ73" s="66"/>
      <c r="JGR73" s="66"/>
      <c r="JGS73" s="66"/>
      <c r="JGT73" s="66"/>
      <c r="JGU73" s="66"/>
      <c r="JGV73" s="66"/>
      <c r="JGW73" s="66"/>
      <c r="JGX73" s="66"/>
      <c r="JGY73" s="66"/>
      <c r="JGZ73" s="66"/>
      <c r="JHA73" s="66"/>
      <c r="JHB73" s="66"/>
      <c r="JHC73" s="66"/>
      <c r="JHD73" s="66"/>
      <c r="JHE73" s="66"/>
      <c r="JHF73" s="66"/>
      <c r="JHG73" s="66"/>
      <c r="JHH73" s="66"/>
      <c r="JHI73" s="66"/>
      <c r="JHJ73" s="66"/>
      <c r="JHK73" s="66"/>
      <c r="JHL73" s="66"/>
      <c r="JHM73" s="66"/>
      <c r="JHN73" s="66"/>
      <c r="JHO73" s="66"/>
      <c r="JHP73" s="66"/>
      <c r="JHQ73" s="66"/>
      <c r="JHR73" s="66"/>
      <c r="JHS73" s="66"/>
      <c r="JHT73" s="66"/>
      <c r="JHU73" s="66"/>
      <c r="JHV73" s="66"/>
      <c r="JHW73" s="66"/>
      <c r="JHX73" s="66"/>
      <c r="JHY73" s="66"/>
      <c r="JHZ73" s="66"/>
      <c r="JIA73" s="66"/>
      <c r="JIB73" s="66"/>
      <c r="JIC73" s="66"/>
      <c r="JID73" s="66"/>
      <c r="JIE73" s="66"/>
      <c r="JIF73" s="66"/>
      <c r="JIG73" s="66"/>
      <c r="JIH73" s="66"/>
      <c r="JII73" s="66"/>
      <c r="JIJ73" s="66"/>
      <c r="JIK73" s="66"/>
      <c r="JIL73" s="66"/>
      <c r="JIM73" s="66"/>
      <c r="JIN73" s="66"/>
      <c r="JIO73" s="66"/>
      <c r="JIP73" s="66"/>
      <c r="JIQ73" s="66"/>
      <c r="JIR73" s="66"/>
      <c r="JIS73" s="66"/>
      <c r="JIT73" s="66"/>
      <c r="JIU73" s="66"/>
      <c r="JIV73" s="66"/>
      <c r="JIW73" s="66"/>
      <c r="JIX73" s="66"/>
      <c r="JIY73" s="66"/>
      <c r="JIZ73" s="66"/>
      <c r="JJA73" s="66"/>
      <c r="JJB73" s="66"/>
      <c r="JJC73" s="66"/>
      <c r="JJD73" s="66"/>
      <c r="JJE73" s="66"/>
      <c r="JJF73" s="66"/>
      <c r="JJG73" s="66"/>
      <c r="JJH73" s="66"/>
      <c r="JJI73" s="66"/>
      <c r="JJJ73" s="66"/>
      <c r="JJK73" s="66"/>
      <c r="JJL73" s="66"/>
      <c r="JJM73" s="66"/>
      <c r="JJN73" s="66"/>
      <c r="JJO73" s="66"/>
      <c r="JJP73" s="66"/>
      <c r="JJQ73" s="66"/>
      <c r="JJR73" s="66"/>
      <c r="JJS73" s="66"/>
      <c r="JJT73" s="66"/>
      <c r="JJU73" s="66"/>
      <c r="JJV73" s="66"/>
      <c r="JJW73" s="66"/>
      <c r="JJX73" s="66"/>
      <c r="JJY73" s="66"/>
      <c r="JJZ73" s="66"/>
      <c r="JKA73" s="66"/>
      <c r="JKB73" s="66"/>
      <c r="JKC73" s="66"/>
      <c r="JKD73" s="66"/>
      <c r="JKE73" s="66"/>
      <c r="JKF73" s="66"/>
      <c r="JKG73" s="66"/>
      <c r="JKH73" s="66"/>
      <c r="JKI73" s="66"/>
      <c r="JKJ73" s="66"/>
      <c r="JKK73" s="66"/>
      <c r="JKL73" s="66"/>
      <c r="JKM73" s="66"/>
      <c r="JKN73" s="66"/>
      <c r="JKO73" s="66"/>
      <c r="JKP73" s="66"/>
      <c r="JKQ73" s="66"/>
      <c r="JKR73" s="66"/>
      <c r="JKS73" s="66"/>
      <c r="JKT73" s="66"/>
      <c r="JKU73" s="66"/>
      <c r="JKV73" s="66"/>
      <c r="JKW73" s="66"/>
      <c r="JKX73" s="66"/>
      <c r="JKY73" s="66"/>
      <c r="JKZ73" s="66"/>
      <c r="JLA73" s="66"/>
      <c r="JLB73" s="66"/>
      <c r="JLC73" s="66"/>
      <c r="JLD73" s="66"/>
      <c r="JLE73" s="66"/>
      <c r="JLF73" s="66"/>
      <c r="JLG73" s="66"/>
      <c r="JLH73" s="66"/>
      <c r="JLI73" s="66"/>
      <c r="JLJ73" s="66"/>
      <c r="JLK73" s="66"/>
      <c r="JLL73" s="66"/>
      <c r="JLM73" s="66"/>
      <c r="JLN73" s="66"/>
      <c r="JLO73" s="66"/>
      <c r="JLP73" s="66"/>
      <c r="JLQ73" s="66"/>
      <c r="JLR73" s="66"/>
      <c r="JLS73" s="66"/>
      <c r="JLT73" s="66"/>
      <c r="JLU73" s="66"/>
      <c r="JLV73" s="66"/>
      <c r="JLW73" s="66"/>
      <c r="JLX73" s="66"/>
      <c r="JLY73" s="66"/>
      <c r="JLZ73" s="66"/>
      <c r="JMA73" s="66"/>
      <c r="JMB73" s="66"/>
      <c r="JMC73" s="66"/>
      <c r="JMD73" s="66"/>
      <c r="JME73" s="66"/>
      <c r="JMF73" s="66"/>
      <c r="JMG73" s="66"/>
      <c r="JMH73" s="66"/>
      <c r="JMI73" s="66"/>
      <c r="JMJ73" s="66"/>
      <c r="JMK73" s="66"/>
      <c r="JML73" s="66"/>
      <c r="JMM73" s="66"/>
      <c r="JMN73" s="66"/>
      <c r="JMO73" s="66"/>
      <c r="JMP73" s="66"/>
      <c r="JMQ73" s="66"/>
      <c r="JMR73" s="66"/>
      <c r="JMS73" s="66"/>
      <c r="JMT73" s="66"/>
      <c r="JMU73" s="66"/>
      <c r="JMV73" s="66"/>
      <c r="JMW73" s="66"/>
      <c r="JMX73" s="66"/>
      <c r="JMY73" s="66"/>
      <c r="JMZ73" s="66"/>
      <c r="JNA73" s="66"/>
      <c r="JNB73" s="66"/>
      <c r="JNC73" s="66"/>
      <c r="JND73" s="66"/>
      <c r="JNE73" s="66"/>
      <c r="JNF73" s="66"/>
      <c r="JNG73" s="66"/>
      <c r="JNH73" s="66"/>
      <c r="JNI73" s="66"/>
      <c r="JNJ73" s="66"/>
      <c r="JNK73" s="66"/>
      <c r="JNL73" s="66"/>
      <c r="JNM73" s="66"/>
      <c r="JNN73" s="66"/>
      <c r="JNO73" s="66"/>
      <c r="JNP73" s="66"/>
      <c r="JNQ73" s="66"/>
      <c r="JNR73" s="66"/>
      <c r="JNS73" s="66"/>
      <c r="JNT73" s="66"/>
      <c r="JNU73" s="66"/>
      <c r="JNV73" s="66"/>
      <c r="JNW73" s="66"/>
      <c r="JNX73" s="66"/>
      <c r="JNY73" s="66"/>
      <c r="JNZ73" s="66"/>
      <c r="JOA73" s="66"/>
      <c r="JOB73" s="66"/>
      <c r="JOC73" s="66"/>
      <c r="JOD73" s="66"/>
      <c r="JOE73" s="66"/>
      <c r="JOF73" s="66"/>
      <c r="JOG73" s="66"/>
      <c r="JOH73" s="66"/>
      <c r="JOI73" s="66"/>
      <c r="JOJ73" s="66"/>
      <c r="JOK73" s="66"/>
      <c r="JOL73" s="66"/>
      <c r="JOM73" s="66"/>
      <c r="JON73" s="66"/>
      <c r="JOO73" s="66"/>
      <c r="JOP73" s="66"/>
      <c r="JOQ73" s="66"/>
      <c r="JOR73" s="66"/>
      <c r="JOS73" s="66"/>
      <c r="JOT73" s="66"/>
      <c r="JOU73" s="66"/>
      <c r="JOV73" s="66"/>
      <c r="JOW73" s="66"/>
      <c r="JOX73" s="66"/>
      <c r="JOY73" s="66"/>
      <c r="JOZ73" s="66"/>
      <c r="JPA73" s="66"/>
      <c r="JPB73" s="66"/>
      <c r="JPC73" s="66"/>
      <c r="JPD73" s="66"/>
      <c r="JPE73" s="66"/>
      <c r="JPF73" s="66"/>
      <c r="JPG73" s="66"/>
      <c r="JPH73" s="66"/>
      <c r="JPI73" s="66"/>
      <c r="JPJ73" s="66"/>
      <c r="JPK73" s="66"/>
      <c r="JPL73" s="66"/>
      <c r="JPM73" s="66"/>
      <c r="JPN73" s="66"/>
      <c r="JPO73" s="66"/>
      <c r="JPP73" s="66"/>
      <c r="JPQ73" s="66"/>
      <c r="JPR73" s="66"/>
      <c r="JPS73" s="66"/>
      <c r="JPT73" s="66"/>
      <c r="JPU73" s="66"/>
      <c r="JPV73" s="66"/>
      <c r="JPW73" s="66"/>
      <c r="JPX73" s="66"/>
      <c r="JPY73" s="66"/>
      <c r="JPZ73" s="66"/>
      <c r="JQA73" s="66"/>
      <c r="JQB73" s="66"/>
      <c r="JQC73" s="66"/>
      <c r="JQD73" s="66"/>
      <c r="JQE73" s="66"/>
      <c r="JQF73" s="66"/>
      <c r="JQG73" s="66"/>
      <c r="JQH73" s="66"/>
      <c r="JQI73" s="66"/>
      <c r="JQJ73" s="66"/>
      <c r="JQK73" s="66"/>
      <c r="JQL73" s="66"/>
      <c r="JQM73" s="66"/>
      <c r="JQN73" s="66"/>
      <c r="JQO73" s="66"/>
      <c r="JQP73" s="66"/>
      <c r="JQQ73" s="66"/>
      <c r="JQR73" s="66"/>
      <c r="JQS73" s="66"/>
      <c r="JQT73" s="66"/>
      <c r="JQU73" s="66"/>
      <c r="JQV73" s="66"/>
      <c r="JQW73" s="66"/>
      <c r="JQX73" s="66"/>
      <c r="JQY73" s="66"/>
      <c r="JQZ73" s="66"/>
      <c r="JRA73" s="66"/>
      <c r="JRB73" s="66"/>
      <c r="JRC73" s="66"/>
      <c r="JRD73" s="66"/>
      <c r="JRE73" s="66"/>
      <c r="JRF73" s="66"/>
      <c r="JRG73" s="66"/>
      <c r="JRH73" s="66"/>
      <c r="JRI73" s="66"/>
      <c r="JRJ73" s="66"/>
      <c r="JRK73" s="66"/>
      <c r="JRL73" s="66"/>
      <c r="JRM73" s="66"/>
      <c r="JRN73" s="66"/>
      <c r="JRO73" s="66"/>
      <c r="JRP73" s="66"/>
      <c r="JRQ73" s="66"/>
      <c r="JRR73" s="66"/>
      <c r="JRS73" s="66"/>
      <c r="JRT73" s="66"/>
      <c r="JRU73" s="66"/>
      <c r="JRV73" s="66"/>
      <c r="JRW73" s="66"/>
      <c r="JRX73" s="66"/>
      <c r="JRY73" s="66"/>
      <c r="JRZ73" s="66"/>
      <c r="JSA73" s="66"/>
      <c r="JSB73" s="66"/>
      <c r="JSC73" s="66"/>
      <c r="JSD73" s="66"/>
      <c r="JSE73" s="66"/>
      <c r="JSF73" s="66"/>
      <c r="JSG73" s="66"/>
      <c r="JSH73" s="66"/>
      <c r="JSI73" s="66"/>
      <c r="JSJ73" s="66"/>
      <c r="JSK73" s="66"/>
      <c r="JSL73" s="66"/>
      <c r="JSM73" s="66"/>
      <c r="JSN73" s="66"/>
      <c r="JSO73" s="66"/>
      <c r="JSP73" s="66"/>
      <c r="JSQ73" s="66"/>
      <c r="JSR73" s="66"/>
      <c r="JSS73" s="66"/>
      <c r="JST73" s="66"/>
      <c r="JSU73" s="66"/>
      <c r="JSV73" s="66"/>
      <c r="JSW73" s="66"/>
      <c r="JSX73" s="66"/>
      <c r="JSY73" s="66"/>
      <c r="JSZ73" s="66"/>
      <c r="JTA73" s="66"/>
      <c r="JTB73" s="66"/>
      <c r="JTC73" s="66"/>
      <c r="JTD73" s="66"/>
      <c r="JTE73" s="66"/>
      <c r="JTF73" s="66"/>
      <c r="JTG73" s="66"/>
      <c r="JTH73" s="66"/>
      <c r="JTI73" s="66"/>
      <c r="JTJ73" s="66"/>
      <c r="JTK73" s="66"/>
      <c r="JTL73" s="66"/>
      <c r="JTM73" s="66"/>
      <c r="JTN73" s="66"/>
      <c r="JTO73" s="66"/>
      <c r="JTP73" s="66"/>
      <c r="JTQ73" s="66"/>
      <c r="JTR73" s="66"/>
      <c r="JTS73" s="66"/>
      <c r="JTT73" s="66"/>
      <c r="JTU73" s="66"/>
      <c r="JTV73" s="66"/>
      <c r="JTW73" s="66"/>
      <c r="JTX73" s="66"/>
      <c r="JTY73" s="66"/>
      <c r="JTZ73" s="66"/>
      <c r="JUA73" s="66"/>
      <c r="JUB73" s="66"/>
      <c r="JUC73" s="66"/>
      <c r="JUD73" s="66"/>
      <c r="JUE73" s="66"/>
      <c r="JUF73" s="66"/>
      <c r="JUG73" s="66"/>
      <c r="JUH73" s="66"/>
      <c r="JUI73" s="66"/>
      <c r="JUJ73" s="66"/>
      <c r="JUK73" s="66"/>
      <c r="JUL73" s="66"/>
      <c r="JUM73" s="66"/>
      <c r="JUN73" s="66"/>
      <c r="JUO73" s="66"/>
      <c r="JUP73" s="66"/>
      <c r="JUQ73" s="66"/>
      <c r="JUR73" s="66"/>
      <c r="JUS73" s="66"/>
      <c r="JUT73" s="66"/>
      <c r="JUU73" s="66"/>
      <c r="JUV73" s="66"/>
      <c r="JUW73" s="66"/>
      <c r="JUX73" s="66"/>
      <c r="JUY73" s="66"/>
      <c r="JUZ73" s="66"/>
      <c r="JVA73" s="66"/>
      <c r="JVB73" s="66"/>
      <c r="JVC73" s="66"/>
      <c r="JVD73" s="66"/>
      <c r="JVE73" s="66"/>
      <c r="JVF73" s="66"/>
      <c r="JVG73" s="66"/>
      <c r="JVH73" s="66"/>
      <c r="JVI73" s="66"/>
      <c r="JVJ73" s="66"/>
      <c r="JVK73" s="66"/>
      <c r="JVL73" s="66"/>
      <c r="JVM73" s="66"/>
      <c r="JVN73" s="66"/>
      <c r="JVO73" s="66"/>
      <c r="JVP73" s="66"/>
      <c r="JVQ73" s="66"/>
      <c r="JVR73" s="66"/>
      <c r="JVS73" s="66"/>
      <c r="JVT73" s="66"/>
      <c r="JVU73" s="66"/>
      <c r="JVV73" s="66"/>
      <c r="JVW73" s="66"/>
      <c r="JVX73" s="66"/>
      <c r="JVY73" s="66"/>
      <c r="JVZ73" s="66"/>
      <c r="JWA73" s="66"/>
      <c r="JWB73" s="66"/>
      <c r="JWC73" s="66"/>
      <c r="JWD73" s="66"/>
      <c r="JWE73" s="66"/>
      <c r="JWF73" s="66"/>
      <c r="JWG73" s="66"/>
      <c r="JWH73" s="66"/>
      <c r="JWI73" s="66"/>
      <c r="JWJ73" s="66"/>
      <c r="JWK73" s="66"/>
      <c r="JWL73" s="66"/>
      <c r="JWM73" s="66"/>
      <c r="JWN73" s="66"/>
      <c r="JWO73" s="66"/>
      <c r="JWP73" s="66"/>
      <c r="JWQ73" s="66"/>
      <c r="JWR73" s="66"/>
      <c r="JWS73" s="66"/>
      <c r="JWT73" s="66"/>
      <c r="JWU73" s="66"/>
      <c r="JWV73" s="66"/>
      <c r="JWW73" s="66"/>
      <c r="JWX73" s="66"/>
      <c r="JWY73" s="66"/>
      <c r="JWZ73" s="66"/>
      <c r="JXA73" s="66"/>
      <c r="JXB73" s="66"/>
      <c r="JXC73" s="66"/>
      <c r="JXD73" s="66"/>
      <c r="JXE73" s="66"/>
      <c r="JXF73" s="66"/>
      <c r="JXG73" s="66"/>
      <c r="JXH73" s="66"/>
      <c r="JXI73" s="66"/>
      <c r="JXJ73" s="66"/>
      <c r="JXK73" s="66"/>
      <c r="JXL73" s="66"/>
      <c r="JXM73" s="66"/>
      <c r="JXN73" s="66"/>
      <c r="JXO73" s="66"/>
      <c r="JXP73" s="66"/>
      <c r="JXQ73" s="66"/>
      <c r="JXR73" s="66"/>
      <c r="JXS73" s="66"/>
      <c r="JXT73" s="66"/>
      <c r="JXU73" s="66"/>
      <c r="JXV73" s="66"/>
      <c r="JXW73" s="66"/>
      <c r="JXX73" s="66"/>
      <c r="JXY73" s="66"/>
      <c r="JXZ73" s="66"/>
      <c r="JYA73" s="66"/>
      <c r="JYB73" s="66"/>
      <c r="JYC73" s="66"/>
      <c r="JYD73" s="66"/>
      <c r="JYE73" s="66"/>
      <c r="JYF73" s="66"/>
      <c r="JYG73" s="66"/>
      <c r="JYH73" s="66"/>
      <c r="JYI73" s="66"/>
      <c r="JYJ73" s="66"/>
      <c r="JYK73" s="66"/>
      <c r="JYL73" s="66"/>
      <c r="JYM73" s="66"/>
      <c r="JYN73" s="66"/>
      <c r="JYO73" s="66"/>
      <c r="JYP73" s="66"/>
      <c r="JYQ73" s="66"/>
      <c r="JYR73" s="66"/>
      <c r="JYS73" s="66"/>
      <c r="JYT73" s="66"/>
      <c r="JYU73" s="66"/>
      <c r="JYV73" s="66"/>
      <c r="JYW73" s="66"/>
      <c r="JYX73" s="66"/>
      <c r="JYY73" s="66"/>
      <c r="JYZ73" s="66"/>
      <c r="JZA73" s="66"/>
      <c r="JZB73" s="66"/>
      <c r="JZC73" s="66"/>
      <c r="JZD73" s="66"/>
      <c r="JZE73" s="66"/>
      <c r="JZF73" s="66"/>
      <c r="JZG73" s="66"/>
      <c r="JZH73" s="66"/>
      <c r="JZI73" s="66"/>
      <c r="JZJ73" s="66"/>
      <c r="JZK73" s="66"/>
      <c r="JZL73" s="66"/>
      <c r="JZM73" s="66"/>
      <c r="JZN73" s="66"/>
      <c r="JZO73" s="66"/>
      <c r="JZP73" s="66"/>
      <c r="JZQ73" s="66"/>
      <c r="JZR73" s="66"/>
      <c r="JZS73" s="66"/>
      <c r="JZT73" s="66"/>
      <c r="JZU73" s="66"/>
      <c r="JZV73" s="66"/>
      <c r="JZW73" s="66"/>
      <c r="JZX73" s="66"/>
      <c r="JZY73" s="66"/>
      <c r="JZZ73" s="66"/>
      <c r="KAA73" s="66"/>
      <c r="KAB73" s="66"/>
      <c r="KAC73" s="66"/>
      <c r="KAD73" s="66"/>
      <c r="KAE73" s="66"/>
      <c r="KAF73" s="66"/>
      <c r="KAG73" s="66"/>
      <c r="KAH73" s="66"/>
      <c r="KAI73" s="66"/>
      <c r="KAJ73" s="66"/>
      <c r="KAK73" s="66"/>
      <c r="KAL73" s="66"/>
      <c r="KAM73" s="66"/>
      <c r="KAN73" s="66"/>
      <c r="KAO73" s="66"/>
      <c r="KAP73" s="66"/>
      <c r="KAQ73" s="66"/>
      <c r="KAR73" s="66"/>
      <c r="KAS73" s="66"/>
      <c r="KAT73" s="66"/>
      <c r="KAU73" s="66"/>
      <c r="KAV73" s="66"/>
      <c r="KAW73" s="66"/>
      <c r="KAX73" s="66"/>
      <c r="KAY73" s="66"/>
      <c r="KAZ73" s="66"/>
      <c r="KBA73" s="66"/>
      <c r="KBB73" s="66"/>
      <c r="KBC73" s="66"/>
      <c r="KBD73" s="66"/>
      <c r="KBE73" s="66"/>
      <c r="KBF73" s="66"/>
      <c r="KBG73" s="66"/>
      <c r="KBH73" s="66"/>
      <c r="KBI73" s="66"/>
      <c r="KBJ73" s="66"/>
      <c r="KBK73" s="66"/>
      <c r="KBL73" s="66"/>
      <c r="KBM73" s="66"/>
      <c r="KBN73" s="66"/>
      <c r="KBO73" s="66"/>
      <c r="KBP73" s="66"/>
      <c r="KBQ73" s="66"/>
      <c r="KBR73" s="66"/>
      <c r="KBS73" s="66"/>
      <c r="KBT73" s="66"/>
      <c r="KBU73" s="66"/>
      <c r="KBV73" s="66"/>
      <c r="KBW73" s="66"/>
      <c r="KBX73" s="66"/>
      <c r="KBY73" s="66"/>
      <c r="KBZ73" s="66"/>
      <c r="KCA73" s="66"/>
      <c r="KCB73" s="66"/>
      <c r="KCC73" s="66"/>
      <c r="KCD73" s="66"/>
      <c r="KCE73" s="66"/>
      <c r="KCF73" s="66"/>
      <c r="KCG73" s="66"/>
      <c r="KCH73" s="66"/>
      <c r="KCI73" s="66"/>
      <c r="KCJ73" s="66"/>
      <c r="KCK73" s="66"/>
      <c r="KCL73" s="66"/>
      <c r="KCM73" s="66"/>
      <c r="KCN73" s="66"/>
      <c r="KCO73" s="66"/>
      <c r="KCP73" s="66"/>
      <c r="KCQ73" s="66"/>
      <c r="KCR73" s="66"/>
      <c r="KCS73" s="66"/>
      <c r="KCT73" s="66"/>
      <c r="KCU73" s="66"/>
      <c r="KCV73" s="66"/>
      <c r="KCW73" s="66"/>
      <c r="KCX73" s="66"/>
      <c r="KCY73" s="66"/>
      <c r="KCZ73" s="66"/>
      <c r="KDA73" s="66"/>
      <c r="KDB73" s="66"/>
      <c r="KDC73" s="66"/>
      <c r="KDD73" s="66"/>
      <c r="KDE73" s="66"/>
      <c r="KDF73" s="66"/>
      <c r="KDG73" s="66"/>
      <c r="KDH73" s="66"/>
      <c r="KDI73" s="66"/>
      <c r="KDJ73" s="66"/>
      <c r="KDK73" s="66"/>
      <c r="KDL73" s="66"/>
      <c r="KDM73" s="66"/>
      <c r="KDN73" s="66"/>
      <c r="KDO73" s="66"/>
      <c r="KDP73" s="66"/>
      <c r="KDQ73" s="66"/>
      <c r="KDR73" s="66"/>
      <c r="KDS73" s="66"/>
      <c r="KDT73" s="66"/>
      <c r="KDU73" s="66"/>
      <c r="KDV73" s="66"/>
      <c r="KDW73" s="66"/>
      <c r="KDX73" s="66"/>
      <c r="KDY73" s="66"/>
      <c r="KDZ73" s="66"/>
      <c r="KEA73" s="66"/>
      <c r="KEB73" s="66"/>
      <c r="KEC73" s="66"/>
      <c r="KED73" s="66"/>
      <c r="KEE73" s="66"/>
      <c r="KEF73" s="66"/>
      <c r="KEG73" s="66"/>
      <c r="KEH73" s="66"/>
      <c r="KEI73" s="66"/>
      <c r="KEJ73" s="66"/>
      <c r="KEK73" s="66"/>
      <c r="KEL73" s="66"/>
      <c r="KEM73" s="66"/>
      <c r="KEN73" s="66"/>
      <c r="KEO73" s="66"/>
      <c r="KEP73" s="66"/>
      <c r="KEQ73" s="66"/>
      <c r="KER73" s="66"/>
      <c r="KES73" s="66"/>
      <c r="KET73" s="66"/>
      <c r="KEU73" s="66"/>
      <c r="KEV73" s="66"/>
      <c r="KEW73" s="66"/>
      <c r="KEX73" s="66"/>
      <c r="KEY73" s="66"/>
      <c r="KEZ73" s="66"/>
      <c r="KFA73" s="66"/>
      <c r="KFB73" s="66"/>
      <c r="KFC73" s="66"/>
      <c r="KFD73" s="66"/>
      <c r="KFE73" s="66"/>
      <c r="KFF73" s="66"/>
      <c r="KFG73" s="66"/>
      <c r="KFH73" s="66"/>
      <c r="KFI73" s="66"/>
      <c r="KFJ73" s="66"/>
      <c r="KFK73" s="66"/>
      <c r="KFL73" s="66"/>
      <c r="KFM73" s="66"/>
      <c r="KFN73" s="66"/>
      <c r="KFO73" s="66"/>
      <c r="KFP73" s="66"/>
      <c r="KFQ73" s="66"/>
      <c r="KFR73" s="66"/>
      <c r="KFS73" s="66"/>
      <c r="KFT73" s="66"/>
      <c r="KFU73" s="66"/>
      <c r="KFV73" s="66"/>
      <c r="KFW73" s="66"/>
      <c r="KFX73" s="66"/>
      <c r="KFY73" s="66"/>
      <c r="KFZ73" s="66"/>
      <c r="KGA73" s="66"/>
      <c r="KGB73" s="66"/>
      <c r="KGC73" s="66"/>
      <c r="KGD73" s="66"/>
      <c r="KGE73" s="66"/>
      <c r="KGF73" s="66"/>
      <c r="KGG73" s="66"/>
      <c r="KGH73" s="66"/>
      <c r="KGI73" s="66"/>
      <c r="KGJ73" s="66"/>
      <c r="KGK73" s="66"/>
      <c r="KGL73" s="66"/>
      <c r="KGM73" s="66"/>
      <c r="KGN73" s="66"/>
      <c r="KGO73" s="66"/>
      <c r="KGP73" s="66"/>
      <c r="KGQ73" s="66"/>
      <c r="KGR73" s="66"/>
      <c r="KGS73" s="66"/>
      <c r="KGT73" s="66"/>
      <c r="KGU73" s="66"/>
      <c r="KGV73" s="66"/>
      <c r="KGW73" s="66"/>
      <c r="KGX73" s="66"/>
      <c r="KGY73" s="66"/>
      <c r="KGZ73" s="66"/>
      <c r="KHA73" s="66"/>
      <c r="KHB73" s="66"/>
      <c r="KHC73" s="66"/>
      <c r="KHD73" s="66"/>
      <c r="KHE73" s="66"/>
      <c r="KHF73" s="66"/>
      <c r="KHG73" s="66"/>
      <c r="KHH73" s="66"/>
      <c r="KHI73" s="66"/>
      <c r="KHJ73" s="66"/>
      <c r="KHK73" s="66"/>
      <c r="KHL73" s="66"/>
      <c r="KHM73" s="66"/>
      <c r="KHN73" s="66"/>
      <c r="KHO73" s="66"/>
      <c r="KHP73" s="66"/>
      <c r="KHQ73" s="66"/>
      <c r="KHR73" s="66"/>
      <c r="KHS73" s="66"/>
      <c r="KHT73" s="66"/>
      <c r="KHU73" s="66"/>
      <c r="KHV73" s="66"/>
      <c r="KHW73" s="66"/>
      <c r="KHX73" s="66"/>
      <c r="KHY73" s="66"/>
      <c r="KHZ73" s="66"/>
      <c r="KIA73" s="66"/>
      <c r="KIB73" s="66"/>
      <c r="KIC73" s="66"/>
      <c r="KID73" s="66"/>
      <c r="KIE73" s="66"/>
      <c r="KIF73" s="66"/>
      <c r="KIG73" s="66"/>
      <c r="KIH73" s="66"/>
      <c r="KII73" s="66"/>
      <c r="KIJ73" s="66"/>
      <c r="KIK73" s="66"/>
      <c r="KIL73" s="66"/>
      <c r="KIM73" s="66"/>
      <c r="KIN73" s="66"/>
      <c r="KIO73" s="66"/>
      <c r="KIP73" s="66"/>
      <c r="KIQ73" s="66"/>
      <c r="KIR73" s="66"/>
      <c r="KIS73" s="66"/>
      <c r="KIT73" s="66"/>
      <c r="KIU73" s="66"/>
      <c r="KIV73" s="66"/>
      <c r="KIW73" s="66"/>
      <c r="KIX73" s="66"/>
      <c r="KIY73" s="66"/>
      <c r="KIZ73" s="66"/>
      <c r="KJA73" s="66"/>
      <c r="KJB73" s="66"/>
      <c r="KJC73" s="66"/>
      <c r="KJD73" s="66"/>
      <c r="KJE73" s="66"/>
      <c r="KJF73" s="66"/>
      <c r="KJG73" s="66"/>
      <c r="KJH73" s="66"/>
      <c r="KJI73" s="66"/>
      <c r="KJJ73" s="66"/>
      <c r="KJK73" s="66"/>
      <c r="KJL73" s="66"/>
      <c r="KJM73" s="66"/>
      <c r="KJN73" s="66"/>
      <c r="KJO73" s="66"/>
      <c r="KJP73" s="66"/>
      <c r="KJQ73" s="66"/>
      <c r="KJR73" s="66"/>
      <c r="KJS73" s="66"/>
      <c r="KJT73" s="66"/>
      <c r="KJU73" s="66"/>
      <c r="KJV73" s="66"/>
      <c r="KJW73" s="66"/>
      <c r="KJX73" s="66"/>
      <c r="KJY73" s="66"/>
      <c r="KJZ73" s="66"/>
      <c r="KKA73" s="66"/>
      <c r="KKB73" s="66"/>
      <c r="KKC73" s="66"/>
      <c r="KKD73" s="66"/>
      <c r="KKE73" s="66"/>
      <c r="KKF73" s="66"/>
      <c r="KKG73" s="66"/>
      <c r="KKH73" s="66"/>
      <c r="KKI73" s="66"/>
      <c r="KKJ73" s="66"/>
      <c r="KKK73" s="66"/>
      <c r="KKL73" s="66"/>
      <c r="KKM73" s="66"/>
      <c r="KKN73" s="66"/>
      <c r="KKO73" s="66"/>
      <c r="KKP73" s="66"/>
      <c r="KKQ73" s="66"/>
      <c r="KKR73" s="66"/>
      <c r="KKS73" s="66"/>
      <c r="KKT73" s="66"/>
      <c r="KKU73" s="66"/>
      <c r="KKV73" s="66"/>
      <c r="KKW73" s="66"/>
      <c r="KKX73" s="66"/>
      <c r="KKY73" s="66"/>
      <c r="KKZ73" s="66"/>
      <c r="KLA73" s="66"/>
      <c r="KLB73" s="66"/>
      <c r="KLC73" s="66"/>
      <c r="KLD73" s="66"/>
      <c r="KLE73" s="66"/>
      <c r="KLF73" s="66"/>
      <c r="KLG73" s="66"/>
      <c r="KLH73" s="66"/>
      <c r="KLI73" s="66"/>
      <c r="KLJ73" s="66"/>
      <c r="KLK73" s="66"/>
      <c r="KLL73" s="66"/>
      <c r="KLM73" s="66"/>
      <c r="KLN73" s="66"/>
      <c r="KLO73" s="66"/>
      <c r="KLP73" s="66"/>
      <c r="KLQ73" s="66"/>
      <c r="KLR73" s="66"/>
      <c r="KLS73" s="66"/>
      <c r="KLT73" s="66"/>
      <c r="KLU73" s="66"/>
      <c r="KLV73" s="66"/>
      <c r="KLW73" s="66"/>
      <c r="KLX73" s="66"/>
      <c r="KLY73" s="66"/>
      <c r="KLZ73" s="66"/>
      <c r="KMA73" s="66"/>
      <c r="KMB73" s="66"/>
      <c r="KMC73" s="66"/>
      <c r="KMD73" s="66"/>
      <c r="KME73" s="66"/>
      <c r="KMF73" s="66"/>
      <c r="KMG73" s="66"/>
      <c r="KMH73" s="66"/>
      <c r="KMI73" s="66"/>
      <c r="KMJ73" s="66"/>
      <c r="KMK73" s="66"/>
      <c r="KML73" s="66"/>
      <c r="KMM73" s="66"/>
      <c r="KMN73" s="66"/>
      <c r="KMO73" s="66"/>
      <c r="KMP73" s="66"/>
      <c r="KMQ73" s="66"/>
      <c r="KMR73" s="66"/>
      <c r="KMS73" s="66"/>
      <c r="KMT73" s="66"/>
      <c r="KMU73" s="66"/>
      <c r="KMV73" s="66"/>
      <c r="KMW73" s="66"/>
      <c r="KMX73" s="66"/>
      <c r="KMY73" s="66"/>
      <c r="KMZ73" s="66"/>
      <c r="KNA73" s="66"/>
      <c r="KNB73" s="66"/>
      <c r="KNC73" s="66"/>
      <c r="KND73" s="66"/>
      <c r="KNE73" s="66"/>
      <c r="KNF73" s="66"/>
      <c r="KNG73" s="66"/>
      <c r="KNH73" s="66"/>
      <c r="KNI73" s="66"/>
      <c r="KNJ73" s="66"/>
      <c r="KNK73" s="66"/>
      <c r="KNL73" s="66"/>
      <c r="KNM73" s="66"/>
      <c r="KNN73" s="66"/>
      <c r="KNO73" s="66"/>
      <c r="KNP73" s="66"/>
      <c r="KNQ73" s="66"/>
      <c r="KNR73" s="66"/>
      <c r="KNS73" s="66"/>
      <c r="KNT73" s="66"/>
      <c r="KNU73" s="66"/>
      <c r="KNV73" s="66"/>
      <c r="KNW73" s="66"/>
      <c r="KNX73" s="66"/>
      <c r="KNY73" s="66"/>
      <c r="KNZ73" s="66"/>
      <c r="KOA73" s="66"/>
      <c r="KOB73" s="66"/>
      <c r="KOC73" s="66"/>
      <c r="KOD73" s="66"/>
      <c r="KOE73" s="66"/>
      <c r="KOF73" s="66"/>
      <c r="KOG73" s="66"/>
      <c r="KOH73" s="66"/>
      <c r="KOI73" s="66"/>
      <c r="KOJ73" s="66"/>
      <c r="KOK73" s="66"/>
      <c r="KOL73" s="66"/>
      <c r="KOM73" s="66"/>
      <c r="KON73" s="66"/>
      <c r="KOO73" s="66"/>
      <c r="KOP73" s="66"/>
      <c r="KOQ73" s="66"/>
      <c r="KOR73" s="66"/>
      <c r="KOS73" s="66"/>
      <c r="KOT73" s="66"/>
      <c r="KOU73" s="66"/>
      <c r="KOV73" s="66"/>
      <c r="KOW73" s="66"/>
      <c r="KOX73" s="66"/>
      <c r="KOY73" s="66"/>
      <c r="KOZ73" s="66"/>
      <c r="KPA73" s="66"/>
      <c r="KPB73" s="66"/>
      <c r="KPC73" s="66"/>
      <c r="KPD73" s="66"/>
      <c r="KPE73" s="66"/>
      <c r="KPF73" s="66"/>
      <c r="KPG73" s="66"/>
      <c r="KPH73" s="66"/>
      <c r="KPI73" s="66"/>
      <c r="KPJ73" s="66"/>
      <c r="KPK73" s="66"/>
      <c r="KPL73" s="66"/>
      <c r="KPM73" s="66"/>
      <c r="KPN73" s="66"/>
      <c r="KPO73" s="66"/>
      <c r="KPP73" s="66"/>
      <c r="KPQ73" s="66"/>
      <c r="KPR73" s="66"/>
      <c r="KPS73" s="66"/>
      <c r="KPT73" s="66"/>
      <c r="KPU73" s="66"/>
      <c r="KPV73" s="66"/>
      <c r="KPW73" s="66"/>
      <c r="KPX73" s="66"/>
      <c r="KPY73" s="66"/>
      <c r="KPZ73" s="66"/>
      <c r="KQA73" s="66"/>
      <c r="KQB73" s="66"/>
      <c r="KQC73" s="66"/>
      <c r="KQD73" s="66"/>
      <c r="KQE73" s="66"/>
      <c r="KQF73" s="66"/>
      <c r="KQG73" s="66"/>
      <c r="KQH73" s="66"/>
      <c r="KQI73" s="66"/>
      <c r="KQJ73" s="66"/>
      <c r="KQK73" s="66"/>
      <c r="KQL73" s="66"/>
      <c r="KQM73" s="66"/>
      <c r="KQN73" s="66"/>
      <c r="KQO73" s="66"/>
      <c r="KQP73" s="66"/>
      <c r="KQQ73" s="66"/>
      <c r="KQR73" s="66"/>
      <c r="KQS73" s="66"/>
      <c r="KQT73" s="66"/>
      <c r="KQU73" s="66"/>
      <c r="KQV73" s="66"/>
      <c r="KQW73" s="66"/>
      <c r="KQX73" s="66"/>
      <c r="KQY73" s="66"/>
      <c r="KQZ73" s="66"/>
      <c r="KRA73" s="66"/>
      <c r="KRB73" s="66"/>
      <c r="KRC73" s="66"/>
      <c r="KRD73" s="66"/>
      <c r="KRE73" s="66"/>
      <c r="KRF73" s="66"/>
      <c r="KRG73" s="66"/>
      <c r="KRH73" s="66"/>
      <c r="KRI73" s="66"/>
      <c r="KRJ73" s="66"/>
      <c r="KRK73" s="66"/>
      <c r="KRL73" s="66"/>
      <c r="KRM73" s="66"/>
      <c r="KRN73" s="66"/>
      <c r="KRO73" s="66"/>
      <c r="KRP73" s="66"/>
      <c r="KRQ73" s="66"/>
      <c r="KRR73" s="66"/>
      <c r="KRS73" s="66"/>
      <c r="KRT73" s="66"/>
      <c r="KRU73" s="66"/>
      <c r="KRV73" s="66"/>
      <c r="KRW73" s="66"/>
      <c r="KRX73" s="66"/>
      <c r="KRY73" s="66"/>
      <c r="KRZ73" s="66"/>
      <c r="KSA73" s="66"/>
      <c r="KSB73" s="66"/>
      <c r="KSC73" s="66"/>
      <c r="KSD73" s="66"/>
      <c r="KSE73" s="66"/>
      <c r="KSF73" s="66"/>
      <c r="KSG73" s="66"/>
      <c r="KSH73" s="66"/>
      <c r="KSI73" s="66"/>
      <c r="KSJ73" s="66"/>
      <c r="KSK73" s="66"/>
      <c r="KSL73" s="66"/>
      <c r="KSM73" s="66"/>
      <c r="KSN73" s="66"/>
      <c r="KSO73" s="66"/>
      <c r="KSP73" s="66"/>
      <c r="KSQ73" s="66"/>
      <c r="KSR73" s="66"/>
      <c r="KSS73" s="66"/>
      <c r="KST73" s="66"/>
      <c r="KSU73" s="66"/>
      <c r="KSV73" s="66"/>
      <c r="KSW73" s="66"/>
      <c r="KSX73" s="66"/>
      <c r="KSY73" s="66"/>
      <c r="KSZ73" s="66"/>
      <c r="KTA73" s="66"/>
      <c r="KTB73" s="66"/>
      <c r="KTC73" s="66"/>
      <c r="KTD73" s="66"/>
      <c r="KTE73" s="66"/>
      <c r="KTF73" s="66"/>
      <c r="KTG73" s="66"/>
      <c r="KTH73" s="66"/>
      <c r="KTI73" s="66"/>
      <c r="KTJ73" s="66"/>
      <c r="KTK73" s="66"/>
      <c r="KTL73" s="66"/>
      <c r="KTM73" s="66"/>
      <c r="KTN73" s="66"/>
      <c r="KTO73" s="66"/>
      <c r="KTP73" s="66"/>
      <c r="KTQ73" s="66"/>
      <c r="KTR73" s="66"/>
      <c r="KTS73" s="66"/>
      <c r="KTT73" s="66"/>
      <c r="KTU73" s="66"/>
      <c r="KTV73" s="66"/>
      <c r="KTW73" s="66"/>
      <c r="KTX73" s="66"/>
      <c r="KTY73" s="66"/>
      <c r="KTZ73" s="66"/>
      <c r="KUA73" s="66"/>
      <c r="KUB73" s="66"/>
      <c r="KUC73" s="66"/>
      <c r="KUD73" s="66"/>
      <c r="KUE73" s="66"/>
      <c r="KUF73" s="66"/>
      <c r="KUG73" s="66"/>
      <c r="KUH73" s="66"/>
      <c r="KUI73" s="66"/>
      <c r="KUJ73" s="66"/>
      <c r="KUK73" s="66"/>
      <c r="KUL73" s="66"/>
      <c r="KUM73" s="66"/>
      <c r="KUN73" s="66"/>
      <c r="KUO73" s="66"/>
      <c r="KUP73" s="66"/>
      <c r="KUQ73" s="66"/>
      <c r="KUR73" s="66"/>
      <c r="KUS73" s="66"/>
      <c r="KUT73" s="66"/>
      <c r="KUU73" s="66"/>
      <c r="KUV73" s="66"/>
      <c r="KUW73" s="66"/>
      <c r="KUX73" s="66"/>
      <c r="KUY73" s="66"/>
      <c r="KUZ73" s="66"/>
      <c r="KVA73" s="66"/>
      <c r="KVB73" s="66"/>
      <c r="KVC73" s="66"/>
      <c r="KVD73" s="66"/>
      <c r="KVE73" s="66"/>
      <c r="KVF73" s="66"/>
      <c r="KVG73" s="66"/>
      <c r="KVH73" s="66"/>
      <c r="KVI73" s="66"/>
      <c r="KVJ73" s="66"/>
      <c r="KVK73" s="66"/>
      <c r="KVL73" s="66"/>
      <c r="KVM73" s="66"/>
      <c r="KVN73" s="66"/>
      <c r="KVO73" s="66"/>
      <c r="KVP73" s="66"/>
      <c r="KVQ73" s="66"/>
      <c r="KVR73" s="66"/>
      <c r="KVS73" s="66"/>
      <c r="KVT73" s="66"/>
      <c r="KVU73" s="66"/>
      <c r="KVV73" s="66"/>
      <c r="KVW73" s="66"/>
      <c r="KVX73" s="66"/>
      <c r="KVY73" s="66"/>
      <c r="KVZ73" s="66"/>
      <c r="KWA73" s="66"/>
      <c r="KWB73" s="66"/>
      <c r="KWC73" s="66"/>
      <c r="KWD73" s="66"/>
      <c r="KWE73" s="66"/>
      <c r="KWF73" s="66"/>
      <c r="KWG73" s="66"/>
      <c r="KWH73" s="66"/>
      <c r="KWI73" s="66"/>
      <c r="KWJ73" s="66"/>
      <c r="KWK73" s="66"/>
      <c r="KWL73" s="66"/>
      <c r="KWM73" s="66"/>
      <c r="KWN73" s="66"/>
      <c r="KWO73" s="66"/>
      <c r="KWP73" s="66"/>
      <c r="KWQ73" s="66"/>
      <c r="KWR73" s="66"/>
      <c r="KWS73" s="66"/>
      <c r="KWT73" s="66"/>
      <c r="KWU73" s="66"/>
      <c r="KWV73" s="66"/>
      <c r="KWW73" s="66"/>
      <c r="KWX73" s="66"/>
      <c r="KWY73" s="66"/>
      <c r="KWZ73" s="66"/>
      <c r="KXA73" s="66"/>
      <c r="KXB73" s="66"/>
      <c r="KXC73" s="66"/>
      <c r="KXD73" s="66"/>
      <c r="KXE73" s="66"/>
      <c r="KXF73" s="66"/>
      <c r="KXG73" s="66"/>
      <c r="KXH73" s="66"/>
      <c r="KXI73" s="66"/>
      <c r="KXJ73" s="66"/>
      <c r="KXK73" s="66"/>
      <c r="KXL73" s="66"/>
      <c r="KXM73" s="66"/>
      <c r="KXN73" s="66"/>
      <c r="KXO73" s="66"/>
      <c r="KXP73" s="66"/>
      <c r="KXQ73" s="66"/>
      <c r="KXR73" s="66"/>
      <c r="KXS73" s="66"/>
      <c r="KXT73" s="66"/>
      <c r="KXU73" s="66"/>
      <c r="KXV73" s="66"/>
      <c r="KXW73" s="66"/>
      <c r="KXX73" s="66"/>
      <c r="KXY73" s="66"/>
      <c r="KXZ73" s="66"/>
      <c r="KYA73" s="66"/>
      <c r="KYB73" s="66"/>
      <c r="KYC73" s="66"/>
      <c r="KYD73" s="66"/>
      <c r="KYE73" s="66"/>
      <c r="KYF73" s="66"/>
      <c r="KYG73" s="66"/>
      <c r="KYH73" s="66"/>
      <c r="KYI73" s="66"/>
      <c r="KYJ73" s="66"/>
      <c r="KYK73" s="66"/>
      <c r="KYL73" s="66"/>
      <c r="KYM73" s="66"/>
      <c r="KYN73" s="66"/>
      <c r="KYO73" s="66"/>
      <c r="KYP73" s="66"/>
      <c r="KYQ73" s="66"/>
      <c r="KYR73" s="66"/>
      <c r="KYS73" s="66"/>
      <c r="KYT73" s="66"/>
      <c r="KYU73" s="66"/>
      <c r="KYV73" s="66"/>
      <c r="KYW73" s="66"/>
      <c r="KYX73" s="66"/>
      <c r="KYY73" s="66"/>
      <c r="KYZ73" s="66"/>
      <c r="KZA73" s="66"/>
      <c r="KZB73" s="66"/>
      <c r="KZC73" s="66"/>
      <c r="KZD73" s="66"/>
      <c r="KZE73" s="66"/>
      <c r="KZF73" s="66"/>
      <c r="KZG73" s="66"/>
      <c r="KZH73" s="66"/>
      <c r="KZI73" s="66"/>
      <c r="KZJ73" s="66"/>
      <c r="KZK73" s="66"/>
      <c r="KZL73" s="66"/>
      <c r="KZM73" s="66"/>
      <c r="KZN73" s="66"/>
      <c r="KZO73" s="66"/>
      <c r="KZP73" s="66"/>
      <c r="KZQ73" s="66"/>
      <c r="KZR73" s="66"/>
      <c r="KZS73" s="66"/>
      <c r="KZT73" s="66"/>
      <c r="KZU73" s="66"/>
      <c r="KZV73" s="66"/>
      <c r="KZW73" s="66"/>
      <c r="KZX73" s="66"/>
      <c r="KZY73" s="66"/>
      <c r="KZZ73" s="66"/>
      <c r="LAA73" s="66"/>
      <c r="LAB73" s="66"/>
      <c r="LAC73" s="66"/>
      <c r="LAD73" s="66"/>
      <c r="LAE73" s="66"/>
      <c r="LAF73" s="66"/>
      <c r="LAG73" s="66"/>
      <c r="LAH73" s="66"/>
      <c r="LAI73" s="66"/>
      <c r="LAJ73" s="66"/>
      <c r="LAK73" s="66"/>
      <c r="LAL73" s="66"/>
      <c r="LAM73" s="66"/>
      <c r="LAN73" s="66"/>
      <c r="LAO73" s="66"/>
      <c r="LAP73" s="66"/>
      <c r="LAQ73" s="66"/>
      <c r="LAR73" s="66"/>
      <c r="LAS73" s="66"/>
      <c r="LAT73" s="66"/>
      <c r="LAU73" s="66"/>
      <c r="LAV73" s="66"/>
      <c r="LAW73" s="66"/>
      <c r="LAX73" s="66"/>
      <c r="LAY73" s="66"/>
      <c r="LAZ73" s="66"/>
      <c r="LBA73" s="66"/>
      <c r="LBB73" s="66"/>
      <c r="LBC73" s="66"/>
      <c r="LBD73" s="66"/>
      <c r="LBE73" s="66"/>
      <c r="LBF73" s="66"/>
      <c r="LBG73" s="66"/>
      <c r="LBH73" s="66"/>
      <c r="LBI73" s="66"/>
      <c r="LBJ73" s="66"/>
      <c r="LBK73" s="66"/>
      <c r="LBL73" s="66"/>
      <c r="LBM73" s="66"/>
      <c r="LBN73" s="66"/>
      <c r="LBO73" s="66"/>
      <c r="LBP73" s="66"/>
      <c r="LBQ73" s="66"/>
      <c r="LBR73" s="66"/>
      <c r="LBS73" s="66"/>
      <c r="LBT73" s="66"/>
      <c r="LBU73" s="66"/>
      <c r="LBV73" s="66"/>
      <c r="LBW73" s="66"/>
      <c r="LBX73" s="66"/>
      <c r="LBY73" s="66"/>
      <c r="LBZ73" s="66"/>
      <c r="LCA73" s="66"/>
      <c r="LCB73" s="66"/>
      <c r="LCC73" s="66"/>
      <c r="LCD73" s="66"/>
      <c r="LCE73" s="66"/>
      <c r="LCF73" s="66"/>
      <c r="LCG73" s="66"/>
      <c r="LCH73" s="66"/>
      <c r="LCI73" s="66"/>
      <c r="LCJ73" s="66"/>
      <c r="LCK73" s="66"/>
      <c r="LCL73" s="66"/>
      <c r="LCM73" s="66"/>
      <c r="LCN73" s="66"/>
      <c r="LCO73" s="66"/>
      <c r="LCP73" s="66"/>
      <c r="LCQ73" s="66"/>
      <c r="LCR73" s="66"/>
      <c r="LCS73" s="66"/>
      <c r="LCT73" s="66"/>
      <c r="LCU73" s="66"/>
      <c r="LCV73" s="66"/>
      <c r="LCW73" s="66"/>
      <c r="LCX73" s="66"/>
      <c r="LCY73" s="66"/>
      <c r="LCZ73" s="66"/>
      <c r="LDA73" s="66"/>
      <c r="LDB73" s="66"/>
      <c r="LDC73" s="66"/>
      <c r="LDD73" s="66"/>
      <c r="LDE73" s="66"/>
      <c r="LDF73" s="66"/>
      <c r="LDG73" s="66"/>
      <c r="LDH73" s="66"/>
      <c r="LDI73" s="66"/>
      <c r="LDJ73" s="66"/>
      <c r="LDK73" s="66"/>
      <c r="LDL73" s="66"/>
      <c r="LDM73" s="66"/>
      <c r="LDN73" s="66"/>
      <c r="LDO73" s="66"/>
      <c r="LDP73" s="66"/>
      <c r="LDQ73" s="66"/>
      <c r="LDR73" s="66"/>
      <c r="LDS73" s="66"/>
      <c r="LDT73" s="66"/>
      <c r="LDU73" s="66"/>
      <c r="LDV73" s="66"/>
      <c r="LDW73" s="66"/>
      <c r="LDX73" s="66"/>
      <c r="LDY73" s="66"/>
      <c r="LDZ73" s="66"/>
      <c r="LEA73" s="66"/>
      <c r="LEB73" s="66"/>
      <c r="LEC73" s="66"/>
      <c r="LED73" s="66"/>
      <c r="LEE73" s="66"/>
      <c r="LEF73" s="66"/>
      <c r="LEG73" s="66"/>
      <c r="LEH73" s="66"/>
      <c r="LEI73" s="66"/>
      <c r="LEJ73" s="66"/>
      <c r="LEK73" s="66"/>
      <c r="LEL73" s="66"/>
      <c r="LEM73" s="66"/>
      <c r="LEN73" s="66"/>
      <c r="LEO73" s="66"/>
      <c r="LEP73" s="66"/>
      <c r="LEQ73" s="66"/>
      <c r="LER73" s="66"/>
      <c r="LES73" s="66"/>
      <c r="LET73" s="66"/>
      <c r="LEU73" s="66"/>
      <c r="LEV73" s="66"/>
      <c r="LEW73" s="66"/>
      <c r="LEX73" s="66"/>
      <c r="LEY73" s="66"/>
      <c r="LEZ73" s="66"/>
      <c r="LFA73" s="66"/>
      <c r="LFB73" s="66"/>
      <c r="LFC73" s="66"/>
      <c r="LFD73" s="66"/>
      <c r="LFE73" s="66"/>
      <c r="LFF73" s="66"/>
      <c r="LFG73" s="66"/>
      <c r="LFH73" s="66"/>
      <c r="LFI73" s="66"/>
      <c r="LFJ73" s="66"/>
      <c r="LFK73" s="66"/>
      <c r="LFL73" s="66"/>
      <c r="LFM73" s="66"/>
      <c r="LFN73" s="66"/>
      <c r="LFO73" s="66"/>
      <c r="LFP73" s="66"/>
      <c r="LFQ73" s="66"/>
      <c r="LFR73" s="66"/>
      <c r="LFS73" s="66"/>
      <c r="LFT73" s="66"/>
      <c r="LFU73" s="66"/>
      <c r="LFV73" s="66"/>
      <c r="LFW73" s="66"/>
      <c r="LFX73" s="66"/>
      <c r="LFY73" s="66"/>
      <c r="LFZ73" s="66"/>
      <c r="LGA73" s="66"/>
      <c r="LGB73" s="66"/>
      <c r="LGC73" s="66"/>
      <c r="LGD73" s="66"/>
      <c r="LGE73" s="66"/>
      <c r="LGF73" s="66"/>
      <c r="LGG73" s="66"/>
      <c r="LGH73" s="66"/>
      <c r="LGI73" s="66"/>
      <c r="LGJ73" s="66"/>
      <c r="LGK73" s="66"/>
      <c r="LGL73" s="66"/>
      <c r="LGM73" s="66"/>
      <c r="LGN73" s="66"/>
      <c r="LGO73" s="66"/>
      <c r="LGP73" s="66"/>
      <c r="LGQ73" s="66"/>
      <c r="LGR73" s="66"/>
      <c r="LGS73" s="66"/>
      <c r="LGT73" s="66"/>
      <c r="LGU73" s="66"/>
      <c r="LGV73" s="66"/>
      <c r="LGW73" s="66"/>
      <c r="LGX73" s="66"/>
      <c r="LGY73" s="66"/>
      <c r="LGZ73" s="66"/>
      <c r="LHA73" s="66"/>
      <c r="LHB73" s="66"/>
      <c r="LHC73" s="66"/>
      <c r="LHD73" s="66"/>
      <c r="LHE73" s="66"/>
      <c r="LHF73" s="66"/>
      <c r="LHG73" s="66"/>
      <c r="LHH73" s="66"/>
      <c r="LHI73" s="66"/>
      <c r="LHJ73" s="66"/>
      <c r="LHK73" s="66"/>
      <c r="LHL73" s="66"/>
      <c r="LHM73" s="66"/>
      <c r="LHN73" s="66"/>
      <c r="LHO73" s="66"/>
      <c r="LHP73" s="66"/>
      <c r="LHQ73" s="66"/>
      <c r="LHR73" s="66"/>
      <c r="LHS73" s="66"/>
      <c r="LHT73" s="66"/>
      <c r="LHU73" s="66"/>
      <c r="LHV73" s="66"/>
      <c r="LHW73" s="66"/>
      <c r="LHX73" s="66"/>
      <c r="LHY73" s="66"/>
      <c r="LHZ73" s="66"/>
      <c r="LIA73" s="66"/>
      <c r="LIB73" s="66"/>
      <c r="LIC73" s="66"/>
      <c r="LID73" s="66"/>
      <c r="LIE73" s="66"/>
      <c r="LIF73" s="66"/>
      <c r="LIG73" s="66"/>
      <c r="LIH73" s="66"/>
      <c r="LII73" s="66"/>
      <c r="LIJ73" s="66"/>
      <c r="LIK73" s="66"/>
      <c r="LIL73" s="66"/>
      <c r="LIM73" s="66"/>
      <c r="LIN73" s="66"/>
      <c r="LIO73" s="66"/>
      <c r="LIP73" s="66"/>
      <c r="LIQ73" s="66"/>
      <c r="LIR73" s="66"/>
      <c r="LIS73" s="66"/>
      <c r="LIT73" s="66"/>
      <c r="LIU73" s="66"/>
      <c r="LIV73" s="66"/>
      <c r="LIW73" s="66"/>
      <c r="LIX73" s="66"/>
      <c r="LIY73" s="66"/>
      <c r="LIZ73" s="66"/>
      <c r="LJA73" s="66"/>
      <c r="LJB73" s="66"/>
      <c r="LJC73" s="66"/>
      <c r="LJD73" s="66"/>
      <c r="LJE73" s="66"/>
      <c r="LJF73" s="66"/>
      <c r="LJG73" s="66"/>
      <c r="LJH73" s="66"/>
      <c r="LJI73" s="66"/>
      <c r="LJJ73" s="66"/>
      <c r="LJK73" s="66"/>
      <c r="LJL73" s="66"/>
      <c r="LJM73" s="66"/>
      <c r="LJN73" s="66"/>
      <c r="LJO73" s="66"/>
      <c r="LJP73" s="66"/>
      <c r="LJQ73" s="66"/>
      <c r="LJR73" s="66"/>
      <c r="LJS73" s="66"/>
      <c r="LJT73" s="66"/>
      <c r="LJU73" s="66"/>
      <c r="LJV73" s="66"/>
      <c r="LJW73" s="66"/>
      <c r="LJX73" s="66"/>
      <c r="LJY73" s="66"/>
      <c r="LJZ73" s="66"/>
      <c r="LKA73" s="66"/>
      <c r="LKB73" s="66"/>
      <c r="LKC73" s="66"/>
      <c r="LKD73" s="66"/>
      <c r="LKE73" s="66"/>
      <c r="LKF73" s="66"/>
      <c r="LKG73" s="66"/>
      <c r="LKH73" s="66"/>
      <c r="LKI73" s="66"/>
      <c r="LKJ73" s="66"/>
      <c r="LKK73" s="66"/>
      <c r="LKL73" s="66"/>
      <c r="LKM73" s="66"/>
      <c r="LKN73" s="66"/>
      <c r="LKO73" s="66"/>
      <c r="LKP73" s="66"/>
      <c r="LKQ73" s="66"/>
      <c r="LKR73" s="66"/>
      <c r="LKS73" s="66"/>
      <c r="LKT73" s="66"/>
      <c r="LKU73" s="66"/>
      <c r="LKV73" s="66"/>
      <c r="LKW73" s="66"/>
      <c r="LKX73" s="66"/>
      <c r="LKY73" s="66"/>
      <c r="LKZ73" s="66"/>
      <c r="LLA73" s="66"/>
      <c r="LLB73" s="66"/>
      <c r="LLC73" s="66"/>
      <c r="LLD73" s="66"/>
      <c r="LLE73" s="66"/>
      <c r="LLF73" s="66"/>
      <c r="LLG73" s="66"/>
      <c r="LLH73" s="66"/>
      <c r="LLI73" s="66"/>
      <c r="LLJ73" s="66"/>
      <c r="LLK73" s="66"/>
      <c r="LLL73" s="66"/>
      <c r="LLM73" s="66"/>
      <c r="LLN73" s="66"/>
      <c r="LLO73" s="66"/>
      <c r="LLP73" s="66"/>
      <c r="LLQ73" s="66"/>
      <c r="LLR73" s="66"/>
      <c r="LLS73" s="66"/>
      <c r="LLT73" s="66"/>
      <c r="LLU73" s="66"/>
      <c r="LLV73" s="66"/>
      <c r="LLW73" s="66"/>
      <c r="LLX73" s="66"/>
      <c r="LLY73" s="66"/>
      <c r="LLZ73" s="66"/>
      <c r="LMA73" s="66"/>
      <c r="LMB73" s="66"/>
      <c r="LMC73" s="66"/>
      <c r="LMD73" s="66"/>
      <c r="LME73" s="66"/>
      <c r="LMF73" s="66"/>
      <c r="LMG73" s="66"/>
      <c r="LMH73" s="66"/>
      <c r="LMI73" s="66"/>
      <c r="LMJ73" s="66"/>
      <c r="LMK73" s="66"/>
      <c r="LML73" s="66"/>
      <c r="LMM73" s="66"/>
      <c r="LMN73" s="66"/>
      <c r="LMO73" s="66"/>
      <c r="LMP73" s="66"/>
      <c r="LMQ73" s="66"/>
      <c r="LMR73" s="66"/>
      <c r="LMS73" s="66"/>
      <c r="LMT73" s="66"/>
      <c r="LMU73" s="66"/>
      <c r="LMV73" s="66"/>
      <c r="LMW73" s="66"/>
      <c r="LMX73" s="66"/>
      <c r="LMY73" s="66"/>
      <c r="LMZ73" s="66"/>
      <c r="LNA73" s="66"/>
      <c r="LNB73" s="66"/>
      <c r="LNC73" s="66"/>
      <c r="LND73" s="66"/>
      <c r="LNE73" s="66"/>
      <c r="LNF73" s="66"/>
      <c r="LNG73" s="66"/>
      <c r="LNH73" s="66"/>
      <c r="LNI73" s="66"/>
      <c r="LNJ73" s="66"/>
      <c r="LNK73" s="66"/>
      <c r="LNL73" s="66"/>
      <c r="LNM73" s="66"/>
      <c r="LNN73" s="66"/>
      <c r="LNO73" s="66"/>
      <c r="LNP73" s="66"/>
      <c r="LNQ73" s="66"/>
      <c r="LNR73" s="66"/>
      <c r="LNS73" s="66"/>
      <c r="LNT73" s="66"/>
      <c r="LNU73" s="66"/>
      <c r="LNV73" s="66"/>
      <c r="LNW73" s="66"/>
      <c r="LNX73" s="66"/>
      <c r="LNY73" s="66"/>
      <c r="LNZ73" s="66"/>
      <c r="LOA73" s="66"/>
      <c r="LOB73" s="66"/>
      <c r="LOC73" s="66"/>
      <c r="LOD73" s="66"/>
      <c r="LOE73" s="66"/>
      <c r="LOF73" s="66"/>
      <c r="LOG73" s="66"/>
      <c r="LOH73" s="66"/>
      <c r="LOI73" s="66"/>
      <c r="LOJ73" s="66"/>
      <c r="LOK73" s="66"/>
      <c r="LOL73" s="66"/>
      <c r="LOM73" s="66"/>
      <c r="LON73" s="66"/>
      <c r="LOO73" s="66"/>
      <c r="LOP73" s="66"/>
      <c r="LOQ73" s="66"/>
      <c r="LOR73" s="66"/>
      <c r="LOS73" s="66"/>
      <c r="LOT73" s="66"/>
      <c r="LOU73" s="66"/>
      <c r="LOV73" s="66"/>
      <c r="LOW73" s="66"/>
      <c r="LOX73" s="66"/>
      <c r="LOY73" s="66"/>
      <c r="LOZ73" s="66"/>
      <c r="LPA73" s="66"/>
      <c r="LPB73" s="66"/>
      <c r="LPC73" s="66"/>
      <c r="LPD73" s="66"/>
      <c r="LPE73" s="66"/>
      <c r="LPF73" s="66"/>
      <c r="LPG73" s="66"/>
      <c r="LPH73" s="66"/>
      <c r="LPI73" s="66"/>
      <c r="LPJ73" s="66"/>
      <c r="LPK73" s="66"/>
      <c r="LPL73" s="66"/>
      <c r="LPM73" s="66"/>
      <c r="LPN73" s="66"/>
      <c r="LPO73" s="66"/>
      <c r="LPP73" s="66"/>
      <c r="LPQ73" s="66"/>
      <c r="LPR73" s="66"/>
      <c r="LPS73" s="66"/>
      <c r="LPT73" s="66"/>
      <c r="LPU73" s="66"/>
      <c r="LPV73" s="66"/>
      <c r="LPW73" s="66"/>
      <c r="LPX73" s="66"/>
      <c r="LPY73" s="66"/>
      <c r="LPZ73" s="66"/>
      <c r="LQA73" s="66"/>
      <c r="LQB73" s="66"/>
      <c r="LQC73" s="66"/>
      <c r="LQD73" s="66"/>
      <c r="LQE73" s="66"/>
      <c r="LQF73" s="66"/>
      <c r="LQG73" s="66"/>
      <c r="LQH73" s="66"/>
      <c r="LQI73" s="66"/>
      <c r="LQJ73" s="66"/>
      <c r="LQK73" s="66"/>
      <c r="LQL73" s="66"/>
      <c r="LQM73" s="66"/>
      <c r="LQN73" s="66"/>
      <c r="LQO73" s="66"/>
      <c r="LQP73" s="66"/>
      <c r="LQQ73" s="66"/>
      <c r="LQR73" s="66"/>
      <c r="LQS73" s="66"/>
      <c r="LQT73" s="66"/>
      <c r="LQU73" s="66"/>
      <c r="LQV73" s="66"/>
      <c r="LQW73" s="66"/>
      <c r="LQX73" s="66"/>
      <c r="LQY73" s="66"/>
      <c r="LQZ73" s="66"/>
      <c r="LRA73" s="66"/>
      <c r="LRB73" s="66"/>
      <c r="LRC73" s="66"/>
      <c r="LRD73" s="66"/>
      <c r="LRE73" s="66"/>
      <c r="LRF73" s="66"/>
      <c r="LRG73" s="66"/>
      <c r="LRH73" s="66"/>
      <c r="LRI73" s="66"/>
      <c r="LRJ73" s="66"/>
      <c r="LRK73" s="66"/>
      <c r="LRL73" s="66"/>
      <c r="LRM73" s="66"/>
      <c r="LRN73" s="66"/>
      <c r="LRO73" s="66"/>
      <c r="LRP73" s="66"/>
      <c r="LRQ73" s="66"/>
      <c r="LRR73" s="66"/>
      <c r="LRS73" s="66"/>
      <c r="LRT73" s="66"/>
      <c r="LRU73" s="66"/>
      <c r="LRV73" s="66"/>
      <c r="LRW73" s="66"/>
      <c r="LRX73" s="66"/>
      <c r="LRY73" s="66"/>
      <c r="LRZ73" s="66"/>
      <c r="LSA73" s="66"/>
      <c r="LSB73" s="66"/>
      <c r="LSC73" s="66"/>
      <c r="LSD73" s="66"/>
      <c r="LSE73" s="66"/>
      <c r="LSF73" s="66"/>
      <c r="LSG73" s="66"/>
      <c r="LSH73" s="66"/>
      <c r="LSI73" s="66"/>
      <c r="LSJ73" s="66"/>
      <c r="LSK73" s="66"/>
      <c r="LSL73" s="66"/>
      <c r="LSM73" s="66"/>
      <c r="LSN73" s="66"/>
      <c r="LSO73" s="66"/>
      <c r="LSP73" s="66"/>
      <c r="LSQ73" s="66"/>
      <c r="LSR73" s="66"/>
      <c r="LSS73" s="66"/>
      <c r="LST73" s="66"/>
      <c r="LSU73" s="66"/>
      <c r="LSV73" s="66"/>
      <c r="LSW73" s="66"/>
      <c r="LSX73" s="66"/>
      <c r="LSY73" s="66"/>
      <c r="LSZ73" s="66"/>
      <c r="LTA73" s="66"/>
      <c r="LTB73" s="66"/>
      <c r="LTC73" s="66"/>
      <c r="LTD73" s="66"/>
      <c r="LTE73" s="66"/>
      <c r="LTF73" s="66"/>
      <c r="LTG73" s="66"/>
      <c r="LTH73" s="66"/>
      <c r="LTI73" s="66"/>
      <c r="LTJ73" s="66"/>
      <c r="LTK73" s="66"/>
      <c r="LTL73" s="66"/>
      <c r="LTM73" s="66"/>
      <c r="LTN73" s="66"/>
      <c r="LTO73" s="66"/>
      <c r="LTP73" s="66"/>
      <c r="LTQ73" s="66"/>
      <c r="LTR73" s="66"/>
      <c r="LTS73" s="66"/>
      <c r="LTT73" s="66"/>
      <c r="LTU73" s="66"/>
      <c r="LTV73" s="66"/>
      <c r="LTW73" s="66"/>
      <c r="LTX73" s="66"/>
      <c r="LTY73" s="66"/>
      <c r="LTZ73" s="66"/>
      <c r="LUA73" s="66"/>
      <c r="LUB73" s="66"/>
      <c r="LUC73" s="66"/>
      <c r="LUD73" s="66"/>
      <c r="LUE73" s="66"/>
      <c r="LUF73" s="66"/>
      <c r="LUG73" s="66"/>
      <c r="LUH73" s="66"/>
      <c r="LUI73" s="66"/>
      <c r="LUJ73" s="66"/>
      <c r="LUK73" s="66"/>
      <c r="LUL73" s="66"/>
      <c r="LUM73" s="66"/>
      <c r="LUN73" s="66"/>
      <c r="LUO73" s="66"/>
      <c r="LUP73" s="66"/>
      <c r="LUQ73" s="66"/>
      <c r="LUR73" s="66"/>
      <c r="LUS73" s="66"/>
      <c r="LUT73" s="66"/>
      <c r="LUU73" s="66"/>
      <c r="LUV73" s="66"/>
      <c r="LUW73" s="66"/>
      <c r="LUX73" s="66"/>
      <c r="LUY73" s="66"/>
      <c r="LUZ73" s="66"/>
      <c r="LVA73" s="66"/>
      <c r="LVB73" s="66"/>
      <c r="LVC73" s="66"/>
      <c r="LVD73" s="66"/>
      <c r="LVE73" s="66"/>
      <c r="LVF73" s="66"/>
      <c r="LVG73" s="66"/>
      <c r="LVH73" s="66"/>
      <c r="LVI73" s="66"/>
      <c r="LVJ73" s="66"/>
      <c r="LVK73" s="66"/>
      <c r="LVL73" s="66"/>
      <c r="LVM73" s="66"/>
      <c r="LVN73" s="66"/>
      <c r="LVO73" s="66"/>
      <c r="LVP73" s="66"/>
      <c r="LVQ73" s="66"/>
      <c r="LVR73" s="66"/>
      <c r="LVS73" s="66"/>
      <c r="LVT73" s="66"/>
      <c r="LVU73" s="66"/>
      <c r="LVV73" s="66"/>
      <c r="LVW73" s="66"/>
      <c r="LVX73" s="66"/>
      <c r="LVY73" s="66"/>
      <c r="LVZ73" s="66"/>
      <c r="LWA73" s="66"/>
      <c r="LWB73" s="66"/>
      <c r="LWC73" s="66"/>
      <c r="LWD73" s="66"/>
      <c r="LWE73" s="66"/>
      <c r="LWF73" s="66"/>
      <c r="LWG73" s="66"/>
      <c r="LWH73" s="66"/>
      <c r="LWI73" s="66"/>
      <c r="LWJ73" s="66"/>
      <c r="LWK73" s="66"/>
      <c r="LWL73" s="66"/>
      <c r="LWM73" s="66"/>
      <c r="LWN73" s="66"/>
      <c r="LWO73" s="66"/>
      <c r="LWP73" s="66"/>
      <c r="LWQ73" s="66"/>
      <c r="LWR73" s="66"/>
      <c r="LWS73" s="66"/>
      <c r="LWT73" s="66"/>
      <c r="LWU73" s="66"/>
      <c r="LWV73" s="66"/>
      <c r="LWW73" s="66"/>
      <c r="LWX73" s="66"/>
      <c r="LWY73" s="66"/>
      <c r="LWZ73" s="66"/>
      <c r="LXA73" s="66"/>
      <c r="LXB73" s="66"/>
      <c r="LXC73" s="66"/>
      <c r="LXD73" s="66"/>
      <c r="LXE73" s="66"/>
      <c r="LXF73" s="66"/>
      <c r="LXG73" s="66"/>
      <c r="LXH73" s="66"/>
      <c r="LXI73" s="66"/>
      <c r="LXJ73" s="66"/>
      <c r="LXK73" s="66"/>
      <c r="LXL73" s="66"/>
      <c r="LXM73" s="66"/>
      <c r="LXN73" s="66"/>
      <c r="LXO73" s="66"/>
      <c r="LXP73" s="66"/>
      <c r="LXQ73" s="66"/>
      <c r="LXR73" s="66"/>
      <c r="LXS73" s="66"/>
      <c r="LXT73" s="66"/>
      <c r="LXU73" s="66"/>
      <c r="LXV73" s="66"/>
      <c r="LXW73" s="66"/>
      <c r="LXX73" s="66"/>
      <c r="LXY73" s="66"/>
      <c r="LXZ73" s="66"/>
      <c r="LYA73" s="66"/>
      <c r="LYB73" s="66"/>
      <c r="LYC73" s="66"/>
      <c r="LYD73" s="66"/>
      <c r="LYE73" s="66"/>
      <c r="LYF73" s="66"/>
      <c r="LYG73" s="66"/>
      <c r="LYH73" s="66"/>
      <c r="LYI73" s="66"/>
      <c r="LYJ73" s="66"/>
      <c r="LYK73" s="66"/>
      <c r="LYL73" s="66"/>
      <c r="LYM73" s="66"/>
      <c r="LYN73" s="66"/>
      <c r="LYO73" s="66"/>
      <c r="LYP73" s="66"/>
      <c r="LYQ73" s="66"/>
      <c r="LYR73" s="66"/>
      <c r="LYS73" s="66"/>
      <c r="LYT73" s="66"/>
      <c r="LYU73" s="66"/>
      <c r="LYV73" s="66"/>
      <c r="LYW73" s="66"/>
      <c r="LYX73" s="66"/>
      <c r="LYY73" s="66"/>
      <c r="LYZ73" s="66"/>
      <c r="LZA73" s="66"/>
      <c r="LZB73" s="66"/>
      <c r="LZC73" s="66"/>
      <c r="LZD73" s="66"/>
      <c r="LZE73" s="66"/>
      <c r="LZF73" s="66"/>
      <c r="LZG73" s="66"/>
      <c r="LZH73" s="66"/>
      <c r="LZI73" s="66"/>
      <c r="LZJ73" s="66"/>
      <c r="LZK73" s="66"/>
      <c r="LZL73" s="66"/>
      <c r="LZM73" s="66"/>
      <c r="LZN73" s="66"/>
      <c r="LZO73" s="66"/>
      <c r="LZP73" s="66"/>
      <c r="LZQ73" s="66"/>
      <c r="LZR73" s="66"/>
      <c r="LZS73" s="66"/>
      <c r="LZT73" s="66"/>
      <c r="LZU73" s="66"/>
      <c r="LZV73" s="66"/>
      <c r="LZW73" s="66"/>
      <c r="LZX73" s="66"/>
      <c r="LZY73" s="66"/>
      <c r="LZZ73" s="66"/>
      <c r="MAA73" s="66"/>
      <c r="MAB73" s="66"/>
      <c r="MAC73" s="66"/>
      <c r="MAD73" s="66"/>
      <c r="MAE73" s="66"/>
      <c r="MAF73" s="66"/>
      <c r="MAG73" s="66"/>
      <c r="MAH73" s="66"/>
      <c r="MAI73" s="66"/>
      <c r="MAJ73" s="66"/>
      <c r="MAK73" s="66"/>
      <c r="MAL73" s="66"/>
      <c r="MAM73" s="66"/>
      <c r="MAN73" s="66"/>
      <c r="MAO73" s="66"/>
      <c r="MAP73" s="66"/>
      <c r="MAQ73" s="66"/>
      <c r="MAR73" s="66"/>
      <c r="MAS73" s="66"/>
      <c r="MAT73" s="66"/>
      <c r="MAU73" s="66"/>
      <c r="MAV73" s="66"/>
      <c r="MAW73" s="66"/>
      <c r="MAX73" s="66"/>
      <c r="MAY73" s="66"/>
      <c r="MAZ73" s="66"/>
      <c r="MBA73" s="66"/>
      <c r="MBB73" s="66"/>
      <c r="MBC73" s="66"/>
      <c r="MBD73" s="66"/>
      <c r="MBE73" s="66"/>
      <c r="MBF73" s="66"/>
      <c r="MBG73" s="66"/>
      <c r="MBH73" s="66"/>
      <c r="MBI73" s="66"/>
      <c r="MBJ73" s="66"/>
      <c r="MBK73" s="66"/>
      <c r="MBL73" s="66"/>
      <c r="MBM73" s="66"/>
      <c r="MBN73" s="66"/>
      <c r="MBO73" s="66"/>
      <c r="MBP73" s="66"/>
      <c r="MBQ73" s="66"/>
      <c r="MBR73" s="66"/>
      <c r="MBS73" s="66"/>
      <c r="MBT73" s="66"/>
      <c r="MBU73" s="66"/>
      <c r="MBV73" s="66"/>
      <c r="MBW73" s="66"/>
      <c r="MBX73" s="66"/>
      <c r="MBY73" s="66"/>
      <c r="MBZ73" s="66"/>
      <c r="MCA73" s="66"/>
      <c r="MCB73" s="66"/>
      <c r="MCC73" s="66"/>
      <c r="MCD73" s="66"/>
      <c r="MCE73" s="66"/>
      <c r="MCF73" s="66"/>
      <c r="MCG73" s="66"/>
      <c r="MCH73" s="66"/>
      <c r="MCI73" s="66"/>
      <c r="MCJ73" s="66"/>
      <c r="MCK73" s="66"/>
      <c r="MCL73" s="66"/>
      <c r="MCM73" s="66"/>
      <c r="MCN73" s="66"/>
      <c r="MCO73" s="66"/>
      <c r="MCP73" s="66"/>
      <c r="MCQ73" s="66"/>
      <c r="MCR73" s="66"/>
      <c r="MCS73" s="66"/>
      <c r="MCT73" s="66"/>
      <c r="MCU73" s="66"/>
      <c r="MCV73" s="66"/>
      <c r="MCW73" s="66"/>
      <c r="MCX73" s="66"/>
      <c r="MCY73" s="66"/>
      <c r="MCZ73" s="66"/>
      <c r="MDA73" s="66"/>
      <c r="MDB73" s="66"/>
      <c r="MDC73" s="66"/>
      <c r="MDD73" s="66"/>
      <c r="MDE73" s="66"/>
      <c r="MDF73" s="66"/>
      <c r="MDG73" s="66"/>
      <c r="MDH73" s="66"/>
      <c r="MDI73" s="66"/>
      <c r="MDJ73" s="66"/>
      <c r="MDK73" s="66"/>
      <c r="MDL73" s="66"/>
      <c r="MDM73" s="66"/>
      <c r="MDN73" s="66"/>
      <c r="MDO73" s="66"/>
      <c r="MDP73" s="66"/>
      <c r="MDQ73" s="66"/>
      <c r="MDR73" s="66"/>
      <c r="MDS73" s="66"/>
      <c r="MDT73" s="66"/>
      <c r="MDU73" s="66"/>
      <c r="MDV73" s="66"/>
      <c r="MDW73" s="66"/>
      <c r="MDX73" s="66"/>
      <c r="MDY73" s="66"/>
      <c r="MDZ73" s="66"/>
      <c r="MEA73" s="66"/>
      <c r="MEB73" s="66"/>
      <c r="MEC73" s="66"/>
      <c r="MED73" s="66"/>
      <c r="MEE73" s="66"/>
      <c r="MEF73" s="66"/>
      <c r="MEG73" s="66"/>
      <c r="MEH73" s="66"/>
      <c r="MEI73" s="66"/>
      <c r="MEJ73" s="66"/>
      <c r="MEK73" s="66"/>
      <c r="MEL73" s="66"/>
      <c r="MEM73" s="66"/>
      <c r="MEN73" s="66"/>
      <c r="MEO73" s="66"/>
      <c r="MEP73" s="66"/>
      <c r="MEQ73" s="66"/>
      <c r="MER73" s="66"/>
      <c r="MES73" s="66"/>
      <c r="MET73" s="66"/>
      <c r="MEU73" s="66"/>
      <c r="MEV73" s="66"/>
      <c r="MEW73" s="66"/>
      <c r="MEX73" s="66"/>
      <c r="MEY73" s="66"/>
      <c r="MEZ73" s="66"/>
      <c r="MFA73" s="66"/>
      <c r="MFB73" s="66"/>
      <c r="MFC73" s="66"/>
      <c r="MFD73" s="66"/>
      <c r="MFE73" s="66"/>
      <c r="MFF73" s="66"/>
      <c r="MFG73" s="66"/>
      <c r="MFH73" s="66"/>
      <c r="MFI73" s="66"/>
      <c r="MFJ73" s="66"/>
      <c r="MFK73" s="66"/>
      <c r="MFL73" s="66"/>
      <c r="MFM73" s="66"/>
      <c r="MFN73" s="66"/>
      <c r="MFO73" s="66"/>
      <c r="MFP73" s="66"/>
      <c r="MFQ73" s="66"/>
      <c r="MFR73" s="66"/>
      <c r="MFS73" s="66"/>
      <c r="MFT73" s="66"/>
      <c r="MFU73" s="66"/>
      <c r="MFV73" s="66"/>
      <c r="MFW73" s="66"/>
      <c r="MFX73" s="66"/>
      <c r="MFY73" s="66"/>
      <c r="MFZ73" s="66"/>
      <c r="MGA73" s="66"/>
      <c r="MGB73" s="66"/>
      <c r="MGC73" s="66"/>
      <c r="MGD73" s="66"/>
      <c r="MGE73" s="66"/>
      <c r="MGF73" s="66"/>
      <c r="MGG73" s="66"/>
      <c r="MGH73" s="66"/>
      <c r="MGI73" s="66"/>
      <c r="MGJ73" s="66"/>
      <c r="MGK73" s="66"/>
      <c r="MGL73" s="66"/>
      <c r="MGM73" s="66"/>
      <c r="MGN73" s="66"/>
      <c r="MGO73" s="66"/>
      <c r="MGP73" s="66"/>
      <c r="MGQ73" s="66"/>
      <c r="MGR73" s="66"/>
      <c r="MGS73" s="66"/>
      <c r="MGT73" s="66"/>
      <c r="MGU73" s="66"/>
      <c r="MGV73" s="66"/>
      <c r="MGW73" s="66"/>
      <c r="MGX73" s="66"/>
      <c r="MGY73" s="66"/>
      <c r="MGZ73" s="66"/>
      <c r="MHA73" s="66"/>
      <c r="MHB73" s="66"/>
      <c r="MHC73" s="66"/>
      <c r="MHD73" s="66"/>
      <c r="MHE73" s="66"/>
      <c r="MHF73" s="66"/>
      <c r="MHG73" s="66"/>
      <c r="MHH73" s="66"/>
      <c r="MHI73" s="66"/>
      <c r="MHJ73" s="66"/>
      <c r="MHK73" s="66"/>
      <c r="MHL73" s="66"/>
      <c r="MHM73" s="66"/>
      <c r="MHN73" s="66"/>
      <c r="MHO73" s="66"/>
      <c r="MHP73" s="66"/>
      <c r="MHQ73" s="66"/>
      <c r="MHR73" s="66"/>
      <c r="MHS73" s="66"/>
      <c r="MHT73" s="66"/>
      <c r="MHU73" s="66"/>
      <c r="MHV73" s="66"/>
      <c r="MHW73" s="66"/>
      <c r="MHX73" s="66"/>
      <c r="MHY73" s="66"/>
      <c r="MHZ73" s="66"/>
      <c r="MIA73" s="66"/>
      <c r="MIB73" s="66"/>
      <c r="MIC73" s="66"/>
      <c r="MID73" s="66"/>
      <c r="MIE73" s="66"/>
      <c r="MIF73" s="66"/>
      <c r="MIG73" s="66"/>
      <c r="MIH73" s="66"/>
      <c r="MII73" s="66"/>
      <c r="MIJ73" s="66"/>
      <c r="MIK73" s="66"/>
      <c r="MIL73" s="66"/>
      <c r="MIM73" s="66"/>
      <c r="MIN73" s="66"/>
      <c r="MIO73" s="66"/>
      <c r="MIP73" s="66"/>
      <c r="MIQ73" s="66"/>
      <c r="MIR73" s="66"/>
      <c r="MIS73" s="66"/>
      <c r="MIT73" s="66"/>
      <c r="MIU73" s="66"/>
      <c r="MIV73" s="66"/>
      <c r="MIW73" s="66"/>
      <c r="MIX73" s="66"/>
      <c r="MIY73" s="66"/>
      <c r="MIZ73" s="66"/>
      <c r="MJA73" s="66"/>
      <c r="MJB73" s="66"/>
      <c r="MJC73" s="66"/>
      <c r="MJD73" s="66"/>
      <c r="MJE73" s="66"/>
      <c r="MJF73" s="66"/>
      <c r="MJG73" s="66"/>
      <c r="MJH73" s="66"/>
      <c r="MJI73" s="66"/>
      <c r="MJJ73" s="66"/>
      <c r="MJK73" s="66"/>
      <c r="MJL73" s="66"/>
      <c r="MJM73" s="66"/>
      <c r="MJN73" s="66"/>
      <c r="MJO73" s="66"/>
      <c r="MJP73" s="66"/>
      <c r="MJQ73" s="66"/>
      <c r="MJR73" s="66"/>
      <c r="MJS73" s="66"/>
      <c r="MJT73" s="66"/>
      <c r="MJU73" s="66"/>
      <c r="MJV73" s="66"/>
      <c r="MJW73" s="66"/>
      <c r="MJX73" s="66"/>
      <c r="MJY73" s="66"/>
      <c r="MJZ73" s="66"/>
      <c r="MKA73" s="66"/>
      <c r="MKB73" s="66"/>
      <c r="MKC73" s="66"/>
      <c r="MKD73" s="66"/>
      <c r="MKE73" s="66"/>
      <c r="MKF73" s="66"/>
      <c r="MKG73" s="66"/>
      <c r="MKH73" s="66"/>
      <c r="MKI73" s="66"/>
      <c r="MKJ73" s="66"/>
      <c r="MKK73" s="66"/>
      <c r="MKL73" s="66"/>
      <c r="MKM73" s="66"/>
      <c r="MKN73" s="66"/>
      <c r="MKO73" s="66"/>
      <c r="MKP73" s="66"/>
      <c r="MKQ73" s="66"/>
      <c r="MKR73" s="66"/>
      <c r="MKS73" s="66"/>
      <c r="MKT73" s="66"/>
      <c r="MKU73" s="66"/>
      <c r="MKV73" s="66"/>
      <c r="MKW73" s="66"/>
      <c r="MKX73" s="66"/>
      <c r="MKY73" s="66"/>
      <c r="MKZ73" s="66"/>
      <c r="MLA73" s="66"/>
      <c r="MLB73" s="66"/>
      <c r="MLC73" s="66"/>
      <c r="MLD73" s="66"/>
      <c r="MLE73" s="66"/>
      <c r="MLF73" s="66"/>
      <c r="MLG73" s="66"/>
      <c r="MLH73" s="66"/>
      <c r="MLI73" s="66"/>
      <c r="MLJ73" s="66"/>
      <c r="MLK73" s="66"/>
      <c r="MLL73" s="66"/>
      <c r="MLM73" s="66"/>
      <c r="MLN73" s="66"/>
      <c r="MLO73" s="66"/>
      <c r="MLP73" s="66"/>
      <c r="MLQ73" s="66"/>
      <c r="MLR73" s="66"/>
      <c r="MLS73" s="66"/>
      <c r="MLT73" s="66"/>
      <c r="MLU73" s="66"/>
      <c r="MLV73" s="66"/>
      <c r="MLW73" s="66"/>
      <c r="MLX73" s="66"/>
      <c r="MLY73" s="66"/>
      <c r="MLZ73" s="66"/>
      <c r="MMA73" s="66"/>
      <c r="MMB73" s="66"/>
      <c r="MMC73" s="66"/>
      <c r="MMD73" s="66"/>
      <c r="MME73" s="66"/>
      <c r="MMF73" s="66"/>
      <c r="MMG73" s="66"/>
      <c r="MMH73" s="66"/>
      <c r="MMI73" s="66"/>
      <c r="MMJ73" s="66"/>
      <c r="MMK73" s="66"/>
      <c r="MML73" s="66"/>
      <c r="MMM73" s="66"/>
      <c r="MMN73" s="66"/>
      <c r="MMO73" s="66"/>
      <c r="MMP73" s="66"/>
      <c r="MMQ73" s="66"/>
      <c r="MMR73" s="66"/>
      <c r="MMS73" s="66"/>
      <c r="MMT73" s="66"/>
      <c r="MMU73" s="66"/>
      <c r="MMV73" s="66"/>
      <c r="MMW73" s="66"/>
      <c r="MMX73" s="66"/>
      <c r="MMY73" s="66"/>
      <c r="MMZ73" s="66"/>
      <c r="MNA73" s="66"/>
      <c r="MNB73" s="66"/>
      <c r="MNC73" s="66"/>
      <c r="MND73" s="66"/>
      <c r="MNE73" s="66"/>
      <c r="MNF73" s="66"/>
      <c r="MNG73" s="66"/>
      <c r="MNH73" s="66"/>
      <c r="MNI73" s="66"/>
      <c r="MNJ73" s="66"/>
      <c r="MNK73" s="66"/>
      <c r="MNL73" s="66"/>
      <c r="MNM73" s="66"/>
      <c r="MNN73" s="66"/>
      <c r="MNO73" s="66"/>
      <c r="MNP73" s="66"/>
      <c r="MNQ73" s="66"/>
      <c r="MNR73" s="66"/>
      <c r="MNS73" s="66"/>
      <c r="MNT73" s="66"/>
      <c r="MNU73" s="66"/>
      <c r="MNV73" s="66"/>
      <c r="MNW73" s="66"/>
      <c r="MNX73" s="66"/>
      <c r="MNY73" s="66"/>
      <c r="MNZ73" s="66"/>
      <c r="MOA73" s="66"/>
      <c r="MOB73" s="66"/>
      <c r="MOC73" s="66"/>
      <c r="MOD73" s="66"/>
      <c r="MOE73" s="66"/>
      <c r="MOF73" s="66"/>
      <c r="MOG73" s="66"/>
      <c r="MOH73" s="66"/>
      <c r="MOI73" s="66"/>
      <c r="MOJ73" s="66"/>
      <c r="MOK73" s="66"/>
      <c r="MOL73" s="66"/>
      <c r="MOM73" s="66"/>
      <c r="MON73" s="66"/>
      <c r="MOO73" s="66"/>
      <c r="MOP73" s="66"/>
      <c r="MOQ73" s="66"/>
      <c r="MOR73" s="66"/>
      <c r="MOS73" s="66"/>
      <c r="MOT73" s="66"/>
      <c r="MOU73" s="66"/>
      <c r="MOV73" s="66"/>
      <c r="MOW73" s="66"/>
      <c r="MOX73" s="66"/>
      <c r="MOY73" s="66"/>
      <c r="MOZ73" s="66"/>
      <c r="MPA73" s="66"/>
      <c r="MPB73" s="66"/>
      <c r="MPC73" s="66"/>
      <c r="MPD73" s="66"/>
      <c r="MPE73" s="66"/>
      <c r="MPF73" s="66"/>
      <c r="MPG73" s="66"/>
      <c r="MPH73" s="66"/>
      <c r="MPI73" s="66"/>
      <c r="MPJ73" s="66"/>
      <c r="MPK73" s="66"/>
      <c r="MPL73" s="66"/>
      <c r="MPM73" s="66"/>
      <c r="MPN73" s="66"/>
      <c r="MPO73" s="66"/>
      <c r="MPP73" s="66"/>
      <c r="MPQ73" s="66"/>
      <c r="MPR73" s="66"/>
      <c r="MPS73" s="66"/>
      <c r="MPT73" s="66"/>
      <c r="MPU73" s="66"/>
      <c r="MPV73" s="66"/>
      <c r="MPW73" s="66"/>
      <c r="MPX73" s="66"/>
      <c r="MPY73" s="66"/>
      <c r="MPZ73" s="66"/>
      <c r="MQA73" s="66"/>
      <c r="MQB73" s="66"/>
      <c r="MQC73" s="66"/>
      <c r="MQD73" s="66"/>
      <c r="MQE73" s="66"/>
      <c r="MQF73" s="66"/>
      <c r="MQG73" s="66"/>
      <c r="MQH73" s="66"/>
      <c r="MQI73" s="66"/>
      <c r="MQJ73" s="66"/>
      <c r="MQK73" s="66"/>
      <c r="MQL73" s="66"/>
      <c r="MQM73" s="66"/>
      <c r="MQN73" s="66"/>
      <c r="MQO73" s="66"/>
      <c r="MQP73" s="66"/>
      <c r="MQQ73" s="66"/>
      <c r="MQR73" s="66"/>
      <c r="MQS73" s="66"/>
      <c r="MQT73" s="66"/>
      <c r="MQU73" s="66"/>
      <c r="MQV73" s="66"/>
      <c r="MQW73" s="66"/>
      <c r="MQX73" s="66"/>
      <c r="MQY73" s="66"/>
      <c r="MQZ73" s="66"/>
      <c r="MRA73" s="66"/>
      <c r="MRB73" s="66"/>
      <c r="MRC73" s="66"/>
      <c r="MRD73" s="66"/>
      <c r="MRE73" s="66"/>
      <c r="MRF73" s="66"/>
      <c r="MRG73" s="66"/>
      <c r="MRH73" s="66"/>
      <c r="MRI73" s="66"/>
      <c r="MRJ73" s="66"/>
      <c r="MRK73" s="66"/>
      <c r="MRL73" s="66"/>
      <c r="MRM73" s="66"/>
      <c r="MRN73" s="66"/>
      <c r="MRO73" s="66"/>
      <c r="MRP73" s="66"/>
      <c r="MRQ73" s="66"/>
      <c r="MRR73" s="66"/>
      <c r="MRS73" s="66"/>
      <c r="MRT73" s="66"/>
      <c r="MRU73" s="66"/>
      <c r="MRV73" s="66"/>
      <c r="MRW73" s="66"/>
      <c r="MRX73" s="66"/>
      <c r="MRY73" s="66"/>
      <c r="MRZ73" s="66"/>
      <c r="MSA73" s="66"/>
      <c r="MSB73" s="66"/>
      <c r="MSC73" s="66"/>
      <c r="MSD73" s="66"/>
      <c r="MSE73" s="66"/>
      <c r="MSF73" s="66"/>
      <c r="MSG73" s="66"/>
      <c r="MSH73" s="66"/>
      <c r="MSI73" s="66"/>
      <c r="MSJ73" s="66"/>
      <c r="MSK73" s="66"/>
      <c r="MSL73" s="66"/>
      <c r="MSM73" s="66"/>
      <c r="MSN73" s="66"/>
      <c r="MSO73" s="66"/>
      <c r="MSP73" s="66"/>
      <c r="MSQ73" s="66"/>
      <c r="MSR73" s="66"/>
      <c r="MSS73" s="66"/>
      <c r="MST73" s="66"/>
      <c r="MSU73" s="66"/>
      <c r="MSV73" s="66"/>
      <c r="MSW73" s="66"/>
      <c r="MSX73" s="66"/>
      <c r="MSY73" s="66"/>
      <c r="MSZ73" s="66"/>
      <c r="MTA73" s="66"/>
      <c r="MTB73" s="66"/>
      <c r="MTC73" s="66"/>
      <c r="MTD73" s="66"/>
      <c r="MTE73" s="66"/>
      <c r="MTF73" s="66"/>
      <c r="MTG73" s="66"/>
      <c r="MTH73" s="66"/>
      <c r="MTI73" s="66"/>
      <c r="MTJ73" s="66"/>
      <c r="MTK73" s="66"/>
      <c r="MTL73" s="66"/>
      <c r="MTM73" s="66"/>
      <c r="MTN73" s="66"/>
      <c r="MTO73" s="66"/>
      <c r="MTP73" s="66"/>
      <c r="MTQ73" s="66"/>
      <c r="MTR73" s="66"/>
      <c r="MTS73" s="66"/>
      <c r="MTT73" s="66"/>
      <c r="MTU73" s="66"/>
      <c r="MTV73" s="66"/>
      <c r="MTW73" s="66"/>
      <c r="MTX73" s="66"/>
      <c r="MTY73" s="66"/>
      <c r="MTZ73" s="66"/>
      <c r="MUA73" s="66"/>
      <c r="MUB73" s="66"/>
      <c r="MUC73" s="66"/>
      <c r="MUD73" s="66"/>
      <c r="MUE73" s="66"/>
      <c r="MUF73" s="66"/>
      <c r="MUG73" s="66"/>
      <c r="MUH73" s="66"/>
      <c r="MUI73" s="66"/>
      <c r="MUJ73" s="66"/>
      <c r="MUK73" s="66"/>
      <c r="MUL73" s="66"/>
      <c r="MUM73" s="66"/>
      <c r="MUN73" s="66"/>
      <c r="MUO73" s="66"/>
      <c r="MUP73" s="66"/>
      <c r="MUQ73" s="66"/>
      <c r="MUR73" s="66"/>
      <c r="MUS73" s="66"/>
      <c r="MUT73" s="66"/>
      <c r="MUU73" s="66"/>
      <c r="MUV73" s="66"/>
      <c r="MUW73" s="66"/>
      <c r="MUX73" s="66"/>
      <c r="MUY73" s="66"/>
      <c r="MUZ73" s="66"/>
      <c r="MVA73" s="66"/>
      <c r="MVB73" s="66"/>
      <c r="MVC73" s="66"/>
      <c r="MVD73" s="66"/>
      <c r="MVE73" s="66"/>
      <c r="MVF73" s="66"/>
      <c r="MVG73" s="66"/>
      <c r="MVH73" s="66"/>
      <c r="MVI73" s="66"/>
      <c r="MVJ73" s="66"/>
      <c r="MVK73" s="66"/>
      <c r="MVL73" s="66"/>
      <c r="MVM73" s="66"/>
      <c r="MVN73" s="66"/>
      <c r="MVO73" s="66"/>
      <c r="MVP73" s="66"/>
      <c r="MVQ73" s="66"/>
      <c r="MVR73" s="66"/>
      <c r="MVS73" s="66"/>
      <c r="MVT73" s="66"/>
      <c r="MVU73" s="66"/>
      <c r="MVV73" s="66"/>
      <c r="MVW73" s="66"/>
      <c r="MVX73" s="66"/>
      <c r="MVY73" s="66"/>
      <c r="MVZ73" s="66"/>
      <c r="MWA73" s="66"/>
      <c r="MWB73" s="66"/>
      <c r="MWC73" s="66"/>
      <c r="MWD73" s="66"/>
      <c r="MWE73" s="66"/>
      <c r="MWF73" s="66"/>
      <c r="MWG73" s="66"/>
      <c r="MWH73" s="66"/>
      <c r="MWI73" s="66"/>
      <c r="MWJ73" s="66"/>
      <c r="MWK73" s="66"/>
      <c r="MWL73" s="66"/>
      <c r="MWM73" s="66"/>
      <c r="MWN73" s="66"/>
      <c r="MWO73" s="66"/>
      <c r="MWP73" s="66"/>
      <c r="MWQ73" s="66"/>
      <c r="MWR73" s="66"/>
      <c r="MWS73" s="66"/>
      <c r="MWT73" s="66"/>
      <c r="MWU73" s="66"/>
      <c r="MWV73" s="66"/>
      <c r="MWW73" s="66"/>
      <c r="MWX73" s="66"/>
      <c r="MWY73" s="66"/>
      <c r="MWZ73" s="66"/>
      <c r="MXA73" s="66"/>
      <c r="MXB73" s="66"/>
      <c r="MXC73" s="66"/>
      <c r="MXD73" s="66"/>
      <c r="MXE73" s="66"/>
      <c r="MXF73" s="66"/>
      <c r="MXG73" s="66"/>
      <c r="MXH73" s="66"/>
      <c r="MXI73" s="66"/>
      <c r="MXJ73" s="66"/>
      <c r="MXK73" s="66"/>
      <c r="MXL73" s="66"/>
      <c r="MXM73" s="66"/>
      <c r="MXN73" s="66"/>
      <c r="MXO73" s="66"/>
      <c r="MXP73" s="66"/>
      <c r="MXQ73" s="66"/>
      <c r="MXR73" s="66"/>
      <c r="MXS73" s="66"/>
      <c r="MXT73" s="66"/>
      <c r="MXU73" s="66"/>
      <c r="MXV73" s="66"/>
      <c r="MXW73" s="66"/>
      <c r="MXX73" s="66"/>
      <c r="MXY73" s="66"/>
      <c r="MXZ73" s="66"/>
      <c r="MYA73" s="66"/>
      <c r="MYB73" s="66"/>
      <c r="MYC73" s="66"/>
      <c r="MYD73" s="66"/>
      <c r="MYE73" s="66"/>
      <c r="MYF73" s="66"/>
      <c r="MYG73" s="66"/>
      <c r="MYH73" s="66"/>
      <c r="MYI73" s="66"/>
      <c r="MYJ73" s="66"/>
      <c r="MYK73" s="66"/>
      <c r="MYL73" s="66"/>
      <c r="MYM73" s="66"/>
      <c r="MYN73" s="66"/>
      <c r="MYO73" s="66"/>
      <c r="MYP73" s="66"/>
      <c r="MYQ73" s="66"/>
      <c r="MYR73" s="66"/>
      <c r="MYS73" s="66"/>
      <c r="MYT73" s="66"/>
      <c r="MYU73" s="66"/>
      <c r="MYV73" s="66"/>
      <c r="MYW73" s="66"/>
      <c r="MYX73" s="66"/>
      <c r="MYY73" s="66"/>
      <c r="MYZ73" s="66"/>
      <c r="MZA73" s="66"/>
      <c r="MZB73" s="66"/>
      <c r="MZC73" s="66"/>
      <c r="MZD73" s="66"/>
      <c r="MZE73" s="66"/>
      <c r="MZF73" s="66"/>
      <c r="MZG73" s="66"/>
      <c r="MZH73" s="66"/>
      <c r="MZI73" s="66"/>
      <c r="MZJ73" s="66"/>
      <c r="MZK73" s="66"/>
      <c r="MZL73" s="66"/>
      <c r="MZM73" s="66"/>
      <c r="MZN73" s="66"/>
      <c r="MZO73" s="66"/>
      <c r="MZP73" s="66"/>
      <c r="MZQ73" s="66"/>
      <c r="MZR73" s="66"/>
      <c r="MZS73" s="66"/>
      <c r="MZT73" s="66"/>
      <c r="MZU73" s="66"/>
      <c r="MZV73" s="66"/>
      <c r="MZW73" s="66"/>
      <c r="MZX73" s="66"/>
      <c r="MZY73" s="66"/>
      <c r="MZZ73" s="66"/>
      <c r="NAA73" s="66"/>
      <c r="NAB73" s="66"/>
      <c r="NAC73" s="66"/>
      <c r="NAD73" s="66"/>
      <c r="NAE73" s="66"/>
      <c r="NAF73" s="66"/>
      <c r="NAG73" s="66"/>
      <c r="NAH73" s="66"/>
      <c r="NAI73" s="66"/>
      <c r="NAJ73" s="66"/>
      <c r="NAK73" s="66"/>
      <c r="NAL73" s="66"/>
      <c r="NAM73" s="66"/>
      <c r="NAN73" s="66"/>
      <c r="NAO73" s="66"/>
      <c r="NAP73" s="66"/>
      <c r="NAQ73" s="66"/>
      <c r="NAR73" s="66"/>
      <c r="NAS73" s="66"/>
      <c r="NAT73" s="66"/>
      <c r="NAU73" s="66"/>
      <c r="NAV73" s="66"/>
      <c r="NAW73" s="66"/>
      <c r="NAX73" s="66"/>
      <c r="NAY73" s="66"/>
      <c r="NAZ73" s="66"/>
      <c r="NBA73" s="66"/>
      <c r="NBB73" s="66"/>
      <c r="NBC73" s="66"/>
      <c r="NBD73" s="66"/>
      <c r="NBE73" s="66"/>
      <c r="NBF73" s="66"/>
      <c r="NBG73" s="66"/>
      <c r="NBH73" s="66"/>
      <c r="NBI73" s="66"/>
      <c r="NBJ73" s="66"/>
      <c r="NBK73" s="66"/>
      <c r="NBL73" s="66"/>
      <c r="NBM73" s="66"/>
      <c r="NBN73" s="66"/>
      <c r="NBO73" s="66"/>
      <c r="NBP73" s="66"/>
      <c r="NBQ73" s="66"/>
      <c r="NBR73" s="66"/>
      <c r="NBS73" s="66"/>
      <c r="NBT73" s="66"/>
      <c r="NBU73" s="66"/>
      <c r="NBV73" s="66"/>
      <c r="NBW73" s="66"/>
      <c r="NBX73" s="66"/>
      <c r="NBY73" s="66"/>
      <c r="NBZ73" s="66"/>
      <c r="NCA73" s="66"/>
      <c r="NCB73" s="66"/>
      <c r="NCC73" s="66"/>
      <c r="NCD73" s="66"/>
      <c r="NCE73" s="66"/>
      <c r="NCF73" s="66"/>
      <c r="NCG73" s="66"/>
      <c r="NCH73" s="66"/>
      <c r="NCI73" s="66"/>
      <c r="NCJ73" s="66"/>
      <c r="NCK73" s="66"/>
      <c r="NCL73" s="66"/>
      <c r="NCM73" s="66"/>
      <c r="NCN73" s="66"/>
      <c r="NCO73" s="66"/>
      <c r="NCP73" s="66"/>
      <c r="NCQ73" s="66"/>
      <c r="NCR73" s="66"/>
      <c r="NCS73" s="66"/>
      <c r="NCT73" s="66"/>
      <c r="NCU73" s="66"/>
      <c r="NCV73" s="66"/>
      <c r="NCW73" s="66"/>
      <c r="NCX73" s="66"/>
      <c r="NCY73" s="66"/>
      <c r="NCZ73" s="66"/>
      <c r="NDA73" s="66"/>
      <c r="NDB73" s="66"/>
      <c r="NDC73" s="66"/>
      <c r="NDD73" s="66"/>
      <c r="NDE73" s="66"/>
      <c r="NDF73" s="66"/>
      <c r="NDG73" s="66"/>
      <c r="NDH73" s="66"/>
      <c r="NDI73" s="66"/>
      <c r="NDJ73" s="66"/>
      <c r="NDK73" s="66"/>
      <c r="NDL73" s="66"/>
      <c r="NDM73" s="66"/>
      <c r="NDN73" s="66"/>
      <c r="NDO73" s="66"/>
      <c r="NDP73" s="66"/>
      <c r="NDQ73" s="66"/>
      <c r="NDR73" s="66"/>
      <c r="NDS73" s="66"/>
      <c r="NDT73" s="66"/>
      <c r="NDU73" s="66"/>
      <c r="NDV73" s="66"/>
      <c r="NDW73" s="66"/>
      <c r="NDX73" s="66"/>
      <c r="NDY73" s="66"/>
      <c r="NDZ73" s="66"/>
      <c r="NEA73" s="66"/>
      <c r="NEB73" s="66"/>
      <c r="NEC73" s="66"/>
      <c r="NED73" s="66"/>
      <c r="NEE73" s="66"/>
      <c r="NEF73" s="66"/>
      <c r="NEG73" s="66"/>
      <c r="NEH73" s="66"/>
      <c r="NEI73" s="66"/>
      <c r="NEJ73" s="66"/>
      <c r="NEK73" s="66"/>
      <c r="NEL73" s="66"/>
      <c r="NEM73" s="66"/>
      <c r="NEN73" s="66"/>
      <c r="NEO73" s="66"/>
      <c r="NEP73" s="66"/>
      <c r="NEQ73" s="66"/>
      <c r="NER73" s="66"/>
      <c r="NES73" s="66"/>
      <c r="NET73" s="66"/>
      <c r="NEU73" s="66"/>
      <c r="NEV73" s="66"/>
      <c r="NEW73" s="66"/>
      <c r="NEX73" s="66"/>
      <c r="NEY73" s="66"/>
      <c r="NEZ73" s="66"/>
      <c r="NFA73" s="66"/>
      <c r="NFB73" s="66"/>
      <c r="NFC73" s="66"/>
      <c r="NFD73" s="66"/>
      <c r="NFE73" s="66"/>
      <c r="NFF73" s="66"/>
      <c r="NFG73" s="66"/>
      <c r="NFH73" s="66"/>
      <c r="NFI73" s="66"/>
      <c r="NFJ73" s="66"/>
      <c r="NFK73" s="66"/>
      <c r="NFL73" s="66"/>
      <c r="NFM73" s="66"/>
      <c r="NFN73" s="66"/>
      <c r="NFO73" s="66"/>
      <c r="NFP73" s="66"/>
      <c r="NFQ73" s="66"/>
      <c r="NFR73" s="66"/>
      <c r="NFS73" s="66"/>
      <c r="NFT73" s="66"/>
      <c r="NFU73" s="66"/>
      <c r="NFV73" s="66"/>
      <c r="NFW73" s="66"/>
      <c r="NFX73" s="66"/>
      <c r="NFY73" s="66"/>
      <c r="NFZ73" s="66"/>
      <c r="NGA73" s="66"/>
      <c r="NGB73" s="66"/>
      <c r="NGC73" s="66"/>
      <c r="NGD73" s="66"/>
      <c r="NGE73" s="66"/>
      <c r="NGF73" s="66"/>
      <c r="NGG73" s="66"/>
      <c r="NGH73" s="66"/>
      <c r="NGI73" s="66"/>
      <c r="NGJ73" s="66"/>
      <c r="NGK73" s="66"/>
      <c r="NGL73" s="66"/>
      <c r="NGM73" s="66"/>
      <c r="NGN73" s="66"/>
      <c r="NGO73" s="66"/>
      <c r="NGP73" s="66"/>
      <c r="NGQ73" s="66"/>
      <c r="NGR73" s="66"/>
      <c r="NGS73" s="66"/>
      <c r="NGT73" s="66"/>
      <c r="NGU73" s="66"/>
      <c r="NGV73" s="66"/>
      <c r="NGW73" s="66"/>
      <c r="NGX73" s="66"/>
      <c r="NGY73" s="66"/>
      <c r="NGZ73" s="66"/>
      <c r="NHA73" s="66"/>
      <c r="NHB73" s="66"/>
      <c r="NHC73" s="66"/>
      <c r="NHD73" s="66"/>
      <c r="NHE73" s="66"/>
      <c r="NHF73" s="66"/>
      <c r="NHG73" s="66"/>
      <c r="NHH73" s="66"/>
      <c r="NHI73" s="66"/>
      <c r="NHJ73" s="66"/>
      <c r="NHK73" s="66"/>
      <c r="NHL73" s="66"/>
      <c r="NHM73" s="66"/>
      <c r="NHN73" s="66"/>
      <c r="NHO73" s="66"/>
      <c r="NHP73" s="66"/>
      <c r="NHQ73" s="66"/>
      <c r="NHR73" s="66"/>
      <c r="NHS73" s="66"/>
      <c r="NHT73" s="66"/>
      <c r="NHU73" s="66"/>
      <c r="NHV73" s="66"/>
      <c r="NHW73" s="66"/>
      <c r="NHX73" s="66"/>
      <c r="NHY73" s="66"/>
      <c r="NHZ73" s="66"/>
      <c r="NIA73" s="66"/>
      <c r="NIB73" s="66"/>
      <c r="NIC73" s="66"/>
      <c r="NID73" s="66"/>
      <c r="NIE73" s="66"/>
      <c r="NIF73" s="66"/>
      <c r="NIG73" s="66"/>
      <c r="NIH73" s="66"/>
      <c r="NII73" s="66"/>
      <c r="NIJ73" s="66"/>
      <c r="NIK73" s="66"/>
      <c r="NIL73" s="66"/>
      <c r="NIM73" s="66"/>
      <c r="NIN73" s="66"/>
      <c r="NIO73" s="66"/>
      <c r="NIP73" s="66"/>
      <c r="NIQ73" s="66"/>
      <c r="NIR73" s="66"/>
      <c r="NIS73" s="66"/>
      <c r="NIT73" s="66"/>
      <c r="NIU73" s="66"/>
      <c r="NIV73" s="66"/>
      <c r="NIW73" s="66"/>
      <c r="NIX73" s="66"/>
      <c r="NIY73" s="66"/>
      <c r="NIZ73" s="66"/>
      <c r="NJA73" s="66"/>
      <c r="NJB73" s="66"/>
      <c r="NJC73" s="66"/>
      <c r="NJD73" s="66"/>
      <c r="NJE73" s="66"/>
      <c r="NJF73" s="66"/>
      <c r="NJG73" s="66"/>
      <c r="NJH73" s="66"/>
      <c r="NJI73" s="66"/>
      <c r="NJJ73" s="66"/>
      <c r="NJK73" s="66"/>
      <c r="NJL73" s="66"/>
      <c r="NJM73" s="66"/>
      <c r="NJN73" s="66"/>
      <c r="NJO73" s="66"/>
      <c r="NJP73" s="66"/>
      <c r="NJQ73" s="66"/>
      <c r="NJR73" s="66"/>
      <c r="NJS73" s="66"/>
      <c r="NJT73" s="66"/>
      <c r="NJU73" s="66"/>
      <c r="NJV73" s="66"/>
      <c r="NJW73" s="66"/>
      <c r="NJX73" s="66"/>
      <c r="NJY73" s="66"/>
      <c r="NJZ73" s="66"/>
      <c r="NKA73" s="66"/>
      <c r="NKB73" s="66"/>
      <c r="NKC73" s="66"/>
      <c r="NKD73" s="66"/>
      <c r="NKE73" s="66"/>
      <c r="NKF73" s="66"/>
      <c r="NKG73" s="66"/>
      <c r="NKH73" s="66"/>
      <c r="NKI73" s="66"/>
      <c r="NKJ73" s="66"/>
      <c r="NKK73" s="66"/>
      <c r="NKL73" s="66"/>
      <c r="NKM73" s="66"/>
      <c r="NKN73" s="66"/>
      <c r="NKO73" s="66"/>
      <c r="NKP73" s="66"/>
      <c r="NKQ73" s="66"/>
      <c r="NKR73" s="66"/>
      <c r="NKS73" s="66"/>
      <c r="NKT73" s="66"/>
      <c r="NKU73" s="66"/>
      <c r="NKV73" s="66"/>
      <c r="NKW73" s="66"/>
      <c r="NKX73" s="66"/>
      <c r="NKY73" s="66"/>
      <c r="NKZ73" s="66"/>
      <c r="NLA73" s="66"/>
      <c r="NLB73" s="66"/>
      <c r="NLC73" s="66"/>
      <c r="NLD73" s="66"/>
      <c r="NLE73" s="66"/>
      <c r="NLF73" s="66"/>
      <c r="NLG73" s="66"/>
      <c r="NLH73" s="66"/>
      <c r="NLI73" s="66"/>
      <c r="NLJ73" s="66"/>
      <c r="NLK73" s="66"/>
      <c r="NLL73" s="66"/>
      <c r="NLM73" s="66"/>
      <c r="NLN73" s="66"/>
      <c r="NLO73" s="66"/>
      <c r="NLP73" s="66"/>
      <c r="NLQ73" s="66"/>
      <c r="NLR73" s="66"/>
      <c r="NLS73" s="66"/>
      <c r="NLT73" s="66"/>
      <c r="NLU73" s="66"/>
      <c r="NLV73" s="66"/>
      <c r="NLW73" s="66"/>
      <c r="NLX73" s="66"/>
      <c r="NLY73" s="66"/>
      <c r="NLZ73" s="66"/>
      <c r="NMA73" s="66"/>
      <c r="NMB73" s="66"/>
      <c r="NMC73" s="66"/>
      <c r="NMD73" s="66"/>
      <c r="NME73" s="66"/>
      <c r="NMF73" s="66"/>
      <c r="NMG73" s="66"/>
      <c r="NMH73" s="66"/>
      <c r="NMI73" s="66"/>
      <c r="NMJ73" s="66"/>
      <c r="NMK73" s="66"/>
      <c r="NML73" s="66"/>
      <c r="NMM73" s="66"/>
      <c r="NMN73" s="66"/>
      <c r="NMO73" s="66"/>
      <c r="NMP73" s="66"/>
      <c r="NMQ73" s="66"/>
      <c r="NMR73" s="66"/>
      <c r="NMS73" s="66"/>
      <c r="NMT73" s="66"/>
      <c r="NMU73" s="66"/>
      <c r="NMV73" s="66"/>
      <c r="NMW73" s="66"/>
      <c r="NMX73" s="66"/>
      <c r="NMY73" s="66"/>
      <c r="NMZ73" s="66"/>
      <c r="NNA73" s="66"/>
      <c r="NNB73" s="66"/>
      <c r="NNC73" s="66"/>
      <c r="NND73" s="66"/>
      <c r="NNE73" s="66"/>
      <c r="NNF73" s="66"/>
      <c r="NNG73" s="66"/>
      <c r="NNH73" s="66"/>
      <c r="NNI73" s="66"/>
      <c r="NNJ73" s="66"/>
      <c r="NNK73" s="66"/>
      <c r="NNL73" s="66"/>
      <c r="NNM73" s="66"/>
      <c r="NNN73" s="66"/>
      <c r="NNO73" s="66"/>
      <c r="NNP73" s="66"/>
      <c r="NNQ73" s="66"/>
      <c r="NNR73" s="66"/>
      <c r="NNS73" s="66"/>
      <c r="NNT73" s="66"/>
      <c r="NNU73" s="66"/>
      <c r="NNV73" s="66"/>
      <c r="NNW73" s="66"/>
      <c r="NNX73" s="66"/>
      <c r="NNY73" s="66"/>
      <c r="NNZ73" s="66"/>
      <c r="NOA73" s="66"/>
      <c r="NOB73" s="66"/>
      <c r="NOC73" s="66"/>
      <c r="NOD73" s="66"/>
      <c r="NOE73" s="66"/>
      <c r="NOF73" s="66"/>
      <c r="NOG73" s="66"/>
      <c r="NOH73" s="66"/>
      <c r="NOI73" s="66"/>
      <c r="NOJ73" s="66"/>
      <c r="NOK73" s="66"/>
      <c r="NOL73" s="66"/>
      <c r="NOM73" s="66"/>
      <c r="NON73" s="66"/>
      <c r="NOO73" s="66"/>
      <c r="NOP73" s="66"/>
      <c r="NOQ73" s="66"/>
      <c r="NOR73" s="66"/>
      <c r="NOS73" s="66"/>
      <c r="NOT73" s="66"/>
      <c r="NOU73" s="66"/>
      <c r="NOV73" s="66"/>
      <c r="NOW73" s="66"/>
      <c r="NOX73" s="66"/>
      <c r="NOY73" s="66"/>
      <c r="NOZ73" s="66"/>
      <c r="NPA73" s="66"/>
      <c r="NPB73" s="66"/>
      <c r="NPC73" s="66"/>
      <c r="NPD73" s="66"/>
      <c r="NPE73" s="66"/>
      <c r="NPF73" s="66"/>
      <c r="NPG73" s="66"/>
      <c r="NPH73" s="66"/>
      <c r="NPI73" s="66"/>
      <c r="NPJ73" s="66"/>
      <c r="NPK73" s="66"/>
      <c r="NPL73" s="66"/>
      <c r="NPM73" s="66"/>
      <c r="NPN73" s="66"/>
      <c r="NPO73" s="66"/>
      <c r="NPP73" s="66"/>
      <c r="NPQ73" s="66"/>
      <c r="NPR73" s="66"/>
      <c r="NPS73" s="66"/>
      <c r="NPT73" s="66"/>
      <c r="NPU73" s="66"/>
      <c r="NPV73" s="66"/>
      <c r="NPW73" s="66"/>
      <c r="NPX73" s="66"/>
      <c r="NPY73" s="66"/>
      <c r="NPZ73" s="66"/>
      <c r="NQA73" s="66"/>
      <c r="NQB73" s="66"/>
      <c r="NQC73" s="66"/>
      <c r="NQD73" s="66"/>
      <c r="NQE73" s="66"/>
      <c r="NQF73" s="66"/>
      <c r="NQG73" s="66"/>
      <c r="NQH73" s="66"/>
      <c r="NQI73" s="66"/>
      <c r="NQJ73" s="66"/>
      <c r="NQK73" s="66"/>
      <c r="NQL73" s="66"/>
      <c r="NQM73" s="66"/>
      <c r="NQN73" s="66"/>
      <c r="NQO73" s="66"/>
      <c r="NQP73" s="66"/>
      <c r="NQQ73" s="66"/>
      <c r="NQR73" s="66"/>
      <c r="NQS73" s="66"/>
      <c r="NQT73" s="66"/>
      <c r="NQU73" s="66"/>
      <c r="NQV73" s="66"/>
      <c r="NQW73" s="66"/>
      <c r="NQX73" s="66"/>
      <c r="NQY73" s="66"/>
      <c r="NQZ73" s="66"/>
      <c r="NRA73" s="66"/>
      <c r="NRB73" s="66"/>
      <c r="NRC73" s="66"/>
      <c r="NRD73" s="66"/>
      <c r="NRE73" s="66"/>
      <c r="NRF73" s="66"/>
      <c r="NRG73" s="66"/>
      <c r="NRH73" s="66"/>
      <c r="NRI73" s="66"/>
      <c r="NRJ73" s="66"/>
      <c r="NRK73" s="66"/>
      <c r="NRL73" s="66"/>
      <c r="NRM73" s="66"/>
      <c r="NRN73" s="66"/>
      <c r="NRO73" s="66"/>
      <c r="NRP73" s="66"/>
      <c r="NRQ73" s="66"/>
      <c r="NRR73" s="66"/>
      <c r="NRS73" s="66"/>
      <c r="NRT73" s="66"/>
      <c r="NRU73" s="66"/>
      <c r="NRV73" s="66"/>
      <c r="NRW73" s="66"/>
      <c r="NRX73" s="66"/>
      <c r="NRY73" s="66"/>
      <c r="NRZ73" s="66"/>
      <c r="NSA73" s="66"/>
      <c r="NSB73" s="66"/>
      <c r="NSC73" s="66"/>
      <c r="NSD73" s="66"/>
      <c r="NSE73" s="66"/>
      <c r="NSF73" s="66"/>
      <c r="NSG73" s="66"/>
      <c r="NSH73" s="66"/>
      <c r="NSI73" s="66"/>
      <c r="NSJ73" s="66"/>
      <c r="NSK73" s="66"/>
      <c r="NSL73" s="66"/>
      <c r="NSM73" s="66"/>
      <c r="NSN73" s="66"/>
      <c r="NSO73" s="66"/>
      <c r="NSP73" s="66"/>
      <c r="NSQ73" s="66"/>
      <c r="NSR73" s="66"/>
      <c r="NSS73" s="66"/>
      <c r="NST73" s="66"/>
      <c r="NSU73" s="66"/>
      <c r="NSV73" s="66"/>
      <c r="NSW73" s="66"/>
      <c r="NSX73" s="66"/>
      <c r="NSY73" s="66"/>
      <c r="NSZ73" s="66"/>
      <c r="NTA73" s="66"/>
      <c r="NTB73" s="66"/>
      <c r="NTC73" s="66"/>
      <c r="NTD73" s="66"/>
      <c r="NTE73" s="66"/>
      <c r="NTF73" s="66"/>
      <c r="NTG73" s="66"/>
      <c r="NTH73" s="66"/>
      <c r="NTI73" s="66"/>
      <c r="NTJ73" s="66"/>
      <c r="NTK73" s="66"/>
      <c r="NTL73" s="66"/>
      <c r="NTM73" s="66"/>
      <c r="NTN73" s="66"/>
      <c r="NTO73" s="66"/>
      <c r="NTP73" s="66"/>
      <c r="NTQ73" s="66"/>
      <c r="NTR73" s="66"/>
      <c r="NTS73" s="66"/>
      <c r="NTT73" s="66"/>
      <c r="NTU73" s="66"/>
      <c r="NTV73" s="66"/>
      <c r="NTW73" s="66"/>
      <c r="NTX73" s="66"/>
      <c r="NTY73" s="66"/>
      <c r="NTZ73" s="66"/>
      <c r="NUA73" s="66"/>
      <c r="NUB73" s="66"/>
      <c r="NUC73" s="66"/>
      <c r="NUD73" s="66"/>
      <c r="NUE73" s="66"/>
      <c r="NUF73" s="66"/>
      <c r="NUG73" s="66"/>
      <c r="NUH73" s="66"/>
      <c r="NUI73" s="66"/>
      <c r="NUJ73" s="66"/>
      <c r="NUK73" s="66"/>
      <c r="NUL73" s="66"/>
      <c r="NUM73" s="66"/>
      <c r="NUN73" s="66"/>
      <c r="NUO73" s="66"/>
      <c r="NUP73" s="66"/>
      <c r="NUQ73" s="66"/>
      <c r="NUR73" s="66"/>
      <c r="NUS73" s="66"/>
      <c r="NUT73" s="66"/>
      <c r="NUU73" s="66"/>
      <c r="NUV73" s="66"/>
      <c r="NUW73" s="66"/>
      <c r="NUX73" s="66"/>
      <c r="NUY73" s="66"/>
      <c r="NUZ73" s="66"/>
      <c r="NVA73" s="66"/>
      <c r="NVB73" s="66"/>
      <c r="NVC73" s="66"/>
      <c r="NVD73" s="66"/>
      <c r="NVE73" s="66"/>
      <c r="NVF73" s="66"/>
      <c r="NVG73" s="66"/>
      <c r="NVH73" s="66"/>
      <c r="NVI73" s="66"/>
      <c r="NVJ73" s="66"/>
      <c r="NVK73" s="66"/>
      <c r="NVL73" s="66"/>
      <c r="NVM73" s="66"/>
      <c r="NVN73" s="66"/>
      <c r="NVO73" s="66"/>
      <c r="NVP73" s="66"/>
      <c r="NVQ73" s="66"/>
      <c r="NVR73" s="66"/>
      <c r="NVS73" s="66"/>
      <c r="NVT73" s="66"/>
      <c r="NVU73" s="66"/>
      <c r="NVV73" s="66"/>
      <c r="NVW73" s="66"/>
      <c r="NVX73" s="66"/>
      <c r="NVY73" s="66"/>
      <c r="NVZ73" s="66"/>
      <c r="NWA73" s="66"/>
      <c r="NWB73" s="66"/>
      <c r="NWC73" s="66"/>
      <c r="NWD73" s="66"/>
      <c r="NWE73" s="66"/>
      <c r="NWF73" s="66"/>
      <c r="NWG73" s="66"/>
      <c r="NWH73" s="66"/>
      <c r="NWI73" s="66"/>
      <c r="NWJ73" s="66"/>
      <c r="NWK73" s="66"/>
      <c r="NWL73" s="66"/>
      <c r="NWM73" s="66"/>
      <c r="NWN73" s="66"/>
      <c r="NWO73" s="66"/>
      <c r="NWP73" s="66"/>
      <c r="NWQ73" s="66"/>
      <c r="NWR73" s="66"/>
      <c r="NWS73" s="66"/>
      <c r="NWT73" s="66"/>
      <c r="NWU73" s="66"/>
      <c r="NWV73" s="66"/>
      <c r="NWW73" s="66"/>
      <c r="NWX73" s="66"/>
      <c r="NWY73" s="66"/>
      <c r="NWZ73" s="66"/>
      <c r="NXA73" s="66"/>
      <c r="NXB73" s="66"/>
      <c r="NXC73" s="66"/>
      <c r="NXD73" s="66"/>
      <c r="NXE73" s="66"/>
      <c r="NXF73" s="66"/>
      <c r="NXG73" s="66"/>
      <c r="NXH73" s="66"/>
      <c r="NXI73" s="66"/>
      <c r="NXJ73" s="66"/>
      <c r="NXK73" s="66"/>
      <c r="NXL73" s="66"/>
      <c r="NXM73" s="66"/>
      <c r="NXN73" s="66"/>
      <c r="NXO73" s="66"/>
      <c r="NXP73" s="66"/>
      <c r="NXQ73" s="66"/>
      <c r="NXR73" s="66"/>
      <c r="NXS73" s="66"/>
      <c r="NXT73" s="66"/>
      <c r="NXU73" s="66"/>
      <c r="NXV73" s="66"/>
      <c r="NXW73" s="66"/>
      <c r="NXX73" s="66"/>
      <c r="NXY73" s="66"/>
      <c r="NXZ73" s="66"/>
      <c r="NYA73" s="66"/>
      <c r="NYB73" s="66"/>
      <c r="NYC73" s="66"/>
      <c r="NYD73" s="66"/>
      <c r="NYE73" s="66"/>
      <c r="NYF73" s="66"/>
      <c r="NYG73" s="66"/>
      <c r="NYH73" s="66"/>
      <c r="NYI73" s="66"/>
      <c r="NYJ73" s="66"/>
      <c r="NYK73" s="66"/>
      <c r="NYL73" s="66"/>
      <c r="NYM73" s="66"/>
      <c r="NYN73" s="66"/>
      <c r="NYO73" s="66"/>
      <c r="NYP73" s="66"/>
      <c r="NYQ73" s="66"/>
      <c r="NYR73" s="66"/>
      <c r="NYS73" s="66"/>
      <c r="NYT73" s="66"/>
      <c r="NYU73" s="66"/>
      <c r="NYV73" s="66"/>
      <c r="NYW73" s="66"/>
      <c r="NYX73" s="66"/>
      <c r="NYY73" s="66"/>
      <c r="NYZ73" s="66"/>
      <c r="NZA73" s="66"/>
      <c r="NZB73" s="66"/>
      <c r="NZC73" s="66"/>
      <c r="NZD73" s="66"/>
      <c r="NZE73" s="66"/>
      <c r="NZF73" s="66"/>
      <c r="NZG73" s="66"/>
      <c r="NZH73" s="66"/>
      <c r="NZI73" s="66"/>
      <c r="NZJ73" s="66"/>
      <c r="NZK73" s="66"/>
      <c r="NZL73" s="66"/>
      <c r="NZM73" s="66"/>
      <c r="NZN73" s="66"/>
      <c r="NZO73" s="66"/>
      <c r="NZP73" s="66"/>
      <c r="NZQ73" s="66"/>
      <c r="NZR73" s="66"/>
      <c r="NZS73" s="66"/>
      <c r="NZT73" s="66"/>
      <c r="NZU73" s="66"/>
      <c r="NZV73" s="66"/>
      <c r="NZW73" s="66"/>
      <c r="NZX73" s="66"/>
      <c r="NZY73" s="66"/>
      <c r="NZZ73" s="66"/>
      <c r="OAA73" s="66"/>
      <c r="OAB73" s="66"/>
      <c r="OAC73" s="66"/>
      <c r="OAD73" s="66"/>
      <c r="OAE73" s="66"/>
      <c r="OAF73" s="66"/>
      <c r="OAG73" s="66"/>
      <c r="OAH73" s="66"/>
      <c r="OAI73" s="66"/>
      <c r="OAJ73" s="66"/>
      <c r="OAK73" s="66"/>
      <c r="OAL73" s="66"/>
      <c r="OAM73" s="66"/>
      <c r="OAN73" s="66"/>
      <c r="OAO73" s="66"/>
      <c r="OAP73" s="66"/>
      <c r="OAQ73" s="66"/>
      <c r="OAR73" s="66"/>
      <c r="OAS73" s="66"/>
      <c r="OAT73" s="66"/>
      <c r="OAU73" s="66"/>
      <c r="OAV73" s="66"/>
      <c r="OAW73" s="66"/>
      <c r="OAX73" s="66"/>
      <c r="OAY73" s="66"/>
      <c r="OAZ73" s="66"/>
      <c r="OBA73" s="66"/>
      <c r="OBB73" s="66"/>
      <c r="OBC73" s="66"/>
      <c r="OBD73" s="66"/>
      <c r="OBE73" s="66"/>
      <c r="OBF73" s="66"/>
      <c r="OBG73" s="66"/>
      <c r="OBH73" s="66"/>
      <c r="OBI73" s="66"/>
      <c r="OBJ73" s="66"/>
      <c r="OBK73" s="66"/>
      <c r="OBL73" s="66"/>
      <c r="OBM73" s="66"/>
      <c r="OBN73" s="66"/>
      <c r="OBO73" s="66"/>
      <c r="OBP73" s="66"/>
      <c r="OBQ73" s="66"/>
      <c r="OBR73" s="66"/>
      <c r="OBS73" s="66"/>
      <c r="OBT73" s="66"/>
      <c r="OBU73" s="66"/>
      <c r="OBV73" s="66"/>
      <c r="OBW73" s="66"/>
      <c r="OBX73" s="66"/>
      <c r="OBY73" s="66"/>
      <c r="OBZ73" s="66"/>
      <c r="OCA73" s="66"/>
      <c r="OCB73" s="66"/>
      <c r="OCC73" s="66"/>
      <c r="OCD73" s="66"/>
      <c r="OCE73" s="66"/>
      <c r="OCF73" s="66"/>
      <c r="OCG73" s="66"/>
      <c r="OCH73" s="66"/>
      <c r="OCI73" s="66"/>
      <c r="OCJ73" s="66"/>
      <c r="OCK73" s="66"/>
      <c r="OCL73" s="66"/>
      <c r="OCM73" s="66"/>
      <c r="OCN73" s="66"/>
      <c r="OCO73" s="66"/>
      <c r="OCP73" s="66"/>
      <c r="OCQ73" s="66"/>
      <c r="OCR73" s="66"/>
      <c r="OCS73" s="66"/>
      <c r="OCT73" s="66"/>
      <c r="OCU73" s="66"/>
      <c r="OCV73" s="66"/>
      <c r="OCW73" s="66"/>
      <c r="OCX73" s="66"/>
      <c r="OCY73" s="66"/>
      <c r="OCZ73" s="66"/>
      <c r="ODA73" s="66"/>
      <c r="ODB73" s="66"/>
      <c r="ODC73" s="66"/>
      <c r="ODD73" s="66"/>
      <c r="ODE73" s="66"/>
      <c r="ODF73" s="66"/>
      <c r="ODG73" s="66"/>
      <c r="ODH73" s="66"/>
      <c r="ODI73" s="66"/>
      <c r="ODJ73" s="66"/>
      <c r="ODK73" s="66"/>
      <c r="ODL73" s="66"/>
      <c r="ODM73" s="66"/>
      <c r="ODN73" s="66"/>
      <c r="ODO73" s="66"/>
      <c r="ODP73" s="66"/>
      <c r="ODQ73" s="66"/>
      <c r="ODR73" s="66"/>
      <c r="ODS73" s="66"/>
      <c r="ODT73" s="66"/>
      <c r="ODU73" s="66"/>
      <c r="ODV73" s="66"/>
      <c r="ODW73" s="66"/>
      <c r="ODX73" s="66"/>
      <c r="ODY73" s="66"/>
      <c r="ODZ73" s="66"/>
      <c r="OEA73" s="66"/>
      <c r="OEB73" s="66"/>
      <c r="OEC73" s="66"/>
      <c r="OED73" s="66"/>
      <c r="OEE73" s="66"/>
      <c r="OEF73" s="66"/>
      <c r="OEG73" s="66"/>
      <c r="OEH73" s="66"/>
      <c r="OEI73" s="66"/>
      <c r="OEJ73" s="66"/>
      <c r="OEK73" s="66"/>
      <c r="OEL73" s="66"/>
      <c r="OEM73" s="66"/>
      <c r="OEN73" s="66"/>
      <c r="OEO73" s="66"/>
      <c r="OEP73" s="66"/>
      <c r="OEQ73" s="66"/>
      <c r="OER73" s="66"/>
      <c r="OES73" s="66"/>
      <c r="OET73" s="66"/>
      <c r="OEU73" s="66"/>
      <c r="OEV73" s="66"/>
      <c r="OEW73" s="66"/>
      <c r="OEX73" s="66"/>
      <c r="OEY73" s="66"/>
      <c r="OEZ73" s="66"/>
      <c r="OFA73" s="66"/>
      <c r="OFB73" s="66"/>
      <c r="OFC73" s="66"/>
      <c r="OFD73" s="66"/>
      <c r="OFE73" s="66"/>
      <c r="OFF73" s="66"/>
      <c r="OFG73" s="66"/>
      <c r="OFH73" s="66"/>
      <c r="OFI73" s="66"/>
      <c r="OFJ73" s="66"/>
      <c r="OFK73" s="66"/>
      <c r="OFL73" s="66"/>
      <c r="OFM73" s="66"/>
      <c r="OFN73" s="66"/>
      <c r="OFO73" s="66"/>
      <c r="OFP73" s="66"/>
      <c r="OFQ73" s="66"/>
      <c r="OFR73" s="66"/>
      <c r="OFS73" s="66"/>
      <c r="OFT73" s="66"/>
      <c r="OFU73" s="66"/>
      <c r="OFV73" s="66"/>
      <c r="OFW73" s="66"/>
      <c r="OFX73" s="66"/>
      <c r="OFY73" s="66"/>
      <c r="OFZ73" s="66"/>
      <c r="OGA73" s="66"/>
      <c r="OGB73" s="66"/>
      <c r="OGC73" s="66"/>
      <c r="OGD73" s="66"/>
      <c r="OGE73" s="66"/>
      <c r="OGF73" s="66"/>
      <c r="OGG73" s="66"/>
      <c r="OGH73" s="66"/>
      <c r="OGI73" s="66"/>
      <c r="OGJ73" s="66"/>
      <c r="OGK73" s="66"/>
      <c r="OGL73" s="66"/>
      <c r="OGM73" s="66"/>
      <c r="OGN73" s="66"/>
      <c r="OGO73" s="66"/>
      <c r="OGP73" s="66"/>
      <c r="OGQ73" s="66"/>
      <c r="OGR73" s="66"/>
      <c r="OGS73" s="66"/>
      <c r="OGT73" s="66"/>
      <c r="OGU73" s="66"/>
      <c r="OGV73" s="66"/>
      <c r="OGW73" s="66"/>
      <c r="OGX73" s="66"/>
      <c r="OGY73" s="66"/>
      <c r="OGZ73" s="66"/>
      <c r="OHA73" s="66"/>
      <c r="OHB73" s="66"/>
      <c r="OHC73" s="66"/>
      <c r="OHD73" s="66"/>
      <c r="OHE73" s="66"/>
      <c r="OHF73" s="66"/>
      <c r="OHG73" s="66"/>
      <c r="OHH73" s="66"/>
      <c r="OHI73" s="66"/>
      <c r="OHJ73" s="66"/>
      <c r="OHK73" s="66"/>
      <c r="OHL73" s="66"/>
      <c r="OHM73" s="66"/>
      <c r="OHN73" s="66"/>
      <c r="OHO73" s="66"/>
      <c r="OHP73" s="66"/>
      <c r="OHQ73" s="66"/>
      <c r="OHR73" s="66"/>
      <c r="OHS73" s="66"/>
      <c r="OHT73" s="66"/>
      <c r="OHU73" s="66"/>
      <c r="OHV73" s="66"/>
      <c r="OHW73" s="66"/>
      <c r="OHX73" s="66"/>
      <c r="OHY73" s="66"/>
      <c r="OHZ73" s="66"/>
      <c r="OIA73" s="66"/>
      <c r="OIB73" s="66"/>
      <c r="OIC73" s="66"/>
      <c r="OID73" s="66"/>
      <c r="OIE73" s="66"/>
      <c r="OIF73" s="66"/>
      <c r="OIG73" s="66"/>
      <c r="OIH73" s="66"/>
      <c r="OII73" s="66"/>
      <c r="OIJ73" s="66"/>
      <c r="OIK73" s="66"/>
      <c r="OIL73" s="66"/>
      <c r="OIM73" s="66"/>
      <c r="OIN73" s="66"/>
      <c r="OIO73" s="66"/>
      <c r="OIP73" s="66"/>
      <c r="OIQ73" s="66"/>
      <c r="OIR73" s="66"/>
      <c r="OIS73" s="66"/>
      <c r="OIT73" s="66"/>
      <c r="OIU73" s="66"/>
      <c r="OIV73" s="66"/>
      <c r="OIW73" s="66"/>
      <c r="OIX73" s="66"/>
      <c r="OIY73" s="66"/>
      <c r="OIZ73" s="66"/>
      <c r="OJA73" s="66"/>
      <c r="OJB73" s="66"/>
      <c r="OJC73" s="66"/>
      <c r="OJD73" s="66"/>
      <c r="OJE73" s="66"/>
      <c r="OJF73" s="66"/>
      <c r="OJG73" s="66"/>
      <c r="OJH73" s="66"/>
      <c r="OJI73" s="66"/>
      <c r="OJJ73" s="66"/>
      <c r="OJK73" s="66"/>
      <c r="OJL73" s="66"/>
      <c r="OJM73" s="66"/>
      <c r="OJN73" s="66"/>
      <c r="OJO73" s="66"/>
      <c r="OJP73" s="66"/>
      <c r="OJQ73" s="66"/>
      <c r="OJR73" s="66"/>
      <c r="OJS73" s="66"/>
      <c r="OJT73" s="66"/>
      <c r="OJU73" s="66"/>
      <c r="OJV73" s="66"/>
      <c r="OJW73" s="66"/>
      <c r="OJX73" s="66"/>
      <c r="OJY73" s="66"/>
      <c r="OJZ73" s="66"/>
      <c r="OKA73" s="66"/>
      <c r="OKB73" s="66"/>
      <c r="OKC73" s="66"/>
      <c r="OKD73" s="66"/>
      <c r="OKE73" s="66"/>
      <c r="OKF73" s="66"/>
      <c r="OKG73" s="66"/>
      <c r="OKH73" s="66"/>
      <c r="OKI73" s="66"/>
      <c r="OKJ73" s="66"/>
      <c r="OKK73" s="66"/>
      <c r="OKL73" s="66"/>
      <c r="OKM73" s="66"/>
      <c r="OKN73" s="66"/>
      <c r="OKO73" s="66"/>
      <c r="OKP73" s="66"/>
      <c r="OKQ73" s="66"/>
      <c r="OKR73" s="66"/>
      <c r="OKS73" s="66"/>
      <c r="OKT73" s="66"/>
      <c r="OKU73" s="66"/>
      <c r="OKV73" s="66"/>
      <c r="OKW73" s="66"/>
      <c r="OKX73" s="66"/>
      <c r="OKY73" s="66"/>
      <c r="OKZ73" s="66"/>
      <c r="OLA73" s="66"/>
      <c r="OLB73" s="66"/>
      <c r="OLC73" s="66"/>
      <c r="OLD73" s="66"/>
      <c r="OLE73" s="66"/>
      <c r="OLF73" s="66"/>
      <c r="OLG73" s="66"/>
      <c r="OLH73" s="66"/>
      <c r="OLI73" s="66"/>
      <c r="OLJ73" s="66"/>
      <c r="OLK73" s="66"/>
      <c r="OLL73" s="66"/>
      <c r="OLM73" s="66"/>
      <c r="OLN73" s="66"/>
      <c r="OLO73" s="66"/>
      <c r="OLP73" s="66"/>
      <c r="OLQ73" s="66"/>
      <c r="OLR73" s="66"/>
      <c r="OLS73" s="66"/>
      <c r="OLT73" s="66"/>
      <c r="OLU73" s="66"/>
      <c r="OLV73" s="66"/>
      <c r="OLW73" s="66"/>
      <c r="OLX73" s="66"/>
      <c r="OLY73" s="66"/>
      <c r="OLZ73" s="66"/>
      <c r="OMA73" s="66"/>
      <c r="OMB73" s="66"/>
      <c r="OMC73" s="66"/>
      <c r="OMD73" s="66"/>
      <c r="OME73" s="66"/>
      <c r="OMF73" s="66"/>
      <c r="OMG73" s="66"/>
      <c r="OMH73" s="66"/>
      <c r="OMI73" s="66"/>
      <c r="OMJ73" s="66"/>
      <c r="OMK73" s="66"/>
      <c r="OML73" s="66"/>
      <c r="OMM73" s="66"/>
      <c r="OMN73" s="66"/>
      <c r="OMO73" s="66"/>
      <c r="OMP73" s="66"/>
      <c r="OMQ73" s="66"/>
      <c r="OMR73" s="66"/>
      <c r="OMS73" s="66"/>
      <c r="OMT73" s="66"/>
      <c r="OMU73" s="66"/>
      <c r="OMV73" s="66"/>
      <c r="OMW73" s="66"/>
      <c r="OMX73" s="66"/>
      <c r="OMY73" s="66"/>
      <c r="OMZ73" s="66"/>
      <c r="ONA73" s="66"/>
      <c r="ONB73" s="66"/>
      <c r="ONC73" s="66"/>
      <c r="OND73" s="66"/>
      <c r="ONE73" s="66"/>
      <c r="ONF73" s="66"/>
      <c r="ONG73" s="66"/>
      <c r="ONH73" s="66"/>
      <c r="ONI73" s="66"/>
      <c r="ONJ73" s="66"/>
      <c r="ONK73" s="66"/>
      <c r="ONL73" s="66"/>
      <c r="ONM73" s="66"/>
      <c r="ONN73" s="66"/>
      <c r="ONO73" s="66"/>
      <c r="ONP73" s="66"/>
      <c r="ONQ73" s="66"/>
      <c r="ONR73" s="66"/>
      <c r="ONS73" s="66"/>
      <c r="ONT73" s="66"/>
      <c r="ONU73" s="66"/>
      <c r="ONV73" s="66"/>
      <c r="ONW73" s="66"/>
      <c r="ONX73" s="66"/>
      <c r="ONY73" s="66"/>
      <c r="ONZ73" s="66"/>
      <c r="OOA73" s="66"/>
      <c r="OOB73" s="66"/>
      <c r="OOC73" s="66"/>
      <c r="OOD73" s="66"/>
      <c r="OOE73" s="66"/>
      <c r="OOF73" s="66"/>
      <c r="OOG73" s="66"/>
      <c r="OOH73" s="66"/>
      <c r="OOI73" s="66"/>
      <c r="OOJ73" s="66"/>
      <c r="OOK73" s="66"/>
      <c r="OOL73" s="66"/>
      <c r="OOM73" s="66"/>
      <c r="OON73" s="66"/>
      <c r="OOO73" s="66"/>
      <c r="OOP73" s="66"/>
      <c r="OOQ73" s="66"/>
      <c r="OOR73" s="66"/>
      <c r="OOS73" s="66"/>
      <c r="OOT73" s="66"/>
      <c r="OOU73" s="66"/>
      <c r="OOV73" s="66"/>
      <c r="OOW73" s="66"/>
      <c r="OOX73" s="66"/>
      <c r="OOY73" s="66"/>
      <c r="OOZ73" s="66"/>
      <c r="OPA73" s="66"/>
      <c r="OPB73" s="66"/>
      <c r="OPC73" s="66"/>
      <c r="OPD73" s="66"/>
      <c r="OPE73" s="66"/>
      <c r="OPF73" s="66"/>
      <c r="OPG73" s="66"/>
      <c r="OPH73" s="66"/>
      <c r="OPI73" s="66"/>
      <c r="OPJ73" s="66"/>
      <c r="OPK73" s="66"/>
      <c r="OPL73" s="66"/>
      <c r="OPM73" s="66"/>
      <c r="OPN73" s="66"/>
      <c r="OPO73" s="66"/>
      <c r="OPP73" s="66"/>
      <c r="OPQ73" s="66"/>
      <c r="OPR73" s="66"/>
      <c r="OPS73" s="66"/>
      <c r="OPT73" s="66"/>
      <c r="OPU73" s="66"/>
      <c r="OPV73" s="66"/>
      <c r="OPW73" s="66"/>
      <c r="OPX73" s="66"/>
      <c r="OPY73" s="66"/>
      <c r="OPZ73" s="66"/>
      <c r="OQA73" s="66"/>
      <c r="OQB73" s="66"/>
      <c r="OQC73" s="66"/>
      <c r="OQD73" s="66"/>
      <c r="OQE73" s="66"/>
      <c r="OQF73" s="66"/>
      <c r="OQG73" s="66"/>
      <c r="OQH73" s="66"/>
      <c r="OQI73" s="66"/>
      <c r="OQJ73" s="66"/>
      <c r="OQK73" s="66"/>
      <c r="OQL73" s="66"/>
      <c r="OQM73" s="66"/>
      <c r="OQN73" s="66"/>
      <c r="OQO73" s="66"/>
      <c r="OQP73" s="66"/>
      <c r="OQQ73" s="66"/>
      <c r="OQR73" s="66"/>
      <c r="OQS73" s="66"/>
      <c r="OQT73" s="66"/>
      <c r="OQU73" s="66"/>
      <c r="OQV73" s="66"/>
      <c r="OQW73" s="66"/>
      <c r="OQX73" s="66"/>
      <c r="OQY73" s="66"/>
      <c r="OQZ73" s="66"/>
      <c r="ORA73" s="66"/>
      <c r="ORB73" s="66"/>
      <c r="ORC73" s="66"/>
      <c r="ORD73" s="66"/>
      <c r="ORE73" s="66"/>
      <c r="ORF73" s="66"/>
      <c r="ORG73" s="66"/>
      <c r="ORH73" s="66"/>
      <c r="ORI73" s="66"/>
      <c r="ORJ73" s="66"/>
      <c r="ORK73" s="66"/>
      <c r="ORL73" s="66"/>
      <c r="ORM73" s="66"/>
      <c r="ORN73" s="66"/>
      <c r="ORO73" s="66"/>
      <c r="ORP73" s="66"/>
      <c r="ORQ73" s="66"/>
      <c r="ORR73" s="66"/>
      <c r="ORS73" s="66"/>
      <c r="ORT73" s="66"/>
      <c r="ORU73" s="66"/>
      <c r="ORV73" s="66"/>
      <c r="ORW73" s="66"/>
      <c r="ORX73" s="66"/>
      <c r="ORY73" s="66"/>
      <c r="ORZ73" s="66"/>
      <c r="OSA73" s="66"/>
      <c r="OSB73" s="66"/>
      <c r="OSC73" s="66"/>
      <c r="OSD73" s="66"/>
      <c r="OSE73" s="66"/>
      <c r="OSF73" s="66"/>
      <c r="OSG73" s="66"/>
      <c r="OSH73" s="66"/>
      <c r="OSI73" s="66"/>
      <c r="OSJ73" s="66"/>
      <c r="OSK73" s="66"/>
      <c r="OSL73" s="66"/>
      <c r="OSM73" s="66"/>
      <c r="OSN73" s="66"/>
      <c r="OSO73" s="66"/>
      <c r="OSP73" s="66"/>
      <c r="OSQ73" s="66"/>
      <c r="OSR73" s="66"/>
      <c r="OSS73" s="66"/>
      <c r="OST73" s="66"/>
      <c r="OSU73" s="66"/>
      <c r="OSV73" s="66"/>
      <c r="OSW73" s="66"/>
      <c r="OSX73" s="66"/>
      <c r="OSY73" s="66"/>
      <c r="OSZ73" s="66"/>
      <c r="OTA73" s="66"/>
      <c r="OTB73" s="66"/>
      <c r="OTC73" s="66"/>
      <c r="OTD73" s="66"/>
      <c r="OTE73" s="66"/>
      <c r="OTF73" s="66"/>
      <c r="OTG73" s="66"/>
      <c r="OTH73" s="66"/>
      <c r="OTI73" s="66"/>
      <c r="OTJ73" s="66"/>
      <c r="OTK73" s="66"/>
      <c r="OTL73" s="66"/>
      <c r="OTM73" s="66"/>
      <c r="OTN73" s="66"/>
      <c r="OTO73" s="66"/>
      <c r="OTP73" s="66"/>
      <c r="OTQ73" s="66"/>
      <c r="OTR73" s="66"/>
      <c r="OTS73" s="66"/>
      <c r="OTT73" s="66"/>
      <c r="OTU73" s="66"/>
      <c r="OTV73" s="66"/>
      <c r="OTW73" s="66"/>
      <c r="OTX73" s="66"/>
      <c r="OTY73" s="66"/>
      <c r="OTZ73" s="66"/>
      <c r="OUA73" s="66"/>
      <c r="OUB73" s="66"/>
      <c r="OUC73" s="66"/>
      <c r="OUD73" s="66"/>
      <c r="OUE73" s="66"/>
      <c r="OUF73" s="66"/>
      <c r="OUG73" s="66"/>
      <c r="OUH73" s="66"/>
      <c r="OUI73" s="66"/>
      <c r="OUJ73" s="66"/>
      <c r="OUK73" s="66"/>
      <c r="OUL73" s="66"/>
      <c r="OUM73" s="66"/>
      <c r="OUN73" s="66"/>
      <c r="OUO73" s="66"/>
      <c r="OUP73" s="66"/>
      <c r="OUQ73" s="66"/>
      <c r="OUR73" s="66"/>
      <c r="OUS73" s="66"/>
      <c r="OUT73" s="66"/>
      <c r="OUU73" s="66"/>
      <c r="OUV73" s="66"/>
      <c r="OUW73" s="66"/>
      <c r="OUX73" s="66"/>
      <c r="OUY73" s="66"/>
      <c r="OUZ73" s="66"/>
      <c r="OVA73" s="66"/>
      <c r="OVB73" s="66"/>
      <c r="OVC73" s="66"/>
      <c r="OVD73" s="66"/>
      <c r="OVE73" s="66"/>
      <c r="OVF73" s="66"/>
      <c r="OVG73" s="66"/>
      <c r="OVH73" s="66"/>
      <c r="OVI73" s="66"/>
      <c r="OVJ73" s="66"/>
      <c r="OVK73" s="66"/>
      <c r="OVL73" s="66"/>
      <c r="OVM73" s="66"/>
      <c r="OVN73" s="66"/>
      <c r="OVO73" s="66"/>
      <c r="OVP73" s="66"/>
      <c r="OVQ73" s="66"/>
      <c r="OVR73" s="66"/>
      <c r="OVS73" s="66"/>
      <c r="OVT73" s="66"/>
      <c r="OVU73" s="66"/>
      <c r="OVV73" s="66"/>
      <c r="OVW73" s="66"/>
      <c r="OVX73" s="66"/>
      <c r="OVY73" s="66"/>
      <c r="OVZ73" s="66"/>
      <c r="OWA73" s="66"/>
      <c r="OWB73" s="66"/>
      <c r="OWC73" s="66"/>
      <c r="OWD73" s="66"/>
      <c r="OWE73" s="66"/>
      <c r="OWF73" s="66"/>
      <c r="OWG73" s="66"/>
      <c r="OWH73" s="66"/>
      <c r="OWI73" s="66"/>
      <c r="OWJ73" s="66"/>
      <c r="OWK73" s="66"/>
      <c r="OWL73" s="66"/>
      <c r="OWM73" s="66"/>
      <c r="OWN73" s="66"/>
      <c r="OWO73" s="66"/>
      <c r="OWP73" s="66"/>
      <c r="OWQ73" s="66"/>
      <c r="OWR73" s="66"/>
      <c r="OWS73" s="66"/>
      <c r="OWT73" s="66"/>
      <c r="OWU73" s="66"/>
      <c r="OWV73" s="66"/>
      <c r="OWW73" s="66"/>
      <c r="OWX73" s="66"/>
      <c r="OWY73" s="66"/>
      <c r="OWZ73" s="66"/>
      <c r="OXA73" s="66"/>
      <c r="OXB73" s="66"/>
      <c r="OXC73" s="66"/>
      <c r="OXD73" s="66"/>
      <c r="OXE73" s="66"/>
      <c r="OXF73" s="66"/>
      <c r="OXG73" s="66"/>
      <c r="OXH73" s="66"/>
      <c r="OXI73" s="66"/>
      <c r="OXJ73" s="66"/>
      <c r="OXK73" s="66"/>
      <c r="OXL73" s="66"/>
      <c r="OXM73" s="66"/>
      <c r="OXN73" s="66"/>
      <c r="OXO73" s="66"/>
      <c r="OXP73" s="66"/>
      <c r="OXQ73" s="66"/>
      <c r="OXR73" s="66"/>
      <c r="OXS73" s="66"/>
      <c r="OXT73" s="66"/>
      <c r="OXU73" s="66"/>
      <c r="OXV73" s="66"/>
      <c r="OXW73" s="66"/>
      <c r="OXX73" s="66"/>
      <c r="OXY73" s="66"/>
      <c r="OXZ73" s="66"/>
      <c r="OYA73" s="66"/>
      <c r="OYB73" s="66"/>
      <c r="OYC73" s="66"/>
      <c r="OYD73" s="66"/>
      <c r="OYE73" s="66"/>
      <c r="OYF73" s="66"/>
      <c r="OYG73" s="66"/>
      <c r="OYH73" s="66"/>
      <c r="OYI73" s="66"/>
      <c r="OYJ73" s="66"/>
      <c r="OYK73" s="66"/>
      <c r="OYL73" s="66"/>
      <c r="OYM73" s="66"/>
      <c r="OYN73" s="66"/>
      <c r="OYO73" s="66"/>
      <c r="OYP73" s="66"/>
      <c r="OYQ73" s="66"/>
      <c r="OYR73" s="66"/>
      <c r="OYS73" s="66"/>
      <c r="OYT73" s="66"/>
      <c r="OYU73" s="66"/>
      <c r="OYV73" s="66"/>
      <c r="OYW73" s="66"/>
      <c r="OYX73" s="66"/>
      <c r="OYY73" s="66"/>
      <c r="OYZ73" s="66"/>
      <c r="OZA73" s="66"/>
      <c r="OZB73" s="66"/>
      <c r="OZC73" s="66"/>
      <c r="OZD73" s="66"/>
      <c r="OZE73" s="66"/>
      <c r="OZF73" s="66"/>
      <c r="OZG73" s="66"/>
      <c r="OZH73" s="66"/>
      <c r="OZI73" s="66"/>
      <c r="OZJ73" s="66"/>
      <c r="OZK73" s="66"/>
      <c r="OZL73" s="66"/>
      <c r="OZM73" s="66"/>
      <c r="OZN73" s="66"/>
      <c r="OZO73" s="66"/>
      <c r="OZP73" s="66"/>
      <c r="OZQ73" s="66"/>
      <c r="OZR73" s="66"/>
      <c r="OZS73" s="66"/>
      <c r="OZT73" s="66"/>
      <c r="OZU73" s="66"/>
      <c r="OZV73" s="66"/>
      <c r="OZW73" s="66"/>
      <c r="OZX73" s="66"/>
      <c r="OZY73" s="66"/>
      <c r="OZZ73" s="66"/>
      <c r="PAA73" s="66"/>
      <c r="PAB73" s="66"/>
      <c r="PAC73" s="66"/>
      <c r="PAD73" s="66"/>
      <c r="PAE73" s="66"/>
      <c r="PAF73" s="66"/>
      <c r="PAG73" s="66"/>
      <c r="PAH73" s="66"/>
      <c r="PAI73" s="66"/>
      <c r="PAJ73" s="66"/>
      <c r="PAK73" s="66"/>
      <c r="PAL73" s="66"/>
      <c r="PAM73" s="66"/>
      <c r="PAN73" s="66"/>
      <c r="PAO73" s="66"/>
      <c r="PAP73" s="66"/>
      <c r="PAQ73" s="66"/>
      <c r="PAR73" s="66"/>
      <c r="PAS73" s="66"/>
      <c r="PAT73" s="66"/>
      <c r="PAU73" s="66"/>
      <c r="PAV73" s="66"/>
      <c r="PAW73" s="66"/>
      <c r="PAX73" s="66"/>
      <c r="PAY73" s="66"/>
      <c r="PAZ73" s="66"/>
      <c r="PBA73" s="66"/>
      <c r="PBB73" s="66"/>
      <c r="PBC73" s="66"/>
      <c r="PBD73" s="66"/>
      <c r="PBE73" s="66"/>
      <c r="PBF73" s="66"/>
      <c r="PBG73" s="66"/>
      <c r="PBH73" s="66"/>
      <c r="PBI73" s="66"/>
      <c r="PBJ73" s="66"/>
      <c r="PBK73" s="66"/>
      <c r="PBL73" s="66"/>
      <c r="PBM73" s="66"/>
      <c r="PBN73" s="66"/>
      <c r="PBO73" s="66"/>
      <c r="PBP73" s="66"/>
      <c r="PBQ73" s="66"/>
      <c r="PBR73" s="66"/>
      <c r="PBS73" s="66"/>
      <c r="PBT73" s="66"/>
      <c r="PBU73" s="66"/>
      <c r="PBV73" s="66"/>
      <c r="PBW73" s="66"/>
      <c r="PBX73" s="66"/>
      <c r="PBY73" s="66"/>
      <c r="PBZ73" s="66"/>
      <c r="PCA73" s="66"/>
      <c r="PCB73" s="66"/>
      <c r="PCC73" s="66"/>
      <c r="PCD73" s="66"/>
      <c r="PCE73" s="66"/>
      <c r="PCF73" s="66"/>
      <c r="PCG73" s="66"/>
      <c r="PCH73" s="66"/>
      <c r="PCI73" s="66"/>
      <c r="PCJ73" s="66"/>
      <c r="PCK73" s="66"/>
      <c r="PCL73" s="66"/>
      <c r="PCM73" s="66"/>
      <c r="PCN73" s="66"/>
      <c r="PCO73" s="66"/>
      <c r="PCP73" s="66"/>
      <c r="PCQ73" s="66"/>
      <c r="PCR73" s="66"/>
      <c r="PCS73" s="66"/>
      <c r="PCT73" s="66"/>
      <c r="PCU73" s="66"/>
      <c r="PCV73" s="66"/>
      <c r="PCW73" s="66"/>
      <c r="PCX73" s="66"/>
      <c r="PCY73" s="66"/>
      <c r="PCZ73" s="66"/>
      <c r="PDA73" s="66"/>
      <c r="PDB73" s="66"/>
      <c r="PDC73" s="66"/>
      <c r="PDD73" s="66"/>
      <c r="PDE73" s="66"/>
      <c r="PDF73" s="66"/>
      <c r="PDG73" s="66"/>
      <c r="PDH73" s="66"/>
      <c r="PDI73" s="66"/>
      <c r="PDJ73" s="66"/>
      <c r="PDK73" s="66"/>
      <c r="PDL73" s="66"/>
      <c r="PDM73" s="66"/>
      <c r="PDN73" s="66"/>
      <c r="PDO73" s="66"/>
      <c r="PDP73" s="66"/>
      <c r="PDQ73" s="66"/>
      <c r="PDR73" s="66"/>
      <c r="PDS73" s="66"/>
      <c r="PDT73" s="66"/>
      <c r="PDU73" s="66"/>
      <c r="PDV73" s="66"/>
      <c r="PDW73" s="66"/>
      <c r="PDX73" s="66"/>
      <c r="PDY73" s="66"/>
      <c r="PDZ73" s="66"/>
      <c r="PEA73" s="66"/>
      <c r="PEB73" s="66"/>
      <c r="PEC73" s="66"/>
      <c r="PED73" s="66"/>
      <c r="PEE73" s="66"/>
      <c r="PEF73" s="66"/>
      <c r="PEG73" s="66"/>
      <c r="PEH73" s="66"/>
      <c r="PEI73" s="66"/>
      <c r="PEJ73" s="66"/>
      <c r="PEK73" s="66"/>
      <c r="PEL73" s="66"/>
      <c r="PEM73" s="66"/>
      <c r="PEN73" s="66"/>
      <c r="PEO73" s="66"/>
      <c r="PEP73" s="66"/>
      <c r="PEQ73" s="66"/>
      <c r="PER73" s="66"/>
      <c r="PES73" s="66"/>
      <c r="PET73" s="66"/>
      <c r="PEU73" s="66"/>
      <c r="PEV73" s="66"/>
      <c r="PEW73" s="66"/>
      <c r="PEX73" s="66"/>
      <c r="PEY73" s="66"/>
      <c r="PEZ73" s="66"/>
      <c r="PFA73" s="66"/>
      <c r="PFB73" s="66"/>
      <c r="PFC73" s="66"/>
      <c r="PFD73" s="66"/>
      <c r="PFE73" s="66"/>
      <c r="PFF73" s="66"/>
      <c r="PFG73" s="66"/>
      <c r="PFH73" s="66"/>
      <c r="PFI73" s="66"/>
      <c r="PFJ73" s="66"/>
      <c r="PFK73" s="66"/>
      <c r="PFL73" s="66"/>
      <c r="PFM73" s="66"/>
      <c r="PFN73" s="66"/>
      <c r="PFO73" s="66"/>
      <c r="PFP73" s="66"/>
      <c r="PFQ73" s="66"/>
      <c r="PFR73" s="66"/>
      <c r="PFS73" s="66"/>
      <c r="PFT73" s="66"/>
      <c r="PFU73" s="66"/>
      <c r="PFV73" s="66"/>
      <c r="PFW73" s="66"/>
      <c r="PFX73" s="66"/>
      <c r="PFY73" s="66"/>
      <c r="PFZ73" s="66"/>
      <c r="PGA73" s="66"/>
      <c r="PGB73" s="66"/>
      <c r="PGC73" s="66"/>
      <c r="PGD73" s="66"/>
      <c r="PGE73" s="66"/>
      <c r="PGF73" s="66"/>
      <c r="PGG73" s="66"/>
      <c r="PGH73" s="66"/>
      <c r="PGI73" s="66"/>
      <c r="PGJ73" s="66"/>
      <c r="PGK73" s="66"/>
      <c r="PGL73" s="66"/>
      <c r="PGM73" s="66"/>
      <c r="PGN73" s="66"/>
      <c r="PGO73" s="66"/>
      <c r="PGP73" s="66"/>
      <c r="PGQ73" s="66"/>
      <c r="PGR73" s="66"/>
      <c r="PGS73" s="66"/>
      <c r="PGT73" s="66"/>
      <c r="PGU73" s="66"/>
      <c r="PGV73" s="66"/>
      <c r="PGW73" s="66"/>
      <c r="PGX73" s="66"/>
      <c r="PGY73" s="66"/>
      <c r="PGZ73" s="66"/>
      <c r="PHA73" s="66"/>
      <c r="PHB73" s="66"/>
      <c r="PHC73" s="66"/>
      <c r="PHD73" s="66"/>
      <c r="PHE73" s="66"/>
      <c r="PHF73" s="66"/>
      <c r="PHG73" s="66"/>
      <c r="PHH73" s="66"/>
      <c r="PHI73" s="66"/>
      <c r="PHJ73" s="66"/>
      <c r="PHK73" s="66"/>
      <c r="PHL73" s="66"/>
      <c r="PHM73" s="66"/>
      <c r="PHN73" s="66"/>
      <c r="PHO73" s="66"/>
      <c r="PHP73" s="66"/>
      <c r="PHQ73" s="66"/>
      <c r="PHR73" s="66"/>
      <c r="PHS73" s="66"/>
      <c r="PHT73" s="66"/>
      <c r="PHU73" s="66"/>
      <c r="PHV73" s="66"/>
      <c r="PHW73" s="66"/>
      <c r="PHX73" s="66"/>
      <c r="PHY73" s="66"/>
      <c r="PHZ73" s="66"/>
      <c r="PIA73" s="66"/>
      <c r="PIB73" s="66"/>
      <c r="PIC73" s="66"/>
      <c r="PID73" s="66"/>
      <c r="PIE73" s="66"/>
      <c r="PIF73" s="66"/>
      <c r="PIG73" s="66"/>
      <c r="PIH73" s="66"/>
      <c r="PII73" s="66"/>
      <c r="PIJ73" s="66"/>
      <c r="PIK73" s="66"/>
      <c r="PIL73" s="66"/>
      <c r="PIM73" s="66"/>
      <c r="PIN73" s="66"/>
      <c r="PIO73" s="66"/>
      <c r="PIP73" s="66"/>
      <c r="PIQ73" s="66"/>
      <c r="PIR73" s="66"/>
      <c r="PIS73" s="66"/>
      <c r="PIT73" s="66"/>
      <c r="PIU73" s="66"/>
      <c r="PIV73" s="66"/>
      <c r="PIW73" s="66"/>
      <c r="PIX73" s="66"/>
      <c r="PIY73" s="66"/>
      <c r="PIZ73" s="66"/>
      <c r="PJA73" s="66"/>
      <c r="PJB73" s="66"/>
      <c r="PJC73" s="66"/>
      <c r="PJD73" s="66"/>
      <c r="PJE73" s="66"/>
      <c r="PJF73" s="66"/>
      <c r="PJG73" s="66"/>
      <c r="PJH73" s="66"/>
      <c r="PJI73" s="66"/>
      <c r="PJJ73" s="66"/>
      <c r="PJK73" s="66"/>
      <c r="PJL73" s="66"/>
      <c r="PJM73" s="66"/>
      <c r="PJN73" s="66"/>
      <c r="PJO73" s="66"/>
      <c r="PJP73" s="66"/>
      <c r="PJQ73" s="66"/>
      <c r="PJR73" s="66"/>
      <c r="PJS73" s="66"/>
      <c r="PJT73" s="66"/>
      <c r="PJU73" s="66"/>
      <c r="PJV73" s="66"/>
      <c r="PJW73" s="66"/>
      <c r="PJX73" s="66"/>
      <c r="PJY73" s="66"/>
      <c r="PJZ73" s="66"/>
      <c r="PKA73" s="66"/>
      <c r="PKB73" s="66"/>
      <c r="PKC73" s="66"/>
      <c r="PKD73" s="66"/>
      <c r="PKE73" s="66"/>
      <c r="PKF73" s="66"/>
      <c r="PKG73" s="66"/>
      <c r="PKH73" s="66"/>
      <c r="PKI73" s="66"/>
      <c r="PKJ73" s="66"/>
      <c r="PKK73" s="66"/>
      <c r="PKL73" s="66"/>
      <c r="PKM73" s="66"/>
      <c r="PKN73" s="66"/>
      <c r="PKO73" s="66"/>
      <c r="PKP73" s="66"/>
      <c r="PKQ73" s="66"/>
      <c r="PKR73" s="66"/>
      <c r="PKS73" s="66"/>
      <c r="PKT73" s="66"/>
      <c r="PKU73" s="66"/>
      <c r="PKV73" s="66"/>
      <c r="PKW73" s="66"/>
      <c r="PKX73" s="66"/>
      <c r="PKY73" s="66"/>
      <c r="PKZ73" s="66"/>
      <c r="PLA73" s="66"/>
      <c r="PLB73" s="66"/>
      <c r="PLC73" s="66"/>
      <c r="PLD73" s="66"/>
      <c r="PLE73" s="66"/>
      <c r="PLF73" s="66"/>
      <c r="PLG73" s="66"/>
      <c r="PLH73" s="66"/>
      <c r="PLI73" s="66"/>
      <c r="PLJ73" s="66"/>
      <c r="PLK73" s="66"/>
      <c r="PLL73" s="66"/>
      <c r="PLM73" s="66"/>
      <c r="PLN73" s="66"/>
      <c r="PLO73" s="66"/>
      <c r="PLP73" s="66"/>
      <c r="PLQ73" s="66"/>
      <c r="PLR73" s="66"/>
      <c r="PLS73" s="66"/>
      <c r="PLT73" s="66"/>
      <c r="PLU73" s="66"/>
      <c r="PLV73" s="66"/>
      <c r="PLW73" s="66"/>
      <c r="PLX73" s="66"/>
      <c r="PLY73" s="66"/>
      <c r="PLZ73" s="66"/>
      <c r="PMA73" s="66"/>
      <c r="PMB73" s="66"/>
      <c r="PMC73" s="66"/>
      <c r="PMD73" s="66"/>
      <c r="PME73" s="66"/>
      <c r="PMF73" s="66"/>
      <c r="PMG73" s="66"/>
      <c r="PMH73" s="66"/>
      <c r="PMI73" s="66"/>
      <c r="PMJ73" s="66"/>
      <c r="PMK73" s="66"/>
      <c r="PML73" s="66"/>
      <c r="PMM73" s="66"/>
      <c r="PMN73" s="66"/>
      <c r="PMO73" s="66"/>
      <c r="PMP73" s="66"/>
      <c r="PMQ73" s="66"/>
      <c r="PMR73" s="66"/>
      <c r="PMS73" s="66"/>
      <c r="PMT73" s="66"/>
      <c r="PMU73" s="66"/>
      <c r="PMV73" s="66"/>
      <c r="PMW73" s="66"/>
      <c r="PMX73" s="66"/>
      <c r="PMY73" s="66"/>
      <c r="PMZ73" s="66"/>
      <c r="PNA73" s="66"/>
      <c r="PNB73" s="66"/>
      <c r="PNC73" s="66"/>
      <c r="PND73" s="66"/>
      <c r="PNE73" s="66"/>
      <c r="PNF73" s="66"/>
      <c r="PNG73" s="66"/>
      <c r="PNH73" s="66"/>
      <c r="PNI73" s="66"/>
      <c r="PNJ73" s="66"/>
      <c r="PNK73" s="66"/>
      <c r="PNL73" s="66"/>
      <c r="PNM73" s="66"/>
      <c r="PNN73" s="66"/>
      <c r="PNO73" s="66"/>
      <c r="PNP73" s="66"/>
      <c r="PNQ73" s="66"/>
      <c r="PNR73" s="66"/>
      <c r="PNS73" s="66"/>
      <c r="PNT73" s="66"/>
      <c r="PNU73" s="66"/>
      <c r="PNV73" s="66"/>
      <c r="PNW73" s="66"/>
      <c r="PNX73" s="66"/>
      <c r="PNY73" s="66"/>
      <c r="PNZ73" s="66"/>
      <c r="POA73" s="66"/>
      <c r="POB73" s="66"/>
      <c r="POC73" s="66"/>
      <c r="POD73" s="66"/>
      <c r="POE73" s="66"/>
      <c r="POF73" s="66"/>
      <c r="POG73" s="66"/>
      <c r="POH73" s="66"/>
      <c r="POI73" s="66"/>
      <c r="POJ73" s="66"/>
      <c r="POK73" s="66"/>
      <c r="POL73" s="66"/>
      <c r="POM73" s="66"/>
      <c r="PON73" s="66"/>
      <c r="POO73" s="66"/>
      <c r="POP73" s="66"/>
      <c r="POQ73" s="66"/>
      <c r="POR73" s="66"/>
      <c r="POS73" s="66"/>
      <c r="POT73" s="66"/>
      <c r="POU73" s="66"/>
      <c r="POV73" s="66"/>
      <c r="POW73" s="66"/>
      <c r="POX73" s="66"/>
      <c r="POY73" s="66"/>
      <c r="POZ73" s="66"/>
      <c r="PPA73" s="66"/>
      <c r="PPB73" s="66"/>
      <c r="PPC73" s="66"/>
      <c r="PPD73" s="66"/>
      <c r="PPE73" s="66"/>
      <c r="PPF73" s="66"/>
      <c r="PPG73" s="66"/>
      <c r="PPH73" s="66"/>
      <c r="PPI73" s="66"/>
      <c r="PPJ73" s="66"/>
      <c r="PPK73" s="66"/>
      <c r="PPL73" s="66"/>
      <c r="PPM73" s="66"/>
      <c r="PPN73" s="66"/>
      <c r="PPO73" s="66"/>
      <c r="PPP73" s="66"/>
      <c r="PPQ73" s="66"/>
      <c r="PPR73" s="66"/>
      <c r="PPS73" s="66"/>
      <c r="PPT73" s="66"/>
      <c r="PPU73" s="66"/>
      <c r="PPV73" s="66"/>
      <c r="PPW73" s="66"/>
      <c r="PPX73" s="66"/>
      <c r="PPY73" s="66"/>
      <c r="PPZ73" s="66"/>
      <c r="PQA73" s="66"/>
      <c r="PQB73" s="66"/>
      <c r="PQC73" s="66"/>
      <c r="PQD73" s="66"/>
      <c r="PQE73" s="66"/>
      <c r="PQF73" s="66"/>
      <c r="PQG73" s="66"/>
      <c r="PQH73" s="66"/>
      <c r="PQI73" s="66"/>
      <c r="PQJ73" s="66"/>
      <c r="PQK73" s="66"/>
      <c r="PQL73" s="66"/>
      <c r="PQM73" s="66"/>
      <c r="PQN73" s="66"/>
      <c r="PQO73" s="66"/>
      <c r="PQP73" s="66"/>
      <c r="PQQ73" s="66"/>
      <c r="PQR73" s="66"/>
      <c r="PQS73" s="66"/>
      <c r="PQT73" s="66"/>
      <c r="PQU73" s="66"/>
      <c r="PQV73" s="66"/>
      <c r="PQW73" s="66"/>
      <c r="PQX73" s="66"/>
      <c r="PQY73" s="66"/>
      <c r="PQZ73" s="66"/>
      <c r="PRA73" s="66"/>
      <c r="PRB73" s="66"/>
      <c r="PRC73" s="66"/>
      <c r="PRD73" s="66"/>
      <c r="PRE73" s="66"/>
      <c r="PRF73" s="66"/>
      <c r="PRG73" s="66"/>
      <c r="PRH73" s="66"/>
      <c r="PRI73" s="66"/>
      <c r="PRJ73" s="66"/>
      <c r="PRK73" s="66"/>
      <c r="PRL73" s="66"/>
      <c r="PRM73" s="66"/>
      <c r="PRN73" s="66"/>
      <c r="PRO73" s="66"/>
      <c r="PRP73" s="66"/>
      <c r="PRQ73" s="66"/>
      <c r="PRR73" s="66"/>
      <c r="PRS73" s="66"/>
      <c r="PRT73" s="66"/>
      <c r="PRU73" s="66"/>
      <c r="PRV73" s="66"/>
      <c r="PRW73" s="66"/>
      <c r="PRX73" s="66"/>
      <c r="PRY73" s="66"/>
      <c r="PRZ73" s="66"/>
      <c r="PSA73" s="66"/>
      <c r="PSB73" s="66"/>
      <c r="PSC73" s="66"/>
      <c r="PSD73" s="66"/>
      <c r="PSE73" s="66"/>
      <c r="PSF73" s="66"/>
      <c r="PSG73" s="66"/>
      <c r="PSH73" s="66"/>
      <c r="PSI73" s="66"/>
      <c r="PSJ73" s="66"/>
      <c r="PSK73" s="66"/>
      <c r="PSL73" s="66"/>
      <c r="PSM73" s="66"/>
      <c r="PSN73" s="66"/>
      <c r="PSO73" s="66"/>
      <c r="PSP73" s="66"/>
      <c r="PSQ73" s="66"/>
      <c r="PSR73" s="66"/>
      <c r="PSS73" s="66"/>
      <c r="PST73" s="66"/>
      <c r="PSU73" s="66"/>
      <c r="PSV73" s="66"/>
      <c r="PSW73" s="66"/>
      <c r="PSX73" s="66"/>
      <c r="PSY73" s="66"/>
      <c r="PSZ73" s="66"/>
      <c r="PTA73" s="66"/>
      <c r="PTB73" s="66"/>
      <c r="PTC73" s="66"/>
      <c r="PTD73" s="66"/>
      <c r="PTE73" s="66"/>
      <c r="PTF73" s="66"/>
      <c r="PTG73" s="66"/>
      <c r="PTH73" s="66"/>
      <c r="PTI73" s="66"/>
      <c r="PTJ73" s="66"/>
      <c r="PTK73" s="66"/>
      <c r="PTL73" s="66"/>
      <c r="PTM73" s="66"/>
      <c r="PTN73" s="66"/>
      <c r="PTO73" s="66"/>
      <c r="PTP73" s="66"/>
      <c r="PTQ73" s="66"/>
      <c r="PTR73" s="66"/>
      <c r="PTS73" s="66"/>
      <c r="PTT73" s="66"/>
      <c r="PTU73" s="66"/>
      <c r="PTV73" s="66"/>
      <c r="PTW73" s="66"/>
      <c r="PTX73" s="66"/>
      <c r="PTY73" s="66"/>
      <c r="PTZ73" s="66"/>
      <c r="PUA73" s="66"/>
      <c r="PUB73" s="66"/>
      <c r="PUC73" s="66"/>
      <c r="PUD73" s="66"/>
      <c r="PUE73" s="66"/>
      <c r="PUF73" s="66"/>
      <c r="PUG73" s="66"/>
      <c r="PUH73" s="66"/>
      <c r="PUI73" s="66"/>
      <c r="PUJ73" s="66"/>
      <c r="PUK73" s="66"/>
      <c r="PUL73" s="66"/>
      <c r="PUM73" s="66"/>
      <c r="PUN73" s="66"/>
      <c r="PUO73" s="66"/>
      <c r="PUP73" s="66"/>
      <c r="PUQ73" s="66"/>
      <c r="PUR73" s="66"/>
      <c r="PUS73" s="66"/>
      <c r="PUT73" s="66"/>
      <c r="PUU73" s="66"/>
      <c r="PUV73" s="66"/>
      <c r="PUW73" s="66"/>
      <c r="PUX73" s="66"/>
      <c r="PUY73" s="66"/>
      <c r="PUZ73" s="66"/>
      <c r="PVA73" s="66"/>
      <c r="PVB73" s="66"/>
      <c r="PVC73" s="66"/>
      <c r="PVD73" s="66"/>
      <c r="PVE73" s="66"/>
      <c r="PVF73" s="66"/>
      <c r="PVG73" s="66"/>
      <c r="PVH73" s="66"/>
      <c r="PVI73" s="66"/>
      <c r="PVJ73" s="66"/>
      <c r="PVK73" s="66"/>
      <c r="PVL73" s="66"/>
      <c r="PVM73" s="66"/>
      <c r="PVN73" s="66"/>
      <c r="PVO73" s="66"/>
      <c r="PVP73" s="66"/>
      <c r="PVQ73" s="66"/>
      <c r="PVR73" s="66"/>
      <c r="PVS73" s="66"/>
      <c r="PVT73" s="66"/>
      <c r="PVU73" s="66"/>
      <c r="PVV73" s="66"/>
      <c r="PVW73" s="66"/>
      <c r="PVX73" s="66"/>
      <c r="PVY73" s="66"/>
      <c r="PVZ73" s="66"/>
      <c r="PWA73" s="66"/>
      <c r="PWB73" s="66"/>
      <c r="PWC73" s="66"/>
      <c r="PWD73" s="66"/>
      <c r="PWE73" s="66"/>
      <c r="PWF73" s="66"/>
      <c r="PWG73" s="66"/>
      <c r="PWH73" s="66"/>
      <c r="PWI73" s="66"/>
      <c r="PWJ73" s="66"/>
      <c r="PWK73" s="66"/>
      <c r="PWL73" s="66"/>
      <c r="PWM73" s="66"/>
      <c r="PWN73" s="66"/>
      <c r="PWO73" s="66"/>
      <c r="PWP73" s="66"/>
      <c r="PWQ73" s="66"/>
      <c r="PWR73" s="66"/>
      <c r="PWS73" s="66"/>
      <c r="PWT73" s="66"/>
      <c r="PWU73" s="66"/>
      <c r="PWV73" s="66"/>
      <c r="PWW73" s="66"/>
      <c r="PWX73" s="66"/>
      <c r="PWY73" s="66"/>
      <c r="PWZ73" s="66"/>
      <c r="PXA73" s="66"/>
      <c r="PXB73" s="66"/>
      <c r="PXC73" s="66"/>
      <c r="PXD73" s="66"/>
      <c r="PXE73" s="66"/>
      <c r="PXF73" s="66"/>
      <c r="PXG73" s="66"/>
      <c r="PXH73" s="66"/>
      <c r="PXI73" s="66"/>
      <c r="PXJ73" s="66"/>
      <c r="PXK73" s="66"/>
      <c r="PXL73" s="66"/>
      <c r="PXM73" s="66"/>
      <c r="PXN73" s="66"/>
      <c r="PXO73" s="66"/>
      <c r="PXP73" s="66"/>
      <c r="PXQ73" s="66"/>
      <c r="PXR73" s="66"/>
      <c r="PXS73" s="66"/>
      <c r="PXT73" s="66"/>
      <c r="PXU73" s="66"/>
      <c r="PXV73" s="66"/>
      <c r="PXW73" s="66"/>
      <c r="PXX73" s="66"/>
      <c r="PXY73" s="66"/>
      <c r="PXZ73" s="66"/>
      <c r="PYA73" s="66"/>
      <c r="PYB73" s="66"/>
      <c r="PYC73" s="66"/>
      <c r="PYD73" s="66"/>
      <c r="PYE73" s="66"/>
      <c r="PYF73" s="66"/>
      <c r="PYG73" s="66"/>
      <c r="PYH73" s="66"/>
      <c r="PYI73" s="66"/>
      <c r="PYJ73" s="66"/>
      <c r="PYK73" s="66"/>
      <c r="PYL73" s="66"/>
      <c r="PYM73" s="66"/>
      <c r="PYN73" s="66"/>
      <c r="PYO73" s="66"/>
      <c r="PYP73" s="66"/>
      <c r="PYQ73" s="66"/>
      <c r="PYR73" s="66"/>
      <c r="PYS73" s="66"/>
      <c r="PYT73" s="66"/>
      <c r="PYU73" s="66"/>
      <c r="PYV73" s="66"/>
      <c r="PYW73" s="66"/>
      <c r="PYX73" s="66"/>
      <c r="PYY73" s="66"/>
      <c r="PYZ73" s="66"/>
      <c r="PZA73" s="66"/>
      <c r="PZB73" s="66"/>
      <c r="PZC73" s="66"/>
      <c r="PZD73" s="66"/>
      <c r="PZE73" s="66"/>
      <c r="PZF73" s="66"/>
      <c r="PZG73" s="66"/>
      <c r="PZH73" s="66"/>
      <c r="PZI73" s="66"/>
      <c r="PZJ73" s="66"/>
      <c r="PZK73" s="66"/>
      <c r="PZL73" s="66"/>
      <c r="PZM73" s="66"/>
      <c r="PZN73" s="66"/>
      <c r="PZO73" s="66"/>
      <c r="PZP73" s="66"/>
      <c r="PZQ73" s="66"/>
      <c r="PZR73" s="66"/>
      <c r="PZS73" s="66"/>
      <c r="PZT73" s="66"/>
      <c r="PZU73" s="66"/>
      <c r="PZV73" s="66"/>
      <c r="PZW73" s="66"/>
      <c r="PZX73" s="66"/>
      <c r="PZY73" s="66"/>
      <c r="PZZ73" s="66"/>
      <c r="QAA73" s="66"/>
      <c r="QAB73" s="66"/>
      <c r="QAC73" s="66"/>
      <c r="QAD73" s="66"/>
      <c r="QAE73" s="66"/>
      <c r="QAF73" s="66"/>
      <c r="QAG73" s="66"/>
      <c r="QAH73" s="66"/>
      <c r="QAI73" s="66"/>
      <c r="QAJ73" s="66"/>
      <c r="QAK73" s="66"/>
      <c r="QAL73" s="66"/>
      <c r="QAM73" s="66"/>
      <c r="QAN73" s="66"/>
      <c r="QAO73" s="66"/>
      <c r="QAP73" s="66"/>
      <c r="QAQ73" s="66"/>
      <c r="QAR73" s="66"/>
      <c r="QAS73" s="66"/>
      <c r="QAT73" s="66"/>
      <c r="QAU73" s="66"/>
      <c r="QAV73" s="66"/>
      <c r="QAW73" s="66"/>
      <c r="QAX73" s="66"/>
      <c r="QAY73" s="66"/>
      <c r="QAZ73" s="66"/>
      <c r="QBA73" s="66"/>
      <c r="QBB73" s="66"/>
      <c r="QBC73" s="66"/>
      <c r="QBD73" s="66"/>
      <c r="QBE73" s="66"/>
      <c r="QBF73" s="66"/>
      <c r="QBG73" s="66"/>
      <c r="QBH73" s="66"/>
      <c r="QBI73" s="66"/>
      <c r="QBJ73" s="66"/>
      <c r="QBK73" s="66"/>
      <c r="QBL73" s="66"/>
      <c r="QBM73" s="66"/>
      <c r="QBN73" s="66"/>
      <c r="QBO73" s="66"/>
      <c r="QBP73" s="66"/>
      <c r="QBQ73" s="66"/>
      <c r="QBR73" s="66"/>
      <c r="QBS73" s="66"/>
      <c r="QBT73" s="66"/>
      <c r="QBU73" s="66"/>
      <c r="QBV73" s="66"/>
      <c r="QBW73" s="66"/>
      <c r="QBX73" s="66"/>
      <c r="QBY73" s="66"/>
      <c r="QBZ73" s="66"/>
      <c r="QCA73" s="66"/>
      <c r="QCB73" s="66"/>
      <c r="QCC73" s="66"/>
      <c r="QCD73" s="66"/>
      <c r="QCE73" s="66"/>
      <c r="QCF73" s="66"/>
      <c r="QCG73" s="66"/>
      <c r="QCH73" s="66"/>
      <c r="QCI73" s="66"/>
      <c r="QCJ73" s="66"/>
      <c r="QCK73" s="66"/>
      <c r="QCL73" s="66"/>
      <c r="QCM73" s="66"/>
      <c r="QCN73" s="66"/>
      <c r="QCO73" s="66"/>
      <c r="QCP73" s="66"/>
      <c r="QCQ73" s="66"/>
      <c r="QCR73" s="66"/>
      <c r="QCS73" s="66"/>
      <c r="QCT73" s="66"/>
      <c r="QCU73" s="66"/>
      <c r="QCV73" s="66"/>
      <c r="QCW73" s="66"/>
      <c r="QCX73" s="66"/>
      <c r="QCY73" s="66"/>
      <c r="QCZ73" s="66"/>
      <c r="QDA73" s="66"/>
      <c r="QDB73" s="66"/>
      <c r="QDC73" s="66"/>
      <c r="QDD73" s="66"/>
      <c r="QDE73" s="66"/>
      <c r="QDF73" s="66"/>
      <c r="QDG73" s="66"/>
      <c r="QDH73" s="66"/>
      <c r="QDI73" s="66"/>
      <c r="QDJ73" s="66"/>
      <c r="QDK73" s="66"/>
      <c r="QDL73" s="66"/>
      <c r="QDM73" s="66"/>
      <c r="QDN73" s="66"/>
      <c r="QDO73" s="66"/>
      <c r="QDP73" s="66"/>
      <c r="QDQ73" s="66"/>
      <c r="QDR73" s="66"/>
      <c r="QDS73" s="66"/>
      <c r="QDT73" s="66"/>
      <c r="QDU73" s="66"/>
      <c r="QDV73" s="66"/>
      <c r="QDW73" s="66"/>
      <c r="QDX73" s="66"/>
      <c r="QDY73" s="66"/>
      <c r="QDZ73" s="66"/>
      <c r="QEA73" s="66"/>
      <c r="QEB73" s="66"/>
      <c r="QEC73" s="66"/>
      <c r="QED73" s="66"/>
      <c r="QEE73" s="66"/>
      <c r="QEF73" s="66"/>
      <c r="QEG73" s="66"/>
      <c r="QEH73" s="66"/>
      <c r="QEI73" s="66"/>
      <c r="QEJ73" s="66"/>
      <c r="QEK73" s="66"/>
      <c r="QEL73" s="66"/>
      <c r="QEM73" s="66"/>
      <c r="QEN73" s="66"/>
      <c r="QEO73" s="66"/>
      <c r="QEP73" s="66"/>
      <c r="QEQ73" s="66"/>
      <c r="QER73" s="66"/>
      <c r="QES73" s="66"/>
      <c r="QET73" s="66"/>
      <c r="QEU73" s="66"/>
      <c r="QEV73" s="66"/>
      <c r="QEW73" s="66"/>
      <c r="QEX73" s="66"/>
      <c r="QEY73" s="66"/>
      <c r="QEZ73" s="66"/>
      <c r="QFA73" s="66"/>
      <c r="QFB73" s="66"/>
      <c r="QFC73" s="66"/>
      <c r="QFD73" s="66"/>
      <c r="QFE73" s="66"/>
      <c r="QFF73" s="66"/>
      <c r="QFG73" s="66"/>
      <c r="QFH73" s="66"/>
      <c r="QFI73" s="66"/>
      <c r="QFJ73" s="66"/>
      <c r="QFK73" s="66"/>
      <c r="QFL73" s="66"/>
      <c r="QFM73" s="66"/>
      <c r="QFN73" s="66"/>
      <c r="QFO73" s="66"/>
      <c r="QFP73" s="66"/>
      <c r="QFQ73" s="66"/>
      <c r="QFR73" s="66"/>
      <c r="QFS73" s="66"/>
      <c r="QFT73" s="66"/>
      <c r="QFU73" s="66"/>
      <c r="QFV73" s="66"/>
      <c r="QFW73" s="66"/>
      <c r="QFX73" s="66"/>
      <c r="QFY73" s="66"/>
      <c r="QFZ73" s="66"/>
      <c r="QGA73" s="66"/>
      <c r="QGB73" s="66"/>
      <c r="QGC73" s="66"/>
      <c r="QGD73" s="66"/>
      <c r="QGE73" s="66"/>
      <c r="QGF73" s="66"/>
      <c r="QGG73" s="66"/>
      <c r="QGH73" s="66"/>
      <c r="QGI73" s="66"/>
      <c r="QGJ73" s="66"/>
      <c r="QGK73" s="66"/>
      <c r="QGL73" s="66"/>
      <c r="QGM73" s="66"/>
      <c r="QGN73" s="66"/>
      <c r="QGO73" s="66"/>
      <c r="QGP73" s="66"/>
      <c r="QGQ73" s="66"/>
      <c r="QGR73" s="66"/>
      <c r="QGS73" s="66"/>
      <c r="QGT73" s="66"/>
      <c r="QGU73" s="66"/>
      <c r="QGV73" s="66"/>
      <c r="QGW73" s="66"/>
      <c r="QGX73" s="66"/>
      <c r="QGY73" s="66"/>
      <c r="QGZ73" s="66"/>
      <c r="QHA73" s="66"/>
      <c r="QHB73" s="66"/>
      <c r="QHC73" s="66"/>
      <c r="QHD73" s="66"/>
      <c r="QHE73" s="66"/>
      <c r="QHF73" s="66"/>
      <c r="QHG73" s="66"/>
      <c r="QHH73" s="66"/>
      <c r="QHI73" s="66"/>
      <c r="QHJ73" s="66"/>
      <c r="QHK73" s="66"/>
      <c r="QHL73" s="66"/>
      <c r="QHM73" s="66"/>
      <c r="QHN73" s="66"/>
      <c r="QHO73" s="66"/>
      <c r="QHP73" s="66"/>
      <c r="QHQ73" s="66"/>
      <c r="QHR73" s="66"/>
      <c r="QHS73" s="66"/>
      <c r="QHT73" s="66"/>
      <c r="QHU73" s="66"/>
      <c r="QHV73" s="66"/>
      <c r="QHW73" s="66"/>
      <c r="QHX73" s="66"/>
      <c r="QHY73" s="66"/>
      <c r="QHZ73" s="66"/>
      <c r="QIA73" s="66"/>
      <c r="QIB73" s="66"/>
      <c r="QIC73" s="66"/>
      <c r="QID73" s="66"/>
      <c r="QIE73" s="66"/>
      <c r="QIF73" s="66"/>
      <c r="QIG73" s="66"/>
      <c r="QIH73" s="66"/>
      <c r="QII73" s="66"/>
      <c r="QIJ73" s="66"/>
      <c r="QIK73" s="66"/>
      <c r="QIL73" s="66"/>
      <c r="QIM73" s="66"/>
      <c r="QIN73" s="66"/>
      <c r="QIO73" s="66"/>
      <c r="QIP73" s="66"/>
      <c r="QIQ73" s="66"/>
      <c r="QIR73" s="66"/>
      <c r="QIS73" s="66"/>
      <c r="QIT73" s="66"/>
      <c r="QIU73" s="66"/>
      <c r="QIV73" s="66"/>
      <c r="QIW73" s="66"/>
      <c r="QIX73" s="66"/>
      <c r="QIY73" s="66"/>
      <c r="QIZ73" s="66"/>
      <c r="QJA73" s="66"/>
      <c r="QJB73" s="66"/>
      <c r="QJC73" s="66"/>
      <c r="QJD73" s="66"/>
      <c r="QJE73" s="66"/>
      <c r="QJF73" s="66"/>
      <c r="QJG73" s="66"/>
      <c r="QJH73" s="66"/>
      <c r="QJI73" s="66"/>
      <c r="QJJ73" s="66"/>
      <c r="QJK73" s="66"/>
      <c r="QJL73" s="66"/>
      <c r="QJM73" s="66"/>
      <c r="QJN73" s="66"/>
      <c r="QJO73" s="66"/>
      <c r="QJP73" s="66"/>
      <c r="QJQ73" s="66"/>
      <c r="QJR73" s="66"/>
      <c r="QJS73" s="66"/>
      <c r="QJT73" s="66"/>
      <c r="QJU73" s="66"/>
      <c r="QJV73" s="66"/>
      <c r="QJW73" s="66"/>
      <c r="QJX73" s="66"/>
      <c r="QJY73" s="66"/>
      <c r="QJZ73" s="66"/>
      <c r="QKA73" s="66"/>
      <c r="QKB73" s="66"/>
      <c r="QKC73" s="66"/>
      <c r="QKD73" s="66"/>
      <c r="QKE73" s="66"/>
      <c r="QKF73" s="66"/>
      <c r="QKG73" s="66"/>
      <c r="QKH73" s="66"/>
      <c r="QKI73" s="66"/>
      <c r="QKJ73" s="66"/>
      <c r="QKK73" s="66"/>
      <c r="QKL73" s="66"/>
      <c r="QKM73" s="66"/>
      <c r="QKN73" s="66"/>
      <c r="QKO73" s="66"/>
      <c r="QKP73" s="66"/>
      <c r="QKQ73" s="66"/>
      <c r="QKR73" s="66"/>
      <c r="QKS73" s="66"/>
      <c r="QKT73" s="66"/>
      <c r="QKU73" s="66"/>
      <c r="QKV73" s="66"/>
      <c r="QKW73" s="66"/>
      <c r="QKX73" s="66"/>
      <c r="QKY73" s="66"/>
      <c r="QKZ73" s="66"/>
      <c r="QLA73" s="66"/>
      <c r="QLB73" s="66"/>
      <c r="QLC73" s="66"/>
      <c r="QLD73" s="66"/>
      <c r="QLE73" s="66"/>
      <c r="QLF73" s="66"/>
      <c r="QLG73" s="66"/>
      <c r="QLH73" s="66"/>
      <c r="QLI73" s="66"/>
      <c r="QLJ73" s="66"/>
      <c r="QLK73" s="66"/>
      <c r="QLL73" s="66"/>
      <c r="QLM73" s="66"/>
      <c r="QLN73" s="66"/>
      <c r="QLO73" s="66"/>
      <c r="QLP73" s="66"/>
      <c r="QLQ73" s="66"/>
      <c r="QLR73" s="66"/>
      <c r="QLS73" s="66"/>
      <c r="QLT73" s="66"/>
      <c r="QLU73" s="66"/>
      <c r="QLV73" s="66"/>
      <c r="QLW73" s="66"/>
      <c r="QLX73" s="66"/>
      <c r="QLY73" s="66"/>
      <c r="QLZ73" s="66"/>
      <c r="QMA73" s="66"/>
      <c r="QMB73" s="66"/>
      <c r="QMC73" s="66"/>
      <c r="QMD73" s="66"/>
      <c r="QME73" s="66"/>
      <c r="QMF73" s="66"/>
      <c r="QMG73" s="66"/>
      <c r="QMH73" s="66"/>
      <c r="QMI73" s="66"/>
      <c r="QMJ73" s="66"/>
      <c r="QMK73" s="66"/>
      <c r="QML73" s="66"/>
      <c r="QMM73" s="66"/>
      <c r="QMN73" s="66"/>
      <c r="QMO73" s="66"/>
      <c r="QMP73" s="66"/>
      <c r="QMQ73" s="66"/>
      <c r="QMR73" s="66"/>
      <c r="QMS73" s="66"/>
      <c r="QMT73" s="66"/>
      <c r="QMU73" s="66"/>
      <c r="QMV73" s="66"/>
      <c r="QMW73" s="66"/>
      <c r="QMX73" s="66"/>
      <c r="QMY73" s="66"/>
      <c r="QMZ73" s="66"/>
      <c r="QNA73" s="66"/>
      <c r="QNB73" s="66"/>
      <c r="QNC73" s="66"/>
      <c r="QND73" s="66"/>
      <c r="QNE73" s="66"/>
      <c r="QNF73" s="66"/>
      <c r="QNG73" s="66"/>
      <c r="QNH73" s="66"/>
      <c r="QNI73" s="66"/>
      <c r="QNJ73" s="66"/>
      <c r="QNK73" s="66"/>
      <c r="QNL73" s="66"/>
      <c r="QNM73" s="66"/>
      <c r="QNN73" s="66"/>
      <c r="QNO73" s="66"/>
      <c r="QNP73" s="66"/>
      <c r="QNQ73" s="66"/>
      <c r="QNR73" s="66"/>
      <c r="QNS73" s="66"/>
      <c r="QNT73" s="66"/>
      <c r="QNU73" s="66"/>
      <c r="QNV73" s="66"/>
      <c r="QNW73" s="66"/>
      <c r="QNX73" s="66"/>
      <c r="QNY73" s="66"/>
      <c r="QNZ73" s="66"/>
      <c r="QOA73" s="66"/>
      <c r="QOB73" s="66"/>
      <c r="QOC73" s="66"/>
      <c r="QOD73" s="66"/>
      <c r="QOE73" s="66"/>
      <c r="QOF73" s="66"/>
      <c r="QOG73" s="66"/>
      <c r="QOH73" s="66"/>
      <c r="QOI73" s="66"/>
      <c r="QOJ73" s="66"/>
      <c r="QOK73" s="66"/>
      <c r="QOL73" s="66"/>
      <c r="QOM73" s="66"/>
      <c r="QON73" s="66"/>
      <c r="QOO73" s="66"/>
      <c r="QOP73" s="66"/>
      <c r="QOQ73" s="66"/>
      <c r="QOR73" s="66"/>
      <c r="QOS73" s="66"/>
      <c r="QOT73" s="66"/>
      <c r="QOU73" s="66"/>
      <c r="QOV73" s="66"/>
      <c r="QOW73" s="66"/>
      <c r="QOX73" s="66"/>
      <c r="QOY73" s="66"/>
      <c r="QOZ73" s="66"/>
      <c r="QPA73" s="66"/>
      <c r="QPB73" s="66"/>
      <c r="QPC73" s="66"/>
      <c r="QPD73" s="66"/>
      <c r="QPE73" s="66"/>
      <c r="QPF73" s="66"/>
      <c r="QPG73" s="66"/>
      <c r="QPH73" s="66"/>
      <c r="QPI73" s="66"/>
      <c r="QPJ73" s="66"/>
      <c r="QPK73" s="66"/>
      <c r="QPL73" s="66"/>
      <c r="QPM73" s="66"/>
      <c r="QPN73" s="66"/>
      <c r="QPO73" s="66"/>
      <c r="QPP73" s="66"/>
      <c r="QPQ73" s="66"/>
      <c r="QPR73" s="66"/>
      <c r="QPS73" s="66"/>
      <c r="QPT73" s="66"/>
      <c r="QPU73" s="66"/>
      <c r="QPV73" s="66"/>
      <c r="QPW73" s="66"/>
      <c r="QPX73" s="66"/>
      <c r="QPY73" s="66"/>
      <c r="QPZ73" s="66"/>
      <c r="QQA73" s="66"/>
      <c r="QQB73" s="66"/>
      <c r="QQC73" s="66"/>
      <c r="QQD73" s="66"/>
      <c r="QQE73" s="66"/>
      <c r="QQF73" s="66"/>
      <c r="QQG73" s="66"/>
      <c r="QQH73" s="66"/>
      <c r="QQI73" s="66"/>
      <c r="QQJ73" s="66"/>
      <c r="QQK73" s="66"/>
      <c r="QQL73" s="66"/>
      <c r="QQM73" s="66"/>
      <c r="QQN73" s="66"/>
      <c r="QQO73" s="66"/>
      <c r="QQP73" s="66"/>
      <c r="QQQ73" s="66"/>
      <c r="QQR73" s="66"/>
      <c r="QQS73" s="66"/>
      <c r="QQT73" s="66"/>
      <c r="QQU73" s="66"/>
      <c r="QQV73" s="66"/>
      <c r="QQW73" s="66"/>
      <c r="QQX73" s="66"/>
      <c r="QQY73" s="66"/>
      <c r="QQZ73" s="66"/>
      <c r="QRA73" s="66"/>
      <c r="QRB73" s="66"/>
      <c r="QRC73" s="66"/>
      <c r="QRD73" s="66"/>
      <c r="QRE73" s="66"/>
      <c r="QRF73" s="66"/>
      <c r="QRG73" s="66"/>
      <c r="QRH73" s="66"/>
      <c r="QRI73" s="66"/>
      <c r="QRJ73" s="66"/>
      <c r="QRK73" s="66"/>
      <c r="QRL73" s="66"/>
      <c r="QRM73" s="66"/>
      <c r="QRN73" s="66"/>
      <c r="QRO73" s="66"/>
      <c r="QRP73" s="66"/>
      <c r="QRQ73" s="66"/>
      <c r="QRR73" s="66"/>
      <c r="QRS73" s="66"/>
      <c r="QRT73" s="66"/>
      <c r="QRU73" s="66"/>
      <c r="QRV73" s="66"/>
      <c r="QRW73" s="66"/>
      <c r="QRX73" s="66"/>
      <c r="QRY73" s="66"/>
      <c r="QRZ73" s="66"/>
      <c r="QSA73" s="66"/>
      <c r="QSB73" s="66"/>
      <c r="QSC73" s="66"/>
      <c r="QSD73" s="66"/>
      <c r="QSE73" s="66"/>
      <c r="QSF73" s="66"/>
      <c r="QSG73" s="66"/>
      <c r="QSH73" s="66"/>
      <c r="QSI73" s="66"/>
      <c r="QSJ73" s="66"/>
      <c r="QSK73" s="66"/>
      <c r="QSL73" s="66"/>
      <c r="QSM73" s="66"/>
      <c r="QSN73" s="66"/>
      <c r="QSO73" s="66"/>
      <c r="QSP73" s="66"/>
      <c r="QSQ73" s="66"/>
      <c r="QSR73" s="66"/>
      <c r="QSS73" s="66"/>
      <c r="QST73" s="66"/>
      <c r="QSU73" s="66"/>
      <c r="QSV73" s="66"/>
      <c r="QSW73" s="66"/>
      <c r="QSX73" s="66"/>
      <c r="QSY73" s="66"/>
      <c r="QSZ73" s="66"/>
      <c r="QTA73" s="66"/>
      <c r="QTB73" s="66"/>
      <c r="QTC73" s="66"/>
      <c r="QTD73" s="66"/>
      <c r="QTE73" s="66"/>
      <c r="QTF73" s="66"/>
      <c r="QTG73" s="66"/>
      <c r="QTH73" s="66"/>
      <c r="QTI73" s="66"/>
      <c r="QTJ73" s="66"/>
      <c r="QTK73" s="66"/>
      <c r="QTL73" s="66"/>
      <c r="QTM73" s="66"/>
      <c r="QTN73" s="66"/>
      <c r="QTO73" s="66"/>
      <c r="QTP73" s="66"/>
      <c r="QTQ73" s="66"/>
      <c r="QTR73" s="66"/>
      <c r="QTS73" s="66"/>
      <c r="QTT73" s="66"/>
      <c r="QTU73" s="66"/>
      <c r="QTV73" s="66"/>
      <c r="QTW73" s="66"/>
      <c r="QTX73" s="66"/>
      <c r="QTY73" s="66"/>
      <c r="QTZ73" s="66"/>
      <c r="QUA73" s="66"/>
      <c r="QUB73" s="66"/>
      <c r="QUC73" s="66"/>
      <c r="QUD73" s="66"/>
      <c r="QUE73" s="66"/>
      <c r="QUF73" s="66"/>
      <c r="QUG73" s="66"/>
      <c r="QUH73" s="66"/>
      <c r="QUI73" s="66"/>
      <c r="QUJ73" s="66"/>
      <c r="QUK73" s="66"/>
      <c r="QUL73" s="66"/>
      <c r="QUM73" s="66"/>
      <c r="QUN73" s="66"/>
      <c r="QUO73" s="66"/>
      <c r="QUP73" s="66"/>
      <c r="QUQ73" s="66"/>
      <c r="QUR73" s="66"/>
      <c r="QUS73" s="66"/>
      <c r="QUT73" s="66"/>
      <c r="QUU73" s="66"/>
      <c r="QUV73" s="66"/>
      <c r="QUW73" s="66"/>
      <c r="QUX73" s="66"/>
      <c r="QUY73" s="66"/>
      <c r="QUZ73" s="66"/>
      <c r="QVA73" s="66"/>
      <c r="QVB73" s="66"/>
      <c r="QVC73" s="66"/>
      <c r="QVD73" s="66"/>
      <c r="QVE73" s="66"/>
      <c r="QVF73" s="66"/>
      <c r="QVG73" s="66"/>
      <c r="QVH73" s="66"/>
      <c r="QVI73" s="66"/>
      <c r="QVJ73" s="66"/>
      <c r="QVK73" s="66"/>
      <c r="QVL73" s="66"/>
      <c r="QVM73" s="66"/>
      <c r="QVN73" s="66"/>
      <c r="QVO73" s="66"/>
      <c r="QVP73" s="66"/>
      <c r="QVQ73" s="66"/>
      <c r="QVR73" s="66"/>
      <c r="QVS73" s="66"/>
      <c r="QVT73" s="66"/>
      <c r="QVU73" s="66"/>
      <c r="QVV73" s="66"/>
      <c r="QVW73" s="66"/>
      <c r="QVX73" s="66"/>
      <c r="QVY73" s="66"/>
      <c r="QVZ73" s="66"/>
      <c r="QWA73" s="66"/>
      <c r="QWB73" s="66"/>
      <c r="QWC73" s="66"/>
      <c r="QWD73" s="66"/>
      <c r="QWE73" s="66"/>
      <c r="QWF73" s="66"/>
      <c r="QWG73" s="66"/>
      <c r="QWH73" s="66"/>
      <c r="QWI73" s="66"/>
      <c r="QWJ73" s="66"/>
      <c r="QWK73" s="66"/>
      <c r="QWL73" s="66"/>
      <c r="QWM73" s="66"/>
      <c r="QWN73" s="66"/>
      <c r="QWO73" s="66"/>
      <c r="QWP73" s="66"/>
      <c r="QWQ73" s="66"/>
      <c r="QWR73" s="66"/>
      <c r="QWS73" s="66"/>
      <c r="QWT73" s="66"/>
      <c r="QWU73" s="66"/>
      <c r="QWV73" s="66"/>
      <c r="QWW73" s="66"/>
      <c r="QWX73" s="66"/>
      <c r="QWY73" s="66"/>
      <c r="QWZ73" s="66"/>
      <c r="QXA73" s="66"/>
      <c r="QXB73" s="66"/>
      <c r="QXC73" s="66"/>
      <c r="QXD73" s="66"/>
      <c r="QXE73" s="66"/>
      <c r="QXF73" s="66"/>
      <c r="QXG73" s="66"/>
      <c r="QXH73" s="66"/>
      <c r="QXI73" s="66"/>
      <c r="QXJ73" s="66"/>
      <c r="QXK73" s="66"/>
      <c r="QXL73" s="66"/>
      <c r="QXM73" s="66"/>
      <c r="QXN73" s="66"/>
      <c r="QXO73" s="66"/>
      <c r="QXP73" s="66"/>
      <c r="QXQ73" s="66"/>
      <c r="QXR73" s="66"/>
      <c r="QXS73" s="66"/>
      <c r="QXT73" s="66"/>
      <c r="QXU73" s="66"/>
      <c r="QXV73" s="66"/>
      <c r="QXW73" s="66"/>
      <c r="QXX73" s="66"/>
      <c r="QXY73" s="66"/>
      <c r="QXZ73" s="66"/>
      <c r="QYA73" s="66"/>
      <c r="QYB73" s="66"/>
      <c r="QYC73" s="66"/>
      <c r="QYD73" s="66"/>
      <c r="QYE73" s="66"/>
      <c r="QYF73" s="66"/>
      <c r="QYG73" s="66"/>
      <c r="QYH73" s="66"/>
      <c r="QYI73" s="66"/>
      <c r="QYJ73" s="66"/>
      <c r="QYK73" s="66"/>
      <c r="QYL73" s="66"/>
      <c r="QYM73" s="66"/>
      <c r="QYN73" s="66"/>
      <c r="QYO73" s="66"/>
      <c r="QYP73" s="66"/>
      <c r="QYQ73" s="66"/>
      <c r="QYR73" s="66"/>
      <c r="QYS73" s="66"/>
      <c r="QYT73" s="66"/>
      <c r="QYU73" s="66"/>
      <c r="QYV73" s="66"/>
      <c r="QYW73" s="66"/>
      <c r="QYX73" s="66"/>
      <c r="QYY73" s="66"/>
      <c r="QYZ73" s="66"/>
      <c r="QZA73" s="66"/>
      <c r="QZB73" s="66"/>
      <c r="QZC73" s="66"/>
      <c r="QZD73" s="66"/>
      <c r="QZE73" s="66"/>
      <c r="QZF73" s="66"/>
      <c r="QZG73" s="66"/>
      <c r="QZH73" s="66"/>
      <c r="QZI73" s="66"/>
      <c r="QZJ73" s="66"/>
      <c r="QZK73" s="66"/>
      <c r="QZL73" s="66"/>
      <c r="QZM73" s="66"/>
      <c r="QZN73" s="66"/>
      <c r="QZO73" s="66"/>
      <c r="QZP73" s="66"/>
      <c r="QZQ73" s="66"/>
      <c r="QZR73" s="66"/>
      <c r="QZS73" s="66"/>
      <c r="QZT73" s="66"/>
      <c r="QZU73" s="66"/>
      <c r="QZV73" s="66"/>
      <c r="QZW73" s="66"/>
      <c r="QZX73" s="66"/>
      <c r="QZY73" s="66"/>
      <c r="QZZ73" s="66"/>
      <c r="RAA73" s="66"/>
      <c r="RAB73" s="66"/>
      <c r="RAC73" s="66"/>
      <c r="RAD73" s="66"/>
      <c r="RAE73" s="66"/>
      <c r="RAF73" s="66"/>
      <c r="RAG73" s="66"/>
      <c r="RAH73" s="66"/>
      <c r="RAI73" s="66"/>
      <c r="RAJ73" s="66"/>
      <c r="RAK73" s="66"/>
      <c r="RAL73" s="66"/>
      <c r="RAM73" s="66"/>
      <c r="RAN73" s="66"/>
      <c r="RAO73" s="66"/>
      <c r="RAP73" s="66"/>
      <c r="RAQ73" s="66"/>
      <c r="RAR73" s="66"/>
      <c r="RAS73" s="66"/>
      <c r="RAT73" s="66"/>
      <c r="RAU73" s="66"/>
      <c r="RAV73" s="66"/>
      <c r="RAW73" s="66"/>
      <c r="RAX73" s="66"/>
      <c r="RAY73" s="66"/>
      <c r="RAZ73" s="66"/>
      <c r="RBA73" s="66"/>
      <c r="RBB73" s="66"/>
      <c r="RBC73" s="66"/>
      <c r="RBD73" s="66"/>
      <c r="RBE73" s="66"/>
      <c r="RBF73" s="66"/>
      <c r="RBG73" s="66"/>
      <c r="RBH73" s="66"/>
      <c r="RBI73" s="66"/>
      <c r="RBJ73" s="66"/>
      <c r="RBK73" s="66"/>
      <c r="RBL73" s="66"/>
      <c r="RBM73" s="66"/>
      <c r="RBN73" s="66"/>
      <c r="RBO73" s="66"/>
      <c r="RBP73" s="66"/>
      <c r="RBQ73" s="66"/>
      <c r="RBR73" s="66"/>
      <c r="RBS73" s="66"/>
      <c r="RBT73" s="66"/>
      <c r="RBU73" s="66"/>
      <c r="RBV73" s="66"/>
      <c r="RBW73" s="66"/>
      <c r="RBX73" s="66"/>
      <c r="RBY73" s="66"/>
      <c r="RBZ73" s="66"/>
      <c r="RCA73" s="66"/>
      <c r="RCB73" s="66"/>
      <c r="RCC73" s="66"/>
      <c r="RCD73" s="66"/>
      <c r="RCE73" s="66"/>
      <c r="RCF73" s="66"/>
      <c r="RCG73" s="66"/>
      <c r="RCH73" s="66"/>
      <c r="RCI73" s="66"/>
      <c r="RCJ73" s="66"/>
      <c r="RCK73" s="66"/>
      <c r="RCL73" s="66"/>
      <c r="RCM73" s="66"/>
      <c r="RCN73" s="66"/>
      <c r="RCO73" s="66"/>
      <c r="RCP73" s="66"/>
      <c r="RCQ73" s="66"/>
      <c r="RCR73" s="66"/>
      <c r="RCS73" s="66"/>
      <c r="RCT73" s="66"/>
      <c r="RCU73" s="66"/>
      <c r="RCV73" s="66"/>
      <c r="RCW73" s="66"/>
      <c r="RCX73" s="66"/>
      <c r="RCY73" s="66"/>
      <c r="RCZ73" s="66"/>
      <c r="RDA73" s="66"/>
      <c r="RDB73" s="66"/>
      <c r="RDC73" s="66"/>
      <c r="RDD73" s="66"/>
      <c r="RDE73" s="66"/>
      <c r="RDF73" s="66"/>
      <c r="RDG73" s="66"/>
      <c r="RDH73" s="66"/>
      <c r="RDI73" s="66"/>
      <c r="RDJ73" s="66"/>
      <c r="RDK73" s="66"/>
      <c r="RDL73" s="66"/>
      <c r="RDM73" s="66"/>
      <c r="RDN73" s="66"/>
      <c r="RDO73" s="66"/>
      <c r="RDP73" s="66"/>
      <c r="RDQ73" s="66"/>
      <c r="RDR73" s="66"/>
      <c r="RDS73" s="66"/>
      <c r="RDT73" s="66"/>
      <c r="RDU73" s="66"/>
      <c r="RDV73" s="66"/>
      <c r="RDW73" s="66"/>
      <c r="RDX73" s="66"/>
      <c r="RDY73" s="66"/>
      <c r="RDZ73" s="66"/>
      <c r="REA73" s="66"/>
      <c r="REB73" s="66"/>
      <c r="REC73" s="66"/>
      <c r="RED73" s="66"/>
      <c r="REE73" s="66"/>
      <c r="REF73" s="66"/>
      <c r="REG73" s="66"/>
      <c r="REH73" s="66"/>
      <c r="REI73" s="66"/>
      <c r="REJ73" s="66"/>
      <c r="REK73" s="66"/>
      <c r="REL73" s="66"/>
      <c r="REM73" s="66"/>
      <c r="REN73" s="66"/>
      <c r="REO73" s="66"/>
      <c r="REP73" s="66"/>
      <c r="REQ73" s="66"/>
      <c r="RER73" s="66"/>
      <c r="RES73" s="66"/>
      <c r="RET73" s="66"/>
      <c r="REU73" s="66"/>
      <c r="REV73" s="66"/>
      <c r="REW73" s="66"/>
      <c r="REX73" s="66"/>
      <c r="REY73" s="66"/>
      <c r="REZ73" s="66"/>
      <c r="RFA73" s="66"/>
      <c r="RFB73" s="66"/>
      <c r="RFC73" s="66"/>
      <c r="RFD73" s="66"/>
      <c r="RFE73" s="66"/>
      <c r="RFF73" s="66"/>
      <c r="RFG73" s="66"/>
      <c r="RFH73" s="66"/>
      <c r="RFI73" s="66"/>
      <c r="RFJ73" s="66"/>
      <c r="RFK73" s="66"/>
      <c r="RFL73" s="66"/>
      <c r="RFM73" s="66"/>
      <c r="RFN73" s="66"/>
      <c r="RFO73" s="66"/>
      <c r="RFP73" s="66"/>
      <c r="RFQ73" s="66"/>
      <c r="RFR73" s="66"/>
      <c r="RFS73" s="66"/>
      <c r="RFT73" s="66"/>
      <c r="RFU73" s="66"/>
      <c r="RFV73" s="66"/>
      <c r="RFW73" s="66"/>
      <c r="RFX73" s="66"/>
      <c r="RFY73" s="66"/>
      <c r="RFZ73" s="66"/>
      <c r="RGA73" s="66"/>
      <c r="RGB73" s="66"/>
      <c r="RGC73" s="66"/>
      <c r="RGD73" s="66"/>
      <c r="RGE73" s="66"/>
      <c r="RGF73" s="66"/>
      <c r="RGG73" s="66"/>
      <c r="RGH73" s="66"/>
      <c r="RGI73" s="66"/>
      <c r="RGJ73" s="66"/>
      <c r="RGK73" s="66"/>
      <c r="RGL73" s="66"/>
      <c r="RGM73" s="66"/>
      <c r="RGN73" s="66"/>
      <c r="RGO73" s="66"/>
      <c r="RGP73" s="66"/>
      <c r="RGQ73" s="66"/>
      <c r="RGR73" s="66"/>
      <c r="RGS73" s="66"/>
      <c r="RGT73" s="66"/>
      <c r="RGU73" s="66"/>
      <c r="RGV73" s="66"/>
      <c r="RGW73" s="66"/>
      <c r="RGX73" s="66"/>
      <c r="RGY73" s="66"/>
      <c r="RGZ73" s="66"/>
      <c r="RHA73" s="66"/>
      <c r="RHB73" s="66"/>
      <c r="RHC73" s="66"/>
      <c r="RHD73" s="66"/>
      <c r="RHE73" s="66"/>
      <c r="RHF73" s="66"/>
      <c r="RHG73" s="66"/>
      <c r="RHH73" s="66"/>
      <c r="RHI73" s="66"/>
      <c r="RHJ73" s="66"/>
      <c r="RHK73" s="66"/>
      <c r="RHL73" s="66"/>
      <c r="RHM73" s="66"/>
      <c r="RHN73" s="66"/>
      <c r="RHO73" s="66"/>
      <c r="RHP73" s="66"/>
      <c r="RHQ73" s="66"/>
      <c r="RHR73" s="66"/>
      <c r="RHS73" s="66"/>
      <c r="RHT73" s="66"/>
      <c r="RHU73" s="66"/>
      <c r="RHV73" s="66"/>
      <c r="RHW73" s="66"/>
      <c r="RHX73" s="66"/>
      <c r="RHY73" s="66"/>
      <c r="RHZ73" s="66"/>
      <c r="RIA73" s="66"/>
      <c r="RIB73" s="66"/>
      <c r="RIC73" s="66"/>
      <c r="RID73" s="66"/>
      <c r="RIE73" s="66"/>
      <c r="RIF73" s="66"/>
      <c r="RIG73" s="66"/>
      <c r="RIH73" s="66"/>
      <c r="RII73" s="66"/>
      <c r="RIJ73" s="66"/>
      <c r="RIK73" s="66"/>
      <c r="RIL73" s="66"/>
      <c r="RIM73" s="66"/>
      <c r="RIN73" s="66"/>
      <c r="RIO73" s="66"/>
      <c r="RIP73" s="66"/>
      <c r="RIQ73" s="66"/>
      <c r="RIR73" s="66"/>
      <c r="RIS73" s="66"/>
      <c r="RIT73" s="66"/>
      <c r="RIU73" s="66"/>
      <c r="RIV73" s="66"/>
      <c r="RIW73" s="66"/>
      <c r="RIX73" s="66"/>
      <c r="RIY73" s="66"/>
      <c r="RIZ73" s="66"/>
      <c r="RJA73" s="66"/>
      <c r="RJB73" s="66"/>
      <c r="RJC73" s="66"/>
      <c r="RJD73" s="66"/>
      <c r="RJE73" s="66"/>
      <c r="RJF73" s="66"/>
      <c r="RJG73" s="66"/>
      <c r="RJH73" s="66"/>
      <c r="RJI73" s="66"/>
      <c r="RJJ73" s="66"/>
      <c r="RJK73" s="66"/>
      <c r="RJL73" s="66"/>
      <c r="RJM73" s="66"/>
      <c r="RJN73" s="66"/>
      <c r="RJO73" s="66"/>
      <c r="RJP73" s="66"/>
      <c r="RJQ73" s="66"/>
      <c r="RJR73" s="66"/>
      <c r="RJS73" s="66"/>
      <c r="RJT73" s="66"/>
      <c r="RJU73" s="66"/>
      <c r="RJV73" s="66"/>
      <c r="RJW73" s="66"/>
      <c r="RJX73" s="66"/>
      <c r="RJY73" s="66"/>
      <c r="RJZ73" s="66"/>
      <c r="RKA73" s="66"/>
      <c r="RKB73" s="66"/>
      <c r="RKC73" s="66"/>
      <c r="RKD73" s="66"/>
      <c r="RKE73" s="66"/>
      <c r="RKF73" s="66"/>
      <c r="RKG73" s="66"/>
      <c r="RKH73" s="66"/>
      <c r="RKI73" s="66"/>
      <c r="RKJ73" s="66"/>
      <c r="RKK73" s="66"/>
      <c r="RKL73" s="66"/>
      <c r="RKM73" s="66"/>
      <c r="RKN73" s="66"/>
      <c r="RKO73" s="66"/>
      <c r="RKP73" s="66"/>
      <c r="RKQ73" s="66"/>
      <c r="RKR73" s="66"/>
      <c r="RKS73" s="66"/>
      <c r="RKT73" s="66"/>
      <c r="RKU73" s="66"/>
      <c r="RKV73" s="66"/>
      <c r="RKW73" s="66"/>
      <c r="RKX73" s="66"/>
      <c r="RKY73" s="66"/>
      <c r="RKZ73" s="66"/>
      <c r="RLA73" s="66"/>
      <c r="RLB73" s="66"/>
      <c r="RLC73" s="66"/>
      <c r="RLD73" s="66"/>
      <c r="RLE73" s="66"/>
      <c r="RLF73" s="66"/>
      <c r="RLG73" s="66"/>
      <c r="RLH73" s="66"/>
      <c r="RLI73" s="66"/>
      <c r="RLJ73" s="66"/>
      <c r="RLK73" s="66"/>
      <c r="RLL73" s="66"/>
      <c r="RLM73" s="66"/>
      <c r="RLN73" s="66"/>
      <c r="RLO73" s="66"/>
      <c r="RLP73" s="66"/>
      <c r="RLQ73" s="66"/>
      <c r="RLR73" s="66"/>
      <c r="RLS73" s="66"/>
      <c r="RLT73" s="66"/>
      <c r="RLU73" s="66"/>
      <c r="RLV73" s="66"/>
      <c r="RLW73" s="66"/>
      <c r="RLX73" s="66"/>
      <c r="RLY73" s="66"/>
      <c r="RLZ73" s="66"/>
      <c r="RMA73" s="66"/>
      <c r="RMB73" s="66"/>
      <c r="RMC73" s="66"/>
      <c r="RMD73" s="66"/>
      <c r="RME73" s="66"/>
      <c r="RMF73" s="66"/>
      <c r="RMG73" s="66"/>
      <c r="RMH73" s="66"/>
      <c r="RMI73" s="66"/>
      <c r="RMJ73" s="66"/>
      <c r="RMK73" s="66"/>
      <c r="RML73" s="66"/>
      <c r="RMM73" s="66"/>
      <c r="RMN73" s="66"/>
      <c r="RMO73" s="66"/>
      <c r="RMP73" s="66"/>
      <c r="RMQ73" s="66"/>
      <c r="RMR73" s="66"/>
      <c r="RMS73" s="66"/>
      <c r="RMT73" s="66"/>
      <c r="RMU73" s="66"/>
      <c r="RMV73" s="66"/>
      <c r="RMW73" s="66"/>
      <c r="RMX73" s="66"/>
      <c r="RMY73" s="66"/>
      <c r="RMZ73" s="66"/>
      <c r="RNA73" s="66"/>
      <c r="RNB73" s="66"/>
      <c r="RNC73" s="66"/>
      <c r="RND73" s="66"/>
      <c r="RNE73" s="66"/>
      <c r="RNF73" s="66"/>
      <c r="RNG73" s="66"/>
      <c r="RNH73" s="66"/>
      <c r="RNI73" s="66"/>
      <c r="RNJ73" s="66"/>
      <c r="RNK73" s="66"/>
      <c r="RNL73" s="66"/>
      <c r="RNM73" s="66"/>
      <c r="RNN73" s="66"/>
      <c r="RNO73" s="66"/>
      <c r="RNP73" s="66"/>
      <c r="RNQ73" s="66"/>
      <c r="RNR73" s="66"/>
      <c r="RNS73" s="66"/>
      <c r="RNT73" s="66"/>
      <c r="RNU73" s="66"/>
      <c r="RNV73" s="66"/>
      <c r="RNW73" s="66"/>
      <c r="RNX73" s="66"/>
      <c r="RNY73" s="66"/>
      <c r="RNZ73" s="66"/>
      <c r="ROA73" s="66"/>
      <c r="ROB73" s="66"/>
      <c r="ROC73" s="66"/>
      <c r="ROD73" s="66"/>
      <c r="ROE73" s="66"/>
      <c r="ROF73" s="66"/>
      <c r="ROG73" s="66"/>
      <c r="ROH73" s="66"/>
      <c r="ROI73" s="66"/>
      <c r="ROJ73" s="66"/>
      <c r="ROK73" s="66"/>
      <c r="ROL73" s="66"/>
      <c r="ROM73" s="66"/>
      <c r="RON73" s="66"/>
      <c r="ROO73" s="66"/>
      <c r="ROP73" s="66"/>
      <c r="ROQ73" s="66"/>
      <c r="ROR73" s="66"/>
      <c r="ROS73" s="66"/>
      <c r="ROT73" s="66"/>
      <c r="ROU73" s="66"/>
      <c r="ROV73" s="66"/>
      <c r="ROW73" s="66"/>
      <c r="ROX73" s="66"/>
      <c r="ROY73" s="66"/>
      <c r="ROZ73" s="66"/>
      <c r="RPA73" s="66"/>
      <c r="RPB73" s="66"/>
      <c r="RPC73" s="66"/>
      <c r="RPD73" s="66"/>
      <c r="RPE73" s="66"/>
      <c r="RPF73" s="66"/>
      <c r="RPG73" s="66"/>
      <c r="RPH73" s="66"/>
      <c r="RPI73" s="66"/>
      <c r="RPJ73" s="66"/>
      <c r="RPK73" s="66"/>
      <c r="RPL73" s="66"/>
      <c r="RPM73" s="66"/>
      <c r="RPN73" s="66"/>
      <c r="RPO73" s="66"/>
      <c r="RPP73" s="66"/>
      <c r="RPQ73" s="66"/>
      <c r="RPR73" s="66"/>
      <c r="RPS73" s="66"/>
      <c r="RPT73" s="66"/>
      <c r="RPU73" s="66"/>
      <c r="RPV73" s="66"/>
      <c r="RPW73" s="66"/>
      <c r="RPX73" s="66"/>
      <c r="RPY73" s="66"/>
      <c r="RPZ73" s="66"/>
      <c r="RQA73" s="66"/>
      <c r="RQB73" s="66"/>
      <c r="RQC73" s="66"/>
      <c r="RQD73" s="66"/>
      <c r="RQE73" s="66"/>
      <c r="RQF73" s="66"/>
      <c r="RQG73" s="66"/>
      <c r="RQH73" s="66"/>
      <c r="RQI73" s="66"/>
      <c r="RQJ73" s="66"/>
      <c r="RQK73" s="66"/>
      <c r="RQL73" s="66"/>
      <c r="RQM73" s="66"/>
      <c r="RQN73" s="66"/>
      <c r="RQO73" s="66"/>
      <c r="RQP73" s="66"/>
      <c r="RQQ73" s="66"/>
      <c r="RQR73" s="66"/>
      <c r="RQS73" s="66"/>
      <c r="RQT73" s="66"/>
      <c r="RQU73" s="66"/>
      <c r="RQV73" s="66"/>
      <c r="RQW73" s="66"/>
      <c r="RQX73" s="66"/>
      <c r="RQY73" s="66"/>
      <c r="RQZ73" s="66"/>
      <c r="RRA73" s="66"/>
      <c r="RRB73" s="66"/>
      <c r="RRC73" s="66"/>
      <c r="RRD73" s="66"/>
      <c r="RRE73" s="66"/>
      <c r="RRF73" s="66"/>
      <c r="RRG73" s="66"/>
      <c r="RRH73" s="66"/>
      <c r="RRI73" s="66"/>
      <c r="RRJ73" s="66"/>
      <c r="RRK73" s="66"/>
      <c r="RRL73" s="66"/>
      <c r="RRM73" s="66"/>
      <c r="RRN73" s="66"/>
      <c r="RRO73" s="66"/>
      <c r="RRP73" s="66"/>
      <c r="RRQ73" s="66"/>
      <c r="RRR73" s="66"/>
      <c r="RRS73" s="66"/>
      <c r="RRT73" s="66"/>
      <c r="RRU73" s="66"/>
      <c r="RRV73" s="66"/>
      <c r="RRW73" s="66"/>
      <c r="RRX73" s="66"/>
      <c r="RRY73" s="66"/>
      <c r="RRZ73" s="66"/>
      <c r="RSA73" s="66"/>
      <c r="RSB73" s="66"/>
      <c r="RSC73" s="66"/>
      <c r="RSD73" s="66"/>
      <c r="RSE73" s="66"/>
      <c r="RSF73" s="66"/>
      <c r="RSG73" s="66"/>
      <c r="RSH73" s="66"/>
      <c r="RSI73" s="66"/>
      <c r="RSJ73" s="66"/>
      <c r="RSK73" s="66"/>
      <c r="RSL73" s="66"/>
      <c r="RSM73" s="66"/>
      <c r="RSN73" s="66"/>
      <c r="RSO73" s="66"/>
      <c r="RSP73" s="66"/>
      <c r="RSQ73" s="66"/>
      <c r="RSR73" s="66"/>
      <c r="RSS73" s="66"/>
      <c r="RST73" s="66"/>
      <c r="RSU73" s="66"/>
      <c r="RSV73" s="66"/>
      <c r="RSW73" s="66"/>
      <c r="RSX73" s="66"/>
      <c r="RSY73" s="66"/>
      <c r="RSZ73" s="66"/>
      <c r="RTA73" s="66"/>
      <c r="RTB73" s="66"/>
      <c r="RTC73" s="66"/>
      <c r="RTD73" s="66"/>
      <c r="RTE73" s="66"/>
      <c r="RTF73" s="66"/>
      <c r="RTG73" s="66"/>
      <c r="RTH73" s="66"/>
      <c r="RTI73" s="66"/>
      <c r="RTJ73" s="66"/>
      <c r="RTK73" s="66"/>
      <c r="RTL73" s="66"/>
      <c r="RTM73" s="66"/>
      <c r="RTN73" s="66"/>
      <c r="RTO73" s="66"/>
      <c r="RTP73" s="66"/>
      <c r="RTQ73" s="66"/>
      <c r="RTR73" s="66"/>
      <c r="RTS73" s="66"/>
      <c r="RTT73" s="66"/>
      <c r="RTU73" s="66"/>
      <c r="RTV73" s="66"/>
      <c r="RTW73" s="66"/>
      <c r="RTX73" s="66"/>
      <c r="RTY73" s="66"/>
      <c r="RTZ73" s="66"/>
      <c r="RUA73" s="66"/>
      <c r="RUB73" s="66"/>
      <c r="RUC73" s="66"/>
      <c r="RUD73" s="66"/>
      <c r="RUE73" s="66"/>
      <c r="RUF73" s="66"/>
      <c r="RUG73" s="66"/>
      <c r="RUH73" s="66"/>
      <c r="RUI73" s="66"/>
      <c r="RUJ73" s="66"/>
      <c r="RUK73" s="66"/>
      <c r="RUL73" s="66"/>
      <c r="RUM73" s="66"/>
      <c r="RUN73" s="66"/>
      <c r="RUO73" s="66"/>
      <c r="RUP73" s="66"/>
      <c r="RUQ73" s="66"/>
      <c r="RUR73" s="66"/>
      <c r="RUS73" s="66"/>
      <c r="RUT73" s="66"/>
      <c r="RUU73" s="66"/>
      <c r="RUV73" s="66"/>
      <c r="RUW73" s="66"/>
      <c r="RUX73" s="66"/>
      <c r="RUY73" s="66"/>
      <c r="RUZ73" s="66"/>
      <c r="RVA73" s="66"/>
      <c r="RVB73" s="66"/>
      <c r="RVC73" s="66"/>
      <c r="RVD73" s="66"/>
      <c r="RVE73" s="66"/>
      <c r="RVF73" s="66"/>
      <c r="RVG73" s="66"/>
      <c r="RVH73" s="66"/>
      <c r="RVI73" s="66"/>
      <c r="RVJ73" s="66"/>
      <c r="RVK73" s="66"/>
      <c r="RVL73" s="66"/>
      <c r="RVM73" s="66"/>
      <c r="RVN73" s="66"/>
      <c r="RVO73" s="66"/>
      <c r="RVP73" s="66"/>
      <c r="RVQ73" s="66"/>
      <c r="RVR73" s="66"/>
      <c r="RVS73" s="66"/>
      <c r="RVT73" s="66"/>
      <c r="RVU73" s="66"/>
      <c r="RVV73" s="66"/>
      <c r="RVW73" s="66"/>
      <c r="RVX73" s="66"/>
      <c r="RVY73" s="66"/>
      <c r="RVZ73" s="66"/>
      <c r="RWA73" s="66"/>
      <c r="RWB73" s="66"/>
      <c r="RWC73" s="66"/>
      <c r="RWD73" s="66"/>
      <c r="RWE73" s="66"/>
      <c r="RWF73" s="66"/>
      <c r="RWG73" s="66"/>
      <c r="RWH73" s="66"/>
      <c r="RWI73" s="66"/>
      <c r="RWJ73" s="66"/>
      <c r="RWK73" s="66"/>
      <c r="RWL73" s="66"/>
      <c r="RWM73" s="66"/>
      <c r="RWN73" s="66"/>
      <c r="RWO73" s="66"/>
      <c r="RWP73" s="66"/>
      <c r="RWQ73" s="66"/>
      <c r="RWR73" s="66"/>
      <c r="RWS73" s="66"/>
      <c r="RWT73" s="66"/>
      <c r="RWU73" s="66"/>
      <c r="RWV73" s="66"/>
      <c r="RWW73" s="66"/>
      <c r="RWX73" s="66"/>
      <c r="RWY73" s="66"/>
      <c r="RWZ73" s="66"/>
      <c r="RXA73" s="66"/>
      <c r="RXB73" s="66"/>
      <c r="RXC73" s="66"/>
      <c r="RXD73" s="66"/>
      <c r="RXE73" s="66"/>
      <c r="RXF73" s="66"/>
      <c r="RXG73" s="66"/>
      <c r="RXH73" s="66"/>
      <c r="RXI73" s="66"/>
      <c r="RXJ73" s="66"/>
      <c r="RXK73" s="66"/>
      <c r="RXL73" s="66"/>
      <c r="RXM73" s="66"/>
      <c r="RXN73" s="66"/>
      <c r="RXO73" s="66"/>
      <c r="RXP73" s="66"/>
      <c r="RXQ73" s="66"/>
      <c r="RXR73" s="66"/>
      <c r="RXS73" s="66"/>
      <c r="RXT73" s="66"/>
      <c r="RXU73" s="66"/>
      <c r="RXV73" s="66"/>
      <c r="RXW73" s="66"/>
      <c r="RXX73" s="66"/>
      <c r="RXY73" s="66"/>
      <c r="RXZ73" s="66"/>
      <c r="RYA73" s="66"/>
      <c r="RYB73" s="66"/>
      <c r="RYC73" s="66"/>
      <c r="RYD73" s="66"/>
      <c r="RYE73" s="66"/>
      <c r="RYF73" s="66"/>
      <c r="RYG73" s="66"/>
      <c r="RYH73" s="66"/>
      <c r="RYI73" s="66"/>
      <c r="RYJ73" s="66"/>
      <c r="RYK73" s="66"/>
      <c r="RYL73" s="66"/>
      <c r="RYM73" s="66"/>
      <c r="RYN73" s="66"/>
      <c r="RYO73" s="66"/>
      <c r="RYP73" s="66"/>
      <c r="RYQ73" s="66"/>
      <c r="RYR73" s="66"/>
      <c r="RYS73" s="66"/>
      <c r="RYT73" s="66"/>
      <c r="RYU73" s="66"/>
      <c r="RYV73" s="66"/>
      <c r="RYW73" s="66"/>
      <c r="RYX73" s="66"/>
      <c r="RYY73" s="66"/>
      <c r="RYZ73" s="66"/>
      <c r="RZA73" s="66"/>
      <c r="RZB73" s="66"/>
      <c r="RZC73" s="66"/>
      <c r="RZD73" s="66"/>
      <c r="RZE73" s="66"/>
      <c r="RZF73" s="66"/>
      <c r="RZG73" s="66"/>
      <c r="RZH73" s="66"/>
      <c r="RZI73" s="66"/>
      <c r="RZJ73" s="66"/>
      <c r="RZK73" s="66"/>
      <c r="RZL73" s="66"/>
      <c r="RZM73" s="66"/>
      <c r="RZN73" s="66"/>
      <c r="RZO73" s="66"/>
      <c r="RZP73" s="66"/>
      <c r="RZQ73" s="66"/>
      <c r="RZR73" s="66"/>
      <c r="RZS73" s="66"/>
      <c r="RZT73" s="66"/>
      <c r="RZU73" s="66"/>
      <c r="RZV73" s="66"/>
      <c r="RZW73" s="66"/>
      <c r="RZX73" s="66"/>
      <c r="RZY73" s="66"/>
      <c r="RZZ73" s="66"/>
      <c r="SAA73" s="66"/>
      <c r="SAB73" s="66"/>
      <c r="SAC73" s="66"/>
      <c r="SAD73" s="66"/>
      <c r="SAE73" s="66"/>
      <c r="SAF73" s="66"/>
      <c r="SAG73" s="66"/>
      <c r="SAH73" s="66"/>
      <c r="SAI73" s="66"/>
      <c r="SAJ73" s="66"/>
      <c r="SAK73" s="66"/>
      <c r="SAL73" s="66"/>
      <c r="SAM73" s="66"/>
      <c r="SAN73" s="66"/>
      <c r="SAO73" s="66"/>
      <c r="SAP73" s="66"/>
      <c r="SAQ73" s="66"/>
      <c r="SAR73" s="66"/>
      <c r="SAS73" s="66"/>
      <c r="SAT73" s="66"/>
      <c r="SAU73" s="66"/>
      <c r="SAV73" s="66"/>
      <c r="SAW73" s="66"/>
      <c r="SAX73" s="66"/>
      <c r="SAY73" s="66"/>
      <c r="SAZ73" s="66"/>
      <c r="SBA73" s="66"/>
      <c r="SBB73" s="66"/>
      <c r="SBC73" s="66"/>
      <c r="SBD73" s="66"/>
      <c r="SBE73" s="66"/>
      <c r="SBF73" s="66"/>
      <c r="SBG73" s="66"/>
      <c r="SBH73" s="66"/>
      <c r="SBI73" s="66"/>
      <c r="SBJ73" s="66"/>
      <c r="SBK73" s="66"/>
      <c r="SBL73" s="66"/>
      <c r="SBM73" s="66"/>
      <c r="SBN73" s="66"/>
      <c r="SBO73" s="66"/>
      <c r="SBP73" s="66"/>
      <c r="SBQ73" s="66"/>
      <c r="SBR73" s="66"/>
      <c r="SBS73" s="66"/>
      <c r="SBT73" s="66"/>
      <c r="SBU73" s="66"/>
      <c r="SBV73" s="66"/>
      <c r="SBW73" s="66"/>
      <c r="SBX73" s="66"/>
      <c r="SBY73" s="66"/>
      <c r="SBZ73" s="66"/>
      <c r="SCA73" s="66"/>
      <c r="SCB73" s="66"/>
      <c r="SCC73" s="66"/>
      <c r="SCD73" s="66"/>
      <c r="SCE73" s="66"/>
      <c r="SCF73" s="66"/>
      <c r="SCG73" s="66"/>
      <c r="SCH73" s="66"/>
      <c r="SCI73" s="66"/>
      <c r="SCJ73" s="66"/>
      <c r="SCK73" s="66"/>
      <c r="SCL73" s="66"/>
      <c r="SCM73" s="66"/>
      <c r="SCN73" s="66"/>
      <c r="SCO73" s="66"/>
      <c r="SCP73" s="66"/>
      <c r="SCQ73" s="66"/>
      <c r="SCR73" s="66"/>
      <c r="SCS73" s="66"/>
      <c r="SCT73" s="66"/>
      <c r="SCU73" s="66"/>
      <c r="SCV73" s="66"/>
      <c r="SCW73" s="66"/>
      <c r="SCX73" s="66"/>
      <c r="SCY73" s="66"/>
      <c r="SCZ73" s="66"/>
      <c r="SDA73" s="66"/>
      <c r="SDB73" s="66"/>
      <c r="SDC73" s="66"/>
      <c r="SDD73" s="66"/>
      <c r="SDE73" s="66"/>
      <c r="SDF73" s="66"/>
      <c r="SDG73" s="66"/>
      <c r="SDH73" s="66"/>
      <c r="SDI73" s="66"/>
      <c r="SDJ73" s="66"/>
      <c r="SDK73" s="66"/>
      <c r="SDL73" s="66"/>
      <c r="SDM73" s="66"/>
      <c r="SDN73" s="66"/>
      <c r="SDO73" s="66"/>
      <c r="SDP73" s="66"/>
      <c r="SDQ73" s="66"/>
      <c r="SDR73" s="66"/>
      <c r="SDS73" s="66"/>
      <c r="SDT73" s="66"/>
      <c r="SDU73" s="66"/>
      <c r="SDV73" s="66"/>
      <c r="SDW73" s="66"/>
      <c r="SDX73" s="66"/>
      <c r="SDY73" s="66"/>
      <c r="SDZ73" s="66"/>
      <c r="SEA73" s="66"/>
      <c r="SEB73" s="66"/>
      <c r="SEC73" s="66"/>
      <c r="SED73" s="66"/>
      <c r="SEE73" s="66"/>
      <c r="SEF73" s="66"/>
      <c r="SEG73" s="66"/>
      <c r="SEH73" s="66"/>
      <c r="SEI73" s="66"/>
      <c r="SEJ73" s="66"/>
      <c r="SEK73" s="66"/>
      <c r="SEL73" s="66"/>
      <c r="SEM73" s="66"/>
      <c r="SEN73" s="66"/>
      <c r="SEO73" s="66"/>
      <c r="SEP73" s="66"/>
      <c r="SEQ73" s="66"/>
      <c r="SER73" s="66"/>
      <c r="SES73" s="66"/>
      <c r="SET73" s="66"/>
      <c r="SEU73" s="66"/>
      <c r="SEV73" s="66"/>
      <c r="SEW73" s="66"/>
      <c r="SEX73" s="66"/>
      <c r="SEY73" s="66"/>
      <c r="SEZ73" s="66"/>
      <c r="SFA73" s="66"/>
      <c r="SFB73" s="66"/>
      <c r="SFC73" s="66"/>
      <c r="SFD73" s="66"/>
      <c r="SFE73" s="66"/>
      <c r="SFF73" s="66"/>
      <c r="SFG73" s="66"/>
      <c r="SFH73" s="66"/>
      <c r="SFI73" s="66"/>
      <c r="SFJ73" s="66"/>
      <c r="SFK73" s="66"/>
      <c r="SFL73" s="66"/>
      <c r="SFM73" s="66"/>
      <c r="SFN73" s="66"/>
      <c r="SFO73" s="66"/>
      <c r="SFP73" s="66"/>
      <c r="SFQ73" s="66"/>
      <c r="SFR73" s="66"/>
      <c r="SFS73" s="66"/>
      <c r="SFT73" s="66"/>
      <c r="SFU73" s="66"/>
      <c r="SFV73" s="66"/>
      <c r="SFW73" s="66"/>
      <c r="SFX73" s="66"/>
      <c r="SFY73" s="66"/>
      <c r="SFZ73" s="66"/>
      <c r="SGA73" s="66"/>
      <c r="SGB73" s="66"/>
      <c r="SGC73" s="66"/>
      <c r="SGD73" s="66"/>
      <c r="SGE73" s="66"/>
      <c r="SGF73" s="66"/>
      <c r="SGG73" s="66"/>
      <c r="SGH73" s="66"/>
      <c r="SGI73" s="66"/>
      <c r="SGJ73" s="66"/>
      <c r="SGK73" s="66"/>
      <c r="SGL73" s="66"/>
      <c r="SGM73" s="66"/>
      <c r="SGN73" s="66"/>
      <c r="SGO73" s="66"/>
      <c r="SGP73" s="66"/>
      <c r="SGQ73" s="66"/>
      <c r="SGR73" s="66"/>
      <c r="SGS73" s="66"/>
      <c r="SGT73" s="66"/>
      <c r="SGU73" s="66"/>
      <c r="SGV73" s="66"/>
      <c r="SGW73" s="66"/>
      <c r="SGX73" s="66"/>
      <c r="SGY73" s="66"/>
      <c r="SGZ73" s="66"/>
      <c r="SHA73" s="66"/>
      <c r="SHB73" s="66"/>
      <c r="SHC73" s="66"/>
      <c r="SHD73" s="66"/>
      <c r="SHE73" s="66"/>
      <c r="SHF73" s="66"/>
      <c r="SHG73" s="66"/>
      <c r="SHH73" s="66"/>
      <c r="SHI73" s="66"/>
      <c r="SHJ73" s="66"/>
      <c r="SHK73" s="66"/>
      <c r="SHL73" s="66"/>
      <c r="SHM73" s="66"/>
      <c r="SHN73" s="66"/>
      <c r="SHO73" s="66"/>
      <c r="SHP73" s="66"/>
      <c r="SHQ73" s="66"/>
      <c r="SHR73" s="66"/>
      <c r="SHS73" s="66"/>
      <c r="SHT73" s="66"/>
      <c r="SHU73" s="66"/>
      <c r="SHV73" s="66"/>
      <c r="SHW73" s="66"/>
      <c r="SHX73" s="66"/>
      <c r="SHY73" s="66"/>
      <c r="SHZ73" s="66"/>
      <c r="SIA73" s="66"/>
      <c r="SIB73" s="66"/>
      <c r="SIC73" s="66"/>
      <c r="SID73" s="66"/>
      <c r="SIE73" s="66"/>
      <c r="SIF73" s="66"/>
      <c r="SIG73" s="66"/>
      <c r="SIH73" s="66"/>
      <c r="SII73" s="66"/>
      <c r="SIJ73" s="66"/>
      <c r="SIK73" s="66"/>
      <c r="SIL73" s="66"/>
      <c r="SIM73" s="66"/>
      <c r="SIN73" s="66"/>
      <c r="SIO73" s="66"/>
      <c r="SIP73" s="66"/>
      <c r="SIQ73" s="66"/>
      <c r="SIR73" s="66"/>
      <c r="SIS73" s="66"/>
      <c r="SIT73" s="66"/>
      <c r="SIU73" s="66"/>
      <c r="SIV73" s="66"/>
      <c r="SIW73" s="66"/>
      <c r="SIX73" s="66"/>
      <c r="SIY73" s="66"/>
      <c r="SIZ73" s="66"/>
      <c r="SJA73" s="66"/>
      <c r="SJB73" s="66"/>
      <c r="SJC73" s="66"/>
      <c r="SJD73" s="66"/>
      <c r="SJE73" s="66"/>
      <c r="SJF73" s="66"/>
      <c r="SJG73" s="66"/>
      <c r="SJH73" s="66"/>
      <c r="SJI73" s="66"/>
      <c r="SJJ73" s="66"/>
      <c r="SJK73" s="66"/>
      <c r="SJL73" s="66"/>
      <c r="SJM73" s="66"/>
      <c r="SJN73" s="66"/>
      <c r="SJO73" s="66"/>
      <c r="SJP73" s="66"/>
      <c r="SJQ73" s="66"/>
      <c r="SJR73" s="66"/>
      <c r="SJS73" s="66"/>
      <c r="SJT73" s="66"/>
      <c r="SJU73" s="66"/>
      <c r="SJV73" s="66"/>
      <c r="SJW73" s="66"/>
      <c r="SJX73" s="66"/>
      <c r="SJY73" s="66"/>
      <c r="SJZ73" s="66"/>
      <c r="SKA73" s="66"/>
      <c r="SKB73" s="66"/>
      <c r="SKC73" s="66"/>
      <c r="SKD73" s="66"/>
      <c r="SKE73" s="66"/>
      <c r="SKF73" s="66"/>
      <c r="SKG73" s="66"/>
      <c r="SKH73" s="66"/>
      <c r="SKI73" s="66"/>
      <c r="SKJ73" s="66"/>
      <c r="SKK73" s="66"/>
      <c r="SKL73" s="66"/>
      <c r="SKM73" s="66"/>
      <c r="SKN73" s="66"/>
      <c r="SKO73" s="66"/>
      <c r="SKP73" s="66"/>
      <c r="SKQ73" s="66"/>
      <c r="SKR73" s="66"/>
      <c r="SKS73" s="66"/>
      <c r="SKT73" s="66"/>
      <c r="SKU73" s="66"/>
      <c r="SKV73" s="66"/>
      <c r="SKW73" s="66"/>
      <c r="SKX73" s="66"/>
      <c r="SKY73" s="66"/>
      <c r="SKZ73" s="66"/>
      <c r="SLA73" s="66"/>
      <c r="SLB73" s="66"/>
      <c r="SLC73" s="66"/>
      <c r="SLD73" s="66"/>
      <c r="SLE73" s="66"/>
      <c r="SLF73" s="66"/>
      <c r="SLG73" s="66"/>
      <c r="SLH73" s="66"/>
      <c r="SLI73" s="66"/>
      <c r="SLJ73" s="66"/>
      <c r="SLK73" s="66"/>
      <c r="SLL73" s="66"/>
      <c r="SLM73" s="66"/>
      <c r="SLN73" s="66"/>
      <c r="SLO73" s="66"/>
      <c r="SLP73" s="66"/>
      <c r="SLQ73" s="66"/>
      <c r="SLR73" s="66"/>
      <c r="SLS73" s="66"/>
      <c r="SLT73" s="66"/>
      <c r="SLU73" s="66"/>
      <c r="SLV73" s="66"/>
      <c r="SLW73" s="66"/>
      <c r="SLX73" s="66"/>
      <c r="SLY73" s="66"/>
      <c r="SLZ73" s="66"/>
      <c r="SMA73" s="66"/>
      <c r="SMB73" s="66"/>
      <c r="SMC73" s="66"/>
      <c r="SMD73" s="66"/>
      <c r="SME73" s="66"/>
      <c r="SMF73" s="66"/>
      <c r="SMG73" s="66"/>
      <c r="SMH73" s="66"/>
      <c r="SMI73" s="66"/>
      <c r="SMJ73" s="66"/>
      <c r="SMK73" s="66"/>
      <c r="SML73" s="66"/>
      <c r="SMM73" s="66"/>
      <c r="SMN73" s="66"/>
      <c r="SMO73" s="66"/>
      <c r="SMP73" s="66"/>
      <c r="SMQ73" s="66"/>
      <c r="SMR73" s="66"/>
      <c r="SMS73" s="66"/>
      <c r="SMT73" s="66"/>
      <c r="SMU73" s="66"/>
      <c r="SMV73" s="66"/>
      <c r="SMW73" s="66"/>
      <c r="SMX73" s="66"/>
      <c r="SMY73" s="66"/>
      <c r="SMZ73" s="66"/>
      <c r="SNA73" s="66"/>
      <c r="SNB73" s="66"/>
      <c r="SNC73" s="66"/>
      <c r="SND73" s="66"/>
      <c r="SNE73" s="66"/>
      <c r="SNF73" s="66"/>
      <c r="SNG73" s="66"/>
      <c r="SNH73" s="66"/>
      <c r="SNI73" s="66"/>
      <c r="SNJ73" s="66"/>
      <c r="SNK73" s="66"/>
      <c r="SNL73" s="66"/>
      <c r="SNM73" s="66"/>
      <c r="SNN73" s="66"/>
      <c r="SNO73" s="66"/>
      <c r="SNP73" s="66"/>
      <c r="SNQ73" s="66"/>
      <c r="SNR73" s="66"/>
      <c r="SNS73" s="66"/>
      <c r="SNT73" s="66"/>
      <c r="SNU73" s="66"/>
      <c r="SNV73" s="66"/>
      <c r="SNW73" s="66"/>
      <c r="SNX73" s="66"/>
      <c r="SNY73" s="66"/>
      <c r="SNZ73" s="66"/>
      <c r="SOA73" s="66"/>
      <c r="SOB73" s="66"/>
      <c r="SOC73" s="66"/>
      <c r="SOD73" s="66"/>
      <c r="SOE73" s="66"/>
      <c r="SOF73" s="66"/>
      <c r="SOG73" s="66"/>
      <c r="SOH73" s="66"/>
      <c r="SOI73" s="66"/>
      <c r="SOJ73" s="66"/>
      <c r="SOK73" s="66"/>
      <c r="SOL73" s="66"/>
      <c r="SOM73" s="66"/>
      <c r="SON73" s="66"/>
      <c r="SOO73" s="66"/>
      <c r="SOP73" s="66"/>
      <c r="SOQ73" s="66"/>
      <c r="SOR73" s="66"/>
      <c r="SOS73" s="66"/>
      <c r="SOT73" s="66"/>
      <c r="SOU73" s="66"/>
      <c r="SOV73" s="66"/>
      <c r="SOW73" s="66"/>
      <c r="SOX73" s="66"/>
      <c r="SOY73" s="66"/>
      <c r="SOZ73" s="66"/>
      <c r="SPA73" s="66"/>
      <c r="SPB73" s="66"/>
      <c r="SPC73" s="66"/>
      <c r="SPD73" s="66"/>
      <c r="SPE73" s="66"/>
      <c r="SPF73" s="66"/>
      <c r="SPG73" s="66"/>
      <c r="SPH73" s="66"/>
      <c r="SPI73" s="66"/>
      <c r="SPJ73" s="66"/>
      <c r="SPK73" s="66"/>
      <c r="SPL73" s="66"/>
      <c r="SPM73" s="66"/>
      <c r="SPN73" s="66"/>
      <c r="SPO73" s="66"/>
      <c r="SPP73" s="66"/>
      <c r="SPQ73" s="66"/>
      <c r="SPR73" s="66"/>
      <c r="SPS73" s="66"/>
      <c r="SPT73" s="66"/>
      <c r="SPU73" s="66"/>
      <c r="SPV73" s="66"/>
      <c r="SPW73" s="66"/>
      <c r="SPX73" s="66"/>
      <c r="SPY73" s="66"/>
      <c r="SPZ73" s="66"/>
      <c r="SQA73" s="66"/>
      <c r="SQB73" s="66"/>
      <c r="SQC73" s="66"/>
      <c r="SQD73" s="66"/>
      <c r="SQE73" s="66"/>
      <c r="SQF73" s="66"/>
      <c r="SQG73" s="66"/>
      <c r="SQH73" s="66"/>
      <c r="SQI73" s="66"/>
      <c r="SQJ73" s="66"/>
      <c r="SQK73" s="66"/>
      <c r="SQL73" s="66"/>
      <c r="SQM73" s="66"/>
      <c r="SQN73" s="66"/>
      <c r="SQO73" s="66"/>
      <c r="SQP73" s="66"/>
      <c r="SQQ73" s="66"/>
      <c r="SQR73" s="66"/>
      <c r="SQS73" s="66"/>
      <c r="SQT73" s="66"/>
      <c r="SQU73" s="66"/>
      <c r="SQV73" s="66"/>
      <c r="SQW73" s="66"/>
      <c r="SQX73" s="66"/>
      <c r="SQY73" s="66"/>
      <c r="SQZ73" s="66"/>
      <c r="SRA73" s="66"/>
      <c r="SRB73" s="66"/>
      <c r="SRC73" s="66"/>
      <c r="SRD73" s="66"/>
      <c r="SRE73" s="66"/>
      <c r="SRF73" s="66"/>
      <c r="SRG73" s="66"/>
      <c r="SRH73" s="66"/>
      <c r="SRI73" s="66"/>
      <c r="SRJ73" s="66"/>
      <c r="SRK73" s="66"/>
      <c r="SRL73" s="66"/>
      <c r="SRM73" s="66"/>
      <c r="SRN73" s="66"/>
      <c r="SRO73" s="66"/>
      <c r="SRP73" s="66"/>
      <c r="SRQ73" s="66"/>
      <c r="SRR73" s="66"/>
      <c r="SRS73" s="66"/>
      <c r="SRT73" s="66"/>
      <c r="SRU73" s="66"/>
      <c r="SRV73" s="66"/>
      <c r="SRW73" s="66"/>
      <c r="SRX73" s="66"/>
      <c r="SRY73" s="66"/>
      <c r="SRZ73" s="66"/>
      <c r="SSA73" s="66"/>
      <c r="SSB73" s="66"/>
      <c r="SSC73" s="66"/>
      <c r="SSD73" s="66"/>
      <c r="SSE73" s="66"/>
      <c r="SSF73" s="66"/>
      <c r="SSG73" s="66"/>
      <c r="SSH73" s="66"/>
      <c r="SSI73" s="66"/>
      <c r="SSJ73" s="66"/>
      <c r="SSK73" s="66"/>
      <c r="SSL73" s="66"/>
      <c r="SSM73" s="66"/>
      <c r="SSN73" s="66"/>
      <c r="SSO73" s="66"/>
      <c r="SSP73" s="66"/>
      <c r="SSQ73" s="66"/>
      <c r="SSR73" s="66"/>
      <c r="SSS73" s="66"/>
      <c r="SST73" s="66"/>
      <c r="SSU73" s="66"/>
      <c r="SSV73" s="66"/>
      <c r="SSW73" s="66"/>
      <c r="SSX73" s="66"/>
      <c r="SSY73" s="66"/>
      <c r="SSZ73" s="66"/>
      <c r="STA73" s="66"/>
      <c r="STB73" s="66"/>
      <c r="STC73" s="66"/>
      <c r="STD73" s="66"/>
      <c r="STE73" s="66"/>
      <c r="STF73" s="66"/>
      <c r="STG73" s="66"/>
      <c r="STH73" s="66"/>
      <c r="STI73" s="66"/>
      <c r="STJ73" s="66"/>
      <c r="STK73" s="66"/>
      <c r="STL73" s="66"/>
      <c r="STM73" s="66"/>
      <c r="STN73" s="66"/>
      <c r="STO73" s="66"/>
      <c r="STP73" s="66"/>
      <c r="STQ73" s="66"/>
      <c r="STR73" s="66"/>
      <c r="STS73" s="66"/>
      <c r="STT73" s="66"/>
      <c r="STU73" s="66"/>
      <c r="STV73" s="66"/>
      <c r="STW73" s="66"/>
      <c r="STX73" s="66"/>
      <c r="STY73" s="66"/>
      <c r="STZ73" s="66"/>
      <c r="SUA73" s="66"/>
      <c r="SUB73" s="66"/>
      <c r="SUC73" s="66"/>
      <c r="SUD73" s="66"/>
      <c r="SUE73" s="66"/>
      <c r="SUF73" s="66"/>
      <c r="SUG73" s="66"/>
      <c r="SUH73" s="66"/>
      <c r="SUI73" s="66"/>
      <c r="SUJ73" s="66"/>
      <c r="SUK73" s="66"/>
      <c r="SUL73" s="66"/>
      <c r="SUM73" s="66"/>
      <c r="SUN73" s="66"/>
      <c r="SUO73" s="66"/>
      <c r="SUP73" s="66"/>
      <c r="SUQ73" s="66"/>
      <c r="SUR73" s="66"/>
      <c r="SUS73" s="66"/>
      <c r="SUT73" s="66"/>
      <c r="SUU73" s="66"/>
      <c r="SUV73" s="66"/>
      <c r="SUW73" s="66"/>
      <c r="SUX73" s="66"/>
      <c r="SUY73" s="66"/>
      <c r="SUZ73" s="66"/>
      <c r="SVA73" s="66"/>
      <c r="SVB73" s="66"/>
      <c r="SVC73" s="66"/>
      <c r="SVD73" s="66"/>
      <c r="SVE73" s="66"/>
      <c r="SVF73" s="66"/>
      <c r="SVG73" s="66"/>
      <c r="SVH73" s="66"/>
      <c r="SVI73" s="66"/>
      <c r="SVJ73" s="66"/>
      <c r="SVK73" s="66"/>
      <c r="SVL73" s="66"/>
      <c r="SVM73" s="66"/>
      <c r="SVN73" s="66"/>
      <c r="SVO73" s="66"/>
      <c r="SVP73" s="66"/>
      <c r="SVQ73" s="66"/>
      <c r="SVR73" s="66"/>
      <c r="SVS73" s="66"/>
      <c r="SVT73" s="66"/>
      <c r="SVU73" s="66"/>
      <c r="SVV73" s="66"/>
      <c r="SVW73" s="66"/>
      <c r="SVX73" s="66"/>
      <c r="SVY73" s="66"/>
      <c r="SVZ73" s="66"/>
      <c r="SWA73" s="66"/>
      <c r="SWB73" s="66"/>
      <c r="SWC73" s="66"/>
      <c r="SWD73" s="66"/>
      <c r="SWE73" s="66"/>
      <c r="SWF73" s="66"/>
      <c r="SWG73" s="66"/>
      <c r="SWH73" s="66"/>
      <c r="SWI73" s="66"/>
      <c r="SWJ73" s="66"/>
      <c r="SWK73" s="66"/>
      <c r="SWL73" s="66"/>
      <c r="SWM73" s="66"/>
      <c r="SWN73" s="66"/>
      <c r="SWO73" s="66"/>
      <c r="SWP73" s="66"/>
      <c r="SWQ73" s="66"/>
      <c r="SWR73" s="66"/>
      <c r="SWS73" s="66"/>
      <c r="SWT73" s="66"/>
      <c r="SWU73" s="66"/>
      <c r="SWV73" s="66"/>
      <c r="SWW73" s="66"/>
      <c r="SWX73" s="66"/>
      <c r="SWY73" s="66"/>
      <c r="SWZ73" s="66"/>
      <c r="SXA73" s="66"/>
      <c r="SXB73" s="66"/>
      <c r="SXC73" s="66"/>
      <c r="SXD73" s="66"/>
      <c r="SXE73" s="66"/>
      <c r="SXF73" s="66"/>
      <c r="SXG73" s="66"/>
      <c r="SXH73" s="66"/>
      <c r="SXI73" s="66"/>
      <c r="SXJ73" s="66"/>
      <c r="SXK73" s="66"/>
      <c r="SXL73" s="66"/>
      <c r="SXM73" s="66"/>
      <c r="SXN73" s="66"/>
      <c r="SXO73" s="66"/>
      <c r="SXP73" s="66"/>
      <c r="SXQ73" s="66"/>
      <c r="SXR73" s="66"/>
      <c r="SXS73" s="66"/>
      <c r="SXT73" s="66"/>
      <c r="SXU73" s="66"/>
      <c r="SXV73" s="66"/>
      <c r="SXW73" s="66"/>
      <c r="SXX73" s="66"/>
      <c r="SXY73" s="66"/>
      <c r="SXZ73" s="66"/>
      <c r="SYA73" s="66"/>
      <c r="SYB73" s="66"/>
      <c r="SYC73" s="66"/>
      <c r="SYD73" s="66"/>
      <c r="SYE73" s="66"/>
      <c r="SYF73" s="66"/>
      <c r="SYG73" s="66"/>
      <c r="SYH73" s="66"/>
      <c r="SYI73" s="66"/>
      <c r="SYJ73" s="66"/>
      <c r="SYK73" s="66"/>
      <c r="SYL73" s="66"/>
      <c r="SYM73" s="66"/>
      <c r="SYN73" s="66"/>
      <c r="SYO73" s="66"/>
      <c r="SYP73" s="66"/>
      <c r="SYQ73" s="66"/>
      <c r="SYR73" s="66"/>
      <c r="SYS73" s="66"/>
      <c r="SYT73" s="66"/>
      <c r="SYU73" s="66"/>
      <c r="SYV73" s="66"/>
      <c r="SYW73" s="66"/>
      <c r="SYX73" s="66"/>
      <c r="SYY73" s="66"/>
      <c r="SYZ73" s="66"/>
      <c r="SZA73" s="66"/>
      <c r="SZB73" s="66"/>
      <c r="SZC73" s="66"/>
      <c r="SZD73" s="66"/>
      <c r="SZE73" s="66"/>
      <c r="SZF73" s="66"/>
      <c r="SZG73" s="66"/>
      <c r="SZH73" s="66"/>
      <c r="SZI73" s="66"/>
      <c r="SZJ73" s="66"/>
      <c r="SZK73" s="66"/>
      <c r="SZL73" s="66"/>
      <c r="SZM73" s="66"/>
      <c r="SZN73" s="66"/>
      <c r="SZO73" s="66"/>
      <c r="SZP73" s="66"/>
      <c r="SZQ73" s="66"/>
      <c r="SZR73" s="66"/>
      <c r="SZS73" s="66"/>
      <c r="SZT73" s="66"/>
      <c r="SZU73" s="66"/>
      <c r="SZV73" s="66"/>
      <c r="SZW73" s="66"/>
      <c r="SZX73" s="66"/>
      <c r="SZY73" s="66"/>
      <c r="SZZ73" s="66"/>
      <c r="TAA73" s="66"/>
      <c r="TAB73" s="66"/>
      <c r="TAC73" s="66"/>
      <c r="TAD73" s="66"/>
      <c r="TAE73" s="66"/>
      <c r="TAF73" s="66"/>
      <c r="TAG73" s="66"/>
      <c r="TAH73" s="66"/>
      <c r="TAI73" s="66"/>
      <c r="TAJ73" s="66"/>
      <c r="TAK73" s="66"/>
      <c r="TAL73" s="66"/>
      <c r="TAM73" s="66"/>
      <c r="TAN73" s="66"/>
      <c r="TAO73" s="66"/>
      <c r="TAP73" s="66"/>
      <c r="TAQ73" s="66"/>
      <c r="TAR73" s="66"/>
      <c r="TAS73" s="66"/>
      <c r="TAT73" s="66"/>
      <c r="TAU73" s="66"/>
      <c r="TAV73" s="66"/>
      <c r="TAW73" s="66"/>
      <c r="TAX73" s="66"/>
      <c r="TAY73" s="66"/>
      <c r="TAZ73" s="66"/>
      <c r="TBA73" s="66"/>
      <c r="TBB73" s="66"/>
      <c r="TBC73" s="66"/>
      <c r="TBD73" s="66"/>
      <c r="TBE73" s="66"/>
      <c r="TBF73" s="66"/>
      <c r="TBG73" s="66"/>
      <c r="TBH73" s="66"/>
      <c r="TBI73" s="66"/>
      <c r="TBJ73" s="66"/>
      <c r="TBK73" s="66"/>
      <c r="TBL73" s="66"/>
      <c r="TBM73" s="66"/>
      <c r="TBN73" s="66"/>
      <c r="TBO73" s="66"/>
      <c r="TBP73" s="66"/>
      <c r="TBQ73" s="66"/>
      <c r="TBR73" s="66"/>
      <c r="TBS73" s="66"/>
      <c r="TBT73" s="66"/>
      <c r="TBU73" s="66"/>
      <c r="TBV73" s="66"/>
      <c r="TBW73" s="66"/>
      <c r="TBX73" s="66"/>
      <c r="TBY73" s="66"/>
      <c r="TBZ73" s="66"/>
      <c r="TCA73" s="66"/>
      <c r="TCB73" s="66"/>
      <c r="TCC73" s="66"/>
      <c r="TCD73" s="66"/>
      <c r="TCE73" s="66"/>
      <c r="TCF73" s="66"/>
      <c r="TCG73" s="66"/>
      <c r="TCH73" s="66"/>
      <c r="TCI73" s="66"/>
      <c r="TCJ73" s="66"/>
      <c r="TCK73" s="66"/>
      <c r="TCL73" s="66"/>
      <c r="TCM73" s="66"/>
      <c r="TCN73" s="66"/>
      <c r="TCO73" s="66"/>
      <c r="TCP73" s="66"/>
      <c r="TCQ73" s="66"/>
      <c r="TCR73" s="66"/>
      <c r="TCS73" s="66"/>
      <c r="TCT73" s="66"/>
      <c r="TCU73" s="66"/>
      <c r="TCV73" s="66"/>
      <c r="TCW73" s="66"/>
      <c r="TCX73" s="66"/>
      <c r="TCY73" s="66"/>
      <c r="TCZ73" s="66"/>
      <c r="TDA73" s="66"/>
      <c r="TDB73" s="66"/>
      <c r="TDC73" s="66"/>
      <c r="TDD73" s="66"/>
      <c r="TDE73" s="66"/>
      <c r="TDF73" s="66"/>
      <c r="TDG73" s="66"/>
      <c r="TDH73" s="66"/>
      <c r="TDI73" s="66"/>
      <c r="TDJ73" s="66"/>
      <c r="TDK73" s="66"/>
      <c r="TDL73" s="66"/>
      <c r="TDM73" s="66"/>
      <c r="TDN73" s="66"/>
      <c r="TDO73" s="66"/>
      <c r="TDP73" s="66"/>
      <c r="TDQ73" s="66"/>
      <c r="TDR73" s="66"/>
      <c r="TDS73" s="66"/>
      <c r="TDT73" s="66"/>
      <c r="TDU73" s="66"/>
      <c r="TDV73" s="66"/>
      <c r="TDW73" s="66"/>
      <c r="TDX73" s="66"/>
      <c r="TDY73" s="66"/>
      <c r="TDZ73" s="66"/>
      <c r="TEA73" s="66"/>
      <c r="TEB73" s="66"/>
      <c r="TEC73" s="66"/>
      <c r="TED73" s="66"/>
      <c r="TEE73" s="66"/>
      <c r="TEF73" s="66"/>
      <c r="TEG73" s="66"/>
      <c r="TEH73" s="66"/>
      <c r="TEI73" s="66"/>
      <c r="TEJ73" s="66"/>
      <c r="TEK73" s="66"/>
      <c r="TEL73" s="66"/>
      <c r="TEM73" s="66"/>
      <c r="TEN73" s="66"/>
      <c r="TEO73" s="66"/>
      <c r="TEP73" s="66"/>
      <c r="TEQ73" s="66"/>
      <c r="TER73" s="66"/>
      <c r="TES73" s="66"/>
      <c r="TET73" s="66"/>
      <c r="TEU73" s="66"/>
      <c r="TEV73" s="66"/>
      <c r="TEW73" s="66"/>
      <c r="TEX73" s="66"/>
      <c r="TEY73" s="66"/>
      <c r="TEZ73" s="66"/>
      <c r="TFA73" s="66"/>
      <c r="TFB73" s="66"/>
      <c r="TFC73" s="66"/>
      <c r="TFD73" s="66"/>
      <c r="TFE73" s="66"/>
      <c r="TFF73" s="66"/>
      <c r="TFG73" s="66"/>
      <c r="TFH73" s="66"/>
      <c r="TFI73" s="66"/>
      <c r="TFJ73" s="66"/>
      <c r="TFK73" s="66"/>
      <c r="TFL73" s="66"/>
      <c r="TFM73" s="66"/>
      <c r="TFN73" s="66"/>
      <c r="TFO73" s="66"/>
      <c r="TFP73" s="66"/>
      <c r="TFQ73" s="66"/>
      <c r="TFR73" s="66"/>
      <c r="TFS73" s="66"/>
      <c r="TFT73" s="66"/>
      <c r="TFU73" s="66"/>
      <c r="TFV73" s="66"/>
      <c r="TFW73" s="66"/>
      <c r="TFX73" s="66"/>
      <c r="TFY73" s="66"/>
      <c r="TFZ73" s="66"/>
      <c r="TGA73" s="66"/>
      <c r="TGB73" s="66"/>
      <c r="TGC73" s="66"/>
      <c r="TGD73" s="66"/>
      <c r="TGE73" s="66"/>
      <c r="TGF73" s="66"/>
      <c r="TGG73" s="66"/>
      <c r="TGH73" s="66"/>
      <c r="TGI73" s="66"/>
      <c r="TGJ73" s="66"/>
      <c r="TGK73" s="66"/>
      <c r="TGL73" s="66"/>
      <c r="TGM73" s="66"/>
      <c r="TGN73" s="66"/>
      <c r="TGO73" s="66"/>
      <c r="TGP73" s="66"/>
      <c r="TGQ73" s="66"/>
      <c r="TGR73" s="66"/>
      <c r="TGS73" s="66"/>
      <c r="TGT73" s="66"/>
      <c r="TGU73" s="66"/>
      <c r="TGV73" s="66"/>
      <c r="TGW73" s="66"/>
      <c r="TGX73" s="66"/>
      <c r="TGY73" s="66"/>
      <c r="TGZ73" s="66"/>
      <c r="THA73" s="66"/>
      <c r="THB73" s="66"/>
      <c r="THC73" s="66"/>
      <c r="THD73" s="66"/>
      <c r="THE73" s="66"/>
      <c r="THF73" s="66"/>
      <c r="THG73" s="66"/>
      <c r="THH73" s="66"/>
      <c r="THI73" s="66"/>
      <c r="THJ73" s="66"/>
      <c r="THK73" s="66"/>
      <c r="THL73" s="66"/>
      <c r="THM73" s="66"/>
      <c r="THN73" s="66"/>
      <c r="THO73" s="66"/>
      <c r="THP73" s="66"/>
      <c r="THQ73" s="66"/>
      <c r="THR73" s="66"/>
      <c r="THS73" s="66"/>
      <c r="THT73" s="66"/>
      <c r="THU73" s="66"/>
      <c r="THV73" s="66"/>
      <c r="THW73" s="66"/>
      <c r="THX73" s="66"/>
      <c r="THY73" s="66"/>
      <c r="THZ73" s="66"/>
      <c r="TIA73" s="66"/>
      <c r="TIB73" s="66"/>
      <c r="TIC73" s="66"/>
      <c r="TID73" s="66"/>
      <c r="TIE73" s="66"/>
      <c r="TIF73" s="66"/>
      <c r="TIG73" s="66"/>
      <c r="TIH73" s="66"/>
      <c r="TII73" s="66"/>
      <c r="TIJ73" s="66"/>
      <c r="TIK73" s="66"/>
      <c r="TIL73" s="66"/>
      <c r="TIM73" s="66"/>
      <c r="TIN73" s="66"/>
      <c r="TIO73" s="66"/>
      <c r="TIP73" s="66"/>
      <c r="TIQ73" s="66"/>
      <c r="TIR73" s="66"/>
      <c r="TIS73" s="66"/>
      <c r="TIT73" s="66"/>
      <c r="TIU73" s="66"/>
      <c r="TIV73" s="66"/>
      <c r="TIW73" s="66"/>
      <c r="TIX73" s="66"/>
      <c r="TIY73" s="66"/>
      <c r="TIZ73" s="66"/>
      <c r="TJA73" s="66"/>
      <c r="TJB73" s="66"/>
      <c r="TJC73" s="66"/>
      <c r="TJD73" s="66"/>
      <c r="TJE73" s="66"/>
      <c r="TJF73" s="66"/>
      <c r="TJG73" s="66"/>
      <c r="TJH73" s="66"/>
      <c r="TJI73" s="66"/>
      <c r="TJJ73" s="66"/>
      <c r="TJK73" s="66"/>
      <c r="TJL73" s="66"/>
      <c r="TJM73" s="66"/>
      <c r="TJN73" s="66"/>
      <c r="TJO73" s="66"/>
      <c r="TJP73" s="66"/>
      <c r="TJQ73" s="66"/>
      <c r="TJR73" s="66"/>
      <c r="TJS73" s="66"/>
      <c r="TJT73" s="66"/>
      <c r="TJU73" s="66"/>
      <c r="TJV73" s="66"/>
      <c r="TJW73" s="66"/>
      <c r="TJX73" s="66"/>
      <c r="TJY73" s="66"/>
      <c r="TJZ73" s="66"/>
      <c r="TKA73" s="66"/>
      <c r="TKB73" s="66"/>
      <c r="TKC73" s="66"/>
      <c r="TKD73" s="66"/>
      <c r="TKE73" s="66"/>
      <c r="TKF73" s="66"/>
      <c r="TKG73" s="66"/>
      <c r="TKH73" s="66"/>
      <c r="TKI73" s="66"/>
      <c r="TKJ73" s="66"/>
      <c r="TKK73" s="66"/>
      <c r="TKL73" s="66"/>
      <c r="TKM73" s="66"/>
      <c r="TKN73" s="66"/>
      <c r="TKO73" s="66"/>
      <c r="TKP73" s="66"/>
      <c r="TKQ73" s="66"/>
      <c r="TKR73" s="66"/>
      <c r="TKS73" s="66"/>
      <c r="TKT73" s="66"/>
      <c r="TKU73" s="66"/>
      <c r="TKV73" s="66"/>
      <c r="TKW73" s="66"/>
      <c r="TKX73" s="66"/>
      <c r="TKY73" s="66"/>
      <c r="TKZ73" s="66"/>
      <c r="TLA73" s="66"/>
      <c r="TLB73" s="66"/>
      <c r="TLC73" s="66"/>
      <c r="TLD73" s="66"/>
      <c r="TLE73" s="66"/>
      <c r="TLF73" s="66"/>
      <c r="TLG73" s="66"/>
      <c r="TLH73" s="66"/>
      <c r="TLI73" s="66"/>
      <c r="TLJ73" s="66"/>
      <c r="TLK73" s="66"/>
      <c r="TLL73" s="66"/>
      <c r="TLM73" s="66"/>
      <c r="TLN73" s="66"/>
      <c r="TLO73" s="66"/>
      <c r="TLP73" s="66"/>
      <c r="TLQ73" s="66"/>
      <c r="TLR73" s="66"/>
      <c r="TLS73" s="66"/>
      <c r="TLT73" s="66"/>
      <c r="TLU73" s="66"/>
      <c r="TLV73" s="66"/>
      <c r="TLW73" s="66"/>
      <c r="TLX73" s="66"/>
      <c r="TLY73" s="66"/>
      <c r="TLZ73" s="66"/>
      <c r="TMA73" s="66"/>
      <c r="TMB73" s="66"/>
      <c r="TMC73" s="66"/>
      <c r="TMD73" s="66"/>
      <c r="TME73" s="66"/>
      <c r="TMF73" s="66"/>
      <c r="TMG73" s="66"/>
      <c r="TMH73" s="66"/>
      <c r="TMI73" s="66"/>
      <c r="TMJ73" s="66"/>
      <c r="TMK73" s="66"/>
      <c r="TML73" s="66"/>
      <c r="TMM73" s="66"/>
      <c r="TMN73" s="66"/>
      <c r="TMO73" s="66"/>
      <c r="TMP73" s="66"/>
      <c r="TMQ73" s="66"/>
      <c r="TMR73" s="66"/>
      <c r="TMS73" s="66"/>
      <c r="TMT73" s="66"/>
      <c r="TMU73" s="66"/>
      <c r="TMV73" s="66"/>
      <c r="TMW73" s="66"/>
      <c r="TMX73" s="66"/>
      <c r="TMY73" s="66"/>
      <c r="TMZ73" s="66"/>
      <c r="TNA73" s="66"/>
      <c r="TNB73" s="66"/>
      <c r="TNC73" s="66"/>
      <c r="TND73" s="66"/>
      <c r="TNE73" s="66"/>
      <c r="TNF73" s="66"/>
      <c r="TNG73" s="66"/>
      <c r="TNH73" s="66"/>
      <c r="TNI73" s="66"/>
      <c r="TNJ73" s="66"/>
      <c r="TNK73" s="66"/>
      <c r="TNL73" s="66"/>
      <c r="TNM73" s="66"/>
      <c r="TNN73" s="66"/>
      <c r="TNO73" s="66"/>
      <c r="TNP73" s="66"/>
      <c r="TNQ73" s="66"/>
      <c r="TNR73" s="66"/>
      <c r="TNS73" s="66"/>
      <c r="TNT73" s="66"/>
      <c r="TNU73" s="66"/>
      <c r="TNV73" s="66"/>
      <c r="TNW73" s="66"/>
      <c r="TNX73" s="66"/>
      <c r="TNY73" s="66"/>
      <c r="TNZ73" s="66"/>
      <c r="TOA73" s="66"/>
      <c r="TOB73" s="66"/>
      <c r="TOC73" s="66"/>
      <c r="TOD73" s="66"/>
      <c r="TOE73" s="66"/>
      <c r="TOF73" s="66"/>
      <c r="TOG73" s="66"/>
      <c r="TOH73" s="66"/>
      <c r="TOI73" s="66"/>
      <c r="TOJ73" s="66"/>
      <c r="TOK73" s="66"/>
      <c r="TOL73" s="66"/>
      <c r="TOM73" s="66"/>
      <c r="TON73" s="66"/>
      <c r="TOO73" s="66"/>
      <c r="TOP73" s="66"/>
      <c r="TOQ73" s="66"/>
      <c r="TOR73" s="66"/>
      <c r="TOS73" s="66"/>
      <c r="TOT73" s="66"/>
      <c r="TOU73" s="66"/>
      <c r="TOV73" s="66"/>
      <c r="TOW73" s="66"/>
      <c r="TOX73" s="66"/>
      <c r="TOY73" s="66"/>
      <c r="TOZ73" s="66"/>
      <c r="TPA73" s="66"/>
      <c r="TPB73" s="66"/>
      <c r="TPC73" s="66"/>
      <c r="TPD73" s="66"/>
      <c r="TPE73" s="66"/>
      <c r="TPF73" s="66"/>
      <c r="TPG73" s="66"/>
      <c r="TPH73" s="66"/>
      <c r="TPI73" s="66"/>
      <c r="TPJ73" s="66"/>
      <c r="TPK73" s="66"/>
      <c r="TPL73" s="66"/>
      <c r="TPM73" s="66"/>
      <c r="TPN73" s="66"/>
      <c r="TPO73" s="66"/>
      <c r="TPP73" s="66"/>
      <c r="TPQ73" s="66"/>
      <c r="TPR73" s="66"/>
      <c r="TPS73" s="66"/>
      <c r="TPT73" s="66"/>
      <c r="TPU73" s="66"/>
      <c r="TPV73" s="66"/>
      <c r="TPW73" s="66"/>
      <c r="TPX73" s="66"/>
      <c r="TPY73" s="66"/>
      <c r="TPZ73" s="66"/>
      <c r="TQA73" s="66"/>
      <c r="TQB73" s="66"/>
      <c r="TQC73" s="66"/>
      <c r="TQD73" s="66"/>
      <c r="TQE73" s="66"/>
      <c r="TQF73" s="66"/>
      <c r="TQG73" s="66"/>
      <c r="TQH73" s="66"/>
      <c r="TQI73" s="66"/>
      <c r="TQJ73" s="66"/>
      <c r="TQK73" s="66"/>
      <c r="TQL73" s="66"/>
      <c r="TQM73" s="66"/>
      <c r="TQN73" s="66"/>
      <c r="TQO73" s="66"/>
      <c r="TQP73" s="66"/>
      <c r="TQQ73" s="66"/>
      <c r="TQR73" s="66"/>
      <c r="TQS73" s="66"/>
      <c r="TQT73" s="66"/>
      <c r="TQU73" s="66"/>
      <c r="TQV73" s="66"/>
      <c r="TQW73" s="66"/>
      <c r="TQX73" s="66"/>
      <c r="TQY73" s="66"/>
      <c r="TQZ73" s="66"/>
      <c r="TRA73" s="66"/>
      <c r="TRB73" s="66"/>
      <c r="TRC73" s="66"/>
      <c r="TRD73" s="66"/>
      <c r="TRE73" s="66"/>
      <c r="TRF73" s="66"/>
      <c r="TRG73" s="66"/>
      <c r="TRH73" s="66"/>
      <c r="TRI73" s="66"/>
      <c r="TRJ73" s="66"/>
      <c r="TRK73" s="66"/>
      <c r="TRL73" s="66"/>
      <c r="TRM73" s="66"/>
      <c r="TRN73" s="66"/>
      <c r="TRO73" s="66"/>
      <c r="TRP73" s="66"/>
      <c r="TRQ73" s="66"/>
      <c r="TRR73" s="66"/>
      <c r="TRS73" s="66"/>
      <c r="TRT73" s="66"/>
      <c r="TRU73" s="66"/>
      <c r="TRV73" s="66"/>
      <c r="TRW73" s="66"/>
      <c r="TRX73" s="66"/>
      <c r="TRY73" s="66"/>
      <c r="TRZ73" s="66"/>
      <c r="TSA73" s="66"/>
      <c r="TSB73" s="66"/>
      <c r="TSC73" s="66"/>
      <c r="TSD73" s="66"/>
      <c r="TSE73" s="66"/>
      <c r="TSF73" s="66"/>
      <c r="TSG73" s="66"/>
      <c r="TSH73" s="66"/>
      <c r="TSI73" s="66"/>
      <c r="TSJ73" s="66"/>
      <c r="TSK73" s="66"/>
      <c r="TSL73" s="66"/>
      <c r="TSM73" s="66"/>
      <c r="TSN73" s="66"/>
      <c r="TSO73" s="66"/>
      <c r="TSP73" s="66"/>
      <c r="TSQ73" s="66"/>
      <c r="TSR73" s="66"/>
      <c r="TSS73" s="66"/>
      <c r="TST73" s="66"/>
      <c r="TSU73" s="66"/>
      <c r="TSV73" s="66"/>
      <c r="TSW73" s="66"/>
      <c r="TSX73" s="66"/>
      <c r="TSY73" s="66"/>
      <c r="TSZ73" s="66"/>
      <c r="TTA73" s="66"/>
      <c r="TTB73" s="66"/>
      <c r="TTC73" s="66"/>
      <c r="TTD73" s="66"/>
      <c r="TTE73" s="66"/>
      <c r="TTF73" s="66"/>
      <c r="TTG73" s="66"/>
      <c r="TTH73" s="66"/>
      <c r="TTI73" s="66"/>
      <c r="TTJ73" s="66"/>
      <c r="TTK73" s="66"/>
      <c r="TTL73" s="66"/>
      <c r="TTM73" s="66"/>
      <c r="TTN73" s="66"/>
      <c r="TTO73" s="66"/>
      <c r="TTP73" s="66"/>
      <c r="TTQ73" s="66"/>
      <c r="TTR73" s="66"/>
      <c r="TTS73" s="66"/>
      <c r="TTT73" s="66"/>
      <c r="TTU73" s="66"/>
      <c r="TTV73" s="66"/>
      <c r="TTW73" s="66"/>
      <c r="TTX73" s="66"/>
      <c r="TTY73" s="66"/>
      <c r="TTZ73" s="66"/>
      <c r="TUA73" s="66"/>
      <c r="TUB73" s="66"/>
      <c r="TUC73" s="66"/>
      <c r="TUD73" s="66"/>
      <c r="TUE73" s="66"/>
      <c r="TUF73" s="66"/>
      <c r="TUG73" s="66"/>
      <c r="TUH73" s="66"/>
      <c r="TUI73" s="66"/>
      <c r="TUJ73" s="66"/>
      <c r="TUK73" s="66"/>
      <c r="TUL73" s="66"/>
      <c r="TUM73" s="66"/>
      <c r="TUN73" s="66"/>
      <c r="TUO73" s="66"/>
      <c r="TUP73" s="66"/>
      <c r="TUQ73" s="66"/>
      <c r="TUR73" s="66"/>
      <c r="TUS73" s="66"/>
      <c r="TUT73" s="66"/>
      <c r="TUU73" s="66"/>
      <c r="TUV73" s="66"/>
      <c r="TUW73" s="66"/>
      <c r="TUX73" s="66"/>
      <c r="TUY73" s="66"/>
      <c r="TUZ73" s="66"/>
      <c r="TVA73" s="66"/>
      <c r="TVB73" s="66"/>
      <c r="TVC73" s="66"/>
      <c r="TVD73" s="66"/>
      <c r="TVE73" s="66"/>
      <c r="TVF73" s="66"/>
      <c r="TVG73" s="66"/>
      <c r="TVH73" s="66"/>
      <c r="TVI73" s="66"/>
      <c r="TVJ73" s="66"/>
      <c r="TVK73" s="66"/>
      <c r="TVL73" s="66"/>
      <c r="TVM73" s="66"/>
      <c r="TVN73" s="66"/>
      <c r="TVO73" s="66"/>
      <c r="TVP73" s="66"/>
      <c r="TVQ73" s="66"/>
      <c r="TVR73" s="66"/>
      <c r="TVS73" s="66"/>
      <c r="TVT73" s="66"/>
      <c r="TVU73" s="66"/>
      <c r="TVV73" s="66"/>
      <c r="TVW73" s="66"/>
      <c r="TVX73" s="66"/>
      <c r="TVY73" s="66"/>
      <c r="TVZ73" s="66"/>
      <c r="TWA73" s="66"/>
      <c r="TWB73" s="66"/>
      <c r="TWC73" s="66"/>
      <c r="TWD73" s="66"/>
      <c r="TWE73" s="66"/>
      <c r="TWF73" s="66"/>
      <c r="TWG73" s="66"/>
      <c r="TWH73" s="66"/>
      <c r="TWI73" s="66"/>
      <c r="TWJ73" s="66"/>
      <c r="TWK73" s="66"/>
      <c r="TWL73" s="66"/>
      <c r="TWM73" s="66"/>
      <c r="TWN73" s="66"/>
      <c r="TWO73" s="66"/>
      <c r="TWP73" s="66"/>
      <c r="TWQ73" s="66"/>
      <c r="TWR73" s="66"/>
      <c r="TWS73" s="66"/>
      <c r="TWT73" s="66"/>
      <c r="TWU73" s="66"/>
      <c r="TWV73" s="66"/>
      <c r="TWW73" s="66"/>
      <c r="TWX73" s="66"/>
      <c r="TWY73" s="66"/>
      <c r="TWZ73" s="66"/>
      <c r="TXA73" s="66"/>
      <c r="TXB73" s="66"/>
      <c r="TXC73" s="66"/>
      <c r="TXD73" s="66"/>
      <c r="TXE73" s="66"/>
      <c r="TXF73" s="66"/>
      <c r="TXG73" s="66"/>
      <c r="TXH73" s="66"/>
      <c r="TXI73" s="66"/>
      <c r="TXJ73" s="66"/>
      <c r="TXK73" s="66"/>
      <c r="TXL73" s="66"/>
      <c r="TXM73" s="66"/>
      <c r="TXN73" s="66"/>
      <c r="TXO73" s="66"/>
      <c r="TXP73" s="66"/>
      <c r="TXQ73" s="66"/>
      <c r="TXR73" s="66"/>
      <c r="TXS73" s="66"/>
      <c r="TXT73" s="66"/>
      <c r="TXU73" s="66"/>
      <c r="TXV73" s="66"/>
      <c r="TXW73" s="66"/>
      <c r="TXX73" s="66"/>
      <c r="TXY73" s="66"/>
      <c r="TXZ73" s="66"/>
      <c r="TYA73" s="66"/>
      <c r="TYB73" s="66"/>
      <c r="TYC73" s="66"/>
      <c r="TYD73" s="66"/>
      <c r="TYE73" s="66"/>
      <c r="TYF73" s="66"/>
      <c r="TYG73" s="66"/>
      <c r="TYH73" s="66"/>
      <c r="TYI73" s="66"/>
      <c r="TYJ73" s="66"/>
      <c r="TYK73" s="66"/>
      <c r="TYL73" s="66"/>
      <c r="TYM73" s="66"/>
      <c r="TYN73" s="66"/>
      <c r="TYO73" s="66"/>
      <c r="TYP73" s="66"/>
      <c r="TYQ73" s="66"/>
      <c r="TYR73" s="66"/>
      <c r="TYS73" s="66"/>
      <c r="TYT73" s="66"/>
      <c r="TYU73" s="66"/>
      <c r="TYV73" s="66"/>
      <c r="TYW73" s="66"/>
      <c r="TYX73" s="66"/>
      <c r="TYY73" s="66"/>
      <c r="TYZ73" s="66"/>
      <c r="TZA73" s="66"/>
      <c r="TZB73" s="66"/>
      <c r="TZC73" s="66"/>
      <c r="TZD73" s="66"/>
      <c r="TZE73" s="66"/>
      <c r="TZF73" s="66"/>
      <c r="TZG73" s="66"/>
      <c r="TZH73" s="66"/>
      <c r="TZI73" s="66"/>
      <c r="TZJ73" s="66"/>
      <c r="TZK73" s="66"/>
      <c r="TZL73" s="66"/>
      <c r="TZM73" s="66"/>
      <c r="TZN73" s="66"/>
      <c r="TZO73" s="66"/>
      <c r="TZP73" s="66"/>
      <c r="TZQ73" s="66"/>
      <c r="TZR73" s="66"/>
      <c r="TZS73" s="66"/>
      <c r="TZT73" s="66"/>
      <c r="TZU73" s="66"/>
      <c r="TZV73" s="66"/>
      <c r="TZW73" s="66"/>
      <c r="TZX73" s="66"/>
      <c r="TZY73" s="66"/>
      <c r="TZZ73" s="66"/>
      <c r="UAA73" s="66"/>
      <c r="UAB73" s="66"/>
      <c r="UAC73" s="66"/>
      <c r="UAD73" s="66"/>
      <c r="UAE73" s="66"/>
      <c r="UAF73" s="66"/>
      <c r="UAG73" s="66"/>
      <c r="UAH73" s="66"/>
      <c r="UAI73" s="66"/>
      <c r="UAJ73" s="66"/>
      <c r="UAK73" s="66"/>
      <c r="UAL73" s="66"/>
      <c r="UAM73" s="66"/>
      <c r="UAN73" s="66"/>
      <c r="UAO73" s="66"/>
      <c r="UAP73" s="66"/>
      <c r="UAQ73" s="66"/>
      <c r="UAR73" s="66"/>
      <c r="UAS73" s="66"/>
      <c r="UAT73" s="66"/>
      <c r="UAU73" s="66"/>
      <c r="UAV73" s="66"/>
      <c r="UAW73" s="66"/>
      <c r="UAX73" s="66"/>
      <c r="UAY73" s="66"/>
      <c r="UAZ73" s="66"/>
      <c r="UBA73" s="66"/>
      <c r="UBB73" s="66"/>
      <c r="UBC73" s="66"/>
      <c r="UBD73" s="66"/>
      <c r="UBE73" s="66"/>
      <c r="UBF73" s="66"/>
      <c r="UBG73" s="66"/>
      <c r="UBH73" s="66"/>
      <c r="UBI73" s="66"/>
      <c r="UBJ73" s="66"/>
      <c r="UBK73" s="66"/>
      <c r="UBL73" s="66"/>
      <c r="UBM73" s="66"/>
      <c r="UBN73" s="66"/>
      <c r="UBO73" s="66"/>
      <c r="UBP73" s="66"/>
      <c r="UBQ73" s="66"/>
      <c r="UBR73" s="66"/>
      <c r="UBS73" s="66"/>
      <c r="UBT73" s="66"/>
      <c r="UBU73" s="66"/>
      <c r="UBV73" s="66"/>
      <c r="UBW73" s="66"/>
      <c r="UBX73" s="66"/>
      <c r="UBY73" s="66"/>
      <c r="UBZ73" s="66"/>
      <c r="UCA73" s="66"/>
      <c r="UCB73" s="66"/>
      <c r="UCC73" s="66"/>
      <c r="UCD73" s="66"/>
      <c r="UCE73" s="66"/>
      <c r="UCF73" s="66"/>
      <c r="UCG73" s="66"/>
      <c r="UCH73" s="66"/>
      <c r="UCI73" s="66"/>
      <c r="UCJ73" s="66"/>
      <c r="UCK73" s="66"/>
      <c r="UCL73" s="66"/>
      <c r="UCM73" s="66"/>
      <c r="UCN73" s="66"/>
      <c r="UCO73" s="66"/>
      <c r="UCP73" s="66"/>
      <c r="UCQ73" s="66"/>
      <c r="UCR73" s="66"/>
      <c r="UCS73" s="66"/>
      <c r="UCT73" s="66"/>
      <c r="UCU73" s="66"/>
      <c r="UCV73" s="66"/>
      <c r="UCW73" s="66"/>
      <c r="UCX73" s="66"/>
      <c r="UCY73" s="66"/>
      <c r="UCZ73" s="66"/>
      <c r="UDA73" s="66"/>
      <c r="UDB73" s="66"/>
      <c r="UDC73" s="66"/>
      <c r="UDD73" s="66"/>
      <c r="UDE73" s="66"/>
      <c r="UDF73" s="66"/>
      <c r="UDG73" s="66"/>
      <c r="UDH73" s="66"/>
      <c r="UDI73" s="66"/>
      <c r="UDJ73" s="66"/>
      <c r="UDK73" s="66"/>
      <c r="UDL73" s="66"/>
      <c r="UDM73" s="66"/>
      <c r="UDN73" s="66"/>
      <c r="UDO73" s="66"/>
      <c r="UDP73" s="66"/>
      <c r="UDQ73" s="66"/>
      <c r="UDR73" s="66"/>
      <c r="UDS73" s="66"/>
      <c r="UDT73" s="66"/>
      <c r="UDU73" s="66"/>
      <c r="UDV73" s="66"/>
      <c r="UDW73" s="66"/>
      <c r="UDX73" s="66"/>
      <c r="UDY73" s="66"/>
      <c r="UDZ73" s="66"/>
      <c r="UEA73" s="66"/>
      <c r="UEB73" s="66"/>
      <c r="UEC73" s="66"/>
      <c r="UED73" s="66"/>
      <c r="UEE73" s="66"/>
      <c r="UEF73" s="66"/>
      <c r="UEG73" s="66"/>
      <c r="UEH73" s="66"/>
      <c r="UEI73" s="66"/>
      <c r="UEJ73" s="66"/>
      <c r="UEK73" s="66"/>
      <c r="UEL73" s="66"/>
      <c r="UEM73" s="66"/>
      <c r="UEN73" s="66"/>
      <c r="UEO73" s="66"/>
      <c r="UEP73" s="66"/>
      <c r="UEQ73" s="66"/>
      <c r="UER73" s="66"/>
      <c r="UES73" s="66"/>
      <c r="UET73" s="66"/>
      <c r="UEU73" s="66"/>
      <c r="UEV73" s="66"/>
      <c r="UEW73" s="66"/>
      <c r="UEX73" s="66"/>
      <c r="UEY73" s="66"/>
      <c r="UEZ73" s="66"/>
      <c r="UFA73" s="66"/>
      <c r="UFB73" s="66"/>
      <c r="UFC73" s="66"/>
      <c r="UFD73" s="66"/>
      <c r="UFE73" s="66"/>
      <c r="UFF73" s="66"/>
      <c r="UFG73" s="66"/>
      <c r="UFH73" s="66"/>
      <c r="UFI73" s="66"/>
      <c r="UFJ73" s="66"/>
      <c r="UFK73" s="66"/>
      <c r="UFL73" s="66"/>
      <c r="UFM73" s="66"/>
      <c r="UFN73" s="66"/>
      <c r="UFO73" s="66"/>
      <c r="UFP73" s="66"/>
      <c r="UFQ73" s="66"/>
      <c r="UFR73" s="66"/>
      <c r="UFS73" s="66"/>
      <c r="UFT73" s="66"/>
      <c r="UFU73" s="66"/>
      <c r="UFV73" s="66"/>
      <c r="UFW73" s="66"/>
      <c r="UFX73" s="66"/>
      <c r="UFY73" s="66"/>
      <c r="UFZ73" s="66"/>
      <c r="UGA73" s="66"/>
      <c r="UGB73" s="66"/>
      <c r="UGC73" s="66"/>
      <c r="UGD73" s="66"/>
      <c r="UGE73" s="66"/>
      <c r="UGF73" s="66"/>
      <c r="UGG73" s="66"/>
      <c r="UGH73" s="66"/>
      <c r="UGI73" s="66"/>
      <c r="UGJ73" s="66"/>
      <c r="UGK73" s="66"/>
      <c r="UGL73" s="66"/>
      <c r="UGM73" s="66"/>
      <c r="UGN73" s="66"/>
      <c r="UGO73" s="66"/>
      <c r="UGP73" s="66"/>
      <c r="UGQ73" s="66"/>
      <c r="UGR73" s="66"/>
      <c r="UGS73" s="66"/>
      <c r="UGT73" s="66"/>
      <c r="UGU73" s="66"/>
      <c r="UGV73" s="66"/>
      <c r="UGW73" s="66"/>
      <c r="UGX73" s="66"/>
      <c r="UGY73" s="66"/>
      <c r="UGZ73" s="66"/>
      <c r="UHA73" s="66"/>
      <c r="UHB73" s="66"/>
      <c r="UHC73" s="66"/>
      <c r="UHD73" s="66"/>
      <c r="UHE73" s="66"/>
      <c r="UHF73" s="66"/>
      <c r="UHG73" s="66"/>
      <c r="UHH73" s="66"/>
      <c r="UHI73" s="66"/>
      <c r="UHJ73" s="66"/>
      <c r="UHK73" s="66"/>
      <c r="UHL73" s="66"/>
      <c r="UHM73" s="66"/>
      <c r="UHN73" s="66"/>
      <c r="UHO73" s="66"/>
      <c r="UHP73" s="66"/>
      <c r="UHQ73" s="66"/>
      <c r="UHR73" s="66"/>
      <c r="UHS73" s="66"/>
      <c r="UHT73" s="66"/>
      <c r="UHU73" s="66"/>
      <c r="UHV73" s="66"/>
      <c r="UHW73" s="66"/>
      <c r="UHX73" s="66"/>
      <c r="UHY73" s="66"/>
      <c r="UHZ73" s="66"/>
      <c r="UIA73" s="66"/>
      <c r="UIB73" s="66"/>
      <c r="UIC73" s="66"/>
      <c r="UID73" s="66"/>
      <c r="UIE73" s="66"/>
      <c r="UIF73" s="66"/>
      <c r="UIG73" s="66"/>
      <c r="UIH73" s="66"/>
      <c r="UII73" s="66"/>
      <c r="UIJ73" s="66"/>
      <c r="UIK73" s="66"/>
      <c r="UIL73" s="66"/>
      <c r="UIM73" s="66"/>
      <c r="UIN73" s="66"/>
      <c r="UIO73" s="66"/>
      <c r="UIP73" s="66"/>
      <c r="UIQ73" s="66"/>
      <c r="UIR73" s="66"/>
      <c r="UIS73" s="66"/>
      <c r="UIT73" s="66"/>
      <c r="UIU73" s="66"/>
      <c r="UIV73" s="66"/>
      <c r="UIW73" s="66"/>
      <c r="UIX73" s="66"/>
      <c r="UIY73" s="66"/>
      <c r="UIZ73" s="66"/>
      <c r="UJA73" s="66"/>
      <c r="UJB73" s="66"/>
      <c r="UJC73" s="66"/>
      <c r="UJD73" s="66"/>
      <c r="UJE73" s="66"/>
      <c r="UJF73" s="66"/>
      <c r="UJG73" s="66"/>
      <c r="UJH73" s="66"/>
      <c r="UJI73" s="66"/>
      <c r="UJJ73" s="66"/>
      <c r="UJK73" s="66"/>
      <c r="UJL73" s="66"/>
      <c r="UJM73" s="66"/>
      <c r="UJN73" s="66"/>
      <c r="UJO73" s="66"/>
      <c r="UJP73" s="66"/>
      <c r="UJQ73" s="66"/>
      <c r="UJR73" s="66"/>
      <c r="UJS73" s="66"/>
      <c r="UJT73" s="66"/>
      <c r="UJU73" s="66"/>
      <c r="UJV73" s="66"/>
      <c r="UJW73" s="66"/>
      <c r="UJX73" s="66"/>
      <c r="UJY73" s="66"/>
      <c r="UJZ73" s="66"/>
      <c r="UKA73" s="66"/>
      <c r="UKB73" s="66"/>
      <c r="UKC73" s="66"/>
      <c r="UKD73" s="66"/>
      <c r="UKE73" s="66"/>
      <c r="UKF73" s="66"/>
      <c r="UKG73" s="66"/>
      <c r="UKH73" s="66"/>
      <c r="UKI73" s="66"/>
      <c r="UKJ73" s="66"/>
      <c r="UKK73" s="66"/>
      <c r="UKL73" s="66"/>
      <c r="UKM73" s="66"/>
      <c r="UKN73" s="66"/>
      <c r="UKO73" s="66"/>
      <c r="UKP73" s="66"/>
      <c r="UKQ73" s="66"/>
      <c r="UKR73" s="66"/>
      <c r="UKS73" s="66"/>
      <c r="UKT73" s="66"/>
      <c r="UKU73" s="66"/>
      <c r="UKV73" s="66"/>
      <c r="UKW73" s="66"/>
      <c r="UKX73" s="66"/>
      <c r="UKY73" s="66"/>
      <c r="UKZ73" s="66"/>
      <c r="ULA73" s="66"/>
      <c r="ULB73" s="66"/>
      <c r="ULC73" s="66"/>
      <c r="ULD73" s="66"/>
      <c r="ULE73" s="66"/>
      <c r="ULF73" s="66"/>
      <c r="ULG73" s="66"/>
      <c r="ULH73" s="66"/>
      <c r="ULI73" s="66"/>
      <c r="ULJ73" s="66"/>
      <c r="ULK73" s="66"/>
      <c r="ULL73" s="66"/>
      <c r="ULM73" s="66"/>
      <c r="ULN73" s="66"/>
      <c r="ULO73" s="66"/>
      <c r="ULP73" s="66"/>
      <c r="ULQ73" s="66"/>
      <c r="ULR73" s="66"/>
      <c r="ULS73" s="66"/>
      <c r="ULT73" s="66"/>
      <c r="ULU73" s="66"/>
      <c r="ULV73" s="66"/>
      <c r="ULW73" s="66"/>
      <c r="ULX73" s="66"/>
      <c r="ULY73" s="66"/>
      <c r="ULZ73" s="66"/>
      <c r="UMA73" s="66"/>
      <c r="UMB73" s="66"/>
      <c r="UMC73" s="66"/>
      <c r="UMD73" s="66"/>
      <c r="UME73" s="66"/>
      <c r="UMF73" s="66"/>
      <c r="UMG73" s="66"/>
      <c r="UMH73" s="66"/>
      <c r="UMI73" s="66"/>
      <c r="UMJ73" s="66"/>
      <c r="UMK73" s="66"/>
      <c r="UML73" s="66"/>
      <c r="UMM73" s="66"/>
      <c r="UMN73" s="66"/>
      <c r="UMO73" s="66"/>
      <c r="UMP73" s="66"/>
      <c r="UMQ73" s="66"/>
      <c r="UMR73" s="66"/>
      <c r="UMS73" s="66"/>
      <c r="UMT73" s="66"/>
      <c r="UMU73" s="66"/>
      <c r="UMV73" s="66"/>
      <c r="UMW73" s="66"/>
      <c r="UMX73" s="66"/>
      <c r="UMY73" s="66"/>
      <c r="UMZ73" s="66"/>
      <c r="UNA73" s="66"/>
      <c r="UNB73" s="66"/>
      <c r="UNC73" s="66"/>
      <c r="UND73" s="66"/>
      <c r="UNE73" s="66"/>
      <c r="UNF73" s="66"/>
      <c r="UNG73" s="66"/>
      <c r="UNH73" s="66"/>
      <c r="UNI73" s="66"/>
      <c r="UNJ73" s="66"/>
      <c r="UNK73" s="66"/>
      <c r="UNL73" s="66"/>
      <c r="UNM73" s="66"/>
      <c r="UNN73" s="66"/>
      <c r="UNO73" s="66"/>
      <c r="UNP73" s="66"/>
      <c r="UNQ73" s="66"/>
      <c r="UNR73" s="66"/>
      <c r="UNS73" s="66"/>
      <c r="UNT73" s="66"/>
      <c r="UNU73" s="66"/>
      <c r="UNV73" s="66"/>
      <c r="UNW73" s="66"/>
      <c r="UNX73" s="66"/>
      <c r="UNY73" s="66"/>
      <c r="UNZ73" s="66"/>
      <c r="UOA73" s="66"/>
      <c r="UOB73" s="66"/>
      <c r="UOC73" s="66"/>
      <c r="UOD73" s="66"/>
      <c r="UOE73" s="66"/>
      <c r="UOF73" s="66"/>
      <c r="UOG73" s="66"/>
      <c r="UOH73" s="66"/>
      <c r="UOI73" s="66"/>
      <c r="UOJ73" s="66"/>
      <c r="UOK73" s="66"/>
      <c r="UOL73" s="66"/>
      <c r="UOM73" s="66"/>
      <c r="UON73" s="66"/>
      <c r="UOO73" s="66"/>
      <c r="UOP73" s="66"/>
      <c r="UOQ73" s="66"/>
      <c r="UOR73" s="66"/>
      <c r="UOS73" s="66"/>
      <c r="UOT73" s="66"/>
      <c r="UOU73" s="66"/>
      <c r="UOV73" s="66"/>
      <c r="UOW73" s="66"/>
      <c r="UOX73" s="66"/>
      <c r="UOY73" s="66"/>
      <c r="UOZ73" s="66"/>
      <c r="UPA73" s="66"/>
      <c r="UPB73" s="66"/>
      <c r="UPC73" s="66"/>
      <c r="UPD73" s="66"/>
      <c r="UPE73" s="66"/>
      <c r="UPF73" s="66"/>
      <c r="UPG73" s="66"/>
      <c r="UPH73" s="66"/>
      <c r="UPI73" s="66"/>
      <c r="UPJ73" s="66"/>
      <c r="UPK73" s="66"/>
      <c r="UPL73" s="66"/>
      <c r="UPM73" s="66"/>
      <c r="UPN73" s="66"/>
      <c r="UPO73" s="66"/>
      <c r="UPP73" s="66"/>
      <c r="UPQ73" s="66"/>
      <c r="UPR73" s="66"/>
      <c r="UPS73" s="66"/>
      <c r="UPT73" s="66"/>
      <c r="UPU73" s="66"/>
      <c r="UPV73" s="66"/>
      <c r="UPW73" s="66"/>
      <c r="UPX73" s="66"/>
      <c r="UPY73" s="66"/>
      <c r="UPZ73" s="66"/>
      <c r="UQA73" s="66"/>
      <c r="UQB73" s="66"/>
      <c r="UQC73" s="66"/>
      <c r="UQD73" s="66"/>
      <c r="UQE73" s="66"/>
      <c r="UQF73" s="66"/>
      <c r="UQG73" s="66"/>
      <c r="UQH73" s="66"/>
      <c r="UQI73" s="66"/>
      <c r="UQJ73" s="66"/>
      <c r="UQK73" s="66"/>
      <c r="UQL73" s="66"/>
      <c r="UQM73" s="66"/>
      <c r="UQN73" s="66"/>
      <c r="UQO73" s="66"/>
      <c r="UQP73" s="66"/>
      <c r="UQQ73" s="66"/>
      <c r="UQR73" s="66"/>
      <c r="UQS73" s="66"/>
      <c r="UQT73" s="66"/>
      <c r="UQU73" s="66"/>
      <c r="UQV73" s="66"/>
      <c r="UQW73" s="66"/>
      <c r="UQX73" s="66"/>
      <c r="UQY73" s="66"/>
      <c r="UQZ73" s="66"/>
      <c r="URA73" s="66"/>
      <c r="URB73" s="66"/>
      <c r="URC73" s="66"/>
      <c r="URD73" s="66"/>
      <c r="URE73" s="66"/>
      <c r="URF73" s="66"/>
      <c r="URG73" s="66"/>
      <c r="URH73" s="66"/>
      <c r="URI73" s="66"/>
      <c r="URJ73" s="66"/>
      <c r="URK73" s="66"/>
      <c r="URL73" s="66"/>
      <c r="URM73" s="66"/>
      <c r="URN73" s="66"/>
      <c r="URO73" s="66"/>
      <c r="URP73" s="66"/>
      <c r="URQ73" s="66"/>
      <c r="URR73" s="66"/>
      <c r="URS73" s="66"/>
      <c r="URT73" s="66"/>
      <c r="URU73" s="66"/>
      <c r="URV73" s="66"/>
      <c r="URW73" s="66"/>
      <c r="URX73" s="66"/>
      <c r="URY73" s="66"/>
      <c r="URZ73" s="66"/>
      <c r="USA73" s="66"/>
      <c r="USB73" s="66"/>
      <c r="USC73" s="66"/>
      <c r="USD73" s="66"/>
      <c r="USE73" s="66"/>
      <c r="USF73" s="66"/>
      <c r="USG73" s="66"/>
      <c r="USH73" s="66"/>
      <c r="USI73" s="66"/>
      <c r="USJ73" s="66"/>
      <c r="USK73" s="66"/>
      <c r="USL73" s="66"/>
      <c r="USM73" s="66"/>
      <c r="USN73" s="66"/>
      <c r="USO73" s="66"/>
      <c r="USP73" s="66"/>
      <c r="USQ73" s="66"/>
      <c r="USR73" s="66"/>
      <c r="USS73" s="66"/>
      <c r="UST73" s="66"/>
      <c r="USU73" s="66"/>
      <c r="USV73" s="66"/>
      <c r="USW73" s="66"/>
      <c r="USX73" s="66"/>
      <c r="USY73" s="66"/>
      <c r="USZ73" s="66"/>
      <c r="UTA73" s="66"/>
      <c r="UTB73" s="66"/>
      <c r="UTC73" s="66"/>
      <c r="UTD73" s="66"/>
      <c r="UTE73" s="66"/>
      <c r="UTF73" s="66"/>
      <c r="UTG73" s="66"/>
      <c r="UTH73" s="66"/>
      <c r="UTI73" s="66"/>
      <c r="UTJ73" s="66"/>
      <c r="UTK73" s="66"/>
      <c r="UTL73" s="66"/>
      <c r="UTM73" s="66"/>
      <c r="UTN73" s="66"/>
      <c r="UTO73" s="66"/>
      <c r="UTP73" s="66"/>
      <c r="UTQ73" s="66"/>
      <c r="UTR73" s="66"/>
      <c r="UTS73" s="66"/>
      <c r="UTT73" s="66"/>
      <c r="UTU73" s="66"/>
      <c r="UTV73" s="66"/>
      <c r="UTW73" s="66"/>
      <c r="UTX73" s="66"/>
      <c r="UTY73" s="66"/>
      <c r="UTZ73" s="66"/>
      <c r="UUA73" s="66"/>
      <c r="UUB73" s="66"/>
      <c r="UUC73" s="66"/>
      <c r="UUD73" s="66"/>
      <c r="UUE73" s="66"/>
      <c r="UUF73" s="66"/>
      <c r="UUG73" s="66"/>
      <c r="UUH73" s="66"/>
      <c r="UUI73" s="66"/>
      <c r="UUJ73" s="66"/>
      <c r="UUK73" s="66"/>
      <c r="UUL73" s="66"/>
      <c r="UUM73" s="66"/>
      <c r="UUN73" s="66"/>
      <c r="UUO73" s="66"/>
      <c r="UUP73" s="66"/>
      <c r="UUQ73" s="66"/>
      <c r="UUR73" s="66"/>
      <c r="UUS73" s="66"/>
      <c r="UUT73" s="66"/>
      <c r="UUU73" s="66"/>
      <c r="UUV73" s="66"/>
      <c r="UUW73" s="66"/>
      <c r="UUX73" s="66"/>
      <c r="UUY73" s="66"/>
      <c r="UUZ73" s="66"/>
      <c r="UVA73" s="66"/>
      <c r="UVB73" s="66"/>
      <c r="UVC73" s="66"/>
      <c r="UVD73" s="66"/>
      <c r="UVE73" s="66"/>
      <c r="UVF73" s="66"/>
      <c r="UVG73" s="66"/>
      <c r="UVH73" s="66"/>
      <c r="UVI73" s="66"/>
      <c r="UVJ73" s="66"/>
      <c r="UVK73" s="66"/>
      <c r="UVL73" s="66"/>
      <c r="UVM73" s="66"/>
      <c r="UVN73" s="66"/>
      <c r="UVO73" s="66"/>
      <c r="UVP73" s="66"/>
      <c r="UVQ73" s="66"/>
      <c r="UVR73" s="66"/>
      <c r="UVS73" s="66"/>
      <c r="UVT73" s="66"/>
      <c r="UVU73" s="66"/>
      <c r="UVV73" s="66"/>
      <c r="UVW73" s="66"/>
      <c r="UVX73" s="66"/>
      <c r="UVY73" s="66"/>
      <c r="UVZ73" s="66"/>
      <c r="UWA73" s="66"/>
      <c r="UWB73" s="66"/>
      <c r="UWC73" s="66"/>
      <c r="UWD73" s="66"/>
      <c r="UWE73" s="66"/>
      <c r="UWF73" s="66"/>
      <c r="UWG73" s="66"/>
      <c r="UWH73" s="66"/>
      <c r="UWI73" s="66"/>
      <c r="UWJ73" s="66"/>
      <c r="UWK73" s="66"/>
      <c r="UWL73" s="66"/>
      <c r="UWM73" s="66"/>
      <c r="UWN73" s="66"/>
      <c r="UWO73" s="66"/>
      <c r="UWP73" s="66"/>
      <c r="UWQ73" s="66"/>
      <c r="UWR73" s="66"/>
      <c r="UWS73" s="66"/>
      <c r="UWT73" s="66"/>
      <c r="UWU73" s="66"/>
      <c r="UWV73" s="66"/>
      <c r="UWW73" s="66"/>
      <c r="UWX73" s="66"/>
      <c r="UWY73" s="66"/>
      <c r="UWZ73" s="66"/>
      <c r="UXA73" s="66"/>
      <c r="UXB73" s="66"/>
      <c r="UXC73" s="66"/>
      <c r="UXD73" s="66"/>
      <c r="UXE73" s="66"/>
      <c r="UXF73" s="66"/>
      <c r="UXG73" s="66"/>
      <c r="UXH73" s="66"/>
      <c r="UXI73" s="66"/>
      <c r="UXJ73" s="66"/>
      <c r="UXK73" s="66"/>
      <c r="UXL73" s="66"/>
      <c r="UXM73" s="66"/>
      <c r="UXN73" s="66"/>
      <c r="UXO73" s="66"/>
      <c r="UXP73" s="66"/>
      <c r="UXQ73" s="66"/>
      <c r="UXR73" s="66"/>
      <c r="UXS73" s="66"/>
      <c r="UXT73" s="66"/>
      <c r="UXU73" s="66"/>
      <c r="UXV73" s="66"/>
      <c r="UXW73" s="66"/>
      <c r="UXX73" s="66"/>
      <c r="UXY73" s="66"/>
      <c r="UXZ73" s="66"/>
      <c r="UYA73" s="66"/>
      <c r="UYB73" s="66"/>
      <c r="UYC73" s="66"/>
      <c r="UYD73" s="66"/>
      <c r="UYE73" s="66"/>
      <c r="UYF73" s="66"/>
      <c r="UYG73" s="66"/>
      <c r="UYH73" s="66"/>
      <c r="UYI73" s="66"/>
      <c r="UYJ73" s="66"/>
      <c r="UYK73" s="66"/>
      <c r="UYL73" s="66"/>
      <c r="UYM73" s="66"/>
      <c r="UYN73" s="66"/>
      <c r="UYO73" s="66"/>
      <c r="UYP73" s="66"/>
      <c r="UYQ73" s="66"/>
      <c r="UYR73" s="66"/>
      <c r="UYS73" s="66"/>
      <c r="UYT73" s="66"/>
      <c r="UYU73" s="66"/>
      <c r="UYV73" s="66"/>
      <c r="UYW73" s="66"/>
      <c r="UYX73" s="66"/>
      <c r="UYY73" s="66"/>
      <c r="UYZ73" s="66"/>
      <c r="UZA73" s="66"/>
      <c r="UZB73" s="66"/>
      <c r="UZC73" s="66"/>
      <c r="UZD73" s="66"/>
      <c r="UZE73" s="66"/>
      <c r="UZF73" s="66"/>
      <c r="UZG73" s="66"/>
      <c r="UZH73" s="66"/>
      <c r="UZI73" s="66"/>
      <c r="UZJ73" s="66"/>
      <c r="UZK73" s="66"/>
      <c r="UZL73" s="66"/>
      <c r="UZM73" s="66"/>
      <c r="UZN73" s="66"/>
      <c r="UZO73" s="66"/>
      <c r="UZP73" s="66"/>
      <c r="UZQ73" s="66"/>
      <c r="UZR73" s="66"/>
      <c r="UZS73" s="66"/>
      <c r="UZT73" s="66"/>
      <c r="UZU73" s="66"/>
      <c r="UZV73" s="66"/>
      <c r="UZW73" s="66"/>
      <c r="UZX73" s="66"/>
      <c r="UZY73" s="66"/>
      <c r="UZZ73" s="66"/>
      <c r="VAA73" s="66"/>
      <c r="VAB73" s="66"/>
      <c r="VAC73" s="66"/>
      <c r="VAD73" s="66"/>
      <c r="VAE73" s="66"/>
      <c r="VAF73" s="66"/>
      <c r="VAG73" s="66"/>
      <c r="VAH73" s="66"/>
      <c r="VAI73" s="66"/>
      <c r="VAJ73" s="66"/>
      <c r="VAK73" s="66"/>
      <c r="VAL73" s="66"/>
      <c r="VAM73" s="66"/>
      <c r="VAN73" s="66"/>
      <c r="VAO73" s="66"/>
      <c r="VAP73" s="66"/>
      <c r="VAQ73" s="66"/>
      <c r="VAR73" s="66"/>
      <c r="VAS73" s="66"/>
      <c r="VAT73" s="66"/>
      <c r="VAU73" s="66"/>
      <c r="VAV73" s="66"/>
      <c r="VAW73" s="66"/>
      <c r="VAX73" s="66"/>
      <c r="VAY73" s="66"/>
      <c r="VAZ73" s="66"/>
      <c r="VBA73" s="66"/>
      <c r="VBB73" s="66"/>
      <c r="VBC73" s="66"/>
      <c r="VBD73" s="66"/>
      <c r="VBE73" s="66"/>
      <c r="VBF73" s="66"/>
      <c r="VBG73" s="66"/>
      <c r="VBH73" s="66"/>
      <c r="VBI73" s="66"/>
      <c r="VBJ73" s="66"/>
      <c r="VBK73" s="66"/>
      <c r="VBL73" s="66"/>
      <c r="VBM73" s="66"/>
      <c r="VBN73" s="66"/>
      <c r="VBO73" s="66"/>
      <c r="VBP73" s="66"/>
      <c r="VBQ73" s="66"/>
      <c r="VBR73" s="66"/>
      <c r="VBS73" s="66"/>
      <c r="VBT73" s="66"/>
      <c r="VBU73" s="66"/>
      <c r="VBV73" s="66"/>
      <c r="VBW73" s="66"/>
      <c r="VBX73" s="66"/>
      <c r="VBY73" s="66"/>
      <c r="VBZ73" s="66"/>
      <c r="VCA73" s="66"/>
      <c r="VCB73" s="66"/>
      <c r="VCC73" s="66"/>
      <c r="VCD73" s="66"/>
      <c r="VCE73" s="66"/>
      <c r="VCF73" s="66"/>
      <c r="VCG73" s="66"/>
      <c r="VCH73" s="66"/>
      <c r="VCI73" s="66"/>
      <c r="VCJ73" s="66"/>
      <c r="VCK73" s="66"/>
      <c r="VCL73" s="66"/>
      <c r="VCM73" s="66"/>
      <c r="VCN73" s="66"/>
      <c r="VCO73" s="66"/>
      <c r="VCP73" s="66"/>
      <c r="VCQ73" s="66"/>
      <c r="VCR73" s="66"/>
      <c r="VCS73" s="66"/>
      <c r="VCT73" s="66"/>
      <c r="VCU73" s="66"/>
      <c r="VCV73" s="66"/>
      <c r="VCW73" s="66"/>
      <c r="VCX73" s="66"/>
      <c r="VCY73" s="66"/>
      <c r="VCZ73" s="66"/>
      <c r="VDA73" s="66"/>
      <c r="VDB73" s="66"/>
      <c r="VDC73" s="66"/>
      <c r="VDD73" s="66"/>
      <c r="VDE73" s="66"/>
      <c r="VDF73" s="66"/>
      <c r="VDG73" s="66"/>
      <c r="VDH73" s="66"/>
      <c r="VDI73" s="66"/>
      <c r="VDJ73" s="66"/>
      <c r="VDK73" s="66"/>
      <c r="VDL73" s="66"/>
      <c r="VDM73" s="66"/>
      <c r="VDN73" s="66"/>
      <c r="VDO73" s="66"/>
      <c r="VDP73" s="66"/>
      <c r="VDQ73" s="66"/>
      <c r="VDR73" s="66"/>
      <c r="VDS73" s="66"/>
      <c r="VDT73" s="66"/>
      <c r="VDU73" s="66"/>
      <c r="VDV73" s="66"/>
      <c r="VDW73" s="66"/>
      <c r="VDX73" s="66"/>
      <c r="VDY73" s="66"/>
      <c r="VDZ73" s="66"/>
      <c r="VEA73" s="66"/>
      <c r="VEB73" s="66"/>
      <c r="VEC73" s="66"/>
      <c r="VED73" s="66"/>
      <c r="VEE73" s="66"/>
      <c r="VEF73" s="66"/>
      <c r="VEG73" s="66"/>
      <c r="VEH73" s="66"/>
      <c r="VEI73" s="66"/>
      <c r="VEJ73" s="66"/>
      <c r="VEK73" s="66"/>
      <c r="VEL73" s="66"/>
      <c r="VEM73" s="66"/>
      <c r="VEN73" s="66"/>
      <c r="VEO73" s="66"/>
      <c r="VEP73" s="66"/>
      <c r="VEQ73" s="66"/>
      <c r="VER73" s="66"/>
      <c r="VES73" s="66"/>
      <c r="VET73" s="66"/>
      <c r="VEU73" s="66"/>
      <c r="VEV73" s="66"/>
      <c r="VEW73" s="66"/>
      <c r="VEX73" s="66"/>
      <c r="VEY73" s="66"/>
      <c r="VEZ73" s="66"/>
      <c r="VFA73" s="66"/>
      <c r="VFB73" s="66"/>
      <c r="VFC73" s="66"/>
      <c r="VFD73" s="66"/>
      <c r="VFE73" s="66"/>
      <c r="VFF73" s="66"/>
      <c r="VFG73" s="66"/>
      <c r="VFH73" s="66"/>
      <c r="VFI73" s="66"/>
      <c r="VFJ73" s="66"/>
      <c r="VFK73" s="66"/>
      <c r="VFL73" s="66"/>
      <c r="VFM73" s="66"/>
      <c r="VFN73" s="66"/>
      <c r="VFO73" s="66"/>
      <c r="VFP73" s="66"/>
      <c r="VFQ73" s="66"/>
      <c r="VFR73" s="66"/>
      <c r="VFS73" s="66"/>
      <c r="VFT73" s="66"/>
      <c r="VFU73" s="66"/>
      <c r="VFV73" s="66"/>
      <c r="VFW73" s="66"/>
      <c r="VFX73" s="66"/>
      <c r="VFY73" s="66"/>
      <c r="VFZ73" s="66"/>
      <c r="VGA73" s="66"/>
      <c r="VGB73" s="66"/>
      <c r="VGC73" s="66"/>
      <c r="VGD73" s="66"/>
      <c r="VGE73" s="66"/>
      <c r="VGF73" s="66"/>
      <c r="VGG73" s="66"/>
      <c r="VGH73" s="66"/>
      <c r="VGI73" s="66"/>
      <c r="VGJ73" s="66"/>
      <c r="VGK73" s="66"/>
      <c r="VGL73" s="66"/>
      <c r="VGM73" s="66"/>
      <c r="VGN73" s="66"/>
      <c r="VGO73" s="66"/>
      <c r="VGP73" s="66"/>
      <c r="VGQ73" s="66"/>
      <c r="VGR73" s="66"/>
      <c r="VGS73" s="66"/>
      <c r="VGT73" s="66"/>
      <c r="VGU73" s="66"/>
      <c r="VGV73" s="66"/>
      <c r="VGW73" s="66"/>
      <c r="VGX73" s="66"/>
      <c r="VGY73" s="66"/>
      <c r="VGZ73" s="66"/>
      <c r="VHA73" s="66"/>
      <c r="VHB73" s="66"/>
      <c r="VHC73" s="66"/>
      <c r="VHD73" s="66"/>
      <c r="VHE73" s="66"/>
      <c r="VHF73" s="66"/>
      <c r="VHG73" s="66"/>
      <c r="VHH73" s="66"/>
      <c r="VHI73" s="66"/>
      <c r="VHJ73" s="66"/>
      <c r="VHK73" s="66"/>
      <c r="VHL73" s="66"/>
      <c r="VHM73" s="66"/>
      <c r="VHN73" s="66"/>
      <c r="VHO73" s="66"/>
      <c r="VHP73" s="66"/>
      <c r="VHQ73" s="66"/>
      <c r="VHR73" s="66"/>
      <c r="VHS73" s="66"/>
      <c r="VHT73" s="66"/>
      <c r="VHU73" s="66"/>
      <c r="VHV73" s="66"/>
      <c r="VHW73" s="66"/>
      <c r="VHX73" s="66"/>
      <c r="VHY73" s="66"/>
      <c r="VHZ73" s="66"/>
      <c r="VIA73" s="66"/>
      <c r="VIB73" s="66"/>
      <c r="VIC73" s="66"/>
      <c r="VID73" s="66"/>
      <c r="VIE73" s="66"/>
      <c r="VIF73" s="66"/>
      <c r="VIG73" s="66"/>
      <c r="VIH73" s="66"/>
      <c r="VII73" s="66"/>
      <c r="VIJ73" s="66"/>
      <c r="VIK73" s="66"/>
      <c r="VIL73" s="66"/>
      <c r="VIM73" s="66"/>
      <c r="VIN73" s="66"/>
      <c r="VIO73" s="66"/>
      <c r="VIP73" s="66"/>
      <c r="VIQ73" s="66"/>
      <c r="VIR73" s="66"/>
      <c r="VIS73" s="66"/>
      <c r="VIT73" s="66"/>
      <c r="VIU73" s="66"/>
      <c r="VIV73" s="66"/>
      <c r="VIW73" s="66"/>
      <c r="VIX73" s="66"/>
      <c r="VIY73" s="66"/>
      <c r="VIZ73" s="66"/>
      <c r="VJA73" s="66"/>
      <c r="VJB73" s="66"/>
      <c r="VJC73" s="66"/>
      <c r="VJD73" s="66"/>
      <c r="VJE73" s="66"/>
      <c r="VJF73" s="66"/>
      <c r="VJG73" s="66"/>
      <c r="VJH73" s="66"/>
      <c r="VJI73" s="66"/>
      <c r="VJJ73" s="66"/>
      <c r="VJK73" s="66"/>
      <c r="VJL73" s="66"/>
      <c r="VJM73" s="66"/>
      <c r="VJN73" s="66"/>
      <c r="VJO73" s="66"/>
      <c r="VJP73" s="66"/>
      <c r="VJQ73" s="66"/>
      <c r="VJR73" s="66"/>
      <c r="VJS73" s="66"/>
      <c r="VJT73" s="66"/>
      <c r="VJU73" s="66"/>
      <c r="VJV73" s="66"/>
      <c r="VJW73" s="66"/>
      <c r="VJX73" s="66"/>
      <c r="VJY73" s="66"/>
      <c r="VJZ73" s="66"/>
      <c r="VKA73" s="66"/>
      <c r="VKB73" s="66"/>
      <c r="VKC73" s="66"/>
      <c r="VKD73" s="66"/>
      <c r="VKE73" s="66"/>
      <c r="VKF73" s="66"/>
      <c r="VKG73" s="66"/>
      <c r="VKH73" s="66"/>
      <c r="VKI73" s="66"/>
      <c r="VKJ73" s="66"/>
      <c r="VKK73" s="66"/>
      <c r="VKL73" s="66"/>
      <c r="VKM73" s="66"/>
      <c r="VKN73" s="66"/>
      <c r="VKO73" s="66"/>
      <c r="VKP73" s="66"/>
      <c r="VKQ73" s="66"/>
      <c r="VKR73" s="66"/>
      <c r="VKS73" s="66"/>
      <c r="VKT73" s="66"/>
      <c r="VKU73" s="66"/>
      <c r="VKV73" s="66"/>
      <c r="VKW73" s="66"/>
      <c r="VKX73" s="66"/>
      <c r="VKY73" s="66"/>
      <c r="VKZ73" s="66"/>
      <c r="VLA73" s="66"/>
      <c r="VLB73" s="66"/>
      <c r="VLC73" s="66"/>
      <c r="VLD73" s="66"/>
      <c r="VLE73" s="66"/>
      <c r="VLF73" s="66"/>
      <c r="VLG73" s="66"/>
      <c r="VLH73" s="66"/>
      <c r="VLI73" s="66"/>
      <c r="VLJ73" s="66"/>
      <c r="VLK73" s="66"/>
      <c r="VLL73" s="66"/>
      <c r="VLM73" s="66"/>
      <c r="VLN73" s="66"/>
      <c r="VLO73" s="66"/>
      <c r="VLP73" s="66"/>
      <c r="VLQ73" s="66"/>
      <c r="VLR73" s="66"/>
      <c r="VLS73" s="66"/>
      <c r="VLT73" s="66"/>
      <c r="VLU73" s="66"/>
      <c r="VLV73" s="66"/>
      <c r="VLW73" s="66"/>
      <c r="VLX73" s="66"/>
      <c r="VLY73" s="66"/>
      <c r="VLZ73" s="66"/>
      <c r="VMA73" s="66"/>
      <c r="VMB73" s="66"/>
      <c r="VMC73" s="66"/>
      <c r="VMD73" s="66"/>
      <c r="VME73" s="66"/>
      <c r="VMF73" s="66"/>
      <c r="VMG73" s="66"/>
      <c r="VMH73" s="66"/>
      <c r="VMI73" s="66"/>
      <c r="VMJ73" s="66"/>
      <c r="VMK73" s="66"/>
      <c r="VML73" s="66"/>
      <c r="VMM73" s="66"/>
      <c r="VMN73" s="66"/>
      <c r="VMO73" s="66"/>
      <c r="VMP73" s="66"/>
      <c r="VMQ73" s="66"/>
      <c r="VMR73" s="66"/>
      <c r="VMS73" s="66"/>
      <c r="VMT73" s="66"/>
      <c r="VMU73" s="66"/>
      <c r="VMV73" s="66"/>
      <c r="VMW73" s="66"/>
      <c r="VMX73" s="66"/>
      <c r="VMY73" s="66"/>
      <c r="VMZ73" s="66"/>
      <c r="VNA73" s="66"/>
      <c r="VNB73" s="66"/>
      <c r="VNC73" s="66"/>
      <c r="VND73" s="66"/>
      <c r="VNE73" s="66"/>
      <c r="VNF73" s="66"/>
      <c r="VNG73" s="66"/>
      <c r="VNH73" s="66"/>
      <c r="VNI73" s="66"/>
      <c r="VNJ73" s="66"/>
      <c r="VNK73" s="66"/>
      <c r="VNL73" s="66"/>
      <c r="VNM73" s="66"/>
      <c r="VNN73" s="66"/>
      <c r="VNO73" s="66"/>
      <c r="VNP73" s="66"/>
      <c r="VNQ73" s="66"/>
      <c r="VNR73" s="66"/>
      <c r="VNS73" s="66"/>
      <c r="VNT73" s="66"/>
      <c r="VNU73" s="66"/>
      <c r="VNV73" s="66"/>
      <c r="VNW73" s="66"/>
      <c r="VNX73" s="66"/>
      <c r="VNY73" s="66"/>
      <c r="VNZ73" s="66"/>
      <c r="VOA73" s="66"/>
      <c r="VOB73" s="66"/>
      <c r="VOC73" s="66"/>
      <c r="VOD73" s="66"/>
      <c r="VOE73" s="66"/>
      <c r="VOF73" s="66"/>
      <c r="VOG73" s="66"/>
      <c r="VOH73" s="66"/>
      <c r="VOI73" s="66"/>
      <c r="VOJ73" s="66"/>
      <c r="VOK73" s="66"/>
      <c r="VOL73" s="66"/>
      <c r="VOM73" s="66"/>
      <c r="VON73" s="66"/>
      <c r="VOO73" s="66"/>
      <c r="VOP73" s="66"/>
      <c r="VOQ73" s="66"/>
      <c r="VOR73" s="66"/>
      <c r="VOS73" s="66"/>
      <c r="VOT73" s="66"/>
      <c r="VOU73" s="66"/>
      <c r="VOV73" s="66"/>
      <c r="VOW73" s="66"/>
      <c r="VOX73" s="66"/>
      <c r="VOY73" s="66"/>
      <c r="VOZ73" s="66"/>
      <c r="VPA73" s="66"/>
      <c r="VPB73" s="66"/>
      <c r="VPC73" s="66"/>
      <c r="VPD73" s="66"/>
      <c r="VPE73" s="66"/>
      <c r="VPF73" s="66"/>
      <c r="VPG73" s="66"/>
      <c r="VPH73" s="66"/>
      <c r="VPI73" s="66"/>
      <c r="VPJ73" s="66"/>
      <c r="VPK73" s="66"/>
      <c r="VPL73" s="66"/>
      <c r="VPM73" s="66"/>
      <c r="VPN73" s="66"/>
      <c r="VPO73" s="66"/>
      <c r="VPP73" s="66"/>
      <c r="VPQ73" s="66"/>
      <c r="VPR73" s="66"/>
      <c r="VPS73" s="66"/>
      <c r="VPT73" s="66"/>
      <c r="VPU73" s="66"/>
      <c r="VPV73" s="66"/>
      <c r="VPW73" s="66"/>
      <c r="VPX73" s="66"/>
      <c r="VPY73" s="66"/>
      <c r="VPZ73" s="66"/>
      <c r="VQA73" s="66"/>
      <c r="VQB73" s="66"/>
      <c r="VQC73" s="66"/>
      <c r="VQD73" s="66"/>
      <c r="VQE73" s="66"/>
      <c r="VQF73" s="66"/>
      <c r="VQG73" s="66"/>
      <c r="VQH73" s="66"/>
      <c r="VQI73" s="66"/>
      <c r="VQJ73" s="66"/>
      <c r="VQK73" s="66"/>
      <c r="VQL73" s="66"/>
      <c r="VQM73" s="66"/>
      <c r="VQN73" s="66"/>
      <c r="VQO73" s="66"/>
      <c r="VQP73" s="66"/>
      <c r="VQQ73" s="66"/>
      <c r="VQR73" s="66"/>
      <c r="VQS73" s="66"/>
      <c r="VQT73" s="66"/>
      <c r="VQU73" s="66"/>
      <c r="VQV73" s="66"/>
      <c r="VQW73" s="66"/>
      <c r="VQX73" s="66"/>
      <c r="VQY73" s="66"/>
      <c r="VQZ73" s="66"/>
      <c r="VRA73" s="66"/>
      <c r="VRB73" s="66"/>
      <c r="VRC73" s="66"/>
      <c r="VRD73" s="66"/>
      <c r="VRE73" s="66"/>
      <c r="VRF73" s="66"/>
      <c r="VRG73" s="66"/>
      <c r="VRH73" s="66"/>
      <c r="VRI73" s="66"/>
      <c r="VRJ73" s="66"/>
      <c r="VRK73" s="66"/>
      <c r="VRL73" s="66"/>
      <c r="VRM73" s="66"/>
      <c r="VRN73" s="66"/>
      <c r="VRO73" s="66"/>
      <c r="VRP73" s="66"/>
      <c r="VRQ73" s="66"/>
      <c r="VRR73" s="66"/>
      <c r="VRS73" s="66"/>
      <c r="VRT73" s="66"/>
      <c r="VRU73" s="66"/>
      <c r="VRV73" s="66"/>
      <c r="VRW73" s="66"/>
      <c r="VRX73" s="66"/>
      <c r="VRY73" s="66"/>
      <c r="VRZ73" s="66"/>
      <c r="VSA73" s="66"/>
      <c r="VSB73" s="66"/>
      <c r="VSC73" s="66"/>
      <c r="VSD73" s="66"/>
      <c r="VSE73" s="66"/>
      <c r="VSF73" s="66"/>
      <c r="VSG73" s="66"/>
      <c r="VSH73" s="66"/>
      <c r="VSI73" s="66"/>
      <c r="VSJ73" s="66"/>
      <c r="VSK73" s="66"/>
      <c r="VSL73" s="66"/>
      <c r="VSM73" s="66"/>
      <c r="VSN73" s="66"/>
      <c r="VSO73" s="66"/>
      <c r="VSP73" s="66"/>
      <c r="VSQ73" s="66"/>
      <c r="VSR73" s="66"/>
      <c r="VSS73" s="66"/>
      <c r="VST73" s="66"/>
      <c r="VSU73" s="66"/>
      <c r="VSV73" s="66"/>
      <c r="VSW73" s="66"/>
      <c r="VSX73" s="66"/>
      <c r="VSY73" s="66"/>
      <c r="VSZ73" s="66"/>
      <c r="VTA73" s="66"/>
      <c r="VTB73" s="66"/>
      <c r="VTC73" s="66"/>
      <c r="VTD73" s="66"/>
      <c r="VTE73" s="66"/>
      <c r="VTF73" s="66"/>
      <c r="VTG73" s="66"/>
      <c r="VTH73" s="66"/>
      <c r="VTI73" s="66"/>
      <c r="VTJ73" s="66"/>
      <c r="VTK73" s="66"/>
      <c r="VTL73" s="66"/>
      <c r="VTM73" s="66"/>
      <c r="VTN73" s="66"/>
      <c r="VTO73" s="66"/>
      <c r="VTP73" s="66"/>
      <c r="VTQ73" s="66"/>
      <c r="VTR73" s="66"/>
      <c r="VTS73" s="66"/>
      <c r="VTT73" s="66"/>
      <c r="VTU73" s="66"/>
      <c r="VTV73" s="66"/>
      <c r="VTW73" s="66"/>
      <c r="VTX73" s="66"/>
      <c r="VTY73" s="66"/>
      <c r="VTZ73" s="66"/>
      <c r="VUA73" s="66"/>
      <c r="VUB73" s="66"/>
      <c r="VUC73" s="66"/>
      <c r="VUD73" s="66"/>
      <c r="VUE73" s="66"/>
      <c r="VUF73" s="66"/>
      <c r="VUG73" s="66"/>
      <c r="VUH73" s="66"/>
      <c r="VUI73" s="66"/>
      <c r="VUJ73" s="66"/>
      <c r="VUK73" s="66"/>
      <c r="VUL73" s="66"/>
      <c r="VUM73" s="66"/>
      <c r="VUN73" s="66"/>
      <c r="VUO73" s="66"/>
      <c r="VUP73" s="66"/>
      <c r="VUQ73" s="66"/>
      <c r="VUR73" s="66"/>
      <c r="VUS73" s="66"/>
      <c r="VUT73" s="66"/>
      <c r="VUU73" s="66"/>
      <c r="VUV73" s="66"/>
      <c r="VUW73" s="66"/>
      <c r="VUX73" s="66"/>
      <c r="VUY73" s="66"/>
      <c r="VUZ73" s="66"/>
      <c r="VVA73" s="66"/>
      <c r="VVB73" s="66"/>
      <c r="VVC73" s="66"/>
      <c r="VVD73" s="66"/>
      <c r="VVE73" s="66"/>
      <c r="VVF73" s="66"/>
      <c r="VVG73" s="66"/>
      <c r="VVH73" s="66"/>
      <c r="VVI73" s="66"/>
      <c r="VVJ73" s="66"/>
      <c r="VVK73" s="66"/>
      <c r="VVL73" s="66"/>
      <c r="VVM73" s="66"/>
      <c r="VVN73" s="66"/>
      <c r="VVO73" s="66"/>
      <c r="VVP73" s="66"/>
      <c r="VVQ73" s="66"/>
      <c r="VVR73" s="66"/>
      <c r="VVS73" s="66"/>
      <c r="VVT73" s="66"/>
      <c r="VVU73" s="66"/>
      <c r="VVV73" s="66"/>
      <c r="VVW73" s="66"/>
      <c r="VVX73" s="66"/>
      <c r="VVY73" s="66"/>
      <c r="VVZ73" s="66"/>
      <c r="VWA73" s="66"/>
      <c r="VWB73" s="66"/>
      <c r="VWC73" s="66"/>
      <c r="VWD73" s="66"/>
      <c r="VWE73" s="66"/>
      <c r="VWF73" s="66"/>
      <c r="VWG73" s="66"/>
      <c r="VWH73" s="66"/>
      <c r="VWI73" s="66"/>
      <c r="VWJ73" s="66"/>
      <c r="VWK73" s="66"/>
      <c r="VWL73" s="66"/>
      <c r="VWM73" s="66"/>
      <c r="VWN73" s="66"/>
      <c r="VWO73" s="66"/>
      <c r="VWP73" s="66"/>
      <c r="VWQ73" s="66"/>
      <c r="VWR73" s="66"/>
      <c r="VWS73" s="66"/>
      <c r="VWT73" s="66"/>
      <c r="VWU73" s="66"/>
      <c r="VWV73" s="66"/>
      <c r="VWW73" s="66"/>
      <c r="VWX73" s="66"/>
      <c r="VWY73" s="66"/>
      <c r="VWZ73" s="66"/>
      <c r="VXA73" s="66"/>
      <c r="VXB73" s="66"/>
      <c r="VXC73" s="66"/>
      <c r="VXD73" s="66"/>
      <c r="VXE73" s="66"/>
      <c r="VXF73" s="66"/>
      <c r="VXG73" s="66"/>
      <c r="VXH73" s="66"/>
      <c r="VXI73" s="66"/>
      <c r="VXJ73" s="66"/>
      <c r="VXK73" s="66"/>
      <c r="VXL73" s="66"/>
      <c r="VXM73" s="66"/>
      <c r="VXN73" s="66"/>
      <c r="VXO73" s="66"/>
      <c r="VXP73" s="66"/>
      <c r="VXQ73" s="66"/>
      <c r="VXR73" s="66"/>
      <c r="VXS73" s="66"/>
      <c r="VXT73" s="66"/>
      <c r="VXU73" s="66"/>
      <c r="VXV73" s="66"/>
      <c r="VXW73" s="66"/>
      <c r="VXX73" s="66"/>
      <c r="VXY73" s="66"/>
      <c r="VXZ73" s="66"/>
      <c r="VYA73" s="66"/>
      <c r="VYB73" s="66"/>
      <c r="VYC73" s="66"/>
      <c r="VYD73" s="66"/>
      <c r="VYE73" s="66"/>
      <c r="VYF73" s="66"/>
      <c r="VYG73" s="66"/>
      <c r="VYH73" s="66"/>
      <c r="VYI73" s="66"/>
      <c r="VYJ73" s="66"/>
      <c r="VYK73" s="66"/>
      <c r="VYL73" s="66"/>
      <c r="VYM73" s="66"/>
      <c r="VYN73" s="66"/>
      <c r="VYO73" s="66"/>
      <c r="VYP73" s="66"/>
      <c r="VYQ73" s="66"/>
      <c r="VYR73" s="66"/>
      <c r="VYS73" s="66"/>
      <c r="VYT73" s="66"/>
      <c r="VYU73" s="66"/>
      <c r="VYV73" s="66"/>
      <c r="VYW73" s="66"/>
      <c r="VYX73" s="66"/>
      <c r="VYY73" s="66"/>
      <c r="VYZ73" s="66"/>
      <c r="VZA73" s="66"/>
      <c r="VZB73" s="66"/>
      <c r="VZC73" s="66"/>
      <c r="VZD73" s="66"/>
      <c r="VZE73" s="66"/>
      <c r="VZF73" s="66"/>
      <c r="VZG73" s="66"/>
      <c r="VZH73" s="66"/>
      <c r="VZI73" s="66"/>
      <c r="VZJ73" s="66"/>
      <c r="VZK73" s="66"/>
      <c r="VZL73" s="66"/>
      <c r="VZM73" s="66"/>
      <c r="VZN73" s="66"/>
      <c r="VZO73" s="66"/>
      <c r="VZP73" s="66"/>
      <c r="VZQ73" s="66"/>
      <c r="VZR73" s="66"/>
      <c r="VZS73" s="66"/>
      <c r="VZT73" s="66"/>
      <c r="VZU73" s="66"/>
      <c r="VZV73" s="66"/>
      <c r="VZW73" s="66"/>
      <c r="VZX73" s="66"/>
      <c r="VZY73" s="66"/>
      <c r="VZZ73" s="66"/>
      <c r="WAA73" s="66"/>
      <c r="WAB73" s="66"/>
      <c r="WAC73" s="66"/>
      <c r="WAD73" s="66"/>
      <c r="WAE73" s="66"/>
      <c r="WAF73" s="66"/>
      <c r="WAG73" s="66"/>
      <c r="WAH73" s="66"/>
      <c r="WAI73" s="66"/>
      <c r="WAJ73" s="66"/>
      <c r="WAK73" s="66"/>
      <c r="WAL73" s="66"/>
      <c r="WAM73" s="66"/>
      <c r="WAN73" s="66"/>
      <c r="WAO73" s="66"/>
      <c r="WAP73" s="66"/>
      <c r="WAQ73" s="66"/>
      <c r="WAR73" s="66"/>
      <c r="WAS73" s="66"/>
      <c r="WAT73" s="66"/>
      <c r="WAU73" s="66"/>
      <c r="WAV73" s="66"/>
      <c r="WAW73" s="66"/>
      <c r="WAX73" s="66"/>
      <c r="WAY73" s="66"/>
      <c r="WAZ73" s="66"/>
      <c r="WBA73" s="66"/>
      <c r="WBB73" s="66"/>
      <c r="WBC73" s="66"/>
      <c r="WBD73" s="66"/>
      <c r="WBE73" s="66"/>
      <c r="WBF73" s="66"/>
      <c r="WBG73" s="66"/>
      <c r="WBH73" s="66"/>
      <c r="WBI73" s="66"/>
      <c r="WBJ73" s="66"/>
      <c r="WBK73" s="66"/>
      <c r="WBL73" s="66"/>
      <c r="WBM73" s="66"/>
      <c r="WBN73" s="66"/>
      <c r="WBO73" s="66"/>
      <c r="WBP73" s="66"/>
      <c r="WBQ73" s="66"/>
      <c r="WBR73" s="66"/>
      <c r="WBS73" s="66"/>
      <c r="WBT73" s="66"/>
      <c r="WBU73" s="66"/>
      <c r="WBV73" s="66"/>
      <c r="WBW73" s="66"/>
      <c r="WBX73" s="66"/>
      <c r="WBY73" s="66"/>
      <c r="WBZ73" s="66"/>
      <c r="WCA73" s="66"/>
      <c r="WCB73" s="66"/>
      <c r="WCC73" s="66"/>
      <c r="WCD73" s="66"/>
      <c r="WCE73" s="66"/>
      <c r="WCF73" s="66"/>
      <c r="WCG73" s="66"/>
      <c r="WCH73" s="66"/>
      <c r="WCI73" s="66"/>
      <c r="WCJ73" s="66"/>
      <c r="WCK73" s="66"/>
      <c r="WCL73" s="66"/>
      <c r="WCM73" s="66"/>
      <c r="WCN73" s="66"/>
      <c r="WCO73" s="66"/>
      <c r="WCP73" s="66"/>
      <c r="WCQ73" s="66"/>
      <c r="WCR73" s="66"/>
      <c r="WCS73" s="66"/>
      <c r="WCT73" s="66"/>
      <c r="WCU73" s="66"/>
      <c r="WCV73" s="66"/>
      <c r="WCW73" s="66"/>
      <c r="WCX73" s="66"/>
      <c r="WCY73" s="66"/>
      <c r="WCZ73" s="66"/>
      <c r="WDA73" s="66"/>
      <c r="WDB73" s="66"/>
      <c r="WDC73" s="66"/>
      <c r="WDD73" s="66"/>
      <c r="WDE73" s="66"/>
      <c r="WDF73" s="66"/>
      <c r="WDG73" s="66"/>
      <c r="WDH73" s="66"/>
      <c r="WDI73" s="66"/>
      <c r="WDJ73" s="66"/>
      <c r="WDK73" s="66"/>
      <c r="WDL73" s="66"/>
      <c r="WDM73" s="66"/>
      <c r="WDN73" s="66"/>
      <c r="WDO73" s="66"/>
      <c r="WDP73" s="66"/>
      <c r="WDQ73" s="66"/>
      <c r="WDR73" s="66"/>
      <c r="WDS73" s="66"/>
      <c r="WDT73" s="66"/>
      <c r="WDU73" s="66"/>
      <c r="WDV73" s="66"/>
      <c r="WDW73" s="66"/>
      <c r="WDX73" s="66"/>
      <c r="WDY73" s="66"/>
      <c r="WDZ73" s="66"/>
      <c r="WEA73" s="66"/>
      <c r="WEB73" s="66"/>
      <c r="WEC73" s="66"/>
      <c r="WED73" s="66"/>
      <c r="WEE73" s="66"/>
      <c r="WEF73" s="66"/>
      <c r="WEG73" s="66"/>
      <c r="WEH73" s="66"/>
      <c r="WEI73" s="66"/>
      <c r="WEJ73" s="66"/>
      <c r="WEK73" s="66"/>
      <c r="WEL73" s="66"/>
      <c r="WEM73" s="66"/>
      <c r="WEN73" s="66"/>
      <c r="WEO73" s="66"/>
      <c r="WEP73" s="66"/>
      <c r="WEQ73" s="66"/>
      <c r="WER73" s="66"/>
      <c r="WES73" s="66"/>
      <c r="WET73" s="66"/>
      <c r="WEU73" s="66"/>
      <c r="WEV73" s="66"/>
      <c r="WEW73" s="66"/>
      <c r="WEX73" s="66"/>
      <c r="WEY73" s="66"/>
      <c r="WEZ73" s="66"/>
      <c r="WFA73" s="66"/>
      <c r="WFB73" s="66"/>
      <c r="WFC73" s="66"/>
      <c r="WFD73" s="66"/>
      <c r="WFE73" s="66"/>
      <c r="WFF73" s="66"/>
      <c r="WFG73" s="66"/>
      <c r="WFH73" s="66"/>
      <c r="WFI73" s="66"/>
      <c r="WFJ73" s="66"/>
      <c r="WFK73" s="66"/>
      <c r="WFL73" s="66"/>
      <c r="WFM73" s="66"/>
      <c r="WFN73" s="66"/>
      <c r="WFO73" s="66"/>
      <c r="WFP73" s="66"/>
      <c r="WFQ73" s="66"/>
      <c r="WFR73" s="66"/>
      <c r="WFS73" s="66"/>
      <c r="WFT73" s="66"/>
      <c r="WFU73" s="66"/>
      <c r="WFV73" s="66"/>
      <c r="WFW73" s="66"/>
      <c r="WFX73" s="66"/>
      <c r="WFY73" s="66"/>
      <c r="WFZ73" s="66"/>
      <c r="WGA73" s="66"/>
      <c r="WGB73" s="66"/>
      <c r="WGC73" s="66"/>
      <c r="WGD73" s="66"/>
      <c r="WGE73" s="66"/>
      <c r="WGF73" s="66"/>
      <c r="WGG73" s="66"/>
      <c r="WGH73" s="66"/>
      <c r="WGI73" s="66"/>
      <c r="WGJ73" s="66"/>
      <c r="WGK73" s="66"/>
      <c r="WGL73" s="66"/>
      <c r="WGM73" s="66"/>
      <c r="WGN73" s="66"/>
      <c r="WGO73" s="66"/>
      <c r="WGP73" s="66"/>
      <c r="WGQ73" s="66"/>
      <c r="WGR73" s="66"/>
      <c r="WGS73" s="66"/>
      <c r="WGT73" s="66"/>
      <c r="WGU73" s="66"/>
      <c r="WGV73" s="66"/>
      <c r="WGW73" s="66"/>
      <c r="WGX73" s="66"/>
      <c r="WGY73" s="66"/>
      <c r="WGZ73" s="66"/>
      <c r="WHA73" s="66"/>
      <c r="WHB73" s="66"/>
      <c r="WHC73" s="66"/>
      <c r="WHD73" s="66"/>
      <c r="WHE73" s="66"/>
      <c r="WHF73" s="66"/>
      <c r="WHG73" s="66"/>
      <c r="WHH73" s="66"/>
      <c r="WHI73" s="66"/>
      <c r="WHJ73" s="66"/>
      <c r="WHK73" s="66"/>
      <c r="WHL73" s="66"/>
      <c r="WHM73" s="66"/>
      <c r="WHN73" s="66"/>
      <c r="WHO73" s="66"/>
      <c r="WHP73" s="66"/>
      <c r="WHQ73" s="66"/>
      <c r="WHR73" s="66"/>
      <c r="WHS73" s="66"/>
      <c r="WHT73" s="66"/>
      <c r="WHU73" s="66"/>
      <c r="WHV73" s="66"/>
      <c r="WHW73" s="66"/>
      <c r="WHX73" s="66"/>
      <c r="WHY73" s="66"/>
      <c r="WHZ73" s="66"/>
      <c r="WIA73" s="66"/>
      <c r="WIB73" s="66"/>
      <c r="WIC73" s="66"/>
      <c r="WID73" s="66"/>
      <c r="WIE73" s="66"/>
      <c r="WIF73" s="66"/>
      <c r="WIG73" s="66"/>
      <c r="WIH73" s="66"/>
      <c r="WII73" s="66"/>
      <c r="WIJ73" s="66"/>
      <c r="WIK73" s="66"/>
      <c r="WIL73" s="66"/>
      <c r="WIM73" s="66"/>
      <c r="WIN73" s="66"/>
      <c r="WIO73" s="66"/>
      <c r="WIP73" s="66"/>
      <c r="WIQ73" s="66"/>
      <c r="WIR73" s="66"/>
      <c r="WIS73" s="66"/>
      <c r="WIT73" s="66"/>
      <c r="WIU73" s="66"/>
      <c r="WIV73" s="66"/>
      <c r="WIW73" s="66"/>
      <c r="WIX73" s="66"/>
      <c r="WIY73" s="66"/>
      <c r="WIZ73" s="66"/>
      <c r="WJA73" s="66"/>
      <c r="WJB73" s="66"/>
      <c r="WJC73" s="66"/>
      <c r="WJD73" s="66"/>
      <c r="WJE73" s="66"/>
      <c r="WJF73" s="66"/>
      <c r="WJG73" s="66"/>
      <c r="WJH73" s="66"/>
      <c r="WJI73" s="66"/>
      <c r="WJJ73" s="66"/>
      <c r="WJK73" s="66"/>
      <c r="WJL73" s="66"/>
      <c r="WJM73" s="66"/>
      <c r="WJN73" s="66"/>
      <c r="WJO73" s="66"/>
      <c r="WJP73" s="66"/>
      <c r="WJQ73" s="66"/>
      <c r="WJR73" s="66"/>
      <c r="WJS73" s="66"/>
      <c r="WJT73" s="66"/>
      <c r="WJU73" s="66"/>
      <c r="WJV73" s="66"/>
      <c r="WJW73" s="66"/>
      <c r="WJX73" s="66"/>
      <c r="WJY73" s="66"/>
      <c r="WJZ73" s="66"/>
      <c r="WKA73" s="66"/>
      <c r="WKB73" s="66"/>
      <c r="WKC73" s="66"/>
      <c r="WKD73" s="66"/>
      <c r="WKE73" s="66"/>
      <c r="WKF73" s="66"/>
      <c r="WKG73" s="66"/>
      <c r="WKH73" s="66"/>
      <c r="WKI73" s="66"/>
      <c r="WKJ73" s="66"/>
      <c r="WKK73" s="66"/>
      <c r="WKL73" s="66"/>
      <c r="WKM73" s="66"/>
      <c r="WKN73" s="66"/>
      <c r="WKO73" s="66"/>
      <c r="WKP73" s="66"/>
      <c r="WKQ73" s="66"/>
      <c r="WKR73" s="66"/>
      <c r="WKS73" s="66"/>
      <c r="WKT73" s="66"/>
      <c r="WKU73" s="66"/>
      <c r="WKV73" s="66"/>
      <c r="WKW73" s="66"/>
      <c r="WKX73" s="66"/>
      <c r="WKY73" s="66"/>
      <c r="WKZ73" s="66"/>
      <c r="WLA73" s="66"/>
      <c r="WLB73" s="66"/>
      <c r="WLC73" s="66"/>
      <c r="WLD73" s="66"/>
      <c r="WLE73" s="66"/>
      <c r="WLF73" s="66"/>
      <c r="WLG73" s="66"/>
      <c r="WLH73" s="66"/>
      <c r="WLI73" s="66"/>
      <c r="WLJ73" s="66"/>
      <c r="WLK73" s="66"/>
      <c r="WLL73" s="66"/>
      <c r="WLM73" s="66"/>
      <c r="WLN73" s="66"/>
      <c r="WLO73" s="66"/>
      <c r="WLP73" s="66"/>
      <c r="WLQ73" s="66"/>
      <c r="WLR73" s="66"/>
      <c r="WLS73" s="66"/>
      <c r="WLT73" s="66"/>
      <c r="WLU73" s="66"/>
      <c r="WLV73" s="66"/>
      <c r="WLW73" s="66"/>
      <c r="WLX73" s="66"/>
      <c r="WLY73" s="66"/>
      <c r="WLZ73" s="66"/>
      <c r="WMA73" s="66"/>
      <c r="WMB73" s="66"/>
      <c r="WMC73" s="66"/>
      <c r="WMD73" s="66"/>
      <c r="WME73" s="66"/>
      <c r="WMF73" s="66"/>
      <c r="WMG73" s="66"/>
      <c r="WMH73" s="66"/>
      <c r="WMI73" s="66"/>
      <c r="WMJ73" s="66"/>
      <c r="WMK73" s="66"/>
      <c r="WML73" s="66"/>
      <c r="WMM73" s="66"/>
      <c r="WMN73" s="66"/>
      <c r="WMO73" s="66"/>
      <c r="WMP73" s="66"/>
      <c r="WMQ73" s="66"/>
      <c r="WMR73" s="66"/>
      <c r="WMS73" s="66"/>
      <c r="WMT73" s="66"/>
      <c r="WMU73" s="66"/>
      <c r="WMV73" s="66"/>
      <c r="WMW73" s="66"/>
      <c r="WMX73" s="66"/>
      <c r="WMY73" s="66"/>
      <c r="WMZ73" s="66"/>
      <c r="WNA73" s="66"/>
      <c r="WNB73" s="66"/>
      <c r="WNC73" s="66"/>
      <c r="WND73" s="66"/>
      <c r="WNE73" s="66"/>
      <c r="WNF73" s="66"/>
      <c r="WNG73" s="66"/>
      <c r="WNH73" s="66"/>
      <c r="WNI73" s="66"/>
      <c r="WNJ73" s="66"/>
      <c r="WNK73" s="66"/>
      <c r="WNL73" s="66"/>
      <c r="WNM73" s="66"/>
      <c r="WNN73" s="66"/>
      <c r="WNO73" s="66"/>
      <c r="WNP73" s="66"/>
      <c r="WNQ73" s="66"/>
      <c r="WNR73" s="66"/>
      <c r="WNS73" s="66"/>
      <c r="WNT73" s="66"/>
      <c r="WNU73" s="66"/>
      <c r="WNV73" s="66"/>
      <c r="WNW73" s="66"/>
      <c r="WNX73" s="66"/>
      <c r="WNY73" s="66"/>
      <c r="WNZ73" s="66"/>
      <c r="WOA73" s="66"/>
      <c r="WOB73" s="66"/>
      <c r="WOC73" s="66"/>
      <c r="WOD73" s="66"/>
      <c r="WOE73" s="66"/>
      <c r="WOF73" s="66"/>
      <c r="WOG73" s="66"/>
      <c r="WOH73" s="66"/>
      <c r="WOI73" s="66"/>
      <c r="WOJ73" s="66"/>
      <c r="WOK73" s="66"/>
      <c r="WOL73" s="66"/>
      <c r="WOM73" s="66"/>
      <c r="WON73" s="66"/>
      <c r="WOO73" s="66"/>
      <c r="WOP73" s="66"/>
      <c r="WOQ73" s="66"/>
      <c r="WOR73" s="66"/>
      <c r="WOS73" s="66"/>
      <c r="WOT73" s="66"/>
      <c r="WOU73" s="66"/>
      <c r="WOV73" s="66"/>
      <c r="WOW73" s="66"/>
      <c r="WOX73" s="66"/>
      <c r="WOY73" s="66"/>
      <c r="WOZ73" s="66"/>
      <c r="WPA73" s="66"/>
      <c r="WPB73" s="66"/>
      <c r="WPC73" s="66"/>
      <c r="WPD73" s="66"/>
      <c r="WPE73" s="66"/>
      <c r="WPF73" s="66"/>
      <c r="WPG73" s="66"/>
      <c r="WPH73" s="66"/>
      <c r="WPI73" s="66"/>
      <c r="WPJ73" s="66"/>
      <c r="WPK73" s="66"/>
      <c r="WPL73" s="66"/>
      <c r="WPM73" s="66"/>
      <c r="WPN73" s="66"/>
      <c r="WPO73" s="66"/>
      <c r="WPP73" s="66"/>
      <c r="WPQ73" s="66"/>
      <c r="WPR73" s="66"/>
      <c r="WPS73" s="66"/>
      <c r="WPT73" s="66"/>
      <c r="WPU73" s="66"/>
      <c r="WPV73" s="66"/>
      <c r="WPW73" s="66"/>
      <c r="WPX73" s="66"/>
      <c r="WPY73" s="66"/>
      <c r="WPZ73" s="66"/>
      <c r="WQA73" s="66"/>
      <c r="WQB73" s="66"/>
      <c r="WQC73" s="66"/>
      <c r="WQD73" s="66"/>
      <c r="WQE73" s="66"/>
      <c r="WQF73" s="66"/>
      <c r="WQG73" s="66"/>
      <c r="WQH73" s="66"/>
      <c r="WQI73" s="66"/>
      <c r="WQJ73" s="66"/>
      <c r="WQK73" s="66"/>
      <c r="WQL73" s="66"/>
      <c r="WQM73" s="66"/>
      <c r="WQN73" s="66"/>
      <c r="WQO73" s="66"/>
      <c r="WQP73" s="66"/>
      <c r="WQQ73" s="66"/>
      <c r="WQR73" s="66"/>
      <c r="WQS73" s="66"/>
      <c r="WQT73" s="66"/>
      <c r="WQU73" s="66"/>
      <c r="WQV73" s="66"/>
      <c r="WQW73" s="66"/>
      <c r="WQX73" s="66"/>
      <c r="WQY73" s="66"/>
      <c r="WQZ73" s="66"/>
      <c r="WRA73" s="66"/>
      <c r="WRB73" s="66"/>
      <c r="WRC73" s="66"/>
      <c r="WRD73" s="66"/>
      <c r="WRE73" s="66"/>
      <c r="WRF73" s="66"/>
      <c r="WRG73" s="66"/>
      <c r="WRH73" s="66"/>
      <c r="WRI73" s="66"/>
      <c r="WRJ73" s="66"/>
      <c r="WRK73" s="66"/>
      <c r="WRL73" s="66"/>
      <c r="WRM73" s="66"/>
      <c r="WRN73" s="66"/>
      <c r="WRO73" s="66"/>
      <c r="WRP73" s="66"/>
      <c r="WRQ73" s="66"/>
      <c r="WRR73" s="66"/>
      <c r="WRS73" s="66"/>
      <c r="WRT73" s="66"/>
      <c r="WRU73" s="66"/>
      <c r="WRV73" s="66"/>
      <c r="WRW73" s="66"/>
      <c r="WRX73" s="66"/>
      <c r="WRY73" s="66"/>
      <c r="WRZ73" s="66"/>
      <c r="WSA73" s="66"/>
      <c r="WSB73" s="66"/>
      <c r="WSC73" s="66"/>
      <c r="WSD73" s="66"/>
      <c r="WSE73" s="66"/>
      <c r="WSF73" s="66"/>
      <c r="WSG73" s="66"/>
      <c r="WSH73" s="66"/>
      <c r="WSI73" s="66"/>
      <c r="WSJ73" s="66"/>
      <c r="WSK73" s="66"/>
      <c r="WSL73" s="66"/>
      <c r="WSM73" s="66"/>
      <c r="WSN73" s="66"/>
      <c r="WSO73" s="66"/>
      <c r="WSP73" s="66"/>
      <c r="WSQ73" s="66"/>
      <c r="WSR73" s="66"/>
      <c r="WSS73" s="66"/>
      <c r="WST73" s="66"/>
      <c r="WSU73" s="66"/>
      <c r="WSV73" s="66"/>
      <c r="WSW73" s="66"/>
      <c r="WSX73" s="66"/>
      <c r="WSY73" s="66"/>
      <c r="WSZ73" s="66"/>
      <c r="WTA73" s="66"/>
      <c r="WTB73" s="66"/>
      <c r="WTC73" s="66"/>
      <c r="WTD73" s="66"/>
      <c r="WTE73" s="66"/>
      <c r="WTF73" s="66"/>
      <c r="WTG73" s="66"/>
      <c r="WTH73" s="66"/>
      <c r="WTI73" s="66"/>
      <c r="WTJ73" s="66"/>
      <c r="WTK73" s="66"/>
      <c r="WTL73" s="66"/>
      <c r="WTM73" s="66"/>
      <c r="WTN73" s="66"/>
      <c r="WTO73" s="66"/>
      <c r="WTP73" s="66"/>
      <c r="WTQ73" s="66"/>
      <c r="WTR73" s="66"/>
      <c r="WTS73" s="66"/>
      <c r="WTT73" s="66"/>
      <c r="WTU73" s="66"/>
      <c r="WTV73" s="66"/>
      <c r="WTW73" s="66"/>
      <c r="WTX73" s="66"/>
      <c r="WTY73" s="66"/>
      <c r="WTZ73" s="66"/>
      <c r="WUA73" s="66"/>
      <c r="WUB73" s="66"/>
      <c r="WUC73" s="66"/>
      <c r="WUD73" s="66"/>
      <c r="WUE73" s="66"/>
      <c r="WUF73" s="66"/>
      <c r="WUG73" s="66"/>
      <c r="WUH73" s="66"/>
      <c r="WUI73" s="66"/>
      <c r="WUJ73" s="66"/>
      <c r="WUK73" s="66"/>
      <c r="WUL73" s="66"/>
      <c r="WUM73" s="66"/>
      <c r="WUN73" s="66"/>
      <c r="WUO73" s="66"/>
      <c r="WUP73" s="66"/>
      <c r="WUQ73" s="66"/>
      <c r="WUR73" s="66"/>
      <c r="WUS73" s="66"/>
      <c r="WUT73" s="66"/>
      <c r="WUU73" s="66"/>
      <c r="WUV73" s="66"/>
      <c r="WUW73" s="66"/>
      <c r="WUX73" s="66"/>
      <c r="WUY73" s="66"/>
      <c r="WUZ73" s="66"/>
      <c r="WVA73" s="66"/>
      <c r="WVB73" s="66"/>
      <c r="WVC73" s="66"/>
      <c r="WVD73" s="66"/>
      <c r="WVE73" s="66"/>
      <c r="WVF73" s="66"/>
      <c r="WVG73" s="66"/>
      <c r="WVH73" s="66"/>
      <c r="WVI73" s="66"/>
      <c r="WVJ73" s="66"/>
      <c r="WVK73" s="66"/>
      <c r="WVL73" s="66"/>
      <c r="WVM73" s="66"/>
      <c r="WVN73" s="66"/>
      <c r="WVO73" s="66"/>
      <c r="WVP73" s="66"/>
      <c r="WVQ73" s="66"/>
      <c r="WVR73" s="66"/>
      <c r="WVS73" s="66"/>
      <c r="WVT73" s="66"/>
      <c r="WVU73" s="66"/>
      <c r="WVV73" s="66"/>
      <c r="WVW73" s="66"/>
      <c r="WVX73" s="66"/>
      <c r="WVY73" s="66"/>
      <c r="WVZ73" s="66"/>
      <c r="WWA73" s="66"/>
      <c r="WWB73" s="66"/>
      <c r="WWC73" s="66"/>
      <c r="WWD73" s="66"/>
      <c r="WWE73" s="66"/>
      <c r="WWF73" s="66"/>
      <c r="WWG73" s="66"/>
      <c r="WWH73" s="66"/>
      <c r="WWI73" s="66"/>
      <c r="WWJ73" s="66"/>
      <c r="WWK73" s="66"/>
      <c r="WWL73" s="66"/>
      <c r="WWM73" s="66"/>
      <c r="WWN73" s="66"/>
      <c r="WWO73" s="66"/>
      <c r="WWP73" s="66"/>
      <c r="WWQ73" s="66"/>
      <c r="WWR73" s="66"/>
      <c r="WWS73" s="66"/>
      <c r="WWT73" s="66"/>
      <c r="WWU73" s="66"/>
      <c r="WWV73" s="66"/>
      <c r="WWW73" s="66"/>
      <c r="WWX73" s="66"/>
      <c r="WWY73" s="66"/>
      <c r="WWZ73" s="66"/>
      <c r="WXA73" s="66"/>
      <c r="WXB73" s="66"/>
      <c r="WXC73" s="66"/>
      <c r="WXD73" s="66"/>
      <c r="WXE73" s="66"/>
      <c r="WXF73" s="66"/>
      <c r="WXG73" s="66"/>
      <c r="WXH73" s="66"/>
      <c r="WXI73" s="66"/>
      <c r="WXJ73" s="66"/>
      <c r="WXK73" s="66"/>
      <c r="WXL73" s="66"/>
      <c r="WXM73" s="66"/>
      <c r="WXN73" s="66"/>
      <c r="WXO73" s="66"/>
      <c r="WXP73" s="66"/>
      <c r="WXQ73" s="66"/>
      <c r="WXR73" s="66"/>
      <c r="WXS73" s="66"/>
      <c r="WXT73" s="66"/>
      <c r="WXU73" s="66"/>
      <c r="WXV73" s="66"/>
      <c r="WXW73" s="66"/>
      <c r="WXX73" s="66"/>
      <c r="WXY73" s="66"/>
      <c r="WXZ73" s="66"/>
      <c r="WYA73" s="66"/>
      <c r="WYB73" s="66"/>
      <c r="WYC73" s="66"/>
      <c r="WYD73" s="66"/>
      <c r="WYE73" s="66"/>
      <c r="WYF73" s="66"/>
      <c r="WYG73" s="66"/>
      <c r="WYH73" s="66"/>
      <c r="WYI73" s="66"/>
      <c r="WYJ73" s="66"/>
      <c r="WYK73" s="66"/>
      <c r="WYL73" s="66"/>
      <c r="WYM73" s="66"/>
      <c r="WYN73" s="66"/>
      <c r="WYO73" s="66"/>
      <c r="WYP73" s="66"/>
      <c r="WYQ73" s="66"/>
      <c r="WYR73" s="66"/>
      <c r="WYS73" s="66"/>
      <c r="WYT73" s="66"/>
      <c r="WYU73" s="66"/>
      <c r="WYV73" s="66"/>
      <c r="WYW73" s="66"/>
      <c r="WYX73" s="66"/>
      <c r="WYY73" s="66"/>
      <c r="WYZ73" s="66"/>
      <c r="WZA73" s="66"/>
      <c r="WZB73" s="66"/>
      <c r="WZC73" s="66"/>
      <c r="WZD73" s="66"/>
      <c r="WZE73" s="66"/>
      <c r="WZF73" s="66"/>
      <c r="WZG73" s="66"/>
      <c r="WZH73" s="66"/>
      <c r="WZI73" s="66"/>
      <c r="WZJ73" s="66"/>
      <c r="WZK73" s="66"/>
      <c r="WZL73" s="66"/>
      <c r="WZM73" s="66"/>
      <c r="WZN73" s="66"/>
      <c r="WZO73" s="66"/>
      <c r="WZP73" s="66"/>
      <c r="WZQ73" s="66"/>
      <c r="WZR73" s="66"/>
      <c r="WZS73" s="66"/>
      <c r="WZT73" s="66"/>
      <c r="WZU73" s="66"/>
      <c r="WZV73" s="66"/>
      <c r="WZW73" s="66"/>
      <c r="WZX73" s="66"/>
      <c r="WZY73" s="66"/>
      <c r="WZZ73" s="66"/>
      <c r="XAA73" s="66"/>
      <c r="XAB73" s="66"/>
      <c r="XAC73" s="66"/>
      <c r="XAD73" s="66"/>
      <c r="XAE73" s="66"/>
      <c r="XAF73" s="66"/>
      <c r="XAG73" s="66"/>
      <c r="XAH73" s="66"/>
      <c r="XAI73" s="66"/>
      <c r="XAJ73" s="66"/>
      <c r="XAK73" s="66"/>
      <c r="XAL73" s="66"/>
      <c r="XAM73" s="66"/>
      <c r="XAN73" s="66"/>
      <c r="XAO73" s="66"/>
      <c r="XAP73" s="66"/>
      <c r="XAQ73" s="66"/>
      <c r="XAR73" s="66"/>
      <c r="XAS73" s="66"/>
      <c r="XAT73" s="66"/>
      <c r="XAU73" s="66"/>
      <c r="XAV73" s="66"/>
      <c r="XAW73" s="66"/>
      <c r="XAX73" s="66"/>
      <c r="XAY73" s="66"/>
      <c r="XAZ73" s="66"/>
      <c r="XBA73" s="66"/>
      <c r="XBB73" s="66"/>
      <c r="XBC73" s="66"/>
      <c r="XBD73" s="66"/>
      <c r="XBE73" s="66"/>
      <c r="XBF73" s="66"/>
      <c r="XBG73" s="66"/>
      <c r="XBH73" s="66"/>
      <c r="XBI73" s="66"/>
      <c r="XBJ73" s="66"/>
      <c r="XBK73" s="66"/>
      <c r="XBL73" s="66"/>
      <c r="XBM73" s="66"/>
      <c r="XBN73" s="66"/>
      <c r="XBO73" s="66"/>
      <c r="XBP73" s="66"/>
      <c r="XBQ73" s="66"/>
      <c r="XBR73" s="66"/>
      <c r="XBS73" s="66"/>
      <c r="XBT73" s="66"/>
      <c r="XBU73" s="66"/>
      <c r="XBV73" s="66"/>
      <c r="XBW73" s="66"/>
      <c r="XBX73" s="66"/>
      <c r="XBY73" s="66"/>
      <c r="XBZ73" s="66"/>
      <c r="XCA73" s="66"/>
      <c r="XCB73" s="66"/>
      <c r="XCC73" s="66"/>
      <c r="XCD73" s="66"/>
      <c r="XCE73" s="66"/>
      <c r="XCF73" s="66"/>
      <c r="XCG73" s="66"/>
      <c r="XCH73" s="66"/>
      <c r="XCI73" s="66"/>
      <c r="XCJ73" s="66"/>
      <c r="XCK73" s="66"/>
      <c r="XCL73" s="66"/>
      <c r="XCM73" s="66"/>
      <c r="XCN73" s="66"/>
      <c r="XCO73" s="66"/>
      <c r="XCP73" s="66"/>
      <c r="XCQ73" s="66"/>
      <c r="XCR73" s="66"/>
      <c r="XCS73" s="66"/>
      <c r="XCT73" s="66"/>
      <c r="XCU73" s="66"/>
      <c r="XCV73" s="66"/>
      <c r="XCW73" s="66"/>
      <c r="XCX73" s="66"/>
      <c r="XCY73" s="66"/>
      <c r="XCZ73" s="66"/>
      <c r="XDA73" s="66"/>
      <c r="XDB73" s="66"/>
      <c r="XDC73" s="66"/>
      <c r="XDD73" s="66"/>
      <c r="XDE73" s="66"/>
      <c r="XDF73" s="66"/>
      <c r="XDG73" s="66"/>
      <c r="XDH73" s="66"/>
      <c r="XDI73" s="66"/>
      <c r="XDJ73" s="66"/>
      <c r="XDK73" s="66"/>
      <c r="XDL73" s="66"/>
      <c r="XDM73" s="66"/>
      <c r="XDN73" s="66"/>
      <c r="XDO73" s="66"/>
      <c r="XDP73" s="66"/>
      <c r="XDQ73" s="66"/>
      <c r="XDR73" s="66"/>
      <c r="XDS73" s="66"/>
      <c r="XDT73" s="66"/>
      <c r="XDU73" s="66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2:16384" ht="13">
      <c r="C74" s="52"/>
      <c r="D74" s="52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52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52"/>
      <c r="AB74" s="63"/>
      <c r="AC74" s="63"/>
      <c r="AD74" s="63"/>
      <c r="AE74" s="63"/>
      <c r="AF74" s="63"/>
      <c r="AG74" s="63"/>
      <c r="AL74" s="92"/>
      <c r="AM74" s="93">
        <f>AM73+2%</f>
        <v>0.25999999999999995</v>
      </c>
      <c r="AN74" s="263">
        <v>0.25685284697162714</v>
      </c>
      <c r="AO74" s="263">
        <v>0.2387537699876765</v>
      </c>
      <c r="AP74" s="263">
        <v>0.22145483714730663</v>
      </c>
      <c r="AQ74" s="263">
        <v>0.20490413546939301</v>
      </c>
      <c r="AR74" s="264">
        <v>0.1890541476955272</v>
      </c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R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N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F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B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X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T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P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L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H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D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QZ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V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R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N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J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F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B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X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T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P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L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H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D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OZ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V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R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N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J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F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B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X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T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P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L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H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D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MZ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V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R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N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J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F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B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X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T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P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L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H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D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KZ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V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R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N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J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F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B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X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T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P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66"/>
      <c r="XDW74" s="66"/>
      <c r="XDX74" s="66"/>
      <c r="XDY74" s="66"/>
      <c r="XDZ74" s="66"/>
    </row>
    <row r="75" spans="2:16384">
      <c r="C75" s="68" t="s">
        <v>63</v>
      </c>
      <c r="D75" s="52"/>
      <c r="E75" s="63" t="e">
        <f t="shared" ref="E75:N75" si="159">D77</f>
        <v>#REF!</v>
      </c>
      <c r="F75" s="63" t="e">
        <f t="shared" si="159"/>
        <v>#REF!</v>
      </c>
      <c r="G75" s="63" t="e">
        <f t="shared" si="159"/>
        <v>#REF!</v>
      </c>
      <c r="H75" s="63" t="e">
        <f t="shared" si="159"/>
        <v>#REF!</v>
      </c>
      <c r="I75" s="63" t="e">
        <f t="shared" si="159"/>
        <v>#REF!</v>
      </c>
      <c r="J75" s="63" t="e">
        <f t="shared" si="159"/>
        <v>#REF!</v>
      </c>
      <c r="K75" s="63" t="e">
        <f t="shared" si="159"/>
        <v>#REF!</v>
      </c>
      <c r="L75" s="63" t="e">
        <f t="shared" si="159"/>
        <v>#REF!</v>
      </c>
      <c r="M75" s="63" t="e">
        <f t="shared" si="159"/>
        <v>#REF!</v>
      </c>
      <c r="N75" s="63" t="e">
        <f t="shared" si="159"/>
        <v>#REF!</v>
      </c>
      <c r="O75" s="52"/>
      <c r="P75" s="63"/>
      <c r="Q75" s="63" t="e">
        <f t="shared" ref="Q75:Z75" si="160">P77</f>
        <v>#REF!</v>
      </c>
      <c r="R75" s="63" t="e">
        <f t="shared" si="160"/>
        <v>#REF!</v>
      </c>
      <c r="S75" s="63" t="e">
        <f t="shared" si="160"/>
        <v>#REF!</v>
      </c>
      <c r="T75" s="63" t="e">
        <f t="shared" si="160"/>
        <v>#REF!</v>
      </c>
      <c r="U75" s="63" t="e">
        <f t="shared" si="160"/>
        <v>#REF!</v>
      </c>
      <c r="V75" s="63" t="e">
        <f t="shared" si="160"/>
        <v>#REF!</v>
      </c>
      <c r="W75" s="63" t="e">
        <f t="shared" si="160"/>
        <v>#REF!</v>
      </c>
      <c r="X75" s="63" t="e">
        <f t="shared" si="160"/>
        <v>#REF!</v>
      </c>
      <c r="Y75" s="63" t="e">
        <f t="shared" si="160"/>
        <v>#REF!</v>
      </c>
      <c r="Z75" s="63" t="e">
        <f t="shared" si="160"/>
        <v>#REF!</v>
      </c>
      <c r="AA75" s="52"/>
      <c r="AB75" s="63"/>
      <c r="AC75" s="63"/>
      <c r="AD75" s="63"/>
      <c r="AE75" s="63"/>
      <c r="AF75" s="63"/>
      <c r="AG75" s="63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R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N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F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B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X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T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P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L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H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D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QZ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V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R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N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J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F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B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X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T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P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L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H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D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OZ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V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R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N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J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F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B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X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T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P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L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H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D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MZ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V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R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N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J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F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B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X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T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P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L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H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D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KZ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V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R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N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J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F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B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X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T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P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</row>
    <row r="76" spans="2:16384">
      <c r="C76" s="69" t="s">
        <v>58</v>
      </c>
      <c r="D76" s="52"/>
      <c r="E76" s="63" t="e">
        <f t="shared" ref="E76:N76" si="161">IF(E69&lt;0,-E69,-MIN(E71,E75))</f>
        <v>#REF!</v>
      </c>
      <c r="F76" s="63" t="e">
        <f t="shared" si="161"/>
        <v>#REF!</v>
      </c>
      <c r="G76" s="63" t="e">
        <f t="shared" si="161"/>
        <v>#REF!</v>
      </c>
      <c r="H76" s="63" t="e">
        <f t="shared" si="161"/>
        <v>#REF!</v>
      </c>
      <c r="I76" s="63" t="e">
        <f t="shared" si="161"/>
        <v>#REF!</v>
      </c>
      <c r="J76" s="63" t="e">
        <f t="shared" si="161"/>
        <v>#REF!</v>
      </c>
      <c r="K76" s="63" t="e">
        <f t="shared" si="161"/>
        <v>#REF!</v>
      </c>
      <c r="L76" s="63" t="e">
        <f t="shared" si="161"/>
        <v>#REF!</v>
      </c>
      <c r="M76" s="63" t="e">
        <f t="shared" si="161"/>
        <v>#REF!</v>
      </c>
      <c r="N76" s="63" t="e">
        <f t="shared" si="161"/>
        <v>#REF!</v>
      </c>
      <c r="O76" s="52"/>
      <c r="P76" s="63"/>
      <c r="Q76" s="63" t="e">
        <f>IF(Q69&lt;0,-Q69,-MIN(Q71,Q75))</f>
        <v>#REF!</v>
      </c>
      <c r="R76" s="63" t="e">
        <f>IF(R69&lt;0,-R69,-MIN(R71,R75))</f>
        <v>#REF!</v>
      </c>
      <c r="S76" s="63" t="e">
        <f>IF(S69&lt;0,-S69,-MIN(S71,S75))</f>
        <v>#REF!</v>
      </c>
      <c r="T76" s="63" t="e">
        <f>IF(T69&lt;0,-T69,-MIN(T71,T75))</f>
        <v>#REF!</v>
      </c>
      <c r="U76" s="63" t="e">
        <f>IF(U69&lt;0,-U69,-MIN(U71,U75))</f>
        <v>#REF!</v>
      </c>
      <c r="V76" s="63" t="e">
        <f t="shared" ref="V76:Z76" si="162">IF(V69&lt;0,-V69,-MIN(V71,V75))</f>
        <v>#REF!</v>
      </c>
      <c r="W76" s="63" t="e">
        <f t="shared" si="162"/>
        <v>#REF!</v>
      </c>
      <c r="X76" s="63" t="e">
        <f t="shared" si="162"/>
        <v>#REF!</v>
      </c>
      <c r="Y76" s="63" t="e">
        <f t="shared" si="162"/>
        <v>#REF!</v>
      </c>
      <c r="Z76" s="63" t="e">
        <f t="shared" si="162"/>
        <v>#REF!</v>
      </c>
      <c r="AA76" s="52"/>
      <c r="AB76" s="63"/>
      <c r="AC76" s="63"/>
      <c r="AD76" s="63"/>
      <c r="AE76" s="63"/>
      <c r="AF76" s="63"/>
      <c r="AG76" s="63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R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N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F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B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X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T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P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L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H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D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QZ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V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R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N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J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F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B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X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T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P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L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H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D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OZ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V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R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N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J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F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B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X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T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P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L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H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D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MZ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V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R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N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J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F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B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X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T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P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L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H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D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KZ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V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R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N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J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F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B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X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T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P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</row>
    <row r="77" spans="2:16384" ht="13">
      <c r="C77" s="68" t="s">
        <v>64</v>
      </c>
      <c r="D77" s="63" t="e">
        <f>#REF!</f>
        <v>#REF!</v>
      </c>
      <c r="E77" s="63" t="e">
        <f t="shared" ref="E77:N77" si="163">SUM(E75:E76)</f>
        <v>#REF!</v>
      </c>
      <c r="F77" s="63" t="e">
        <f t="shared" si="163"/>
        <v>#REF!</v>
      </c>
      <c r="G77" s="63" t="e">
        <f t="shared" si="163"/>
        <v>#REF!</v>
      </c>
      <c r="H77" s="63" t="e">
        <f t="shared" si="163"/>
        <v>#REF!</v>
      </c>
      <c r="I77" s="63" t="e">
        <f t="shared" si="163"/>
        <v>#REF!</v>
      </c>
      <c r="J77" s="63" t="e">
        <f t="shared" si="163"/>
        <v>#REF!</v>
      </c>
      <c r="K77" s="63" t="e">
        <f t="shared" si="163"/>
        <v>#REF!</v>
      </c>
      <c r="L77" s="63" t="e">
        <f t="shared" si="163"/>
        <v>#REF!</v>
      </c>
      <c r="M77" s="63" t="e">
        <f t="shared" si="163"/>
        <v>#REF!</v>
      </c>
      <c r="N77" s="63" t="e">
        <f t="shared" si="163"/>
        <v>#REF!</v>
      </c>
      <c r="O77" s="52"/>
      <c r="P77" s="63" t="e">
        <f>#REF!</f>
        <v>#REF!</v>
      </c>
      <c r="Q77" s="63" t="e">
        <f>SUM(Q75:Q76)</f>
        <v>#REF!</v>
      </c>
      <c r="R77" s="63" t="e">
        <f>SUM(R75:R76)</f>
        <v>#REF!</v>
      </c>
      <c r="S77" s="63" t="e">
        <f>SUM(S75:S76)</f>
        <v>#REF!</v>
      </c>
      <c r="T77" s="63" t="e">
        <f>SUM(T75:T76)</f>
        <v>#REF!</v>
      </c>
      <c r="U77" s="63" t="e">
        <f>SUM(U75:U76)</f>
        <v>#REF!</v>
      </c>
      <c r="V77" s="63" t="e">
        <f t="shared" ref="V77:Z77" si="164">SUM(V75:V76)</f>
        <v>#REF!</v>
      </c>
      <c r="W77" s="63" t="e">
        <f t="shared" si="164"/>
        <v>#REF!</v>
      </c>
      <c r="X77" s="63" t="e">
        <f t="shared" si="164"/>
        <v>#REF!</v>
      </c>
      <c r="Y77" s="63" t="e">
        <f t="shared" si="164"/>
        <v>#REF!</v>
      </c>
      <c r="Z77" s="63" t="e">
        <f t="shared" si="164"/>
        <v>#REF!</v>
      </c>
      <c r="AA77" s="52"/>
      <c r="AB77" s="60" t="e">
        <f>-P77</f>
        <v>#REF!</v>
      </c>
      <c r="AC77" s="63"/>
      <c r="AD77" s="63"/>
      <c r="AE77" s="63"/>
      <c r="AF77" s="63"/>
      <c r="AG77" s="63"/>
      <c r="AH77" s="52"/>
      <c r="AI77" s="52"/>
      <c r="AJ77" s="52"/>
      <c r="AK77" s="52"/>
      <c r="AL77" s="88" t="s">
        <v>217</v>
      </c>
      <c r="AM77" s="89"/>
      <c r="AN77" s="89"/>
      <c r="AO77" s="89"/>
      <c r="AP77" s="89"/>
      <c r="AQ77" s="89"/>
      <c r="AR77" s="90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SZ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V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R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N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J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F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B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X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T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P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L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H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D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QZ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V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R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N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J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F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B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X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T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P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L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H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D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OZ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V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R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N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J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F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B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X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T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P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L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H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D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MZ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V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R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N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J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F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B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X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T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P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L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H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D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KZ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V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R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N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J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F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B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X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T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P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</row>
    <row r="78" spans="2:16384" ht="13">
      <c r="E78" s="29"/>
      <c r="F78" s="29"/>
      <c r="G78" s="29"/>
      <c r="H78" s="29"/>
      <c r="I78" s="29"/>
      <c r="J78" s="29"/>
      <c r="K78" s="29"/>
      <c r="L78" s="29"/>
      <c r="M78" s="29"/>
      <c r="N78" s="29"/>
      <c r="P78" s="29"/>
      <c r="Q78" s="29"/>
      <c r="R78" s="29"/>
      <c r="S78" s="29"/>
      <c r="T78" s="29"/>
      <c r="AB78" s="29"/>
      <c r="AC78" s="29"/>
      <c r="AD78" s="29"/>
      <c r="AE78" s="29"/>
      <c r="AF78" s="29"/>
      <c r="AG78" s="29"/>
      <c r="AH78" s="52"/>
      <c r="AI78" s="52"/>
      <c r="AJ78" s="52"/>
      <c r="AK78" s="52"/>
      <c r="AL78" s="98"/>
      <c r="AM78" s="99"/>
      <c r="AN78" s="271" t="s">
        <v>238</v>
      </c>
      <c r="AO78" s="272"/>
      <c r="AP78" s="272"/>
      <c r="AQ78" s="272"/>
      <c r="AR78" s="273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SZ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V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R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N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J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F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B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X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T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P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L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H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D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QZ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V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R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N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J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F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B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X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T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P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L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H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D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OZ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V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R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N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J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F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B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X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T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P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L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H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D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MZ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V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R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N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J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F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B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X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T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P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L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H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D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KZ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V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R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N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J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F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B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X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T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P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</row>
    <row r="79" spans="2:16384" ht="15">
      <c r="C79" s="18" t="s">
        <v>65</v>
      </c>
      <c r="E79" s="29" t="e">
        <f t="shared" ref="E79:N79" si="165">-AVERAGE(E77,E75)*$M$24</f>
        <v>#REF!</v>
      </c>
      <c r="F79" s="29" t="e">
        <f t="shared" si="165"/>
        <v>#REF!</v>
      </c>
      <c r="G79" s="29" t="e">
        <f t="shared" si="165"/>
        <v>#REF!</v>
      </c>
      <c r="H79" s="29" t="e">
        <f t="shared" si="165"/>
        <v>#REF!</v>
      </c>
      <c r="I79" s="29" t="e">
        <f t="shared" si="165"/>
        <v>#REF!</v>
      </c>
      <c r="J79" s="29" t="e">
        <f t="shared" si="165"/>
        <v>#REF!</v>
      </c>
      <c r="K79" s="29" t="e">
        <f t="shared" si="165"/>
        <v>#REF!</v>
      </c>
      <c r="L79" s="29" t="e">
        <f t="shared" si="165"/>
        <v>#REF!</v>
      </c>
      <c r="M79" s="29" t="e">
        <f t="shared" si="165"/>
        <v>#REF!</v>
      </c>
      <c r="N79" s="29" t="e">
        <f t="shared" si="165"/>
        <v>#REF!</v>
      </c>
      <c r="P79" s="61"/>
      <c r="Q79" s="29" t="e">
        <f>-AVERAGE(Q77,Q75)*$M$24</f>
        <v>#REF!</v>
      </c>
      <c r="R79" s="29" t="e">
        <f>-AVERAGE(R77,R75)*$M$24</f>
        <v>#REF!</v>
      </c>
      <c r="S79" s="29" t="e">
        <f>-AVERAGE(S77,S75)*$M$24</f>
        <v>#REF!</v>
      </c>
      <c r="T79" s="29" t="e">
        <f>-AVERAGE(T77,T75)*$M$24</f>
        <v>#REF!</v>
      </c>
      <c r="U79" s="29" t="e">
        <f>-AVERAGE(U77,U75)*$M$24</f>
        <v>#REF!</v>
      </c>
      <c r="V79" s="29" t="e">
        <f t="shared" ref="V79:Z79" si="166">-AVERAGE(V77,V75)*$M$24</f>
        <v>#REF!</v>
      </c>
      <c r="W79" s="29" t="e">
        <f t="shared" si="166"/>
        <v>#REF!</v>
      </c>
      <c r="X79" s="29" t="e">
        <f t="shared" si="166"/>
        <v>#REF!</v>
      </c>
      <c r="Y79" s="29" t="e">
        <f t="shared" si="166"/>
        <v>#REF!</v>
      </c>
      <c r="Z79" s="29" t="e">
        <f t="shared" si="166"/>
        <v>#REF!</v>
      </c>
      <c r="AB79" s="61"/>
      <c r="AC79" s="61"/>
      <c r="AD79" s="61"/>
      <c r="AE79" s="61"/>
      <c r="AF79" s="61"/>
      <c r="AG79" s="61"/>
      <c r="AH79" s="52"/>
      <c r="AI79" s="52"/>
      <c r="AJ79" s="52"/>
      <c r="AK79" s="52"/>
      <c r="AL79" s="102"/>
      <c r="AM79" s="103">
        <f>AL64</f>
        <v>0.23857683938608432</v>
      </c>
      <c r="AN79" s="131">
        <v>0.25</v>
      </c>
      <c r="AO79" s="131">
        <f>AN79+0.375</f>
        <v>0.625</v>
      </c>
      <c r="AP79" s="131">
        <f>AO79+0.375</f>
        <v>1</v>
      </c>
      <c r="AQ79" s="131">
        <f>AP79+0.375</f>
        <v>1.375</v>
      </c>
      <c r="AR79" s="261">
        <f>AQ79+0.375</f>
        <v>1.75</v>
      </c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SZ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V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R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N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J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F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B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X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T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P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L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H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D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QZ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V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R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N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J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F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B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X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T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P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L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H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D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OZ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V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R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N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J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F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B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X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T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P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L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H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D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MZ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V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R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N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J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F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B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X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T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P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L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H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D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KZ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V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R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N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J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F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B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X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T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P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</row>
    <row r="80" spans="2:16384" ht="13">
      <c r="E80" s="61"/>
      <c r="F80" s="61"/>
      <c r="G80" s="61"/>
      <c r="H80" s="61"/>
      <c r="I80" s="61"/>
      <c r="J80" s="61"/>
      <c r="K80" s="61"/>
      <c r="L80" s="61"/>
      <c r="M80" s="61"/>
      <c r="N80" s="61"/>
      <c r="P80" s="61"/>
      <c r="Q80" s="61"/>
      <c r="R80" s="61"/>
      <c r="S80" s="61"/>
      <c r="T80" s="61"/>
      <c r="AG80" s="61"/>
      <c r="AH80" s="52"/>
      <c r="AI80" s="52"/>
      <c r="AJ80" s="52"/>
      <c r="AK80" s="52"/>
      <c r="AL80" s="268" t="s">
        <v>214</v>
      </c>
      <c r="AM80" s="96">
        <v>0.18</v>
      </c>
      <c r="AN80" s="253">
        <f t="dataTable" ref="AN80:AR84" dt2D="1" dtr="1" r1="T24" r2="Y9" ca="1"/>
        <v>0.1702996590117003</v>
      </c>
      <c r="AO80" s="254">
        <v>0.21470601155070823</v>
      </c>
      <c r="AP80" s="254">
        <v>0.25911236408971594</v>
      </c>
      <c r="AQ80" s="254">
        <v>0.30351871662872321</v>
      </c>
      <c r="AR80" s="255">
        <v>0.34792506916773092</v>
      </c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SZ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V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R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N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J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F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B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X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T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P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L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H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D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QZ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V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R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N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J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F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B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X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T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P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L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H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D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OZ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V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R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N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J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F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B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X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T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P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L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H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D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MZ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V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R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N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J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F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B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X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T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P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L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H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D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KZ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V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R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N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J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F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B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X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T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P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</row>
    <row r="81" spans="3:16354" ht="13">
      <c r="C81" s="67" t="s">
        <v>66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P81" s="61"/>
      <c r="Q81" s="61"/>
      <c r="R81" s="61"/>
      <c r="S81" s="61"/>
      <c r="T81" s="61"/>
      <c r="AG81" s="61"/>
      <c r="AH81" s="52"/>
      <c r="AI81" s="52"/>
      <c r="AJ81" s="52"/>
      <c r="AK81" s="52"/>
      <c r="AL81" s="95"/>
      <c r="AM81" s="96">
        <f>AM80+2%</f>
        <v>0.19999999999999998</v>
      </c>
      <c r="AN81" s="256">
        <v>0.16348064827104092</v>
      </c>
      <c r="AO81" s="257">
        <v>0.20787153464244712</v>
      </c>
      <c r="AP81" s="257">
        <v>0.2522624210138531</v>
      </c>
      <c r="AQ81" s="257">
        <v>0.29665330738525864</v>
      </c>
      <c r="AR81" s="258">
        <v>0.34104419375666462</v>
      </c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SZ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V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R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N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J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F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B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X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T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P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L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H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D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QZ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V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R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N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J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F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B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X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T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P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L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H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D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OZ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V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R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N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J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F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B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X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T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P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L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H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D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MZ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V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R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N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J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F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B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X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T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P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L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H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D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KZ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V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R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N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J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F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B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X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T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P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</row>
    <row r="82" spans="3:16354" ht="13">
      <c r="E82" s="61"/>
      <c r="F82" s="61"/>
      <c r="G82" s="61"/>
      <c r="H82" s="61"/>
      <c r="I82" s="61"/>
      <c r="J82" s="61"/>
      <c r="K82" s="61"/>
      <c r="L82" s="61"/>
      <c r="M82" s="61"/>
      <c r="N82" s="61"/>
      <c r="P82" s="61"/>
      <c r="Q82" s="61"/>
      <c r="R82" s="61"/>
      <c r="S82" s="61"/>
      <c r="T82" s="61"/>
      <c r="AG82" s="61"/>
      <c r="AH82" s="52"/>
      <c r="AI82" s="52"/>
      <c r="AJ82" s="52"/>
      <c r="AK82" s="52"/>
      <c r="AL82" s="105"/>
      <c r="AM82" s="96">
        <f>AM81+2%</f>
        <v>0.21999999999999997</v>
      </c>
      <c r="AN82" s="259">
        <v>0.15666638582597403</v>
      </c>
      <c r="AO82" s="257">
        <v>0.20104181679936661</v>
      </c>
      <c r="AP82" s="260">
        <v>0.24541724777275875</v>
      </c>
      <c r="AQ82" s="257">
        <v>0.28979267874615089</v>
      </c>
      <c r="AR82" s="261">
        <v>0.33416810971954303</v>
      </c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SZ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V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R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N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J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F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B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X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T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P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L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H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D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QZ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V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R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N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J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F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B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X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T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P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L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H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D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OZ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V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R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N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J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F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B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X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T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P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L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H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D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MZ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V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R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N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J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F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B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X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T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P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L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H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D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KZ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V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R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N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J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F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B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X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T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P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</row>
    <row r="83" spans="3:16354" ht="13">
      <c r="C83" s="68" t="s">
        <v>63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H83" s="52"/>
      <c r="AI83" s="52"/>
      <c r="AJ83" s="52"/>
      <c r="AK83" s="52"/>
      <c r="AL83" s="95"/>
      <c r="AM83" s="96">
        <f>AM82+2%</f>
        <v>0.23999999999999996</v>
      </c>
      <c r="AN83" s="262">
        <v>0.14985686671864107</v>
      </c>
      <c r="AO83" s="257">
        <v>0.19421685305236291</v>
      </c>
      <c r="AP83" s="257">
        <v>0.23857683938608432</v>
      </c>
      <c r="AQ83" s="257">
        <v>0.28293682571980527</v>
      </c>
      <c r="AR83" s="261">
        <v>0.32729681205352623</v>
      </c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SZ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V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R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N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J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F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B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X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T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P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L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H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D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QZ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V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R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N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J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F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B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X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T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P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L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H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D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OZ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V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R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N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J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F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B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X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T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P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L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H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D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MZ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V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R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N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J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F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B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X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T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P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L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H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D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KZ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V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R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N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J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F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B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X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T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P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</row>
    <row r="84" spans="3:16354" ht="13">
      <c r="C84" s="69" t="s">
        <v>58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H84" s="52"/>
      <c r="AI84" s="52"/>
      <c r="AJ84" s="52"/>
      <c r="AK84" s="52"/>
      <c r="AL84" s="92"/>
      <c r="AM84" s="93">
        <f>AM83+2%</f>
        <v>0.25999999999999995</v>
      </c>
      <c r="AN84" s="263">
        <v>0.14305208599808195</v>
      </c>
      <c r="AO84" s="263">
        <v>0.18739663843924692</v>
      </c>
      <c r="AP84" s="263">
        <v>0.23174119088041123</v>
      </c>
      <c r="AQ84" s="263">
        <v>0.27608574332157532</v>
      </c>
      <c r="AR84" s="264">
        <v>0.3204302957627394</v>
      </c>
      <c r="AS84" s="52"/>
      <c r="XDV84" s="52"/>
      <c r="XDW84" s="52"/>
      <c r="XDX84" s="52"/>
      <c r="XDY84" s="52"/>
      <c r="XDZ84" s="52"/>
    </row>
    <row r="85" spans="3:16354">
      <c r="C85" s="68" t="s">
        <v>64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3:16354">
      <c r="E86" s="61"/>
      <c r="F86" s="61"/>
      <c r="G86" s="61"/>
      <c r="H86" s="61"/>
      <c r="I86" s="61"/>
      <c r="J86" s="61"/>
      <c r="K86" s="61"/>
      <c r="L86" s="61"/>
      <c r="M86" s="61"/>
      <c r="N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</row>
    <row r="87" spans="3:16354">
      <c r="C87" s="18" t="s">
        <v>65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</row>
    <row r="88" spans="3:16354">
      <c r="E88" s="61"/>
      <c r="F88" s="61"/>
      <c r="G88" s="61"/>
      <c r="H88" s="61"/>
      <c r="I88" s="61"/>
      <c r="Q88" s="61"/>
      <c r="R88" s="61"/>
      <c r="S88" s="61"/>
      <c r="T88" s="61"/>
      <c r="U88" s="61"/>
      <c r="V88" s="61"/>
      <c r="W88" s="29"/>
      <c r="X88" s="29"/>
      <c r="Y88" s="29"/>
      <c r="Z88" s="29"/>
      <c r="AA88" s="29"/>
      <c r="AB88" s="29"/>
      <c r="AC88" s="61"/>
      <c r="AD88" s="61"/>
      <c r="AE88" s="61"/>
      <c r="AF88" s="61"/>
      <c r="AG88" s="61"/>
      <c r="BB88" s="29"/>
      <c r="BC88" s="29"/>
      <c r="BD88" s="29"/>
      <c r="BE88" s="29"/>
      <c r="BF88" s="29"/>
    </row>
    <row r="89" spans="3:16354"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BB89" s="29"/>
      <c r="BC89" s="29"/>
      <c r="BD89" s="29"/>
      <c r="BE89" s="29"/>
      <c r="BF89" s="29"/>
    </row>
    <row r="90" spans="3:16354"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BB90" s="29"/>
      <c r="BC90" s="29"/>
      <c r="BD90" s="29"/>
      <c r="BE90" s="29"/>
      <c r="BF90" s="29"/>
    </row>
    <row r="91" spans="3:16354"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BB91" s="29" t="e">
        <f>#REF!</f>
        <v>#REF!</v>
      </c>
      <c r="BC91" s="29" t="e">
        <f t="shared" ref="BC91:BF91" si="167">BB93</f>
        <v>#REF!</v>
      </c>
      <c r="BD91" s="29" t="e">
        <f t="shared" si="167"/>
        <v>#REF!</v>
      </c>
      <c r="BE91" s="29" t="e">
        <f t="shared" si="167"/>
        <v>#REF!</v>
      </c>
      <c r="BF91" s="29" t="e">
        <f t="shared" si="167"/>
        <v>#REF!</v>
      </c>
    </row>
    <row r="92" spans="3:16354"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BB92" s="29" t="e">
        <f>IF((#REF!+#REF!)&lt;0,-(#REF!+#REF!),-MIN(#REF!+#REF!,BB91))*$M$28</f>
        <v>#REF!</v>
      </c>
      <c r="BC92" s="29" t="e">
        <f>IF((#REF!+#REF!)&lt;0,-(#REF!+#REF!),-MIN(#REF!+#REF!,BC91))*$M$28</f>
        <v>#REF!</v>
      </c>
      <c r="BD92" s="29" t="e">
        <f>IF((#REF!+#REF!)&lt;0,-(#REF!+#REF!),-MIN(#REF!+#REF!,BD91))*$M$28</f>
        <v>#REF!</v>
      </c>
      <c r="BE92" s="29" t="e">
        <f>IF((#REF!+#REF!)&lt;0,-(#REF!+#REF!),-MIN(#REF!+#REF!,BE91))*$M$28</f>
        <v>#REF!</v>
      </c>
      <c r="BF92" s="29" t="e">
        <f>IF((#REF!+#REF!)&lt;0,-(#REF!+#REF!),-MIN(#REF!+#REF!,BF91))*$M$28</f>
        <v>#REF!</v>
      </c>
    </row>
    <row r="93" spans="3:16354"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BB93" s="63" t="e">
        <f t="shared" ref="BB93:BF93" si="168">SUM(BB91:BB92)</f>
        <v>#REF!</v>
      </c>
      <c r="BC93" s="63" t="e">
        <f t="shared" si="168"/>
        <v>#REF!</v>
      </c>
      <c r="BD93" s="63" t="e">
        <f t="shared" si="168"/>
        <v>#REF!</v>
      </c>
      <c r="BE93" s="63" t="e">
        <f t="shared" si="168"/>
        <v>#REF!</v>
      </c>
      <c r="BF93" s="63" t="e">
        <f t="shared" si="168"/>
        <v>#REF!</v>
      </c>
    </row>
    <row r="94" spans="3:16354"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BB94" s="29"/>
      <c r="BC94" s="29"/>
      <c r="BD94" s="29"/>
      <c r="BE94" s="29"/>
      <c r="BF94" s="29"/>
    </row>
    <row r="95" spans="3:16354"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BB95" s="29" t="e">
        <f t="shared" ref="BB95:BF95" si="169">-AVERAGE(BB93,BB91)*$M$27</f>
        <v>#REF!</v>
      </c>
      <c r="BC95" s="29" t="e">
        <f t="shared" si="169"/>
        <v>#REF!</v>
      </c>
      <c r="BD95" s="29" t="e">
        <f t="shared" si="169"/>
        <v>#REF!</v>
      </c>
      <c r="BE95" s="29" t="e">
        <f t="shared" si="169"/>
        <v>#REF!</v>
      </c>
      <c r="BF95" s="29" t="e">
        <f t="shared" si="169"/>
        <v>#REF!</v>
      </c>
    </row>
    <row r="96" spans="3:16354"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5:26"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5:26"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5:26"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5:26"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5:26"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5:26"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5:26"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5:26"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5:26"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5:26"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5:26"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5:26"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5:26"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5:26"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5:26"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5:26"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5:26"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5:26"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5:26"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5:26"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5:26"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5:26"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5:26"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5:26"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5:26"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5:26"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5:26"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</sheetData>
  <mergeCells count="3">
    <mergeCell ref="AH32:AP32"/>
    <mergeCell ref="AN68:AR68"/>
    <mergeCell ref="AN78:AR78"/>
  </mergeCells>
  <phoneticPr fontId="17" type="noConversion"/>
  <conditionalFormatting sqref="AN67:AR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7:AR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sqref="P16" xr:uid="{96682AA1-AE99-8D4C-94DD-3BD0A4604AFE}">
      <formula1>$AC$9:$AC$11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B2E80-5AC5-7845-BA50-8E59E7D76CC1}">
  <dimension ref="A1:K18"/>
  <sheetViews>
    <sheetView zoomScale="144" workbookViewId="0">
      <selection activeCell="B27" sqref="B27"/>
    </sheetView>
  </sheetViews>
  <sheetFormatPr baseColWidth="10" defaultRowHeight="15"/>
  <sheetData>
    <row r="1" spans="1:11">
      <c r="A1" s="21" t="s">
        <v>232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>
      <c r="A2" s="18"/>
      <c r="B2" s="18"/>
      <c r="C2" s="22" t="s">
        <v>127</v>
      </c>
      <c r="D2" s="18"/>
      <c r="E2" s="18"/>
      <c r="F2" s="18"/>
      <c r="G2" s="22" t="s">
        <v>128</v>
      </c>
      <c r="H2" s="18"/>
      <c r="I2" s="18"/>
      <c r="J2" s="22" t="s">
        <v>103</v>
      </c>
      <c r="K2" s="18"/>
    </row>
    <row r="3" spans="1:11">
      <c r="A3" s="20" t="s">
        <v>10</v>
      </c>
      <c r="B3" s="23" t="s">
        <v>11</v>
      </c>
      <c r="C3" s="74">
        <v>56180</v>
      </c>
      <c r="D3" s="18"/>
      <c r="E3" s="18"/>
      <c r="F3" s="18"/>
      <c r="G3" s="74">
        <f>'Vestis DCF'!B18</f>
        <v>0</v>
      </c>
      <c r="H3" s="223"/>
      <c r="I3" s="18"/>
      <c r="J3" s="74"/>
      <c r="K3" s="18"/>
    </row>
    <row r="4" spans="1:11">
      <c r="A4" s="27" t="s">
        <v>68</v>
      </c>
      <c r="B4" s="28"/>
      <c r="C4" s="73" t="e">
        <f>C3/F31</f>
        <v>#DIV/0!</v>
      </c>
      <c r="D4" s="18"/>
      <c r="E4" s="18"/>
      <c r="F4" s="18"/>
      <c r="G4" s="73" t="e">
        <f>G3/Q31</f>
        <v>#DIV/0!</v>
      </c>
      <c r="H4" s="18"/>
      <c r="I4" s="18"/>
      <c r="J4" s="73" t="e">
        <f>'Pro-Forma DCF Valuation_Updated'!B17/'Merger Model_Updated'!AJ31</f>
        <v>#DIV/0!</v>
      </c>
      <c r="K4" s="18"/>
    </row>
    <row r="5" spans="1:11">
      <c r="A5" s="27" t="s">
        <v>13</v>
      </c>
      <c r="B5" s="23" t="s">
        <v>11</v>
      </c>
      <c r="C5" s="29">
        <v>2480</v>
      </c>
      <c r="D5" s="18"/>
      <c r="E5" s="18"/>
      <c r="F5" s="18"/>
      <c r="G5" s="29">
        <v>192</v>
      </c>
      <c r="H5" s="18"/>
      <c r="I5" s="18"/>
      <c r="J5" s="29">
        <f>C5+G5+K14</f>
        <v>2672</v>
      </c>
      <c r="K5" s="18"/>
    </row>
    <row r="6" spans="1:11">
      <c r="A6" s="27" t="s">
        <v>16</v>
      </c>
      <c r="B6" s="23" t="s">
        <v>11</v>
      </c>
      <c r="C6" s="29">
        <v>88</v>
      </c>
      <c r="D6" s="18"/>
      <c r="E6" s="18"/>
      <c r="F6" s="18"/>
      <c r="G6" s="29">
        <v>14.3</v>
      </c>
      <c r="H6" s="18"/>
      <c r="I6" s="18"/>
      <c r="J6" s="29" t="e">
        <f>C6+G6-E15</f>
        <v>#VALUE!</v>
      </c>
      <c r="K6" s="18"/>
    </row>
    <row r="9" spans="1:11">
      <c r="A9" s="18" t="s">
        <v>228</v>
      </c>
      <c r="B9" s="20"/>
      <c r="C9" s="18">
        <v>457</v>
      </c>
      <c r="D9" s="20"/>
      <c r="E9" s="18" t="s">
        <v>226</v>
      </c>
      <c r="F9" s="18"/>
      <c r="G9" s="20"/>
      <c r="H9" s="267">
        <v>110</v>
      </c>
    </row>
    <row r="10" spans="1:11">
      <c r="A10" s="18" t="s">
        <v>229</v>
      </c>
      <c r="B10" s="18"/>
      <c r="C10" s="18">
        <v>81</v>
      </c>
      <c r="D10" s="18"/>
      <c r="E10" s="18" t="s">
        <v>227</v>
      </c>
      <c r="F10" s="18"/>
      <c r="G10" s="18"/>
      <c r="H10" s="266">
        <v>4.38</v>
      </c>
    </row>
    <row r="11" spans="1:11">
      <c r="A11" s="18" t="s">
        <v>216</v>
      </c>
      <c r="B11" s="18"/>
      <c r="C11" s="18">
        <f>140*0.25</f>
        <v>35</v>
      </c>
      <c r="D11" s="18"/>
      <c r="E11" s="18" t="s">
        <v>230</v>
      </c>
      <c r="F11" s="18"/>
      <c r="G11" s="18"/>
      <c r="H11" s="266">
        <f>C12/H9</f>
        <v>5.209090909090909</v>
      </c>
    </row>
    <row r="12" spans="1:11">
      <c r="A12" s="18" t="s">
        <v>225</v>
      </c>
      <c r="B12" s="20"/>
      <c r="C12" s="18">
        <f>SUM(C9:C11)</f>
        <v>573</v>
      </c>
      <c r="D12" s="18"/>
      <c r="E12" s="18" t="s">
        <v>231</v>
      </c>
      <c r="F12" s="18"/>
      <c r="G12" s="18"/>
      <c r="H12" s="266">
        <f>H11/H10-1</f>
        <v>0.18929016189290171</v>
      </c>
    </row>
    <row r="14" spans="1:11">
      <c r="A14" s="18" t="s">
        <v>239</v>
      </c>
      <c r="B14" s="20"/>
      <c r="C14" s="156">
        <f>'Merger Model_Updated'!I53</f>
        <v>1137.0852068999054</v>
      </c>
      <c r="D14" s="20"/>
      <c r="E14" s="18" t="s">
        <v>226</v>
      </c>
      <c r="F14" s="18"/>
      <c r="G14" s="20"/>
      <c r="H14" s="267">
        <v>108</v>
      </c>
    </row>
    <row r="15" spans="1:11">
      <c r="A15" s="18" t="s">
        <v>240</v>
      </c>
      <c r="B15" s="18"/>
      <c r="C15" s="156">
        <v>111</v>
      </c>
      <c r="D15" s="18"/>
      <c r="E15" s="18" t="s">
        <v>227</v>
      </c>
      <c r="F15" s="18"/>
      <c r="G15" s="18"/>
      <c r="H15" s="266">
        <v>4.38</v>
      </c>
    </row>
    <row r="16" spans="1:11">
      <c r="A16" s="18" t="s">
        <v>216</v>
      </c>
      <c r="B16" s="18"/>
      <c r="C16" s="156">
        <f>C15/2.5</f>
        <v>44.4</v>
      </c>
      <c r="D16" s="18"/>
      <c r="E16" s="18" t="s">
        <v>230</v>
      </c>
      <c r="F16" s="18"/>
      <c r="G16" s="18"/>
      <c r="H16" s="266">
        <f>C17/H14</f>
        <v>11.96745561944357</v>
      </c>
    </row>
    <row r="17" spans="1:8">
      <c r="A17" s="18" t="s">
        <v>225</v>
      </c>
      <c r="B17" s="20"/>
      <c r="C17" s="156">
        <f>SUM(C14:C16)</f>
        <v>1292.4852068999055</v>
      </c>
      <c r="D17" s="18"/>
      <c r="E17" s="18" t="s">
        <v>231</v>
      </c>
      <c r="F17" s="18"/>
      <c r="G17" s="18"/>
      <c r="H17" s="266">
        <f>H16/'Merger Model_Updated'!I61-1</f>
        <v>-3.6875315039175072E-2</v>
      </c>
    </row>
    <row r="18" spans="1:8">
      <c r="C18" s="15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25" zoomScaleNormal="90" workbookViewId="0">
      <pane xSplit="3" ySplit="5" topLeftCell="D21" activePane="bottomRight" state="frozen"/>
      <selection pane="topRight" activeCell="D1" sqref="D1"/>
      <selection pane="bottomLeft" activeCell="A6" sqref="A6"/>
      <selection pane="bottomRight" activeCell="D38" sqref="D38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6384" ht="4.5" customHeight="1"/>
    <row r="2" spans="2:16384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6384">
      <c r="B3" s="12"/>
      <c r="C3" s="13" t="s">
        <v>5</v>
      </c>
      <c r="D3" s="238" t="e">
        <f>#REF!+1</f>
        <v>#REF!</v>
      </c>
      <c r="E3" s="238" t="e">
        <f t="shared" ref="E3:I3" si="0">D3+1</f>
        <v>#REF!</v>
      </c>
      <c r="F3" s="238" t="e">
        <f t="shared" si="0"/>
        <v>#REF!</v>
      </c>
      <c r="G3" s="238" t="e">
        <f t="shared" si="0"/>
        <v>#REF!</v>
      </c>
      <c r="H3" s="238" t="e">
        <f t="shared" si="0"/>
        <v>#REF!</v>
      </c>
      <c r="I3" s="238" t="e">
        <f t="shared" si="0"/>
        <v>#REF!</v>
      </c>
    </row>
    <row r="4" spans="2:16384">
      <c r="B4" s="14"/>
      <c r="C4" s="6" t="s">
        <v>7</v>
      </c>
      <c r="D4" s="17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2:16384">
      <c r="B5" s="15"/>
      <c r="C5" s="6" t="s">
        <v>82</v>
      </c>
      <c r="D5" s="80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2:16384">
      <c r="C6" s="6" t="s">
        <v>104</v>
      </c>
      <c r="D6" s="80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2:16384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6384">
      <c r="C8" s="127" t="str">
        <f>'Merger Model_Updated'!P16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6384">
      <c r="C9" s="242" t="s">
        <v>55</v>
      </c>
      <c r="D9" s="2" cm="1">
        <f t="array" ref="D9:I9">'Merger Model_Updated'!AL48:AQ48</f>
        <v>2325.1928824672568</v>
      </c>
      <c r="E9" s="2">
        <v>2755.2444303325992</v>
      </c>
      <c r="F9" s="2">
        <v>3065.9682390122771</v>
      </c>
      <c r="G9" s="2">
        <v>3390.6612403956947</v>
      </c>
      <c r="H9" s="2">
        <v>3725.7091044666822</v>
      </c>
      <c r="I9" s="2">
        <v>4001.9211071048189</v>
      </c>
      <c r="J9" s="4"/>
      <c r="K9" s="4"/>
      <c r="L9" s="4"/>
      <c r="M9" s="4"/>
      <c r="N9" s="4"/>
    </row>
    <row r="10" spans="2:16384">
      <c r="C10" s="44" t="str">
        <f>'Merger Model_Updated'!C52</f>
        <v>Effective Tax Rate</v>
      </c>
      <c r="D10" s="220" cm="1">
        <f t="array" ref="D10:I10">'Merger Model_Updated'!AL52:AQ52</f>
        <v>0.26908382066276809</v>
      </c>
      <c r="E10" s="220">
        <v>0.26908382066276809</v>
      </c>
      <c r="F10" s="220">
        <v>0.26908382066276809</v>
      </c>
      <c r="G10" s="220">
        <v>0.26908382066276809</v>
      </c>
      <c r="H10" s="220">
        <v>0.26908382066276809</v>
      </c>
      <c r="I10" s="220">
        <v>0.26908382066276809</v>
      </c>
      <c r="J10" s="4"/>
      <c r="K10" s="4"/>
      <c r="L10" s="4"/>
      <c r="M10" s="4"/>
      <c r="N10" s="4"/>
    </row>
    <row r="11" spans="2:16384">
      <c r="C11" s="6" t="s">
        <v>199</v>
      </c>
      <c r="D11" s="2">
        <f>D9*(1-D10)</f>
        <v>1699.5210978750927</v>
      </c>
      <c r="E11" s="2">
        <f t="shared" ref="E11:I11" si="1">E9*(1-E10)</f>
        <v>2013.8527321588913</v>
      </c>
      <c r="F11" s="2">
        <f t="shared" si="1"/>
        <v>2240.9657912281546</v>
      </c>
      <c r="G11" s="2">
        <f t="shared" si="1"/>
        <v>2478.2891592568608</v>
      </c>
      <c r="H11" s="2">
        <f t="shared" si="1"/>
        <v>2723.181063958727</v>
      </c>
      <c r="I11" s="2">
        <f t="shared" si="1"/>
        <v>2925.0688856140791</v>
      </c>
      <c r="J11" s="4"/>
      <c r="K11" s="4"/>
      <c r="L11" s="4"/>
      <c r="M11" s="4"/>
      <c r="N11" s="4"/>
    </row>
    <row r="12" spans="2:16384">
      <c r="C12" s="44" t="str">
        <f>'Merger Model_Updated'!C54</f>
        <v>Plus: D&amp;A</v>
      </c>
      <c r="D12" s="2" cm="1">
        <f t="array" ref="D12:I12">'Merger Model_Updated'!AL54:AQ54</f>
        <v>523.13510136073319</v>
      </c>
      <c r="E12" s="2">
        <v>536.89097701641117</v>
      </c>
      <c r="F12" s="2">
        <v>551.27398526076809</v>
      </c>
      <c r="G12" s="2">
        <v>566.23326436201387</v>
      </c>
      <c r="H12" s="2">
        <v>581.75981238399106</v>
      </c>
      <c r="I12" s="2">
        <v>597.85792734857466</v>
      </c>
      <c r="J12" s="4"/>
      <c r="K12" s="4"/>
      <c r="L12" s="4"/>
      <c r="M12" s="4"/>
      <c r="N12" s="4"/>
    </row>
    <row r="13" spans="2:16384">
      <c r="C13" s="44" t="str" cm="1">
        <f t="array" ref="C13:C14">'Merger Model_Updated'!C56:C57</f>
        <v>Less: Changes in OWC</v>
      </c>
      <c r="D13" s="2" cm="1">
        <f t="array" ref="D13:I14">'Merger Model_Updated'!AL56:AQ57</f>
        <v>-36.523192589387577</v>
      </c>
      <c r="E13" s="2">
        <v>-33.576913276327346</v>
      </c>
      <c r="F13" s="2">
        <v>-31.631177965635285</v>
      </c>
      <c r="G13" s="2">
        <v>-30.440969730734849</v>
      </c>
      <c r="H13" s="2">
        <v>-29.824068539586875</v>
      </c>
      <c r="I13" s="2">
        <v>-29.645071074619739</v>
      </c>
      <c r="J13" s="4"/>
      <c r="K13" s="4"/>
      <c r="L13" s="4"/>
      <c r="M13" s="4"/>
      <c r="N13" s="4"/>
    </row>
    <row r="14" spans="2:16384">
      <c r="C14" s="44" t="str">
        <v>Less: CAPEX</v>
      </c>
      <c r="D14" s="2">
        <v>426.66118079531816</v>
      </c>
      <c r="E14" s="2">
        <v>439.49817473596175</v>
      </c>
      <c r="F14" s="2">
        <v>452.77789250425246</v>
      </c>
      <c r="G14" s="2">
        <v>466.51800208503255</v>
      </c>
      <c r="H14" s="2">
        <v>480.73696543729091</v>
      </c>
      <c r="I14" s="2">
        <v>495.4540770202608</v>
      </c>
      <c r="J14" s="4"/>
      <c r="K14" s="4"/>
      <c r="L14" s="4"/>
      <c r="M14" s="4"/>
      <c r="N14" s="4"/>
    </row>
    <row r="15" spans="2:16384">
      <c r="C15" s="243" t="s">
        <v>201</v>
      </c>
      <c r="D15" s="2">
        <f>D11+D12-D13-D14</f>
        <v>1832.5182110298952</v>
      </c>
      <c r="E15" s="2">
        <f t="shared" ref="E15:I15" si="2">E11+E12-E13-E14</f>
        <v>2144.8224477156687</v>
      </c>
      <c r="F15" s="2">
        <f t="shared" si="2"/>
        <v>2371.0930619503056</v>
      </c>
      <c r="G15" s="2">
        <f t="shared" si="2"/>
        <v>2608.4453912645768</v>
      </c>
      <c r="H15" s="2">
        <f t="shared" si="2"/>
        <v>2854.0279794450139</v>
      </c>
      <c r="I15" s="2">
        <f t="shared" si="2"/>
        <v>3057.1178070170131</v>
      </c>
      <c r="J15" s="2"/>
      <c r="K15" s="2"/>
      <c r="L15" s="2"/>
      <c r="M15" s="2"/>
    </row>
    <row r="16" spans="2:16384">
      <c r="B16" s="6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3">
      <c r="B17" s="10"/>
      <c r="C17" s="44" t="s">
        <v>83</v>
      </c>
      <c r="D17" s="2">
        <v>1</v>
      </c>
      <c r="E17" s="2">
        <f>D17+1</f>
        <v>2</v>
      </c>
      <c r="F17" s="2">
        <f t="shared" ref="F17:I17" si="3">E17+1</f>
        <v>3</v>
      </c>
      <c r="G17" s="2">
        <f t="shared" si="3"/>
        <v>4</v>
      </c>
      <c r="H17" s="2">
        <f t="shared" si="3"/>
        <v>5</v>
      </c>
      <c r="I17" s="2">
        <f t="shared" si="3"/>
        <v>6</v>
      </c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10"/>
    </row>
    <row r="18" spans="1:16383">
      <c r="B18" s="6"/>
      <c r="C18" s="44" t="s">
        <v>84</v>
      </c>
      <c r="D18" s="81">
        <f t="shared" ref="D18:I18" si="4">1/(1+$D$5)^D17</f>
        <v>0.9174311926605504</v>
      </c>
      <c r="E18" s="81">
        <f t="shared" si="4"/>
        <v>0.84167999326655996</v>
      </c>
      <c r="F18" s="81">
        <f t="shared" si="4"/>
        <v>0.77218348006106419</v>
      </c>
      <c r="G18" s="81">
        <f t="shared" si="4"/>
        <v>0.7084252110651964</v>
      </c>
      <c r="H18" s="81">
        <f t="shared" si="4"/>
        <v>0.64993138629834524</v>
      </c>
      <c r="I18" s="81">
        <f t="shared" si="4"/>
        <v>0.5962673268792158</v>
      </c>
      <c r="J18" s="4"/>
      <c r="K18" s="4"/>
      <c r="XEZ18" s="6"/>
    </row>
    <row r="19" spans="1:16383" s="6" customFormat="1">
      <c r="C19" s="6" t="s">
        <v>85</v>
      </c>
      <c r="D19" s="3">
        <f>D15*D18</f>
        <v>1681.2093679173349</v>
      </c>
      <c r="E19" s="3">
        <f t="shared" ref="E19:I19" si="5">E15*E18</f>
        <v>1805.2541433512906</v>
      </c>
      <c r="F19" s="3">
        <f t="shared" si="5"/>
        <v>1830.9188921254315</v>
      </c>
      <c r="G19" s="3">
        <f t="shared" si="5"/>
        <v>1847.8884768586465</v>
      </c>
      <c r="H19" s="3">
        <f t="shared" si="5"/>
        <v>1854.9223612149631</v>
      </c>
      <c r="I19" s="3">
        <f t="shared" si="5"/>
        <v>1822.8594627448847</v>
      </c>
      <c r="J19" s="4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</row>
    <row r="20" spans="1:16383" s="6" customFormat="1">
      <c r="C20" s="44" t="s">
        <v>86</v>
      </c>
      <c r="D20" s="2">
        <f>I19*(1+D6)/(D5-D6)</f>
        <v>31292.420777120522</v>
      </c>
      <c r="E20" s="1"/>
      <c r="F20" s="2"/>
      <c r="G20" s="2"/>
      <c r="H20" s="2"/>
      <c r="I20" s="2"/>
      <c r="J20" s="2"/>
      <c r="K20" s="2"/>
      <c r="L20" s="11"/>
      <c r="M20" s="76"/>
      <c r="N20" s="4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>
      <c r="A21" s="10"/>
      <c r="C21" s="6" t="s">
        <v>87</v>
      </c>
      <c r="D21" s="244">
        <f>D20+SUM(H19:I19)</f>
        <v>34970.202601080367</v>
      </c>
      <c r="E21" s="82"/>
      <c r="F21" s="82"/>
      <c r="G21" s="82"/>
      <c r="H21" s="82"/>
      <c r="I21" s="82"/>
      <c r="J21" s="82"/>
      <c r="K21" s="82"/>
      <c r="L21" s="11"/>
      <c r="M21" s="76"/>
    </row>
    <row r="22" spans="1:16383">
      <c r="A22" s="6"/>
      <c r="C22" s="44" t="s">
        <v>202</v>
      </c>
      <c r="D22" s="244">
        <f>'Merger Model_Updated'!L9</f>
        <v>4472</v>
      </c>
      <c r="E22" s="83"/>
      <c r="F22" s="82"/>
      <c r="G22" s="269"/>
      <c r="H22" s="269"/>
      <c r="I22" s="269"/>
      <c r="J22" s="269"/>
      <c r="K22" s="269"/>
      <c r="L22" s="84"/>
      <c r="M22" s="11"/>
      <c r="N22" s="76"/>
    </row>
    <row r="23" spans="1:16383">
      <c r="A23" s="6"/>
      <c r="C23" s="44" t="s">
        <v>203</v>
      </c>
      <c r="D23" s="244">
        <f>D21-D22</f>
        <v>30498.202601080367</v>
      </c>
      <c r="E23" s="83"/>
      <c r="F23" s="82"/>
      <c r="G23" s="237"/>
      <c r="H23" s="237"/>
      <c r="I23" s="237"/>
      <c r="J23" s="237"/>
      <c r="K23" s="237"/>
      <c r="L23" s="84"/>
      <c r="M23" s="11"/>
      <c r="N23" s="76"/>
    </row>
    <row r="24" spans="1:16383">
      <c r="A24" s="6"/>
      <c r="C24" s="44" t="s">
        <v>205</v>
      </c>
      <c r="D24" s="244">
        <f>'Merger Model_Updated'!AL60</f>
        <v>103.2018583095455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6" t="s">
        <v>206</v>
      </c>
      <c r="D25" s="244">
        <f>D23/D24</f>
        <v>295.51989761273012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C26" s="44" t="s">
        <v>56</v>
      </c>
      <c r="D26" s="244">
        <f>'Merger Model_Updated'!AL61</f>
        <v>15.390129220108774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6" t="s">
        <v>204</v>
      </c>
      <c r="D27" s="244">
        <f>D25/D26</f>
        <v>19.201911393089748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16"/>
      <c r="D28" s="85"/>
      <c r="E28" s="84"/>
      <c r="F28" s="86"/>
      <c r="G28" s="87"/>
      <c r="H28" s="87"/>
      <c r="I28" s="87"/>
      <c r="J28" s="87"/>
      <c r="K28" s="87"/>
      <c r="L28" s="84"/>
      <c r="M28" s="11"/>
      <c r="N28" s="76"/>
    </row>
    <row r="29" spans="1:16383">
      <c r="C29" s="88" t="s">
        <v>88</v>
      </c>
      <c r="D29" s="89"/>
      <c r="E29" s="89"/>
      <c r="F29" s="89"/>
      <c r="G29" s="89"/>
      <c r="H29" s="89"/>
      <c r="I29" s="90"/>
      <c r="K29" s="16"/>
      <c r="L29" s="91"/>
      <c r="M29" s="11"/>
      <c r="N29" s="76"/>
    </row>
    <row r="30" spans="1:16383">
      <c r="C30" s="98"/>
      <c r="D30" s="99"/>
      <c r="E30" s="104"/>
      <c r="F30" s="100"/>
      <c r="G30" s="117" t="str">
        <f>C6</f>
        <v>Terminal Growth Rate</v>
      </c>
      <c r="H30" s="100"/>
      <c r="I30" s="101"/>
      <c r="K30" s="16"/>
      <c r="L30" s="82"/>
      <c r="M30" s="76"/>
      <c r="N30" s="76"/>
    </row>
    <row r="31" spans="1:16383">
      <c r="C31" s="102"/>
      <c r="D31" s="103" t="e">
        <f>#REF!</f>
        <v>#REF!</v>
      </c>
      <c r="E31" s="131">
        <v>0.02</v>
      </c>
      <c r="F31" s="131">
        <v>2.5000000000000001E-2</v>
      </c>
      <c r="G31" s="131">
        <v>0.03</v>
      </c>
      <c r="H31" s="131">
        <v>3.5000000000000003E-2</v>
      </c>
      <c r="I31" s="132">
        <v>0.04</v>
      </c>
      <c r="K31" s="16"/>
      <c r="L31" s="94"/>
      <c r="M31" s="78"/>
      <c r="N31" s="76"/>
    </row>
    <row r="32" spans="1:16383" ht="14.25" customHeight="1">
      <c r="C32" s="95"/>
      <c r="D32" s="96">
        <v>7.9999999999999988E-2</v>
      </c>
      <c r="E32" s="133" t="e">
        <f t="dataTable" ref="E32:I36" dt2D="1" dtr="1" r1="D6" r2="D5"/>
        <v>#REF!</v>
      </c>
      <c r="F32" s="134" t="e">
        <v>#REF!</v>
      </c>
      <c r="G32" s="134" t="e">
        <v>#REF!</v>
      </c>
      <c r="H32" s="134" t="e">
        <v>#REF!</v>
      </c>
      <c r="I32" s="135" t="e">
        <v>#REF!</v>
      </c>
      <c r="K32" s="16"/>
      <c r="L32" s="82"/>
      <c r="M32" s="79"/>
      <c r="N32" s="76"/>
    </row>
    <row r="33" spans="3:14" ht="14.25" customHeight="1">
      <c r="C33" s="95"/>
      <c r="D33" s="96">
        <v>8.4999999999999992E-2</v>
      </c>
      <c r="E33" s="136" t="e">
        <v>#REF!</v>
      </c>
      <c r="F33" s="137" t="e">
        <v>#REF!</v>
      </c>
      <c r="G33" s="137" t="e">
        <v>#REF!</v>
      </c>
      <c r="H33" s="137" t="e">
        <v>#REF!</v>
      </c>
      <c r="I33" s="138" t="e">
        <v>#REF!</v>
      </c>
      <c r="K33" s="16"/>
      <c r="L33" s="82"/>
      <c r="M33" s="79"/>
      <c r="N33" s="76"/>
    </row>
    <row r="34" spans="3:14" ht="14.25" customHeight="1">
      <c r="C34" s="105" t="s">
        <v>82</v>
      </c>
      <c r="D34" s="96">
        <v>0.09</v>
      </c>
      <c r="E34" s="139" t="e">
        <v>#REF!</v>
      </c>
      <c r="F34" s="137" t="e">
        <v>#REF!</v>
      </c>
      <c r="G34" s="140" t="e">
        <v>#REF!</v>
      </c>
      <c r="H34" s="137" t="e">
        <v>#REF!</v>
      </c>
      <c r="I34" s="141" t="e">
        <v>#REF!</v>
      </c>
      <c r="K34" s="16"/>
      <c r="L34" s="82"/>
      <c r="M34" s="79"/>
      <c r="N34" s="76"/>
    </row>
    <row r="35" spans="3:14">
      <c r="C35" s="95"/>
      <c r="D35" s="96">
        <v>9.5000000000000001E-2</v>
      </c>
      <c r="E35" s="142" t="e">
        <v>#REF!</v>
      </c>
      <c r="F35" s="137" t="e">
        <v>#REF!</v>
      </c>
      <c r="G35" s="137" t="e">
        <v>#REF!</v>
      </c>
      <c r="H35" s="137" t="e">
        <v>#REF!</v>
      </c>
      <c r="I35" s="141" t="e">
        <v>#REF!</v>
      </c>
      <c r="K35" s="16"/>
      <c r="L35" s="82"/>
      <c r="M35" s="77"/>
      <c r="N35" s="77"/>
    </row>
    <row r="36" spans="3:14" ht="14.25" customHeight="1">
      <c r="C36" s="92"/>
      <c r="D36" s="93">
        <v>0.1</v>
      </c>
      <c r="E36" s="143" t="e">
        <v>#REF!</v>
      </c>
      <c r="F36" s="143" t="e">
        <v>#REF!</v>
      </c>
      <c r="G36" s="143" t="e">
        <v>#REF!</v>
      </c>
      <c r="H36" s="143" t="e">
        <v>#REF!</v>
      </c>
      <c r="I36" s="144" t="e">
        <v>#REF!</v>
      </c>
      <c r="K36" s="16"/>
      <c r="L36" s="82"/>
      <c r="M36" s="77"/>
      <c r="N36" s="77"/>
    </row>
    <row r="37" spans="3:14" ht="14.25" customHeight="1">
      <c r="C37" s="129"/>
      <c r="D37" s="130"/>
      <c r="E37" s="97"/>
      <c r="F37" s="97"/>
      <c r="G37" s="97"/>
      <c r="H37" s="97"/>
      <c r="I37" s="97"/>
      <c r="K37" s="16"/>
      <c r="L37" s="82"/>
      <c r="M37" s="77"/>
      <c r="N37" s="77"/>
    </row>
    <row r="38" spans="3:14">
      <c r="C38" s="16"/>
      <c r="D38" s="82"/>
      <c r="E38" s="82"/>
      <c r="F38" s="82"/>
      <c r="G38" s="82"/>
      <c r="H38" s="82"/>
      <c r="I38" s="82"/>
      <c r="J38" s="82"/>
      <c r="K38" s="82"/>
      <c r="L38" s="82"/>
      <c r="M38" s="77"/>
      <c r="N38" s="77"/>
    </row>
    <row r="39" spans="3:14">
      <c r="C39" s="88" t="s">
        <v>112</v>
      </c>
      <c r="D39" s="89"/>
      <c r="E39" s="89"/>
      <c r="F39" s="89"/>
      <c r="G39" s="89"/>
      <c r="H39" s="89"/>
      <c r="I39" s="90"/>
      <c r="J39" s="82"/>
      <c r="K39" s="82"/>
      <c r="L39" s="82"/>
      <c r="M39" s="77"/>
      <c r="N39" s="77"/>
    </row>
    <row r="40" spans="3:14">
      <c r="C40" s="98"/>
      <c r="D40" s="99"/>
      <c r="E40" s="104"/>
      <c r="F40" s="100"/>
      <c r="G40" s="117" t="str">
        <f>C6</f>
        <v>Terminal Growth Rate</v>
      </c>
      <c r="H40" s="100"/>
      <c r="I40" s="101"/>
      <c r="J40" s="82"/>
      <c r="K40" s="82"/>
      <c r="L40" s="82"/>
      <c r="M40" s="77"/>
      <c r="N40" s="77"/>
    </row>
    <row r="41" spans="3:14">
      <c r="C41" s="102"/>
      <c r="D41" s="103">
        <f>D35</f>
        <v>9.5000000000000001E-2</v>
      </c>
      <c r="E41" s="131">
        <v>0.02</v>
      </c>
      <c r="F41" s="131">
        <v>2.5000000000000001E-2</v>
      </c>
      <c r="G41" s="131">
        <v>0.03</v>
      </c>
      <c r="H41" s="131">
        <v>3.5000000000000003E-2</v>
      </c>
      <c r="I41" s="132">
        <v>0.04</v>
      </c>
      <c r="J41" s="82"/>
      <c r="K41" s="82"/>
      <c r="L41" s="82"/>
      <c r="M41" s="77"/>
      <c r="N41" s="77"/>
    </row>
    <row r="42" spans="3:14">
      <c r="C42" s="95"/>
      <c r="D42" s="96">
        <v>7.9999999999999988E-2</v>
      </c>
      <c r="E42" s="133" t="e">
        <f t="shared" ref="E42:I46" si="6">(E32-$D$55+$D$56-$D$57)/$D$62</f>
        <v>#REF!</v>
      </c>
      <c r="F42" s="134" t="e">
        <f t="shared" si="6"/>
        <v>#REF!</v>
      </c>
      <c r="G42" s="134" t="e">
        <f t="shared" si="6"/>
        <v>#REF!</v>
      </c>
      <c r="H42" s="134" t="e">
        <f t="shared" si="6"/>
        <v>#REF!</v>
      </c>
      <c r="I42" s="135" t="e">
        <f t="shared" si="6"/>
        <v>#REF!</v>
      </c>
      <c r="J42" s="82"/>
      <c r="K42" s="82"/>
      <c r="L42" s="82"/>
      <c r="M42" s="77"/>
      <c r="N42" s="77"/>
    </row>
    <row r="43" spans="3:14">
      <c r="C43" s="95"/>
      <c r="D43" s="96">
        <v>8.4999999999999992E-2</v>
      </c>
      <c r="E43" s="136" t="e">
        <f t="shared" si="6"/>
        <v>#REF!</v>
      </c>
      <c r="F43" s="137" t="e">
        <f t="shared" si="6"/>
        <v>#REF!</v>
      </c>
      <c r="G43" s="137" t="e">
        <f t="shared" si="6"/>
        <v>#REF!</v>
      </c>
      <c r="H43" s="137" t="e">
        <f t="shared" si="6"/>
        <v>#REF!</v>
      </c>
      <c r="I43" s="138" t="e">
        <f t="shared" si="6"/>
        <v>#REF!</v>
      </c>
      <c r="J43" s="82"/>
      <c r="K43" s="82"/>
      <c r="L43" s="82"/>
      <c r="M43" s="77"/>
      <c r="N43" s="77"/>
    </row>
    <row r="44" spans="3:14">
      <c r="C44" s="105" t="s">
        <v>82</v>
      </c>
      <c r="D44" s="96">
        <v>0.09</v>
      </c>
      <c r="E44" s="139" t="e">
        <f t="shared" si="6"/>
        <v>#REF!</v>
      </c>
      <c r="F44" s="137" t="e">
        <f t="shared" si="6"/>
        <v>#REF!</v>
      </c>
      <c r="G44" s="140" t="e">
        <f t="shared" si="6"/>
        <v>#REF!</v>
      </c>
      <c r="H44" s="137" t="e">
        <f t="shared" si="6"/>
        <v>#REF!</v>
      </c>
      <c r="I44" s="141" t="e">
        <f t="shared" si="6"/>
        <v>#REF!</v>
      </c>
      <c r="J44" s="82"/>
      <c r="K44" s="82"/>
      <c r="L44" s="82"/>
      <c r="M44" s="77"/>
      <c r="N44" s="77"/>
    </row>
    <row r="45" spans="3:14">
      <c r="C45" s="95"/>
      <c r="D45" s="96">
        <v>9.5000000000000001E-2</v>
      </c>
      <c r="E45" s="142" t="e">
        <f t="shared" si="6"/>
        <v>#REF!</v>
      </c>
      <c r="F45" s="137" t="e">
        <f t="shared" si="6"/>
        <v>#REF!</v>
      </c>
      <c r="G45" s="137" t="e">
        <f t="shared" si="6"/>
        <v>#REF!</v>
      </c>
      <c r="H45" s="137" t="e">
        <f t="shared" si="6"/>
        <v>#REF!</v>
      </c>
      <c r="I45" s="141" t="e">
        <f t="shared" si="6"/>
        <v>#REF!</v>
      </c>
      <c r="J45" s="77"/>
      <c r="K45" s="77"/>
      <c r="L45" s="77"/>
      <c r="M45" s="77"/>
      <c r="N45" s="77"/>
    </row>
    <row r="46" spans="3:14">
      <c r="C46" s="92"/>
      <c r="D46" s="93">
        <v>0.1</v>
      </c>
      <c r="E46" s="143" t="e">
        <f t="shared" si="6"/>
        <v>#REF!</v>
      </c>
      <c r="F46" s="143" t="e">
        <f t="shared" si="6"/>
        <v>#REF!</v>
      </c>
      <c r="G46" s="143" t="e">
        <f t="shared" si="6"/>
        <v>#REF!</v>
      </c>
      <c r="H46" s="143" t="e">
        <f t="shared" si="6"/>
        <v>#REF!</v>
      </c>
      <c r="I46" s="144" t="e">
        <f t="shared" si="6"/>
        <v>#REF!</v>
      </c>
      <c r="J46" s="77"/>
      <c r="K46" s="77"/>
      <c r="L46" s="77"/>
      <c r="M46" s="77"/>
      <c r="N46" s="77"/>
    </row>
    <row r="47" spans="3:14"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C49" s="88" t="s">
        <v>90</v>
      </c>
      <c r="D49" s="88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107" t="s">
        <v>91</v>
      </c>
      <c r="D50" s="108">
        <f>D5</f>
        <v>0.09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92</v>
      </c>
      <c r="D51" s="108">
        <f>D6</f>
        <v>0.03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93</v>
      </c>
      <c r="D52" s="109">
        <f>SUM(D19:I19)</f>
        <v>10843.05270421255</v>
      </c>
    </row>
    <row r="53" spans="3:14">
      <c r="C53" s="107" t="s">
        <v>94</v>
      </c>
      <c r="D53" s="109" t="e">
        <f>#REF!</f>
        <v>#REF!</v>
      </c>
    </row>
    <row r="54" spans="3:14">
      <c r="C54" s="107" t="s">
        <v>95</v>
      </c>
      <c r="D54" s="109" t="e">
        <f>D52+D53</f>
        <v>#REF!</v>
      </c>
    </row>
    <row r="55" spans="3:14">
      <c r="C55" s="110" t="s">
        <v>101</v>
      </c>
      <c r="D55" s="109">
        <f>-'Merger Model_Updated'!L9</f>
        <v>-4472</v>
      </c>
    </row>
    <row r="56" spans="3:14">
      <c r="C56" s="110" t="s">
        <v>102</v>
      </c>
      <c r="D56" s="109">
        <f>'Merger Model_Updated'!L10</f>
        <v>43.181985952543805</v>
      </c>
    </row>
    <row r="57" spans="3:14">
      <c r="C57" s="110" t="s">
        <v>18</v>
      </c>
      <c r="D57" s="109">
        <f>'Merger Model_Updated'!L11</f>
        <v>0</v>
      </c>
    </row>
    <row r="58" spans="3:14">
      <c r="C58" s="107" t="s">
        <v>96</v>
      </c>
      <c r="D58" s="109" t="e">
        <f>D54-D55+D56-D57</f>
        <v>#REF!</v>
      </c>
    </row>
    <row r="59" spans="3:14">
      <c r="C59" s="111" t="s">
        <v>97</v>
      </c>
      <c r="D59" s="112" t="e">
        <f>D58/D62</f>
        <v>#REF!</v>
      </c>
    </row>
    <row r="60" spans="3:14">
      <c r="C60" s="107" t="s">
        <v>98</v>
      </c>
      <c r="D60" s="113">
        <v>165.05</v>
      </c>
    </row>
    <row r="61" spans="3:14">
      <c r="C61" s="111" t="s">
        <v>99</v>
      </c>
      <c r="D61" s="114" t="e">
        <f>D59/D60-1</f>
        <v>#REF!</v>
      </c>
    </row>
    <row r="62" spans="3:14">
      <c r="C62" s="115" t="s">
        <v>100</v>
      </c>
      <c r="D62" s="116">
        <f>'[3]JAZZ PNL'!BB68</f>
        <v>58.393000000000001</v>
      </c>
    </row>
  </sheetData>
  <mergeCells count="1">
    <mergeCell ref="G22:K22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1 M22:M29">
    <cfRule type="expression" dxfId="0" priority="4">
      <formula>_xlfn.ISFORMULA(L20)</formula>
    </cfRule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E49" sqref="E49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27" t="str">
        <f>'Pro-Forma DCF Valuation_Updated'!C8</f>
        <v>Base</v>
      </c>
      <c r="B1" s="274" t="s">
        <v>50</v>
      </c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6"/>
    </row>
    <row r="2" spans="1:16" s="189" customFormat="1" ht="16" thickBot="1">
      <c r="A2" s="183" t="str">
        <f>'Merger Model_Updated'!C63</f>
        <v>Accretion/Dilution analysis</v>
      </c>
      <c r="B2" s="191">
        <v>2021</v>
      </c>
      <c r="C2" s="191">
        <v>2022</v>
      </c>
      <c r="D2" s="191">
        <v>2023</v>
      </c>
      <c r="E2" s="191">
        <v>2024</v>
      </c>
      <c r="F2" s="198">
        <v>2025</v>
      </c>
      <c r="G2" s="191">
        <v>2026</v>
      </c>
      <c r="H2" s="191">
        <v>2027</v>
      </c>
      <c r="I2" s="191">
        <v>2028</v>
      </c>
      <c r="J2" s="191">
        <v>2029</v>
      </c>
      <c r="K2" s="191">
        <v>2030</v>
      </c>
      <c r="L2" s="191">
        <v>2031</v>
      </c>
      <c r="M2" s="191">
        <v>2032</v>
      </c>
      <c r="N2" s="191">
        <v>2033</v>
      </c>
      <c r="O2" s="191">
        <v>2034</v>
      </c>
      <c r="P2" s="192">
        <v>2035</v>
      </c>
    </row>
    <row r="3" spans="1:16" ht="16" thickBot="1">
      <c r="A3" s="184" t="str">
        <f>'Merger Model_Updated'!C64</f>
        <v>EPS Accretion/(Dilution)</v>
      </c>
      <c r="B3" s="185"/>
      <c r="C3" s="186" t="e">
        <f>'Merger Model_Updated'!#REF!</f>
        <v>#REF!</v>
      </c>
      <c r="D3" s="186" t="e">
        <f>'Merger Model_Updated'!#REF!</f>
        <v>#REF!</v>
      </c>
      <c r="E3" s="186" t="e">
        <f>'Merger Model_Updated'!#REF!</f>
        <v>#REF!</v>
      </c>
      <c r="F3" s="199" t="e">
        <f>'Merger Model_Updated'!#REF!</f>
        <v>#REF!</v>
      </c>
      <c r="G3" s="187" t="e">
        <f>'Merger Model_Updated'!#REF!</f>
        <v>#REF!</v>
      </c>
      <c r="H3" s="187" t="e">
        <f>'Merger Model_Updated'!#REF!</f>
        <v>#REF!</v>
      </c>
      <c r="I3" s="187" t="e">
        <f>'Merger Model_Updated'!#REF!</f>
        <v>#REF!</v>
      </c>
      <c r="J3" s="187" t="e">
        <f>'Merger Model_Updated'!#REF!</f>
        <v>#REF!</v>
      </c>
      <c r="K3" s="187" t="e">
        <f>'Merger Model_Updated'!#REF!</f>
        <v>#REF!</v>
      </c>
      <c r="L3" s="187" t="e">
        <f>'Merger Model_Updated'!#REF!</f>
        <v>#REF!</v>
      </c>
      <c r="M3" s="187" t="e">
        <f>'Merger Model_Updated'!#REF!</f>
        <v>#REF!</v>
      </c>
      <c r="N3" s="187" t="e">
        <f>'Merger Model_Updated'!#REF!</f>
        <v>#REF!</v>
      </c>
      <c r="O3" s="187" t="e">
        <f>'Merger Model_Updated'!#REF!</f>
        <v>#REF!</v>
      </c>
      <c r="P3" s="188" t="e">
        <f>'Merger Model_Updated'!#REF!</f>
        <v>#REF!</v>
      </c>
    </row>
    <row r="4" spans="1:16">
      <c r="A4" s="160"/>
      <c r="B4" s="18"/>
      <c r="C4" s="18"/>
      <c r="D4" s="18"/>
      <c r="E4" s="18"/>
      <c r="F4" s="182"/>
      <c r="G4" s="18"/>
      <c r="H4" s="18"/>
      <c r="I4" s="18"/>
      <c r="J4" s="18"/>
      <c r="K4" s="18"/>
      <c r="L4" s="18"/>
      <c r="M4" s="18"/>
      <c r="N4" s="18"/>
      <c r="O4" s="18"/>
      <c r="P4" s="161"/>
    </row>
    <row r="5" spans="1:16" s="189" customFormat="1">
      <c r="A5" s="190" t="e">
        <f>'Merger Model_Updated'!#REF!</f>
        <v>#REF!</v>
      </c>
      <c r="B5" s="193">
        <v>2021</v>
      </c>
      <c r="C5" s="194">
        <v>2022</v>
      </c>
      <c r="D5" s="194">
        <v>2023</v>
      </c>
      <c r="E5" s="194">
        <v>2024</v>
      </c>
      <c r="F5" s="193">
        <v>2025</v>
      </c>
      <c r="G5" s="194">
        <v>2026</v>
      </c>
      <c r="H5" s="194">
        <v>2027</v>
      </c>
      <c r="I5" s="194">
        <v>2028</v>
      </c>
      <c r="J5" s="194">
        <v>2029</v>
      </c>
      <c r="K5" s="194">
        <v>2030</v>
      </c>
      <c r="L5" s="194">
        <v>2031</v>
      </c>
      <c r="M5" s="194">
        <v>2032</v>
      </c>
      <c r="N5" s="194">
        <v>2033</v>
      </c>
      <c r="O5" s="194">
        <v>2034</v>
      </c>
      <c r="P5" s="195">
        <v>2035</v>
      </c>
    </row>
    <row r="6" spans="1:16">
      <c r="A6" s="160"/>
      <c r="B6" s="29"/>
      <c r="C6" s="29"/>
      <c r="D6" s="29"/>
      <c r="E6" s="29"/>
      <c r="F6" s="200"/>
      <c r="G6" s="29"/>
      <c r="H6" s="29"/>
      <c r="I6" s="29"/>
      <c r="J6" s="29"/>
      <c r="K6" s="29"/>
      <c r="L6" s="29"/>
      <c r="M6" s="29"/>
      <c r="N6" s="29"/>
      <c r="O6" s="29"/>
      <c r="P6" s="162"/>
    </row>
    <row r="7" spans="1:16">
      <c r="A7" s="163" t="e">
        <f>'Merger Model_Updated'!#REF!</f>
        <v>#REF!</v>
      </c>
      <c r="B7" s="29"/>
      <c r="C7" s="29"/>
      <c r="D7" s="29"/>
      <c r="E7" s="29"/>
      <c r="F7" s="200"/>
      <c r="G7" s="29"/>
      <c r="H7" s="29"/>
      <c r="I7" s="29"/>
      <c r="J7" s="29"/>
      <c r="K7" s="29"/>
      <c r="L7" s="29"/>
      <c r="M7" s="29"/>
      <c r="N7" s="29"/>
      <c r="O7" s="29"/>
      <c r="P7" s="162"/>
    </row>
    <row r="8" spans="1:16">
      <c r="A8" s="164" t="e">
        <f>'Merger Model_Updated'!#REF!</f>
        <v>#REF!</v>
      </c>
      <c r="B8" s="29" t="e">
        <f>'Merger Model_Updated'!#REF!</f>
        <v>#REF!</v>
      </c>
      <c r="C8" s="29" t="e">
        <f>'Merger Model_Updated'!#REF!</f>
        <v>#REF!</v>
      </c>
      <c r="D8" s="29" t="e">
        <f>'Merger Model_Updated'!#REF!</f>
        <v>#REF!</v>
      </c>
      <c r="E8" s="29" t="e">
        <f>'Merger Model_Updated'!#REF!</f>
        <v>#REF!</v>
      </c>
      <c r="F8" s="200" t="e">
        <f>'Merger Model_Updated'!#REF!</f>
        <v>#REF!</v>
      </c>
      <c r="G8" s="29" t="e">
        <f>'Merger Model_Updated'!#REF!</f>
        <v>#REF!</v>
      </c>
      <c r="H8" s="29" t="e">
        <f>'Merger Model_Updated'!#REF!</f>
        <v>#REF!</v>
      </c>
      <c r="I8" s="29" t="e">
        <f>'Merger Model_Updated'!#REF!</f>
        <v>#REF!</v>
      </c>
      <c r="J8" s="29" t="e">
        <f>'Merger Model_Updated'!#REF!</f>
        <v>#REF!</v>
      </c>
      <c r="K8" s="29" t="e">
        <f>'Merger Model_Updated'!#REF!</f>
        <v>#REF!</v>
      </c>
      <c r="L8" s="29" t="e">
        <f>'Merger Model_Updated'!#REF!</f>
        <v>#REF!</v>
      </c>
      <c r="M8" s="29" t="e">
        <f>'Merger Model_Updated'!#REF!</f>
        <v>#REF!</v>
      </c>
      <c r="N8" s="29" t="e">
        <f>'Merger Model_Updated'!#REF!</f>
        <v>#REF!</v>
      </c>
      <c r="O8" s="29" t="e">
        <f>'Merger Model_Updated'!#REF!</f>
        <v>#REF!</v>
      </c>
      <c r="P8" s="162" t="e">
        <f>'Merger Model_Updated'!#REF!</f>
        <v>#REF!</v>
      </c>
    </row>
    <row r="9" spans="1:16">
      <c r="A9" s="164" t="e">
        <f>'Merger Model_Updated'!#REF!</f>
        <v>#REF!</v>
      </c>
      <c r="B9" s="29" t="e">
        <f>'Merger Model_Updated'!#REF!</f>
        <v>#REF!</v>
      </c>
      <c r="C9" s="29" t="e">
        <f>'Merger Model_Updated'!#REF!</f>
        <v>#REF!</v>
      </c>
      <c r="D9" s="29" t="e">
        <f>'Merger Model_Updated'!#REF!</f>
        <v>#REF!</v>
      </c>
      <c r="E9" s="29" t="e">
        <f>'Merger Model_Updated'!#REF!</f>
        <v>#REF!</v>
      </c>
      <c r="F9" s="200" t="e">
        <f>'Merger Model_Updated'!#REF!</f>
        <v>#REF!</v>
      </c>
      <c r="G9" s="29" t="e">
        <f>'Merger Model_Updated'!#REF!</f>
        <v>#REF!</v>
      </c>
      <c r="H9" s="29" t="e">
        <f>'Merger Model_Updated'!#REF!</f>
        <v>#REF!</v>
      </c>
      <c r="I9" s="29" t="e">
        <f>'Merger Model_Updated'!#REF!</f>
        <v>#REF!</v>
      </c>
      <c r="J9" s="29" t="e">
        <f>'Merger Model_Updated'!#REF!</f>
        <v>#REF!</v>
      </c>
      <c r="K9" s="29" t="e">
        <f>'Merger Model_Updated'!#REF!</f>
        <v>#REF!</v>
      </c>
      <c r="L9" s="29" t="e">
        <f>'Merger Model_Updated'!#REF!</f>
        <v>#REF!</v>
      </c>
      <c r="M9" s="29" t="e">
        <f>'Merger Model_Updated'!#REF!</f>
        <v>#REF!</v>
      </c>
      <c r="N9" s="29" t="e">
        <f>'Merger Model_Updated'!#REF!</f>
        <v>#REF!</v>
      </c>
      <c r="O9" s="29" t="e">
        <f>'Merger Model_Updated'!#REF!</f>
        <v>#REF!</v>
      </c>
      <c r="P9" s="162" t="e">
        <f>'Merger Model_Updated'!#REF!</f>
        <v>#REF!</v>
      </c>
    </row>
    <row r="10" spans="1:16">
      <c r="A10" s="164" t="e">
        <f>'Merger Model_Updated'!#REF!</f>
        <v>#REF!</v>
      </c>
      <c r="B10" s="29" t="e">
        <f>'Merger Model_Updated'!#REF!</f>
        <v>#REF!</v>
      </c>
      <c r="C10" s="29" t="e">
        <f>'Merger Model_Updated'!#REF!</f>
        <v>#REF!</v>
      </c>
      <c r="D10" s="29" t="e">
        <f>'Merger Model_Updated'!#REF!</f>
        <v>#REF!</v>
      </c>
      <c r="E10" s="29" t="e">
        <f>'Merger Model_Updated'!#REF!</f>
        <v>#REF!</v>
      </c>
      <c r="F10" s="200" t="e">
        <f>'Merger Model_Updated'!#REF!</f>
        <v>#REF!</v>
      </c>
      <c r="G10" s="29" t="e">
        <f>'Merger Model_Updated'!#REF!</f>
        <v>#REF!</v>
      </c>
      <c r="H10" s="29" t="e">
        <f>'Merger Model_Updated'!#REF!</f>
        <v>#REF!</v>
      </c>
      <c r="I10" s="29" t="e">
        <f>'Merger Model_Updated'!#REF!</f>
        <v>#REF!</v>
      </c>
      <c r="J10" s="29" t="e">
        <f>'Merger Model_Updated'!#REF!</f>
        <v>#REF!</v>
      </c>
      <c r="K10" s="29" t="e">
        <f>'Merger Model_Updated'!#REF!</f>
        <v>#REF!</v>
      </c>
      <c r="L10" s="29" t="e">
        <f>'Merger Model_Updated'!#REF!</f>
        <v>#REF!</v>
      </c>
      <c r="M10" s="29" t="e">
        <f>'Merger Model_Updated'!#REF!</f>
        <v>#REF!</v>
      </c>
      <c r="N10" s="29" t="e">
        <f>'Merger Model_Updated'!#REF!</f>
        <v>#REF!</v>
      </c>
      <c r="O10" s="29" t="e">
        <f>'Merger Model_Updated'!#REF!</f>
        <v>#REF!</v>
      </c>
      <c r="P10" s="162" t="e">
        <f>'Merger Model_Updated'!#REF!</f>
        <v>#REF!</v>
      </c>
    </row>
    <row r="11" spans="1:16">
      <c r="A11" s="164" t="e">
        <f>'Merger Model_Updated'!#REF!</f>
        <v>#REF!</v>
      </c>
      <c r="B11" s="29" t="e">
        <f>'Merger Model_Updated'!#REF!</f>
        <v>#REF!</v>
      </c>
      <c r="C11" s="29" t="e">
        <f>'Merger Model_Updated'!#REF!</f>
        <v>#REF!</v>
      </c>
      <c r="D11" s="29" t="e">
        <f>'Merger Model_Updated'!#REF!</f>
        <v>#REF!</v>
      </c>
      <c r="E11" s="29" t="e">
        <f>'Merger Model_Updated'!#REF!</f>
        <v>#REF!</v>
      </c>
      <c r="F11" s="200" t="e">
        <f>'Merger Model_Updated'!#REF!</f>
        <v>#REF!</v>
      </c>
      <c r="G11" s="29" t="e">
        <f>'Merger Model_Updated'!#REF!</f>
        <v>#REF!</v>
      </c>
      <c r="H11" s="29" t="e">
        <f>'Merger Model_Updated'!#REF!</f>
        <v>#REF!</v>
      </c>
      <c r="I11" s="29" t="e">
        <f>'Merger Model_Updated'!#REF!</f>
        <v>#REF!</v>
      </c>
      <c r="J11" s="29" t="e">
        <f>'Merger Model_Updated'!#REF!</f>
        <v>#REF!</v>
      </c>
      <c r="K11" s="29" t="e">
        <f>'Merger Model_Updated'!#REF!</f>
        <v>#REF!</v>
      </c>
      <c r="L11" s="29" t="e">
        <f>'Merger Model_Updated'!#REF!</f>
        <v>#REF!</v>
      </c>
      <c r="M11" s="29" t="e">
        <f>'Merger Model_Updated'!#REF!</f>
        <v>#REF!</v>
      </c>
      <c r="N11" s="29" t="e">
        <f>'Merger Model_Updated'!#REF!</f>
        <v>#REF!</v>
      </c>
      <c r="O11" s="29" t="e">
        <f>'Merger Model_Updated'!#REF!</f>
        <v>#REF!</v>
      </c>
      <c r="P11" s="162" t="e">
        <f>'Merger Model_Updated'!#REF!</f>
        <v>#REF!</v>
      </c>
    </row>
    <row r="12" spans="1:16">
      <c r="A12" s="164" t="e">
        <f>'Merger Model_Updated'!#REF!</f>
        <v>#REF!</v>
      </c>
      <c r="B12" s="29" t="e">
        <f>'Merger Model_Updated'!#REF!</f>
        <v>#REF!</v>
      </c>
      <c r="C12" s="29" t="e">
        <f>'Merger Model_Updated'!#REF!</f>
        <v>#REF!</v>
      </c>
      <c r="D12" s="29" t="e">
        <f>'Merger Model_Updated'!#REF!</f>
        <v>#REF!</v>
      </c>
      <c r="E12" s="29" t="e">
        <f>'Merger Model_Updated'!#REF!</f>
        <v>#REF!</v>
      </c>
      <c r="F12" s="200" t="e">
        <f>'Merger Model_Updated'!#REF!</f>
        <v>#REF!</v>
      </c>
      <c r="G12" s="29" t="e">
        <f>'Merger Model_Updated'!#REF!</f>
        <v>#REF!</v>
      </c>
      <c r="H12" s="29" t="e">
        <f>'Merger Model_Updated'!#REF!</f>
        <v>#REF!</v>
      </c>
      <c r="I12" s="29" t="e">
        <f>'Merger Model_Updated'!#REF!</f>
        <v>#REF!</v>
      </c>
      <c r="J12" s="29" t="e">
        <f>'Merger Model_Updated'!#REF!</f>
        <v>#REF!</v>
      </c>
      <c r="K12" s="29" t="e">
        <f>'Merger Model_Updated'!#REF!</f>
        <v>#REF!</v>
      </c>
      <c r="L12" s="29" t="e">
        <f>'Merger Model_Updated'!#REF!</f>
        <v>#REF!</v>
      </c>
      <c r="M12" s="29" t="e">
        <f>'Merger Model_Updated'!#REF!</f>
        <v>#REF!</v>
      </c>
      <c r="N12" s="29" t="e">
        <f>'Merger Model_Updated'!#REF!</f>
        <v>#REF!</v>
      </c>
      <c r="O12" s="29" t="e">
        <f>'Merger Model_Updated'!#REF!</f>
        <v>#REF!</v>
      </c>
      <c r="P12" s="162" t="e">
        <f>'Merger Model_Updated'!#REF!</f>
        <v>#REF!</v>
      </c>
    </row>
    <row r="13" spans="1:16">
      <c r="A13" s="164" t="e">
        <f>'Merger Model_Updated'!#REF!</f>
        <v>#REF!</v>
      </c>
      <c r="B13" s="29" t="e">
        <f>'Merger Model_Updated'!#REF!</f>
        <v>#REF!</v>
      </c>
      <c r="C13" s="29" t="e">
        <f>'Merger Model_Updated'!#REF!</f>
        <v>#REF!</v>
      </c>
      <c r="D13" s="29" t="e">
        <f>'Merger Model_Updated'!#REF!</f>
        <v>#REF!</v>
      </c>
      <c r="E13" s="29" t="e">
        <f>'Merger Model_Updated'!#REF!</f>
        <v>#REF!</v>
      </c>
      <c r="F13" s="200" t="e">
        <f>'Merger Model_Updated'!#REF!</f>
        <v>#REF!</v>
      </c>
      <c r="G13" s="29" t="e">
        <f>'Merger Model_Updated'!#REF!</f>
        <v>#REF!</v>
      </c>
      <c r="H13" s="29" t="e">
        <f>'Merger Model_Updated'!#REF!</f>
        <v>#REF!</v>
      </c>
      <c r="I13" s="29" t="e">
        <f>'Merger Model_Updated'!#REF!</f>
        <v>#REF!</v>
      </c>
      <c r="J13" s="29" t="e">
        <f>'Merger Model_Updated'!#REF!</f>
        <v>#REF!</v>
      </c>
      <c r="K13" s="29" t="e">
        <f>'Merger Model_Updated'!#REF!</f>
        <v>#REF!</v>
      </c>
      <c r="L13" s="29" t="e">
        <f>'Merger Model_Updated'!#REF!</f>
        <v>#REF!</v>
      </c>
      <c r="M13" s="29" t="e">
        <f>'Merger Model_Updated'!#REF!</f>
        <v>#REF!</v>
      </c>
      <c r="N13" s="29" t="e">
        <f>'Merger Model_Updated'!#REF!</f>
        <v>#REF!</v>
      </c>
      <c r="O13" s="29" t="e">
        <f>'Merger Model_Updated'!#REF!</f>
        <v>#REF!</v>
      </c>
      <c r="P13" s="162" t="e">
        <f>'Merger Model_Updated'!#REF!</f>
        <v>#REF!</v>
      </c>
    </row>
    <row r="14" spans="1:16">
      <c r="A14" s="165" t="e">
        <f>'Merger Model_Updated'!#REF!</f>
        <v>#REF!</v>
      </c>
      <c r="B14" s="29" t="e">
        <f>'Merger Model_Updated'!#REF!</f>
        <v>#REF!</v>
      </c>
      <c r="C14" s="29" t="e">
        <f>'Merger Model_Updated'!#REF!</f>
        <v>#REF!</v>
      </c>
      <c r="D14" s="29" t="e">
        <f>'Merger Model_Updated'!#REF!</f>
        <v>#REF!</v>
      </c>
      <c r="E14" s="29" t="e">
        <f>'Merger Model_Updated'!#REF!</f>
        <v>#REF!</v>
      </c>
      <c r="F14" s="200" t="e">
        <f>'Merger Model_Updated'!#REF!</f>
        <v>#REF!</v>
      </c>
      <c r="G14" s="29" t="e">
        <f>'Merger Model_Updated'!#REF!</f>
        <v>#REF!</v>
      </c>
      <c r="H14" s="29" t="e">
        <f>'Merger Model_Updated'!#REF!</f>
        <v>#REF!</v>
      </c>
      <c r="I14" s="29" t="e">
        <f>'Merger Model_Updated'!#REF!</f>
        <v>#REF!</v>
      </c>
      <c r="J14" s="29" t="e">
        <f>'Merger Model_Updated'!#REF!</f>
        <v>#REF!</v>
      </c>
      <c r="K14" s="29" t="e">
        <f>'Merger Model_Updated'!#REF!</f>
        <v>#REF!</v>
      </c>
      <c r="L14" s="29" t="e">
        <f>'Merger Model_Updated'!#REF!</f>
        <v>#REF!</v>
      </c>
      <c r="M14" s="29" t="e">
        <f>'Merger Model_Updated'!#REF!</f>
        <v>#REF!</v>
      </c>
      <c r="N14" s="29" t="e">
        <f>'Merger Model_Updated'!#REF!</f>
        <v>#REF!</v>
      </c>
      <c r="O14" s="29" t="e">
        <f>'Merger Model_Updated'!#REF!</f>
        <v>#REF!</v>
      </c>
      <c r="P14" s="162" t="e">
        <f>'Merger Model_Updated'!#REF!</f>
        <v>#REF!</v>
      </c>
    </row>
    <row r="15" spans="1:16">
      <c r="A15" s="165" t="e">
        <f>'Merger Model_Updated'!#REF!</f>
        <v>#REF!</v>
      </c>
      <c r="B15" s="29" t="e">
        <f>'Merger Model_Updated'!#REF!</f>
        <v>#REF!</v>
      </c>
      <c r="C15" s="29" t="e">
        <f>'Merger Model_Updated'!#REF!</f>
        <v>#REF!</v>
      </c>
      <c r="D15" s="29" t="e">
        <f>'Merger Model_Updated'!#REF!</f>
        <v>#REF!</v>
      </c>
      <c r="E15" s="29" t="e">
        <f>'Merger Model_Updated'!#REF!</f>
        <v>#REF!</v>
      </c>
      <c r="F15" s="200" t="e">
        <f>'Merger Model_Updated'!#REF!</f>
        <v>#REF!</v>
      </c>
      <c r="G15" s="29" t="e">
        <f>'Merger Model_Updated'!#REF!</f>
        <v>#REF!</v>
      </c>
      <c r="H15" s="29" t="e">
        <f>'Merger Model_Updated'!#REF!</f>
        <v>#REF!</v>
      </c>
      <c r="I15" s="29" t="e">
        <f>'Merger Model_Updated'!#REF!</f>
        <v>#REF!</v>
      </c>
      <c r="J15" s="29" t="e">
        <f>'Merger Model_Updated'!#REF!</f>
        <v>#REF!</v>
      </c>
      <c r="K15" s="29" t="e">
        <f>'Merger Model_Updated'!#REF!</f>
        <v>#REF!</v>
      </c>
      <c r="L15" s="29" t="e">
        <f>'Merger Model_Updated'!#REF!</f>
        <v>#REF!</v>
      </c>
      <c r="M15" s="29" t="e">
        <f>'Merger Model_Updated'!#REF!</f>
        <v>#REF!</v>
      </c>
      <c r="N15" s="29" t="e">
        <f>'Merger Model_Updated'!#REF!</f>
        <v>#REF!</v>
      </c>
      <c r="O15" s="29" t="e">
        <f>'Merger Model_Updated'!#REF!</f>
        <v>#REF!</v>
      </c>
      <c r="P15" s="162" t="e">
        <f>'Merger Model_Updated'!#REF!</f>
        <v>#REF!</v>
      </c>
    </row>
    <row r="16" spans="1:16">
      <c r="A16" s="164" t="e">
        <f>'Merger Model_Updated'!#REF!</f>
        <v>#REF!</v>
      </c>
      <c r="B16" s="29" t="e">
        <f>'Merger Model_Updated'!#REF!</f>
        <v>#REF!</v>
      </c>
      <c r="C16" s="29" t="e">
        <f>'Merger Model_Updated'!#REF!</f>
        <v>#REF!</v>
      </c>
      <c r="D16" s="29" t="e">
        <f>'Merger Model_Updated'!#REF!</f>
        <v>#REF!</v>
      </c>
      <c r="E16" s="29" t="e">
        <f>'Merger Model_Updated'!#REF!</f>
        <v>#REF!</v>
      </c>
      <c r="F16" s="200" t="e">
        <f>'Merger Model_Updated'!#REF!</f>
        <v>#REF!</v>
      </c>
      <c r="G16" s="29" t="e">
        <f>'Merger Model_Updated'!#REF!</f>
        <v>#REF!</v>
      </c>
      <c r="H16" s="29" t="e">
        <f>'Merger Model_Updated'!#REF!</f>
        <v>#REF!</v>
      </c>
      <c r="I16" s="29" t="e">
        <f>'Merger Model_Updated'!#REF!</f>
        <v>#REF!</v>
      </c>
      <c r="J16" s="29" t="e">
        <f>'Merger Model_Updated'!#REF!</f>
        <v>#REF!</v>
      </c>
      <c r="K16" s="29" t="e">
        <f>'Merger Model_Updated'!#REF!</f>
        <v>#REF!</v>
      </c>
      <c r="L16" s="29" t="e">
        <f>'Merger Model_Updated'!#REF!</f>
        <v>#REF!</v>
      </c>
      <c r="M16" s="29" t="e">
        <f>'Merger Model_Updated'!#REF!</f>
        <v>#REF!</v>
      </c>
      <c r="N16" s="29" t="e">
        <f>'Merger Model_Updated'!#REF!</f>
        <v>#REF!</v>
      </c>
      <c r="O16" s="29" t="e">
        <f>'Merger Model_Updated'!#REF!</f>
        <v>#REF!</v>
      </c>
      <c r="P16" s="162" t="e">
        <f>'Merger Model_Updated'!#REF!</f>
        <v>#REF!</v>
      </c>
    </row>
    <row r="17" spans="1:16">
      <c r="A17" s="166" t="e">
        <f>'Merger Model_Updated'!#REF!</f>
        <v>#REF!</v>
      </c>
      <c r="B17" s="158" t="e">
        <f>'Merger Model_Updated'!#REF!</f>
        <v>#REF!</v>
      </c>
      <c r="C17" s="158" t="e">
        <f>'Merger Model_Updated'!#REF!</f>
        <v>#REF!</v>
      </c>
      <c r="D17" s="158" t="e">
        <f>'Merger Model_Updated'!#REF!</f>
        <v>#REF!</v>
      </c>
      <c r="E17" s="158" t="e">
        <f>'Merger Model_Updated'!#REF!</f>
        <v>#REF!</v>
      </c>
      <c r="F17" s="201" t="e">
        <f>'Merger Model_Updated'!#REF!</f>
        <v>#REF!</v>
      </c>
      <c r="G17" s="158" t="e">
        <f>'Merger Model_Updated'!#REF!</f>
        <v>#REF!</v>
      </c>
      <c r="H17" s="158" t="e">
        <f>'Merger Model_Updated'!#REF!</f>
        <v>#REF!</v>
      </c>
      <c r="I17" s="158" t="e">
        <f>'Merger Model_Updated'!#REF!</f>
        <v>#REF!</v>
      </c>
      <c r="J17" s="158" t="e">
        <f>'Merger Model_Updated'!#REF!</f>
        <v>#REF!</v>
      </c>
      <c r="K17" s="158" t="e">
        <f>'Merger Model_Updated'!#REF!</f>
        <v>#REF!</v>
      </c>
      <c r="L17" s="158" t="e">
        <f>'Merger Model_Updated'!#REF!</f>
        <v>#REF!</v>
      </c>
      <c r="M17" s="158" t="e">
        <f>'Merger Model_Updated'!#REF!</f>
        <v>#REF!</v>
      </c>
      <c r="N17" s="158" t="e">
        <f>'Merger Model_Updated'!#REF!</f>
        <v>#REF!</v>
      </c>
      <c r="O17" s="158" t="e">
        <f>'Merger Model_Updated'!#REF!</f>
        <v>#REF!</v>
      </c>
      <c r="P17" s="179" t="e">
        <f>'Merger Model_Updated'!#REF!</f>
        <v>#REF!</v>
      </c>
    </row>
    <row r="18" spans="1:16">
      <c r="A18" s="160"/>
      <c r="B18" s="29"/>
      <c r="C18" s="29"/>
      <c r="D18" s="29"/>
      <c r="E18" s="29"/>
      <c r="F18" s="200"/>
      <c r="G18" s="29"/>
      <c r="H18" s="29"/>
      <c r="I18" s="29"/>
      <c r="J18" s="29"/>
      <c r="K18" s="29"/>
      <c r="L18" s="29"/>
      <c r="M18" s="29"/>
      <c r="N18" s="29"/>
      <c r="O18" s="29"/>
      <c r="P18" s="162"/>
    </row>
    <row r="19" spans="1:16">
      <c r="A19" s="163" t="e">
        <f>'Merger Model_Updated'!#REF!</f>
        <v>#REF!</v>
      </c>
      <c r="B19" s="29"/>
      <c r="C19" s="29"/>
      <c r="D19" s="29"/>
      <c r="E19" s="29"/>
      <c r="F19" s="200"/>
      <c r="G19" s="29"/>
      <c r="H19" s="29"/>
      <c r="I19" s="29"/>
      <c r="J19" s="29"/>
      <c r="K19" s="29"/>
      <c r="L19" s="29"/>
      <c r="M19" s="29"/>
      <c r="N19" s="29"/>
      <c r="O19" s="29"/>
      <c r="P19" s="162"/>
    </row>
    <row r="20" spans="1:16">
      <c r="A20" s="164" t="e">
        <f>'Merger Model_Updated'!#REF!</f>
        <v>#REF!</v>
      </c>
      <c r="B20" s="29" t="e">
        <f>'Merger Model_Updated'!#REF!</f>
        <v>#REF!</v>
      </c>
      <c r="C20" s="29" t="e">
        <f>'Merger Model_Updated'!#REF!</f>
        <v>#REF!</v>
      </c>
      <c r="D20" s="29" t="e">
        <f>'Merger Model_Updated'!#REF!</f>
        <v>#REF!</v>
      </c>
      <c r="E20" s="29" t="e">
        <f>'Merger Model_Updated'!#REF!</f>
        <v>#REF!</v>
      </c>
      <c r="F20" s="200" t="e">
        <f>'Merger Model_Updated'!#REF!</f>
        <v>#REF!</v>
      </c>
      <c r="G20" s="29" t="e">
        <f>'Merger Model_Updated'!#REF!</f>
        <v>#REF!</v>
      </c>
      <c r="H20" s="29" t="e">
        <f>'Merger Model_Updated'!#REF!</f>
        <v>#REF!</v>
      </c>
      <c r="I20" s="29" t="e">
        <f>'Merger Model_Updated'!#REF!</f>
        <v>#REF!</v>
      </c>
      <c r="J20" s="29" t="e">
        <f>'Merger Model_Updated'!#REF!</f>
        <v>#REF!</v>
      </c>
      <c r="K20" s="29" t="e">
        <f>'Merger Model_Updated'!#REF!</f>
        <v>#REF!</v>
      </c>
      <c r="L20" s="29" t="e">
        <f>'Merger Model_Updated'!#REF!</f>
        <v>#REF!</v>
      </c>
      <c r="M20" s="29" t="e">
        <f>'Merger Model_Updated'!#REF!</f>
        <v>#REF!</v>
      </c>
      <c r="N20" s="29" t="e">
        <f>'Merger Model_Updated'!#REF!</f>
        <v>#REF!</v>
      </c>
      <c r="O20" s="29" t="e">
        <f>'Merger Model_Updated'!#REF!</f>
        <v>#REF!</v>
      </c>
      <c r="P20" s="162" t="e">
        <f>'Merger Model_Updated'!#REF!</f>
        <v>#REF!</v>
      </c>
    </row>
    <row r="21" spans="1:16">
      <c r="A21" s="164" t="e">
        <f>'Merger Model_Updated'!#REF!</f>
        <v>#REF!</v>
      </c>
      <c r="B21" s="29" t="e">
        <f>'Merger Model_Updated'!#REF!</f>
        <v>#REF!</v>
      </c>
      <c r="C21" s="29" t="e">
        <f>'Merger Model_Updated'!#REF!</f>
        <v>#REF!</v>
      </c>
      <c r="D21" s="29" t="e">
        <f>'Merger Model_Updated'!#REF!</f>
        <v>#REF!</v>
      </c>
      <c r="E21" s="29" t="e">
        <f>'Merger Model_Updated'!#REF!</f>
        <v>#REF!</v>
      </c>
      <c r="F21" s="200" t="e">
        <f>'Merger Model_Updated'!#REF!</f>
        <v>#REF!</v>
      </c>
      <c r="G21" s="29" t="e">
        <f>'Merger Model_Updated'!#REF!</f>
        <v>#REF!</v>
      </c>
      <c r="H21" s="29" t="e">
        <f>'Merger Model_Updated'!#REF!</f>
        <v>#REF!</v>
      </c>
      <c r="I21" s="29" t="e">
        <f>'Merger Model_Updated'!#REF!</f>
        <v>#REF!</v>
      </c>
      <c r="J21" s="29" t="e">
        <f>'Merger Model_Updated'!#REF!</f>
        <v>#REF!</v>
      </c>
      <c r="K21" s="29" t="e">
        <f>'Merger Model_Updated'!#REF!</f>
        <v>#REF!</v>
      </c>
      <c r="L21" s="29" t="e">
        <f>'Merger Model_Updated'!#REF!</f>
        <v>#REF!</v>
      </c>
      <c r="M21" s="29" t="e">
        <f>'Merger Model_Updated'!#REF!</f>
        <v>#REF!</v>
      </c>
      <c r="N21" s="29" t="e">
        <f>'Merger Model_Updated'!#REF!</f>
        <v>#REF!</v>
      </c>
      <c r="O21" s="29" t="e">
        <f>'Merger Model_Updated'!#REF!</f>
        <v>#REF!</v>
      </c>
      <c r="P21" s="162" t="e">
        <f>'Merger Model_Updated'!#REF!</f>
        <v>#REF!</v>
      </c>
    </row>
    <row r="22" spans="1:16">
      <c r="A22" s="164" t="e">
        <f>'Merger Model_Updated'!#REF!</f>
        <v>#REF!</v>
      </c>
      <c r="B22" s="29" t="e">
        <f>'Merger Model_Updated'!#REF!</f>
        <v>#REF!</v>
      </c>
      <c r="C22" s="29" t="e">
        <f>'Merger Model_Updated'!#REF!</f>
        <v>#REF!</v>
      </c>
      <c r="D22" s="29" t="e">
        <f>'Merger Model_Updated'!#REF!</f>
        <v>#REF!</v>
      </c>
      <c r="E22" s="29" t="e">
        <f>'Merger Model_Updated'!#REF!</f>
        <v>#REF!</v>
      </c>
      <c r="F22" s="200" t="e">
        <f>'Merger Model_Updated'!#REF!</f>
        <v>#REF!</v>
      </c>
      <c r="G22" s="29" t="e">
        <f>'Merger Model_Updated'!#REF!</f>
        <v>#REF!</v>
      </c>
      <c r="H22" s="29" t="e">
        <f>'Merger Model_Updated'!#REF!</f>
        <v>#REF!</v>
      </c>
      <c r="I22" s="29" t="e">
        <f>'Merger Model_Updated'!#REF!</f>
        <v>#REF!</v>
      </c>
      <c r="J22" s="29" t="e">
        <f>'Merger Model_Updated'!#REF!</f>
        <v>#REF!</v>
      </c>
      <c r="K22" s="29" t="e">
        <f>'Merger Model_Updated'!#REF!</f>
        <v>#REF!</v>
      </c>
      <c r="L22" s="29" t="e">
        <f>'Merger Model_Updated'!#REF!</f>
        <v>#REF!</v>
      </c>
      <c r="M22" s="29" t="e">
        <f>'Merger Model_Updated'!#REF!</f>
        <v>#REF!</v>
      </c>
      <c r="N22" s="29" t="e">
        <f>'Merger Model_Updated'!#REF!</f>
        <v>#REF!</v>
      </c>
      <c r="O22" s="29" t="e">
        <f>'Merger Model_Updated'!#REF!</f>
        <v>#REF!</v>
      </c>
      <c r="P22" s="162" t="e">
        <f>'Merger Model_Updated'!#REF!</f>
        <v>#REF!</v>
      </c>
    </row>
    <row r="23" spans="1:16">
      <c r="A23" s="164" t="e">
        <f>'Merger Model_Updated'!#REF!</f>
        <v>#REF!</v>
      </c>
      <c r="B23" s="29" t="e">
        <f>'Merger Model_Updated'!#REF!</f>
        <v>#REF!</v>
      </c>
      <c r="C23" s="29" t="e">
        <f>'Merger Model_Updated'!#REF!</f>
        <v>#REF!</v>
      </c>
      <c r="D23" s="29" t="e">
        <f>'Merger Model_Updated'!#REF!</f>
        <v>#REF!</v>
      </c>
      <c r="E23" s="29" t="e">
        <f>'Merger Model_Updated'!#REF!</f>
        <v>#REF!</v>
      </c>
      <c r="F23" s="200" t="e">
        <f>'Merger Model_Updated'!#REF!</f>
        <v>#REF!</v>
      </c>
      <c r="G23" s="29" t="e">
        <f>'Merger Model_Updated'!#REF!</f>
        <v>#REF!</v>
      </c>
      <c r="H23" s="29" t="e">
        <f>'Merger Model_Updated'!#REF!</f>
        <v>#REF!</v>
      </c>
      <c r="I23" s="29" t="e">
        <f>'Merger Model_Updated'!#REF!</f>
        <v>#REF!</v>
      </c>
      <c r="J23" s="29" t="e">
        <f>'Merger Model_Updated'!#REF!</f>
        <v>#REF!</v>
      </c>
      <c r="K23" s="29" t="e">
        <f>'Merger Model_Updated'!#REF!</f>
        <v>#REF!</v>
      </c>
      <c r="L23" s="29" t="e">
        <f>'Merger Model_Updated'!#REF!</f>
        <v>#REF!</v>
      </c>
      <c r="M23" s="29" t="e">
        <f>'Merger Model_Updated'!#REF!</f>
        <v>#REF!</v>
      </c>
      <c r="N23" s="29" t="e">
        <f>'Merger Model_Updated'!#REF!</f>
        <v>#REF!</v>
      </c>
      <c r="O23" s="29" t="e">
        <f>'Merger Model_Updated'!#REF!</f>
        <v>#REF!</v>
      </c>
      <c r="P23" s="162" t="e">
        <f>'Merger Model_Updated'!#REF!</f>
        <v>#REF!</v>
      </c>
    </row>
    <row r="24" spans="1:16">
      <c r="A24" s="164" t="e">
        <f>'Merger Model_Updated'!#REF!</f>
        <v>#REF!</v>
      </c>
      <c r="B24" s="29" t="e">
        <f>'Merger Model_Updated'!#REF!</f>
        <v>#REF!</v>
      </c>
      <c r="C24" s="29" t="e">
        <f>'Merger Model_Updated'!#REF!</f>
        <v>#REF!</v>
      </c>
      <c r="D24" s="29" t="e">
        <f>'Merger Model_Updated'!#REF!</f>
        <v>#REF!</v>
      </c>
      <c r="E24" s="29" t="e">
        <f>'Merger Model_Updated'!#REF!</f>
        <v>#REF!</v>
      </c>
      <c r="F24" s="200" t="e">
        <f>'Merger Model_Updated'!#REF!</f>
        <v>#REF!</v>
      </c>
      <c r="G24" s="29" t="e">
        <f>'Merger Model_Updated'!#REF!</f>
        <v>#REF!</v>
      </c>
      <c r="H24" s="29" t="e">
        <f>'Merger Model_Updated'!#REF!</f>
        <v>#REF!</v>
      </c>
      <c r="I24" s="29" t="e">
        <f>'Merger Model_Updated'!#REF!</f>
        <v>#REF!</v>
      </c>
      <c r="J24" s="29" t="e">
        <f>'Merger Model_Updated'!#REF!</f>
        <v>#REF!</v>
      </c>
      <c r="K24" s="29" t="e">
        <f>'Merger Model_Updated'!#REF!</f>
        <v>#REF!</v>
      </c>
      <c r="L24" s="29" t="e">
        <f>'Merger Model_Updated'!#REF!</f>
        <v>#REF!</v>
      </c>
      <c r="M24" s="29" t="e">
        <f>'Merger Model_Updated'!#REF!</f>
        <v>#REF!</v>
      </c>
      <c r="N24" s="29" t="e">
        <f>'Merger Model_Updated'!#REF!</f>
        <v>#REF!</v>
      </c>
      <c r="O24" s="29" t="e">
        <f>'Merger Model_Updated'!#REF!</f>
        <v>#REF!</v>
      </c>
      <c r="P24" s="162" t="e">
        <f>'Merger Model_Updated'!#REF!</f>
        <v>#REF!</v>
      </c>
    </row>
    <row r="25" spans="1:16">
      <c r="A25" s="164" t="e">
        <f>'Merger Model_Updated'!#REF!</f>
        <v>#REF!</v>
      </c>
      <c r="B25" s="29" t="e">
        <f>'Merger Model_Updated'!#REF!</f>
        <v>#REF!</v>
      </c>
      <c r="C25" s="29" t="e">
        <f>'Merger Model_Updated'!#REF!</f>
        <v>#REF!</v>
      </c>
      <c r="D25" s="29" t="e">
        <f>'Merger Model_Updated'!#REF!</f>
        <v>#REF!</v>
      </c>
      <c r="E25" s="29" t="e">
        <f>'Merger Model_Updated'!#REF!</f>
        <v>#REF!</v>
      </c>
      <c r="F25" s="200" t="e">
        <f>'Merger Model_Updated'!#REF!</f>
        <v>#REF!</v>
      </c>
      <c r="G25" s="29" t="e">
        <f>'Merger Model_Updated'!#REF!</f>
        <v>#REF!</v>
      </c>
      <c r="H25" s="29" t="e">
        <f>'Merger Model_Updated'!#REF!</f>
        <v>#REF!</v>
      </c>
      <c r="I25" s="29" t="e">
        <f>'Merger Model_Updated'!#REF!</f>
        <v>#REF!</v>
      </c>
      <c r="J25" s="29" t="e">
        <f>'Merger Model_Updated'!#REF!</f>
        <v>#REF!</v>
      </c>
      <c r="K25" s="29" t="e">
        <f>'Merger Model_Updated'!#REF!</f>
        <v>#REF!</v>
      </c>
      <c r="L25" s="29" t="e">
        <f>'Merger Model_Updated'!#REF!</f>
        <v>#REF!</v>
      </c>
      <c r="M25" s="29" t="e">
        <f>'Merger Model_Updated'!#REF!</f>
        <v>#REF!</v>
      </c>
      <c r="N25" s="29" t="e">
        <f>'Merger Model_Updated'!#REF!</f>
        <v>#REF!</v>
      </c>
      <c r="O25" s="29" t="e">
        <f>'Merger Model_Updated'!#REF!</f>
        <v>#REF!</v>
      </c>
      <c r="P25" s="162" t="e">
        <f>'Merger Model_Updated'!#REF!</f>
        <v>#REF!</v>
      </c>
    </row>
    <row r="26" spans="1:16">
      <c r="A26" s="166" t="e">
        <f>'Merger Model_Updated'!#REF!</f>
        <v>#REF!</v>
      </c>
      <c r="B26" s="159" t="e">
        <f>'Merger Model_Updated'!#REF!</f>
        <v>#REF!</v>
      </c>
      <c r="C26" s="159" t="e">
        <f>'Merger Model_Updated'!#REF!</f>
        <v>#REF!</v>
      </c>
      <c r="D26" s="159" t="e">
        <f>'Merger Model_Updated'!#REF!</f>
        <v>#REF!</v>
      </c>
      <c r="E26" s="159" t="e">
        <f>'Merger Model_Updated'!#REF!</f>
        <v>#REF!</v>
      </c>
      <c r="F26" s="202" t="e">
        <f>'Merger Model_Updated'!#REF!</f>
        <v>#REF!</v>
      </c>
      <c r="G26" s="159" t="e">
        <f>'Merger Model_Updated'!#REF!</f>
        <v>#REF!</v>
      </c>
      <c r="H26" s="159" t="e">
        <f>'Merger Model_Updated'!#REF!</f>
        <v>#REF!</v>
      </c>
      <c r="I26" s="159" t="e">
        <f>'Merger Model_Updated'!#REF!</f>
        <v>#REF!</v>
      </c>
      <c r="J26" s="159" t="e">
        <f>'Merger Model_Updated'!#REF!</f>
        <v>#REF!</v>
      </c>
      <c r="K26" s="159" t="e">
        <f>'Merger Model_Updated'!#REF!</f>
        <v>#REF!</v>
      </c>
      <c r="L26" s="159" t="e">
        <f>'Merger Model_Updated'!#REF!</f>
        <v>#REF!</v>
      </c>
      <c r="M26" s="159" t="e">
        <f>'Merger Model_Updated'!#REF!</f>
        <v>#REF!</v>
      </c>
      <c r="N26" s="159" t="e">
        <f>'Merger Model_Updated'!#REF!</f>
        <v>#REF!</v>
      </c>
      <c r="O26" s="159" t="e">
        <f>'Merger Model_Updated'!#REF!</f>
        <v>#REF!</v>
      </c>
      <c r="P26" s="180" t="e">
        <f>'Merger Model_Updated'!#REF!</f>
        <v>#REF!</v>
      </c>
    </row>
    <row r="27" spans="1:16">
      <c r="A27" s="160"/>
      <c r="B27" s="29"/>
      <c r="C27" s="29"/>
      <c r="D27" s="29"/>
      <c r="E27" s="29"/>
      <c r="F27" s="200"/>
      <c r="G27" s="29"/>
      <c r="H27" s="29"/>
      <c r="I27" s="29"/>
      <c r="J27" s="29"/>
      <c r="K27" s="29"/>
      <c r="L27" s="29"/>
      <c r="M27" s="29"/>
      <c r="N27" s="29"/>
      <c r="O27" s="29"/>
      <c r="P27" s="162"/>
    </row>
    <row r="28" spans="1:16">
      <c r="A28" s="163" t="e">
        <f>'Merger Model_Updated'!#REF!</f>
        <v>#REF!</v>
      </c>
      <c r="B28" s="29"/>
      <c r="C28" s="29"/>
      <c r="D28" s="29"/>
      <c r="E28" s="29"/>
      <c r="F28" s="200"/>
      <c r="G28" s="29"/>
      <c r="H28" s="29"/>
      <c r="I28" s="29"/>
      <c r="J28" s="29"/>
      <c r="K28" s="29"/>
      <c r="L28" s="29"/>
      <c r="M28" s="29"/>
      <c r="N28" s="29"/>
      <c r="O28" s="29"/>
      <c r="P28" s="162"/>
    </row>
    <row r="29" spans="1:16">
      <c r="A29" s="164" t="e">
        <f>'Merger Model_Updated'!#REF!</f>
        <v>#REF!</v>
      </c>
      <c r="B29" s="29" t="e">
        <f>'Merger Model_Updated'!#REF!</f>
        <v>#REF!</v>
      </c>
      <c r="C29" s="29" t="e">
        <f>'Merger Model_Updated'!#REF!</f>
        <v>#REF!</v>
      </c>
      <c r="D29" s="29" t="e">
        <f>'Merger Model_Updated'!#REF!</f>
        <v>#REF!</v>
      </c>
      <c r="E29" s="29" t="e">
        <f>'Merger Model_Updated'!#REF!</f>
        <v>#REF!</v>
      </c>
      <c r="F29" s="200" t="e">
        <f>'Merger Model_Updated'!#REF!</f>
        <v>#REF!</v>
      </c>
      <c r="G29" s="29" t="e">
        <f>'Merger Model_Updated'!#REF!</f>
        <v>#REF!</v>
      </c>
      <c r="H29" s="29" t="e">
        <f>'Merger Model_Updated'!#REF!</f>
        <v>#REF!</v>
      </c>
      <c r="I29" s="29" t="e">
        <f>'Merger Model_Updated'!#REF!</f>
        <v>#REF!</v>
      </c>
      <c r="J29" s="29" t="e">
        <f>'Merger Model_Updated'!#REF!</f>
        <v>#REF!</v>
      </c>
      <c r="K29" s="29" t="e">
        <f>'Merger Model_Updated'!#REF!</f>
        <v>#REF!</v>
      </c>
      <c r="L29" s="29" t="e">
        <f>'Merger Model_Updated'!#REF!</f>
        <v>#REF!</v>
      </c>
      <c r="M29" s="29" t="e">
        <f>'Merger Model_Updated'!#REF!</f>
        <v>#REF!</v>
      </c>
      <c r="N29" s="29" t="e">
        <f>'Merger Model_Updated'!#REF!</f>
        <v>#REF!</v>
      </c>
      <c r="O29" s="29" t="e">
        <f>'Merger Model_Updated'!#REF!</f>
        <v>#REF!</v>
      </c>
      <c r="P29" s="162" t="e">
        <f>'Merger Model_Updated'!#REF!</f>
        <v>#REF!</v>
      </c>
    </row>
    <row r="30" spans="1:16">
      <c r="A30" s="164" t="e">
        <f>'Merger Model_Updated'!#REF!</f>
        <v>#REF!</v>
      </c>
      <c r="B30" s="29" t="e">
        <f>'Merger Model_Updated'!#REF!</f>
        <v>#REF!</v>
      </c>
      <c r="C30" s="29" t="e">
        <f>'Merger Model_Updated'!#REF!</f>
        <v>#REF!</v>
      </c>
      <c r="D30" s="29" t="e">
        <f>'Merger Model_Updated'!#REF!</f>
        <v>#REF!</v>
      </c>
      <c r="E30" s="29" t="e">
        <f>'Merger Model_Updated'!#REF!</f>
        <v>#REF!</v>
      </c>
      <c r="F30" s="200" t="e">
        <f>'Merger Model_Updated'!#REF!</f>
        <v>#REF!</v>
      </c>
      <c r="G30" s="29" t="e">
        <f>'Merger Model_Updated'!#REF!</f>
        <v>#REF!</v>
      </c>
      <c r="H30" s="29" t="e">
        <f>'Merger Model_Updated'!#REF!</f>
        <v>#REF!</v>
      </c>
      <c r="I30" s="29" t="e">
        <f>'Merger Model_Updated'!#REF!</f>
        <v>#REF!</v>
      </c>
      <c r="J30" s="29" t="e">
        <f>'Merger Model_Updated'!#REF!</f>
        <v>#REF!</v>
      </c>
      <c r="K30" s="29" t="e">
        <f>'Merger Model_Updated'!#REF!</f>
        <v>#REF!</v>
      </c>
      <c r="L30" s="29" t="e">
        <f>'Merger Model_Updated'!#REF!</f>
        <v>#REF!</v>
      </c>
      <c r="M30" s="29" t="e">
        <f>'Merger Model_Updated'!#REF!</f>
        <v>#REF!</v>
      </c>
      <c r="N30" s="29" t="e">
        <f>'Merger Model_Updated'!#REF!</f>
        <v>#REF!</v>
      </c>
      <c r="O30" s="29" t="e">
        <f>'Merger Model_Updated'!#REF!</f>
        <v>#REF!</v>
      </c>
      <c r="P30" s="162" t="e">
        <f>'Merger Model_Updated'!#REF!</f>
        <v>#REF!</v>
      </c>
    </row>
    <row r="31" spans="1:16">
      <c r="A31" s="167" t="e">
        <f>'Merger Model_Updated'!#REF!</f>
        <v>#REF!</v>
      </c>
      <c r="B31" s="29" t="e">
        <f>'Merger Model_Updated'!#REF!</f>
        <v>#REF!</v>
      </c>
      <c r="C31" s="29" t="e">
        <f>'Merger Model_Updated'!#REF!</f>
        <v>#REF!</v>
      </c>
      <c r="D31" s="29" t="e">
        <f>'Merger Model_Updated'!#REF!</f>
        <v>#REF!</v>
      </c>
      <c r="E31" s="29" t="e">
        <f>'Merger Model_Updated'!#REF!</f>
        <v>#REF!</v>
      </c>
      <c r="F31" s="200" t="e">
        <f>'Merger Model_Updated'!#REF!</f>
        <v>#REF!</v>
      </c>
      <c r="G31" s="29" t="e">
        <f>'Merger Model_Updated'!#REF!</f>
        <v>#REF!</v>
      </c>
      <c r="H31" s="29" t="e">
        <f>'Merger Model_Updated'!#REF!</f>
        <v>#REF!</v>
      </c>
      <c r="I31" s="29" t="e">
        <f>'Merger Model_Updated'!#REF!</f>
        <v>#REF!</v>
      </c>
      <c r="J31" s="29" t="e">
        <f>'Merger Model_Updated'!#REF!</f>
        <v>#REF!</v>
      </c>
      <c r="K31" s="29" t="e">
        <f>'Merger Model_Updated'!#REF!</f>
        <v>#REF!</v>
      </c>
      <c r="L31" s="29" t="e">
        <f>'Merger Model_Updated'!#REF!</f>
        <v>#REF!</v>
      </c>
      <c r="M31" s="29" t="e">
        <f>'Merger Model_Updated'!#REF!</f>
        <v>#REF!</v>
      </c>
      <c r="N31" s="29" t="e">
        <f>'Merger Model_Updated'!#REF!</f>
        <v>#REF!</v>
      </c>
      <c r="O31" s="29" t="e">
        <f>'Merger Model_Updated'!#REF!</f>
        <v>#REF!</v>
      </c>
      <c r="P31" s="162" t="e">
        <f>'Merger Model_Updated'!#REF!</f>
        <v>#REF!</v>
      </c>
    </row>
    <row r="32" spans="1:16">
      <c r="A32" s="168" t="e">
        <f>'Merger Model_Updated'!#REF!</f>
        <v>#REF!</v>
      </c>
      <c r="B32" s="159" t="e">
        <f>'Merger Model_Updated'!#REF!</f>
        <v>#REF!</v>
      </c>
      <c r="C32" s="159" t="e">
        <f>'Merger Model_Updated'!#REF!</f>
        <v>#REF!</v>
      </c>
      <c r="D32" s="159" t="e">
        <f>'Merger Model_Updated'!#REF!</f>
        <v>#REF!</v>
      </c>
      <c r="E32" s="159" t="e">
        <f>'Merger Model_Updated'!#REF!</f>
        <v>#REF!</v>
      </c>
      <c r="F32" s="202" t="e">
        <f>'Merger Model_Updated'!#REF!</f>
        <v>#REF!</v>
      </c>
      <c r="G32" s="159" t="e">
        <f>'Merger Model_Updated'!#REF!</f>
        <v>#REF!</v>
      </c>
      <c r="H32" s="159" t="e">
        <f>'Merger Model_Updated'!#REF!</f>
        <v>#REF!</v>
      </c>
      <c r="I32" s="159" t="e">
        <f>'Merger Model_Updated'!#REF!</f>
        <v>#REF!</v>
      </c>
      <c r="J32" s="159" t="e">
        <f>'Merger Model_Updated'!#REF!</f>
        <v>#REF!</v>
      </c>
      <c r="K32" s="159" t="e">
        <f>'Merger Model_Updated'!#REF!</f>
        <v>#REF!</v>
      </c>
      <c r="L32" s="159" t="e">
        <f>'Merger Model_Updated'!#REF!</f>
        <v>#REF!</v>
      </c>
      <c r="M32" s="159" t="e">
        <f>'Merger Model_Updated'!#REF!</f>
        <v>#REF!</v>
      </c>
      <c r="N32" s="159" t="e">
        <f>'Merger Model_Updated'!#REF!</f>
        <v>#REF!</v>
      </c>
      <c r="O32" s="159" t="e">
        <f>'Merger Model_Updated'!#REF!</f>
        <v>#REF!</v>
      </c>
      <c r="P32" s="180" t="e">
        <f>'Merger Model_Updated'!#REF!</f>
        <v>#REF!</v>
      </c>
    </row>
    <row r="33" spans="1:16">
      <c r="A33" s="169"/>
      <c r="B33" s="56"/>
      <c r="C33" s="56"/>
      <c r="D33" s="56"/>
      <c r="E33" s="56"/>
      <c r="F33" s="203"/>
      <c r="G33" s="56"/>
      <c r="H33" s="56"/>
      <c r="I33" s="56"/>
      <c r="J33" s="56"/>
      <c r="K33" s="56"/>
      <c r="L33" s="56"/>
      <c r="M33" s="56"/>
      <c r="N33" s="56"/>
      <c r="O33" s="56"/>
      <c r="P33" s="170"/>
    </row>
    <row r="34" spans="1:16" s="189" customFormat="1">
      <c r="A34" s="171" t="str">
        <f>'Merger Model_Updated'!C67</f>
        <v>Debt Schedule</v>
      </c>
      <c r="B34" s="196">
        <v>2021</v>
      </c>
      <c r="C34" s="196">
        <v>2022</v>
      </c>
      <c r="D34" s="196">
        <v>2023</v>
      </c>
      <c r="E34" s="196">
        <v>2024</v>
      </c>
      <c r="F34" s="204">
        <v>2025</v>
      </c>
      <c r="G34" s="196">
        <v>2026</v>
      </c>
      <c r="H34" s="196">
        <v>2027</v>
      </c>
      <c r="I34" s="196">
        <v>2028</v>
      </c>
      <c r="J34" s="196">
        <v>2029</v>
      </c>
      <c r="K34" s="196">
        <v>2030</v>
      </c>
      <c r="L34" s="196">
        <v>2031</v>
      </c>
      <c r="M34" s="196">
        <v>2032</v>
      </c>
      <c r="N34" s="196">
        <v>2033</v>
      </c>
      <c r="O34" s="196">
        <v>2034</v>
      </c>
      <c r="P34" s="197">
        <v>2035</v>
      </c>
    </row>
    <row r="35" spans="1:16">
      <c r="A35" s="172"/>
      <c r="B35" s="64"/>
      <c r="C35" s="64"/>
      <c r="D35" s="64"/>
      <c r="E35" s="64"/>
      <c r="F35" s="181"/>
      <c r="G35" s="52"/>
      <c r="H35" s="52"/>
      <c r="I35" s="52"/>
      <c r="J35" s="52"/>
      <c r="K35" s="52"/>
      <c r="L35" s="52"/>
      <c r="M35" s="52"/>
      <c r="N35" s="52"/>
      <c r="O35" s="52"/>
      <c r="P35" s="173"/>
    </row>
    <row r="36" spans="1:16">
      <c r="A36" s="208" t="str">
        <f>'Merger Model_Updated'!C69</f>
        <v>Cash flow available for debt repayment</v>
      </c>
      <c r="B36" s="157" t="e">
        <f>'Merger Model_Updated'!#REF!</f>
        <v>#REF!</v>
      </c>
      <c r="C36" s="157" t="e">
        <f>'Merger Model_Updated'!#REF!</f>
        <v>#REF!</v>
      </c>
      <c r="D36" s="157" t="e">
        <f>'Merger Model_Updated'!#REF!</f>
        <v>#REF!</v>
      </c>
      <c r="E36" s="157" t="e">
        <f>'Merger Model_Updated'!#REF!</f>
        <v>#REF!</v>
      </c>
      <c r="F36" s="205" t="e">
        <f>'Merger Model_Updated'!#REF!</f>
        <v>#REF!</v>
      </c>
      <c r="G36" s="157" t="e">
        <f>'Merger Model_Updated'!#REF!</f>
        <v>#REF!</v>
      </c>
      <c r="H36" s="157" t="e">
        <f>'Merger Model_Updated'!#REF!</f>
        <v>#REF!</v>
      </c>
      <c r="I36" s="157" t="e">
        <f>'Merger Model_Updated'!#REF!</f>
        <v>#REF!</v>
      </c>
      <c r="J36" s="157" t="e">
        <f>'Merger Model_Updated'!#REF!</f>
        <v>#REF!</v>
      </c>
      <c r="K36" s="157" t="e">
        <f>'Merger Model_Updated'!#REF!</f>
        <v>#REF!</v>
      </c>
      <c r="L36" s="157" t="e">
        <f>'Merger Model_Updated'!#REF!</f>
        <v>#REF!</v>
      </c>
      <c r="M36" s="157" t="e">
        <f>'Merger Model_Updated'!#REF!</f>
        <v>#REF!</v>
      </c>
      <c r="N36" s="157" t="e">
        <f>'Merger Model_Updated'!#REF!</f>
        <v>#REF!</v>
      </c>
      <c r="O36" s="157" t="e">
        <f>'Merger Model_Updated'!#REF!</f>
        <v>#REF!</v>
      </c>
      <c r="P36" s="174" t="e">
        <f>'Merger Model_Updated'!#REF!</f>
        <v>#REF!</v>
      </c>
    </row>
    <row r="37" spans="1:16">
      <c r="A37" s="208" t="str">
        <f>'Merger Model_Updated'!C71</f>
        <v>Cash flow available for debt sweep</v>
      </c>
      <c r="B37" s="157" t="e">
        <f>'Merger Model_Updated'!#REF!</f>
        <v>#REF!</v>
      </c>
      <c r="C37" s="157" t="e">
        <f>'Merger Model_Updated'!#REF!</f>
        <v>#REF!</v>
      </c>
      <c r="D37" s="157" t="e">
        <f>'Merger Model_Updated'!#REF!</f>
        <v>#REF!</v>
      </c>
      <c r="E37" s="157" t="e">
        <f>'Merger Model_Updated'!#REF!</f>
        <v>#REF!</v>
      </c>
      <c r="F37" s="205" t="e">
        <f>'Merger Model_Updated'!#REF!</f>
        <v>#REF!</v>
      </c>
      <c r="G37" s="157" t="e">
        <f>'Merger Model_Updated'!#REF!</f>
        <v>#REF!</v>
      </c>
      <c r="H37" s="157" t="e">
        <f>'Merger Model_Updated'!#REF!</f>
        <v>#REF!</v>
      </c>
      <c r="I37" s="157" t="e">
        <f>'Merger Model_Updated'!#REF!</f>
        <v>#REF!</v>
      </c>
      <c r="J37" s="157" t="e">
        <f>'Merger Model_Updated'!#REF!</f>
        <v>#REF!</v>
      </c>
      <c r="K37" s="157" t="e">
        <f>'Merger Model_Updated'!#REF!</f>
        <v>#REF!</v>
      </c>
      <c r="L37" s="157" t="e">
        <f>'Merger Model_Updated'!#REF!</f>
        <v>#REF!</v>
      </c>
      <c r="M37" s="157" t="e">
        <f>'Merger Model_Updated'!#REF!</f>
        <v>#REF!</v>
      </c>
      <c r="N37" s="157" t="e">
        <f>'Merger Model_Updated'!#REF!</f>
        <v>#REF!</v>
      </c>
      <c r="O37" s="157" t="e">
        <f>'Merger Model_Updated'!#REF!</f>
        <v>#REF!</v>
      </c>
      <c r="P37" s="174" t="e">
        <f>'Merger Model_Updated'!#REF!</f>
        <v>#REF!</v>
      </c>
    </row>
    <row r="38" spans="1:16">
      <c r="A38" s="172"/>
      <c r="B38" s="63"/>
      <c r="C38" s="63"/>
      <c r="D38" s="63"/>
      <c r="E38" s="63"/>
      <c r="F38" s="206"/>
      <c r="G38" s="63"/>
      <c r="H38" s="63"/>
      <c r="I38" s="63"/>
      <c r="J38" s="63"/>
      <c r="K38" s="63"/>
      <c r="L38" s="63"/>
      <c r="M38" s="63"/>
      <c r="N38" s="63"/>
      <c r="O38" s="63"/>
      <c r="P38" s="175"/>
    </row>
    <row r="39" spans="1:16">
      <c r="A39" s="176" t="str">
        <f>'Merger Model_Updated'!C73</f>
        <v>Debt Schedule - Existing Debt</v>
      </c>
      <c r="B39" s="63"/>
      <c r="C39" s="63"/>
      <c r="D39" s="63"/>
      <c r="E39" s="63"/>
      <c r="F39" s="206"/>
      <c r="G39" s="63"/>
      <c r="H39" s="63"/>
      <c r="I39" s="63"/>
      <c r="J39" s="63"/>
      <c r="K39" s="63"/>
      <c r="L39" s="63"/>
      <c r="M39" s="63"/>
      <c r="N39" s="63"/>
      <c r="O39" s="63"/>
      <c r="P39" s="175"/>
    </row>
    <row r="40" spans="1:16">
      <c r="A40" s="177" t="str">
        <f>'Merger Model_Updated'!C75</f>
        <v>BoP</v>
      </c>
      <c r="B40" s="157" t="e">
        <f>'Merger Model_Updated'!#REF!</f>
        <v>#REF!</v>
      </c>
      <c r="C40" s="157" t="e">
        <f>'Merger Model_Updated'!#REF!</f>
        <v>#REF!</v>
      </c>
      <c r="D40" s="157" t="e">
        <f>'Merger Model_Updated'!#REF!</f>
        <v>#REF!</v>
      </c>
      <c r="E40" s="157" t="e">
        <f>'Merger Model_Updated'!#REF!</f>
        <v>#REF!</v>
      </c>
      <c r="F40" s="205" t="e">
        <f>'Merger Model_Updated'!#REF!</f>
        <v>#REF!</v>
      </c>
      <c r="G40" s="157" t="e">
        <f>'Merger Model_Updated'!#REF!</f>
        <v>#REF!</v>
      </c>
      <c r="H40" s="157" t="e">
        <f>'Merger Model_Updated'!#REF!</f>
        <v>#REF!</v>
      </c>
      <c r="I40" s="157" t="e">
        <f>'Merger Model_Updated'!#REF!</f>
        <v>#REF!</v>
      </c>
      <c r="J40" s="157" t="e">
        <f>'Merger Model_Updated'!#REF!</f>
        <v>#REF!</v>
      </c>
      <c r="K40" s="157" t="e">
        <f>'Merger Model_Updated'!#REF!</f>
        <v>#REF!</v>
      </c>
      <c r="L40" s="157" t="e">
        <f>'Merger Model_Updated'!#REF!</f>
        <v>#REF!</v>
      </c>
      <c r="M40" s="157" t="e">
        <f>'Merger Model_Updated'!#REF!</f>
        <v>#REF!</v>
      </c>
      <c r="N40" s="157" t="e">
        <f>'Merger Model_Updated'!#REF!</f>
        <v>#REF!</v>
      </c>
      <c r="O40" s="157" t="e">
        <f>'Merger Model_Updated'!#REF!</f>
        <v>#REF!</v>
      </c>
      <c r="P40" s="174" t="e">
        <f>'Merger Model_Updated'!#REF!</f>
        <v>#REF!</v>
      </c>
    </row>
    <row r="41" spans="1:16">
      <c r="A41" s="178" t="str">
        <f>'Merger Model_Updated'!C76</f>
        <v>Repayment of debt</v>
      </c>
      <c r="B41" s="157" t="e">
        <f>'Merger Model_Updated'!#REF!</f>
        <v>#REF!</v>
      </c>
      <c r="C41" s="157" t="e">
        <f>'Merger Model_Updated'!#REF!</f>
        <v>#REF!</v>
      </c>
      <c r="D41" s="157" t="e">
        <f>'Merger Model_Updated'!#REF!</f>
        <v>#REF!</v>
      </c>
      <c r="E41" s="157" t="e">
        <f>'Merger Model_Updated'!#REF!</f>
        <v>#REF!</v>
      </c>
      <c r="F41" s="205" t="e">
        <f>'Merger Model_Updated'!#REF!</f>
        <v>#REF!</v>
      </c>
      <c r="G41" s="157" t="e">
        <f>'Merger Model_Updated'!#REF!</f>
        <v>#REF!</v>
      </c>
      <c r="H41" s="157" t="e">
        <f>'Merger Model_Updated'!#REF!</f>
        <v>#REF!</v>
      </c>
      <c r="I41" s="157" t="e">
        <f>'Merger Model_Updated'!#REF!</f>
        <v>#REF!</v>
      </c>
      <c r="J41" s="157" t="e">
        <f>'Merger Model_Updated'!#REF!</f>
        <v>#REF!</v>
      </c>
      <c r="K41" s="157" t="e">
        <f>'Merger Model_Updated'!#REF!</f>
        <v>#REF!</v>
      </c>
      <c r="L41" s="157" t="e">
        <f>'Merger Model_Updated'!#REF!</f>
        <v>#REF!</v>
      </c>
      <c r="M41" s="157" t="e">
        <f>'Merger Model_Updated'!#REF!</f>
        <v>#REF!</v>
      </c>
      <c r="N41" s="157" t="e">
        <f>'Merger Model_Updated'!#REF!</f>
        <v>#REF!</v>
      </c>
      <c r="O41" s="157" t="e">
        <f>'Merger Model_Updated'!#REF!</f>
        <v>#REF!</v>
      </c>
      <c r="P41" s="174" t="e">
        <f>'Merger Model_Updated'!#REF!</f>
        <v>#REF!</v>
      </c>
    </row>
    <row r="42" spans="1:16">
      <c r="A42" s="177" t="str">
        <f>'Merger Model_Updated'!C77</f>
        <v>EoP</v>
      </c>
      <c r="B42" s="157" t="e">
        <f>'Merger Model_Updated'!#REF!</f>
        <v>#REF!</v>
      </c>
      <c r="C42" s="157" t="e">
        <f>'Merger Model_Updated'!#REF!</f>
        <v>#REF!</v>
      </c>
      <c r="D42" s="157" t="e">
        <f>'Merger Model_Updated'!#REF!</f>
        <v>#REF!</v>
      </c>
      <c r="E42" s="157" t="e">
        <f>'Merger Model_Updated'!#REF!</f>
        <v>#REF!</v>
      </c>
      <c r="F42" s="205" t="e">
        <f>'Merger Model_Updated'!#REF!</f>
        <v>#REF!</v>
      </c>
      <c r="G42" s="157" t="e">
        <f>'Merger Model_Updated'!#REF!</f>
        <v>#REF!</v>
      </c>
      <c r="H42" s="157" t="e">
        <f>'Merger Model_Updated'!#REF!</f>
        <v>#REF!</v>
      </c>
      <c r="I42" s="157" t="e">
        <f>'Merger Model_Updated'!#REF!</f>
        <v>#REF!</v>
      </c>
      <c r="J42" s="157" t="e">
        <f>'Merger Model_Updated'!#REF!</f>
        <v>#REF!</v>
      </c>
      <c r="K42" s="157" t="e">
        <f>'Merger Model_Updated'!#REF!</f>
        <v>#REF!</v>
      </c>
      <c r="L42" s="157" t="e">
        <f>'Merger Model_Updated'!#REF!</f>
        <v>#REF!</v>
      </c>
      <c r="M42" s="157" t="e">
        <f>'Merger Model_Updated'!#REF!</f>
        <v>#REF!</v>
      </c>
      <c r="N42" s="157" t="e">
        <f>'Merger Model_Updated'!#REF!</f>
        <v>#REF!</v>
      </c>
      <c r="O42" s="157" t="e">
        <f>'Merger Model_Updated'!#REF!</f>
        <v>#REF!</v>
      </c>
      <c r="P42" s="174" t="e">
        <f>'Merger Model_Updated'!#REF!</f>
        <v>#REF!</v>
      </c>
    </row>
    <row r="43" spans="1:16">
      <c r="A43" s="167"/>
      <c r="B43" s="157"/>
      <c r="C43" s="157"/>
      <c r="D43" s="157"/>
      <c r="E43" s="157"/>
      <c r="F43" s="205"/>
      <c r="G43" s="157"/>
      <c r="H43" s="157"/>
      <c r="I43" s="157"/>
      <c r="J43" s="157"/>
      <c r="K43" s="157"/>
      <c r="L43" s="157"/>
      <c r="M43" s="157"/>
      <c r="N43" s="157"/>
      <c r="O43" s="157"/>
      <c r="P43" s="174"/>
    </row>
    <row r="44" spans="1:16">
      <c r="A44" s="207" t="str">
        <f>'Merger Model_Updated'!C79</f>
        <v>Interest expenses</v>
      </c>
      <c r="B44" s="158" t="e">
        <f>'Merger Model_Updated'!#REF!</f>
        <v>#REF!</v>
      </c>
      <c r="C44" s="158" t="e">
        <f>'Merger Model_Updated'!#REF!</f>
        <v>#REF!</v>
      </c>
      <c r="D44" s="158" t="e">
        <f>'Merger Model_Updated'!#REF!</f>
        <v>#REF!</v>
      </c>
      <c r="E44" s="158" t="e">
        <f>'Merger Model_Updated'!#REF!</f>
        <v>#REF!</v>
      </c>
      <c r="F44" s="201" t="e">
        <f>'Merger Model_Updated'!#REF!</f>
        <v>#REF!</v>
      </c>
      <c r="G44" s="158" t="e">
        <f>'Merger Model_Updated'!#REF!</f>
        <v>#REF!</v>
      </c>
      <c r="H44" s="158" t="e">
        <f>'Merger Model_Updated'!#REF!</f>
        <v>#REF!</v>
      </c>
      <c r="I44" s="158" t="e">
        <f>'Merger Model_Updated'!#REF!</f>
        <v>#REF!</v>
      </c>
      <c r="J44" s="158" t="e">
        <f>'Merger Model_Updated'!#REF!</f>
        <v>#REF!</v>
      </c>
      <c r="K44" s="158" t="e">
        <f>'Merger Model_Updated'!#REF!</f>
        <v>#REF!</v>
      </c>
      <c r="L44" s="158" t="e">
        <f>'Merger Model_Updated'!#REF!</f>
        <v>#REF!</v>
      </c>
      <c r="M44" s="158" t="e">
        <f>'Merger Model_Updated'!#REF!</f>
        <v>#REF!</v>
      </c>
      <c r="N44" s="158" t="e">
        <f>'Merger Model_Updated'!#REF!</f>
        <v>#REF!</v>
      </c>
      <c r="O44" s="158" t="e">
        <f>'Merger Model_Updated'!#REF!</f>
        <v>#REF!</v>
      </c>
      <c r="P44" s="179" t="e">
        <f>'Merger Model_Updated'!#REF!</f>
        <v>#REF!</v>
      </c>
    </row>
    <row r="45" spans="1:16">
      <c r="A45" s="160"/>
      <c r="B45" s="157"/>
      <c r="C45" s="157"/>
      <c r="D45" s="157"/>
      <c r="E45" s="157"/>
      <c r="F45" s="205"/>
      <c r="G45" s="157"/>
      <c r="H45" s="157"/>
      <c r="I45" s="157"/>
      <c r="J45" s="157"/>
      <c r="K45" s="157"/>
      <c r="L45" s="157"/>
      <c r="M45" s="157"/>
      <c r="N45" s="157"/>
      <c r="O45" s="157"/>
      <c r="P45" s="174"/>
    </row>
    <row r="46" spans="1:16">
      <c r="A46" s="176" t="str">
        <f>'Merger Model_Updated'!C81</f>
        <v>Debt Schedule - Merger Loan</v>
      </c>
      <c r="B46" s="157"/>
      <c r="C46" s="157"/>
      <c r="D46" s="157"/>
      <c r="E46" s="157"/>
      <c r="F46" s="205"/>
      <c r="G46" s="157"/>
      <c r="H46" s="157"/>
      <c r="I46" s="157"/>
      <c r="J46" s="157"/>
      <c r="K46" s="157"/>
      <c r="L46" s="157"/>
      <c r="M46" s="157"/>
      <c r="N46" s="157"/>
      <c r="O46" s="157"/>
      <c r="P46" s="174"/>
    </row>
    <row r="47" spans="1:16">
      <c r="A47" s="177" t="str">
        <f>'Merger Model_Updated'!C83</f>
        <v>BoP</v>
      </c>
      <c r="B47" s="157" t="e">
        <f>'Merger Model_Updated'!#REF!</f>
        <v>#REF!</v>
      </c>
      <c r="C47" s="157" t="e">
        <f>'Merger Model_Updated'!#REF!</f>
        <v>#REF!</v>
      </c>
      <c r="D47" s="157" t="e">
        <f>'Merger Model_Updated'!#REF!</f>
        <v>#REF!</v>
      </c>
      <c r="E47" s="157" t="e">
        <f>'Merger Model_Updated'!#REF!</f>
        <v>#REF!</v>
      </c>
      <c r="F47" s="205" t="e">
        <f>'Merger Model_Updated'!#REF!</f>
        <v>#REF!</v>
      </c>
      <c r="G47" s="157" t="e">
        <f>'Merger Model_Updated'!#REF!</f>
        <v>#REF!</v>
      </c>
      <c r="H47" s="157" t="e">
        <f>'Merger Model_Updated'!#REF!</f>
        <v>#REF!</v>
      </c>
      <c r="I47" s="157" t="e">
        <f>'Merger Model_Updated'!#REF!</f>
        <v>#REF!</v>
      </c>
      <c r="J47" s="157" t="e">
        <f>'Merger Model_Updated'!#REF!</f>
        <v>#REF!</v>
      </c>
      <c r="K47" s="157" t="e">
        <f>'Merger Model_Updated'!#REF!</f>
        <v>#REF!</v>
      </c>
      <c r="L47" s="157" t="e">
        <f>'Merger Model_Updated'!BB91</f>
        <v>#REF!</v>
      </c>
      <c r="M47" s="157" t="e">
        <f>'Merger Model_Updated'!BC91</f>
        <v>#REF!</v>
      </c>
      <c r="N47" s="157" t="e">
        <f>'Merger Model_Updated'!BD91</f>
        <v>#REF!</v>
      </c>
      <c r="O47" s="157" t="e">
        <f>'Merger Model_Updated'!BE91</f>
        <v>#REF!</v>
      </c>
      <c r="P47" s="174" t="e">
        <f>'Merger Model_Updated'!BF91</f>
        <v>#REF!</v>
      </c>
    </row>
    <row r="48" spans="1:16">
      <c r="A48" s="178" t="str">
        <f>'Merger Model_Updated'!C84</f>
        <v>Repayment of debt</v>
      </c>
      <c r="B48" s="157" t="e">
        <f>'Merger Model_Updated'!#REF!</f>
        <v>#REF!</v>
      </c>
      <c r="C48" s="157" t="e">
        <f>'Merger Model_Updated'!#REF!</f>
        <v>#REF!</v>
      </c>
      <c r="D48" s="157" t="e">
        <f>'Merger Model_Updated'!#REF!</f>
        <v>#REF!</v>
      </c>
      <c r="E48" s="157" t="e">
        <f>'Merger Model_Updated'!#REF!</f>
        <v>#REF!</v>
      </c>
      <c r="F48" s="205" t="e">
        <f>'Merger Model_Updated'!#REF!</f>
        <v>#REF!</v>
      </c>
      <c r="G48" s="157" t="e">
        <f>'Merger Model_Updated'!#REF!</f>
        <v>#REF!</v>
      </c>
      <c r="H48" s="157" t="e">
        <f>'Merger Model_Updated'!#REF!</f>
        <v>#REF!</v>
      </c>
      <c r="I48" s="157" t="e">
        <f>'Merger Model_Updated'!#REF!</f>
        <v>#REF!</v>
      </c>
      <c r="J48" s="157" t="e">
        <f>'Merger Model_Updated'!#REF!</f>
        <v>#REF!</v>
      </c>
      <c r="K48" s="157" t="e">
        <f>'Merger Model_Updated'!#REF!</f>
        <v>#REF!</v>
      </c>
      <c r="L48" s="157" t="e">
        <f>'Merger Model_Updated'!BB92</f>
        <v>#REF!</v>
      </c>
      <c r="M48" s="157" t="e">
        <f>'Merger Model_Updated'!BC92</f>
        <v>#REF!</v>
      </c>
      <c r="N48" s="157" t="e">
        <f>'Merger Model_Updated'!BD92</f>
        <v>#REF!</v>
      </c>
      <c r="O48" s="157" t="e">
        <f>'Merger Model_Updated'!BE92</f>
        <v>#REF!</v>
      </c>
      <c r="P48" s="174" t="e">
        <f>'Merger Model_Updated'!BF92</f>
        <v>#REF!</v>
      </c>
    </row>
    <row r="49" spans="1:16">
      <c r="A49" s="177" t="str">
        <f>'Merger Model_Updated'!C85</f>
        <v>EoP</v>
      </c>
      <c r="B49" s="157" t="e">
        <f>'Merger Model_Updated'!#REF!</f>
        <v>#REF!</v>
      </c>
      <c r="C49" s="157" t="e">
        <f>'Merger Model_Updated'!#REF!</f>
        <v>#REF!</v>
      </c>
      <c r="D49" s="157" t="e">
        <f>'Merger Model_Updated'!#REF!</f>
        <v>#REF!</v>
      </c>
      <c r="E49" s="157" t="e">
        <f>'Merger Model_Updated'!#REF!</f>
        <v>#REF!</v>
      </c>
      <c r="F49" s="205" t="e">
        <f>'Merger Model_Updated'!#REF!</f>
        <v>#REF!</v>
      </c>
      <c r="G49" s="157" t="e">
        <f>'Merger Model_Updated'!#REF!</f>
        <v>#REF!</v>
      </c>
      <c r="H49" s="157" t="e">
        <f>'Merger Model_Updated'!#REF!</f>
        <v>#REF!</v>
      </c>
      <c r="I49" s="157" t="e">
        <f>'Merger Model_Updated'!#REF!</f>
        <v>#REF!</v>
      </c>
      <c r="J49" s="157" t="e">
        <f>'Merger Model_Updated'!#REF!</f>
        <v>#REF!</v>
      </c>
      <c r="K49" s="157" t="e">
        <f>'Merger Model_Updated'!#REF!</f>
        <v>#REF!</v>
      </c>
      <c r="L49" s="157" t="e">
        <f>'Merger Model_Updated'!BB93</f>
        <v>#REF!</v>
      </c>
      <c r="M49" s="157" t="e">
        <f>'Merger Model_Updated'!BC93</f>
        <v>#REF!</v>
      </c>
      <c r="N49" s="157" t="e">
        <f>'Merger Model_Updated'!BD93</f>
        <v>#REF!</v>
      </c>
      <c r="O49" s="157" t="e">
        <f>'Merger Model_Updated'!BE93</f>
        <v>#REF!</v>
      </c>
      <c r="P49" s="174" t="e">
        <f>'Merger Model_Updated'!BF93</f>
        <v>#REF!</v>
      </c>
    </row>
    <row r="50" spans="1:16">
      <c r="A50" s="167"/>
      <c r="B50" s="157"/>
      <c r="C50" s="157"/>
      <c r="D50" s="157"/>
      <c r="E50" s="157"/>
      <c r="F50" s="205"/>
      <c r="G50" s="157"/>
      <c r="H50" s="157"/>
      <c r="I50" s="157"/>
      <c r="J50" s="157"/>
      <c r="K50" s="157"/>
      <c r="L50" s="157"/>
      <c r="M50" s="157"/>
      <c r="N50" s="157"/>
      <c r="O50" s="157"/>
      <c r="P50" s="174"/>
    </row>
    <row r="51" spans="1:16" ht="16" thickBot="1">
      <c r="A51" s="209" t="str">
        <f>'Merger Model_Updated'!C87</f>
        <v>Interest expenses</v>
      </c>
      <c r="B51" s="210" t="e">
        <f>'Merger Model_Updated'!#REF!</f>
        <v>#REF!</v>
      </c>
      <c r="C51" s="210" t="e">
        <f>'Merger Model_Updated'!#REF!</f>
        <v>#REF!</v>
      </c>
      <c r="D51" s="210" t="e">
        <f>'Merger Model_Updated'!#REF!</f>
        <v>#REF!</v>
      </c>
      <c r="E51" s="210" t="e">
        <f>'Merger Model_Updated'!#REF!</f>
        <v>#REF!</v>
      </c>
      <c r="F51" s="211" t="e">
        <f>'Merger Model_Updated'!#REF!</f>
        <v>#REF!</v>
      </c>
      <c r="G51" s="210" t="e">
        <f>'Merger Model_Updated'!#REF!</f>
        <v>#REF!</v>
      </c>
      <c r="H51" s="210" t="e">
        <f>'Merger Model_Updated'!#REF!</f>
        <v>#REF!</v>
      </c>
      <c r="I51" s="210" t="e">
        <f>'Merger Model_Updated'!#REF!</f>
        <v>#REF!</v>
      </c>
      <c r="J51" s="210" t="e">
        <f>'Merger Model_Updated'!#REF!</f>
        <v>#REF!</v>
      </c>
      <c r="K51" s="210" t="e">
        <f>'Merger Model_Updated'!#REF!</f>
        <v>#REF!</v>
      </c>
      <c r="L51" s="210" t="e">
        <f>'Merger Model_Updated'!BB95</f>
        <v>#REF!</v>
      </c>
      <c r="M51" s="210" t="e">
        <f>'Merger Model_Updated'!BC95</f>
        <v>#REF!</v>
      </c>
      <c r="N51" s="210" t="e">
        <f>'Merger Model_Updated'!BD95</f>
        <v>#REF!</v>
      </c>
      <c r="O51" s="210" t="e">
        <f>'Merger Model_Updated'!BE95</f>
        <v>#REF!</v>
      </c>
      <c r="P51" s="212" t="e">
        <f>'Merger Model_Updated'!BF95</f>
        <v>#REF!</v>
      </c>
    </row>
    <row r="52" spans="1:16"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</row>
    <row r="53" spans="1:16"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</row>
  </sheetData>
  <mergeCells count="1">
    <mergeCell ref="B1:P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47" t="s">
        <v>114</v>
      </c>
    </row>
    <row r="8" spans="2:2" ht="16">
      <c r="B8" s="149" t="s">
        <v>115</v>
      </c>
    </row>
    <row r="10" spans="2:2" ht="16">
      <c r="B10" s="149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Vestis DCF</vt:lpstr>
      <vt:lpstr>Merger Model_Updated</vt:lpstr>
      <vt:lpstr>Historical Acquisitions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2023-11-16T00:37:17Z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