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pha\Desktop\redress_web_integrator1\python\xlsx\"/>
    </mc:Choice>
  </mc:AlternateContent>
  <xr:revisionPtr revIDLastSave="0" documentId="13_ncr:1_{70BB6EE2-95A5-4BCC-A788-0A939C6D0776}" xr6:coauthVersionLast="47" xr6:coauthVersionMax="47" xr10:uidLastSave="{00000000-0000-0000-0000-000000000000}"/>
  <bookViews>
    <workbookView xWindow="33285" yWindow="-1710" windowWidth="15375" windowHeight="7995" xr2:uid="{E3F4C942-C68E-4534-8EE5-F2EB000981AE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21" i="1" s="1" a="1"/>
  <c r="C21" i="1" s="1"/>
  <c r="K3" i="1" s="1"/>
  <c r="K4" i="1" s="1"/>
  <c r="D4" i="1"/>
  <c r="E4" i="1" s="1" a="1"/>
  <c r="E4" i="1" s="1"/>
  <c r="D5" i="1"/>
  <c r="F5" i="1" s="1" a="1"/>
  <c r="F5" i="1" s="1"/>
  <c r="F21" i="1" l="1" a="1"/>
  <c r="F21" i="1" s="1"/>
  <c r="C22" i="1" a="1"/>
  <c r="C22" i="1" s="1"/>
  <c r="H4" i="1" a="1"/>
  <c r="H4" i="1" s="1"/>
  <c r="F4" i="1" a="1"/>
  <c r="F4" i="1" s="1"/>
  <c r="G5" i="1" a="1"/>
  <c r="G5" i="1" s="1"/>
  <c r="E5" i="1" a="1"/>
  <c r="E5" i="1" s="1"/>
  <c r="G4" i="1" a="1"/>
  <c r="G4" i="1" s="1"/>
  <c r="H5" i="1" a="1"/>
  <c r="H5" i="1" s="1"/>
  <c r="E3" i="1" a="1"/>
  <c r="E3" i="1" s="1"/>
  <c r="H3" i="1" a="1"/>
  <c r="H3" i="1" s="1"/>
  <c r="F3" i="1" a="1"/>
  <c r="F3" i="1" s="1"/>
  <c r="G3" i="1" a="1"/>
  <c r="G3" i="1" s="1"/>
  <c r="E24" i="1" l="1" a="1"/>
  <c r="E24" i="1" s="1"/>
  <c r="E21" i="1" a="1"/>
  <c r="E21" i="1" s="1"/>
  <c r="D21" i="1" a="1"/>
  <c r="D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<sst xmlns="http://schemas.openxmlformats.org/spreadsheetml/2006/main" count="19" uniqueCount="19">
  <si>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CEP</t>
  </si>
  <si>
    <t>MSG.XML</t>
  </si>
  <si>
    <t>CIDADE</t>
  </si>
  <si>
    <t>UF</t>
  </si>
  <si>
    <t>BAIRRO</t>
  </si>
  <si>
    <t>ENDEREÇO</t>
  </si>
  <si>
    <t>Destino</t>
  </si>
  <si>
    <t>Distância</t>
  </si>
  <si>
    <t>Tempo de viagem</t>
  </si>
  <si>
    <t>Destino:</t>
  </si>
  <si>
    <t>AIzaSyCVGY21cAoVz8RXL3A4zK1gGY7uoEODlK8</t>
  </si>
  <si>
    <t>Origem 1</t>
  </si>
  <si>
    <t>Origem 2</t>
  </si>
  <si>
    <t>URL de Solicitação</t>
  </si>
  <si>
    <t>API Key</t>
  </si>
  <si>
    <t>XML</t>
  </si>
  <si>
    <t>Origens</t>
  </si>
  <si>
    <t>Tempo de viagem (hora)</t>
  </si>
  <si>
    <t>Novo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</si>
</sst>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venir Next LT Pro"/>
      <family val="2"/>
    </font>
    <font>
      <u/>
      <sz val="12"/>
      <color theme="10"/>
      <name val="Avenir Next LT Pro"/>
      <family val="2"/>
    </font>
    <font>
      <sz val="10"/>
      <color theme="1"/>
      <name val="Avenir Next LT Pro"/>
      <family val="2"/>
    </font>
    <font>
      <sz val="11"/>
      <color theme="1"/>
      <name val="Avenir Next LT Pro"/>
      <family val="2"/>
    </font>
    <font>
      <sz val="12"/>
      <color theme="0"/>
      <name val="Avenir Next LT Pro"/>
      <family val="2"/>
    </font>
    <font>
      <sz val="12"/>
      <name val="Avenir Next LT Pro"/>
      <family val="2"/>
    </font>
  </fonts>
  <fills count="8">
    <fill>
      <patternFill patternType="none"/>
    </fill>
    <fill>
      <patternFill patternType="gray125"/>
    </fill>
    <fill>
      <patternFill patternType="solid">
        <fgColor rgb="FF172026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81AE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2" fillId="6" borderId="1" xfId="0" applyFont="1" applyFill="1" applyBorder="1" applyAlignment="1">
      <alignment horizontal="center"/>
    </xf>
    <xf numFmtId="0" fontId="6" fillId="7" borderId="1" xfId="0" applyFont="1" applyFill="1" applyBorder="1"/>
    <xf numFmtId="0" fontId="7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A4335"/>
      <color rgb="FF81AE44"/>
      <color rgb="FFA66BD3"/>
      <color rgb="FF1720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5</xdr:row>
      <xdr:rowOff>142875</xdr:rowOff>
    </xdr:from>
    <xdr:to>
      <xdr:col>6</xdr:col>
      <xdr:colOff>346203</xdr:colOff>
      <xdr:row>18</xdr:row>
      <xdr:rowOff>57151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C9505C9-0DEB-2D67-8539-8023769F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123950"/>
          <a:ext cx="8537703" cy="241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viacep.com.br/ws/01001000/xml/" TargetMode="External" Type="http://schemas.openxmlformats.org/officeDocument/2006/relationships/hyperlink"/><Relationship Id="rId2" Target="https://viacep.com.br/ws/01001000/xml/" TargetMode="External" Type="http://schemas.openxmlformats.org/officeDocument/2006/relationships/hyperlink"/><Relationship Id="rId3" Target="https://viacep.com.br/ws/01001000/xml/" TargetMode="External" Type="http://schemas.openxmlformats.org/officeDocument/2006/relationships/hyperlink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3D28-CFAB-4348-B9C1-A6720DA77DE5}">
  <dimension ref="B2:O25"/>
  <sheetViews>
    <sheetView tabSelected="1" zoomScale="85" zoomScaleNormal="85" workbookViewId="0">
      <selection activeCell="D4" sqref="D4"/>
    </sheetView>
  </sheetViews>
  <sheetFormatPr defaultRowHeight="15.75" x14ac:dyDescent="0.25"/>
  <cols>
    <col min="1" max="1" customWidth="true" style="1" width="11.85546875" collapsed="false"/>
    <col min="2" max="2" bestFit="true" customWidth="true" style="1" width="12.5703125" collapsed="false"/>
    <col min="3" max="3" customWidth="true" style="1" width="27.0" collapsed="false"/>
    <col min="4" max="4" customWidth="true" style="1" width="27.5703125" collapsed="false"/>
    <col min="5" max="5" customWidth="true" style="1" width="29.42578125" collapsed="false"/>
    <col min="6" max="6" customWidth="true" style="1" width="30.42578125" collapsed="false"/>
    <col min="7" max="7" bestFit="true" customWidth="true" style="1" width="21.0" collapsed="false"/>
    <col min="8" max="8" bestFit="true" customWidth="true" style="1" width="35.28515625" collapsed="false"/>
    <col min="9" max="9" bestFit="true" customWidth="true" style="1" width="6.28515625" collapsed="false"/>
    <col min="10" max="10" bestFit="true" customWidth="true" style="1" width="21.85546875" collapsed="false"/>
    <col min="11" max="11" bestFit="true" customWidth="true" style="1" width="254.42578125" collapsed="false"/>
    <col min="12" max="16384" style="1" width="9.140625" collapsed="false"/>
  </cols>
  <sheetData>
    <row r="2" spans="2:15" x14ac:dyDescent="0.25">
      <c r="B2" s="10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3"/>
      <c r="J2" s="11" t="s">
        <v>14</v>
      </c>
      <c r="K2" s="12" t="s">
        <v>10</v>
      </c>
    </row>
    <row r="3" spans="2:15" x14ac:dyDescent="0.25">
      <c r="B3" s="10" t="s">
        <v>11</v>
      </c>
      <c r="C3" s="6">
        <v>13015081</v>
      </c>
      <c r="D3" s="7" t="str">
        <f>_xlfn.WEBSERVICE("https://viacep.com.br/ws/" &amp; C3 &amp; "/xml/")</f>
        <v><![CDATA[<?xml version="1.0" encoding="UTF-8"?>
<xmlcep>
  <cep>13015-081</cep>
  <logradouro>Rua Doutor Quirino</logradouro>
  <complemento>de 632/633 a 1300/1301</complemento>
  <bairro>Centro</bairro>
  <localidade>Campinas</localidade>
  <uf>SP</uf>
  <ibge>3509502</ibge>
  <gia>2446</gia>
  <ddd>19</ddd>
  <siafi>6291</siafi>
</xmlcep>]]></v>
      </c>
      <c r="E3" s="8" t="str" cm="1">
        <f t="array" ref="E3">_xlfn.FILTERXML(D3,"//xmlcep/localidade")</f>
        <v>Campinas</v>
      </c>
      <c r="F3" s="6" t="str" cm="1">
        <f t="array" ref="F3">_xlfn.FILTERXML(D3,"//xmlcep/uf")</f>
        <v>SP</v>
      </c>
      <c r="G3" s="5" t="str" cm="1">
        <f t="array" ref="G3">_xlfn.FILTERXML(D3,"//xmlcep/bairro")</f>
        <v>Centro</v>
      </c>
      <c r="H3" s="5" t="str" cm="1">
        <f t="array" ref="H3">_xlfn.FILTERXML(D3,"//xmlcep/logradouro")</f>
        <v>Rua Doutor Quirino</v>
      </c>
      <c r="J3" s="11" t="s">
        <v>13</v>
      </c>
      <c r="K3" s="12" t="str">
        <f><![CDATA["https://maps.googleapis.com/maps/api/distancematrix/xml?&origins=" &  C21 & "|" & C22 & "&destinations=" & F21 & "&key=" & $K$2]]></f>
        <v>https://maps.googleapis.com/maps/api/distancematrix/xml?&amp;origins=Campinas, SP, Brasil|Valinhos, SP, Brasil&amp;destinations=Feira de Santana, BA, Brasil&amp;key=AIzaSyCVGY21cAoVz8RXL3A4zK1gGY7uoEODlK8</v>
      </c>
      <c r="L3" s="9"/>
      <c r="M3" s="9"/>
      <c r="N3" s="9"/>
      <c r="O3" s="9"/>
    </row>
    <row r="4" spans="2:15" ht="15" customHeight="1" x14ac:dyDescent="0.25">
      <c r="B4" s="10" t="s">
        <v>12</v>
      </c>
      <c r="C4" s="6">
        <v>13275090</v>
      </c>
      <c r="D4" s="7" t="str">
        <f t="shared" ref="D4:D5" si="0">_xlfn.WEBSERVICE("https://viacep.com.br/ws/" &amp; C4 &amp; "/xml/")</f>
        <v><![CDATA[<?xml version="1.0" encoding="UTF-8"?>
<xmlcep>
  <cep>13275-090</cep>
  <logradouro>Rua Máximo Piton</logradouro>
  <complemento></complemento>
  <bairro>Jardim Santa Rosa</bairro>
  <localidade>Valinhos</localidade>
  <uf>SP</uf>
  <ibge>3556206</ibge>
  <gia>7080</gia>
  <ddd>19</ddd>
  <siafi>7225</siafi>
</xmlcep>]]></v>
      </c>
      <c r="E4" s="8" t="str" cm="1">
        <f t="array" ref="E4">_xlfn.FILTERXML(D4,"//xmlcep/localidade")</f>
        <v>Valinhos</v>
      </c>
      <c r="F4" s="6" t="str" cm="1">
        <f t="array" ref="F4">_xlfn.FILTERXML(D4,"//xmlcep/uf")</f>
        <v>SP</v>
      </c>
      <c r="G4" s="5" t="str" cm="1">
        <f t="array" ref="G4">_xlfn.FILTERXML(D4,"//xmlcep/bairro")</f>
        <v>Jardim Santa Rosa</v>
      </c>
      <c r="H4" s="5" t="str" cm="1">
        <f t="array" ref="H4">_xlfn.FILTERXML(D4,"//xmlcep/logradouro")</f>
        <v>Rua Máximo Piton</v>
      </c>
      <c r="J4" s="11" t="s">
        <v>15</v>
      </c>
      <c r="K4" s="12" t="str">
        <f>_xlfn.WEBSERVICE(K3)</f>
        <v xml:space="preserve"><![CDATA[<?xml version="1.0" encoding="UTF-8"?>
<DistanceMatrixResponse>
 <status>OK</status>
 <origin_address>Campinas - State of São Paulo, Brazil</origin_address>
 <origin_address>Valinhos, State of São Paulo, 13274-465, Brazil</origin_address>
 <destination_address>Feira de Santana - Maria Quitéria, Feira de Santana - State of Bahia, Brazil</destination_address>
 <row>
  <element>
   <status>OK</status>
   <duration>
    <value>92405</value>
    <text>1 day 2 hours</text>
   </duration>
   <distance>
    <value>1840813</value>
    <text>1,841 km</text>
   </distance>
  </element>
 </row>
 <row>
  <element>
   <status>OK</status>
   <duration>
    <value>92116</value>
    <text>1 day 2 hours</text>
   </duration>
   <distance>
    <value>1837527</value>
    <text>1,838 km</text>
   </distance>
  </element>
 </row>
</DistanceMatrixResponse>
]]></v>
      </c>
      <c r="L4" s="9"/>
      <c r="M4" s="9"/>
      <c r="N4" s="9"/>
      <c r="O4" s="9"/>
    </row>
    <row r="5" spans="2:15" ht="15" customHeight="1" x14ac:dyDescent="0.25">
      <c r="B5" s="10" t="s">
        <v>6</v>
      </c>
      <c r="C5" s="6" t="s">
        <v>18</v>
      </c>
      <c r="D5" s="7" t="str">
        <f t="shared" si="0"/>
        <v><![CDATA[<?xml version="1.0" encoding="UTF-8"?>
<xmlcep>
  <cep>44090-778</cep>
  <logradouro>Rua Trigêmeos</logradouro>
  <complemento></complemento>
  <bairro>Tomba</bairro>
  <localidade>Feira de Santana</localidade>
  <uf>BA</uf>
  <ibge>2910800</ibge>
  <gia></gia>
  <ddd>75</ddd>
  <siafi>3515</siafi>
</xmlcep>]]></v>
      </c>
      <c r="E5" s="8" t="str" cm="1">
        <f t="array" ref="E5">_xlfn.FILTERXML(D5,"//xmlcep/localidade")</f>
        <v>Feira de Santana</v>
      </c>
      <c r="F5" s="6" t="str" cm="1">
        <f t="array" ref="F5">_xlfn.FILTERXML(D5,"//xmlcep/uf")</f>
        <v>BA</v>
      </c>
      <c r="G5" s="5" t="str" cm="1">
        <f t="array" ref="G5">_xlfn.FILTERXML(D5,"//xmlcep/bairro")</f>
        <v>Tomba</v>
      </c>
      <c r="H5" s="5" t="str" cm="1">
        <f t="array" ref="H5">_xlfn.FILTERXML(D5,"//xmlcep/logradouro")</f>
        <v>Rua Trigêmeos</v>
      </c>
      <c r="K5" s="9"/>
      <c r="L5" s="9"/>
      <c r="M5" s="9"/>
      <c r="N5" s="9"/>
      <c r="O5" s="9"/>
    </row>
    <row r="6" spans="2:15" ht="15" customHeight="1" x14ac:dyDescent="0.25">
      <c r="K6" s="9"/>
      <c r="L6" s="9"/>
      <c r="M6" s="9"/>
      <c r="N6" s="9"/>
      <c r="O6" s="9"/>
    </row>
    <row r="7" spans="2:15" ht="15" customHeight="1" x14ac:dyDescent="0.25">
      <c r="K7" s="9"/>
      <c r="L7" s="9"/>
      <c r="M7" s="9"/>
      <c r="N7" s="9"/>
      <c r="O7" s="9"/>
    </row>
    <row r="8" spans="2:15" ht="15" customHeight="1" x14ac:dyDescent="0.25">
      <c r="K8" s="9"/>
      <c r="L8" s="9"/>
      <c r="M8" s="9"/>
      <c r="N8" s="9"/>
      <c r="O8" s="9"/>
    </row>
    <row r="9" spans="2:15" ht="15" customHeight="1" x14ac:dyDescent="0.25">
      <c r="C9" s="2"/>
      <c r="K9" s="9"/>
      <c r="L9" s="9"/>
      <c r="M9" s="9"/>
      <c r="N9" s="9"/>
      <c r="O9" s="9"/>
    </row>
    <row r="10" spans="2:15" ht="15" customHeight="1" x14ac:dyDescent="0.25">
      <c r="K10" s="9"/>
      <c r="L10" s="9"/>
      <c r="M10" s="9"/>
      <c r="N10" s="9"/>
      <c r="O10" s="9"/>
    </row>
    <row r="11" spans="2:15" ht="15" customHeight="1" x14ac:dyDescent="0.25">
      <c r="K11" s="9"/>
      <c r="L11" s="9"/>
      <c r="M11" s="9"/>
      <c r="N11" s="9"/>
      <c r="O11" s="9"/>
    </row>
    <row r="12" spans="2:15" ht="15" customHeight="1" x14ac:dyDescent="0.25">
      <c r="K12" s="9"/>
      <c r="L12" s="9"/>
      <c r="M12" s="9"/>
      <c r="N12" s="9"/>
      <c r="O12" s="9"/>
    </row>
    <row r="13" spans="2:15" ht="15" customHeight="1" x14ac:dyDescent="0.25">
      <c r="K13" s="9"/>
      <c r="L13" s="9"/>
      <c r="M13" s="9"/>
      <c r="N13" s="9"/>
      <c r="O13" s="9"/>
    </row>
    <row r="14" spans="2:15" ht="15" customHeight="1" x14ac:dyDescent="0.25">
      <c r="K14" s="9"/>
      <c r="L14" s="9"/>
      <c r="M14" s="9"/>
      <c r="N14" s="9"/>
      <c r="O14" s="9"/>
    </row>
    <row r="15" spans="2:15" ht="15" customHeight="1" x14ac:dyDescent="0.25">
      <c r="K15" s="9"/>
      <c r="L15" s="9"/>
      <c r="M15" s="9"/>
      <c r="N15" s="9"/>
      <c r="O15" s="9"/>
    </row>
    <row r="20" spans="2:6" x14ac:dyDescent="0.25">
      <c r="C20" s="15" t="s">
        <v>16</v>
      </c>
      <c r="D20" s="17" t="s">
        <v>7</v>
      </c>
      <c r="E20" s="17" t="s">
        <v>8</v>
      </c>
      <c r="F20" s="16" t="s">
        <v>9</v>
      </c>
    </row>
    <row r="21" spans="2:6" x14ac:dyDescent="0.25">
      <c r="C21" s="13" t="str" cm="1">
        <f t="array" ref="C21">_xlfn.FILTERXML(D3,"//xmlcep/localidade") &amp; ", " &amp; _xlfn.FILTERXML(D3,"//xmlcep/uf") &amp; ", " &amp;  "Brasil"</f>
        <v>Campinas, SP, Brasil</v>
      </c>
      <c r="D21" s="13" t="str" cm="1">
        <f t="array" ref="D21:D22">_xlfn.FILTERXML(K4,"DistanceMatrixResponse/row/element/distance/text")</f>
        <v>1,841 km</v>
      </c>
      <c r="E21" s="13" t="str" cm="1">
        <f t="array" ref="E21:E22">_xlfn.FILTERXML(K4,"DistanceMatrixResponse/row/element/duration/text")</f>
        <v>1 day 2 hours</v>
      </c>
      <c r="F21" s="19" t="str" cm="1">
        <f t="array" ref="F21">_xlfn.FILTERXML(D5,"//xmlcep/localidade") &amp; ", " &amp; _xlfn.FILTERXML(D5,"//xmlcep/uf") &amp; ", " &amp;  "Brasil"</f>
        <v>Feira de Santana, BA, Brasil</v>
      </c>
    </row>
    <row r="22" spans="2:6" x14ac:dyDescent="0.25">
      <c r="B22" s="4"/>
      <c r="C22" s="13" t="str" cm="1">
        <f t="array" ref="C22">_xlfn.FILTERXML(D4,"//xmlcep/localidade") &amp; ", " &amp; _xlfn.FILTERXML(D4,"//xmlcep/uf") &amp; ", " &amp;  "Brasil"</f>
        <v>Valinhos, SP, Brasil</v>
      </c>
      <c r="D22" s="14" t="str">
        <v>1,838 km</v>
      </c>
      <c r="E22" s="13" t="str">
        <v>1 day 2 hours</v>
      </c>
      <c r="F22" s="20"/>
    </row>
    <row r="23" spans="2:6" x14ac:dyDescent="0.25">
      <c r="E23" s="17" t="s">
        <v>17</v>
      </c>
    </row>
    <row r="24" spans="2:6" x14ac:dyDescent="0.25">
      <c r="E24" s="18" cm="1">
        <f t="array" ref="E24:E25">_xlfn.FILTERXML(K4,"DistanceMatrixResponse/row/element/duration/value") / 3600</f>
        <v>25.668055555555554</v>
      </c>
    </row>
    <row r="25" spans="2:6" x14ac:dyDescent="0.25">
      <c r="E25" s="18">
        <v>25.587777777777777</v>
      </c>
    </row>
  </sheetData>
  <mergeCells count="1">
    <mergeCell ref="F21:F22"/>
  </mergeCells>
  <hyperlinks>
    <hyperlink ref="D3" r:id="rId1" display="https://viacep.com.br/ws/01001000/xml/" xr:uid="{54A4DCC2-1594-41CB-BE8D-E40733204500}"/>
    <hyperlink ref="D4" r:id="rId2" display="https://viacep.com.br/ws/01001000/xml/" xr:uid="{99F4D83C-4CCD-4434-8BD1-CA89A9625340}"/>
    <hyperlink ref="D5" r:id="rId3" display="https://viacep.com.br/ws/01001000/xml/" xr:uid="{ADC75265-CA0D-4346-8B11-6B731CAAD84E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2023-05-27T20:27:20Z</dcterms:created>
  <dc:creator>Raphael Torres</dc:creator>
  <cp:lastModifiedBy>Raphael Torres</cp:lastModifiedBy>
  <dcterms:modified xsi:type="dcterms:W3CDTF">2023-05-29T02:05:33Z</dcterms:modified>
</cp:coreProperties>
</file>