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285" yWindow="-1710" windowWidth="15375" windowHeight="7995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venir Next LT Pro"/>
      <family val="2"/>
      <color theme="1"/>
      <sz val="12"/>
    </font>
    <font>
      <name val="Avenir Next LT Pro"/>
      <family val="2"/>
      <color theme="10"/>
      <sz val="12"/>
      <u val="single"/>
    </font>
    <font>
      <name val="Avenir Next LT Pro"/>
      <family val="2"/>
      <color theme="1"/>
      <sz val="10"/>
    </font>
    <font>
      <name val="Avenir Next LT Pro"/>
      <family val="2"/>
      <color theme="1"/>
      <sz val="11"/>
    </font>
    <font>
      <name val="Avenir Next LT Pro"/>
      <family val="2"/>
      <color theme="0"/>
      <sz val="12"/>
    </font>
    <font>
      <name val="Avenir Next LT Pro"/>
      <family val="2"/>
      <sz val="12"/>
    </font>
  </fonts>
  <fills count="8">
    <fill>
      <patternFill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pivotButton="0" quotePrefix="0" xfId="0"/>
    <xf numFmtId="0" fontId="2" fillId="2" borderId="0" pivotButton="0" quotePrefix="0" xfId="0"/>
    <xf numFmtId="0" fontId="5" fillId="2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right"/>
    </xf>
    <xf numFmtId="0" fontId="2" fillId="5" borderId="1" pivotButton="0" quotePrefix="0" xfId="0"/>
    <xf numFmtId="0" fontId="2" fillId="5" borderId="1" applyAlignment="1" pivotButton="0" quotePrefix="0" xfId="0">
      <alignment horizontal="center" vertical="center"/>
    </xf>
    <xf numFmtId="0" fontId="3" fillId="5" borderId="1" applyAlignment="1" pivotButton="0" quotePrefix="0" xfId="1">
      <alignment horizontal="center" vertical="center"/>
    </xf>
    <xf numFmtId="0" fontId="2" fillId="5" borderId="1" applyAlignment="1" pivotButton="0" quotePrefix="0" xfId="0">
      <alignment horizontal="left" vertical="center"/>
    </xf>
    <xf numFmtId="0" fontId="4" fillId="2" borderId="0" applyAlignment="1" pivotButton="0" quotePrefix="0" xfId="0">
      <alignment vertical="center" wrapText="1"/>
    </xf>
    <xf numFmtId="0" fontId="2" fillId="6" borderId="1" applyAlignment="1" pivotButton="0" quotePrefix="0" xfId="0">
      <alignment horizontal="center"/>
    </xf>
    <xf numFmtId="0" fontId="6" fillId="7" borderId="1" pivotButton="0" quotePrefix="0" xfId="0"/>
    <xf numFmtId="0" fontId="7" fillId="5" borderId="1" pivotButton="0" quotePrefix="0" xfId="0"/>
    <xf numFmtId="0" fontId="2" fillId="5" borderId="1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164" fontId="2" fillId="5" borderId="1" applyAlignment="1" pivotButton="0" quotePrefix="0" xfId="0">
      <alignment horizontal="center"/>
    </xf>
    <xf numFmtId="0" fontId="2" fillId="5" borderId="3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iacep.com.br/ws/01001000/xml/" TargetMode="External" Id="rId1" /><Relationship Type="http://schemas.openxmlformats.org/officeDocument/2006/relationships/hyperlink" Target="https://viacep.com.br/ws/01001000/xml/" TargetMode="External" Id="rId2" /><Relationship Type="http://schemas.openxmlformats.org/officeDocument/2006/relationships/hyperlink" Target="https://viacep.com.br/ws/01001000/xml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O25"/>
  <sheetViews>
    <sheetView tabSelected="1" zoomScale="85" zoomScaleNormal="85" workbookViewId="0">
      <selection activeCell="D4" sqref="D4"/>
    </sheetView>
  </sheetViews>
  <sheetFormatPr baseColWidth="8" defaultRowHeight="15.75"/>
  <cols>
    <col width="11.85546875" customWidth="1" style="1" min="1" max="1"/>
    <col width="12.5703125" bestFit="1" customWidth="1" style="1" min="2" max="2"/>
    <col width="27" customWidth="1" style="1" min="3" max="3"/>
    <col width="27.5703125" customWidth="1" style="1" min="4" max="4"/>
    <col width="29.42578125" customWidth="1" style="1" min="5" max="5"/>
    <col width="30.42578125" customWidth="1" style="1" min="6" max="6"/>
    <col width="21" bestFit="1" customWidth="1" style="1" min="7" max="7"/>
    <col width="35.28515625" bestFit="1" customWidth="1" style="1" min="8" max="8"/>
    <col width="6.28515625" bestFit="1" customWidth="1" style="1" min="9" max="9"/>
    <col width="21.85546875" bestFit="1" customWidth="1" style="1" min="10" max="10"/>
    <col width="254.42578125" bestFit="1" customWidth="1" style="1" min="11" max="11"/>
    <col width="9.140625" customWidth="1" style="1" min="12" max="16384"/>
  </cols>
  <sheetData>
    <row r="2">
      <c r="B2" s="10" t="n"/>
      <c r="C2" s="10" t="inlineStr">
        <is>
          <t>CEP</t>
        </is>
      </c>
      <c r="D2" s="10" t="inlineStr">
        <is>
          <t>MSG.XML</t>
        </is>
      </c>
      <c r="E2" s="10" t="inlineStr">
        <is>
          <t>CIDADE</t>
        </is>
      </c>
      <c r="F2" s="10" t="inlineStr">
        <is>
          <t>UF</t>
        </is>
      </c>
      <c r="G2" s="10" t="inlineStr">
        <is>
          <t>BAIRRO</t>
        </is>
      </c>
      <c r="H2" s="10" t="inlineStr">
        <is>
          <t>ENDEREÇO</t>
        </is>
      </c>
      <c r="I2" s="3" t="n"/>
      <c r="J2" s="11" t="inlineStr">
        <is>
          <t>API Key</t>
        </is>
      </c>
      <c r="K2" s="12" t="inlineStr">
        <is>
          <t>AIzaSyCVGY21cAoVz8RXL3A4zK1gGY7uoEODlK8</t>
        </is>
      </c>
    </row>
    <row r="3">
      <c r="B3" s="10" t="inlineStr">
        <is>
          <t>Origem 1</t>
        </is>
      </c>
      <c r="C3" s="6" t="n">
        <v>13015081</v>
      </c>
      <c r="D3" s="7">
        <f>_xlfn.WEBSERVICE("https://viacep.com.br/ws/" &amp; C3 &amp; "/xml/")</f>
        <v/>
      </c>
      <c r="E3" s="8">
        <f t="array" ref="E3">_xlfn.FILTERXML(D3,"//xmlcep/localidade")</f>
        <v/>
      </c>
      <c r="F3" s="6">
        <f t="array" ref="F3">_xlfn.FILTERXML(D3,"//xmlcep/uf")</f>
        <v/>
      </c>
      <c r="G3" s="5">
        <f t="array" ref="G3">_xlfn.FILTERXML(D3,"//xmlcep/bairro")</f>
        <v/>
      </c>
      <c r="H3" s="5">
        <f t="array" ref="H3">_xlfn.FILTERXML(D3,"//xmlcep/logradouro")</f>
        <v/>
      </c>
      <c r="J3" s="11" t="inlineStr">
        <is>
          <t>URL de Solicitação</t>
        </is>
      </c>
      <c r="K3" s="12">
        <f>"https://maps.googleapis.com/maps/api/distancematrix/xml?&amp;origins=" &amp;  C21 &amp; "|" &amp; C22 &amp; "&amp;destinations=" &amp; F21 &amp; "&amp;key=" &amp; $K$2</f>
        <v/>
      </c>
      <c r="L3" s="9" t="n"/>
      <c r="M3" s="9" t="n"/>
      <c r="N3" s="9" t="n"/>
      <c r="O3" s="9" t="n"/>
    </row>
    <row r="4" ht="15" customHeight="1">
      <c r="B4" s="10" t="inlineStr">
        <is>
          <t>Origem 2</t>
        </is>
      </c>
      <c r="C4" s="6" t="n">
        <v>13275090</v>
      </c>
      <c r="D4" s="7">
        <f>_xlfn.WEBSERVICE("https://viacep.com.br/ws/" &amp; C4 &amp; "/xml/")</f>
        <v/>
      </c>
      <c r="E4" s="8">
        <f t="array" ref="E4">_xlfn.FILTERXML(D4,"//xmlcep/localidade")</f>
        <v/>
      </c>
      <c r="F4" s="6">
        <f t="array" ref="F4">_xlfn.FILTERXML(D4,"//xmlcep/uf")</f>
        <v/>
      </c>
      <c r="G4" s="5">
        <f t="array" ref="G4">_xlfn.FILTERXML(D4,"//xmlcep/bairro")</f>
        <v/>
      </c>
      <c r="H4" s="5">
        <f t="array" ref="H4">_xlfn.FILTERXML(D4,"//xmlcep/logradouro")</f>
        <v/>
      </c>
      <c r="J4" s="11" t="inlineStr">
        <is>
          <t>XML</t>
        </is>
      </c>
      <c r="K4" s="12">
        <f>_xlfn.WEBSERVICE(K3)</f>
        <v/>
      </c>
      <c r="L4" s="9" t="n"/>
      <c r="M4" s="9" t="n"/>
      <c r="N4" s="9" t="n"/>
      <c r="O4" s="9" t="n"/>
    </row>
    <row r="5" ht="15" customHeight="1">
      <c r="B5" s="10" t="inlineStr">
        <is>
          <t>Destino</t>
        </is>
      </c>
      <c r="C5" s="6" t="inlineStr">
        <is>
          <t>13485133</t>
        </is>
      </c>
      <c r="D5" s="7">
        <f>_xlfn.WEBSERVICE("https://viacep.com.br/ws/" &amp; C5 &amp; "/xml/")</f>
        <v/>
      </c>
      <c r="E5" s="8">
        <f t="array" ref="E5">_xlfn.FILTERXML(D5,"//xmlcep/localidade")</f>
        <v/>
      </c>
      <c r="F5" s="6">
        <f t="array" ref="F5">_xlfn.FILTERXML(D5,"//xmlcep/uf")</f>
        <v/>
      </c>
      <c r="G5" s="5">
        <f t="array" ref="G5">_xlfn.FILTERXML(D5,"//xmlcep/bairro")</f>
        <v/>
      </c>
      <c r="H5" s="5">
        <f t="array" ref="H5">_xlfn.FILTERXML(D5,"//xmlcep/logradouro")</f>
        <v/>
      </c>
      <c r="K5" s="9" t="n"/>
      <c r="L5" s="9" t="n"/>
      <c r="M5" s="9" t="n"/>
      <c r="N5" s="9" t="n"/>
      <c r="O5" s="9" t="n"/>
    </row>
    <row r="6" ht="15" customHeight="1">
      <c r="K6" s="9" t="n"/>
      <c r="L6" s="9" t="n"/>
      <c r="M6" s="9" t="n"/>
      <c r="N6" s="9" t="n"/>
      <c r="O6" s="9" t="n"/>
    </row>
    <row r="7" ht="15" customHeight="1">
      <c r="K7" s="9" t="n"/>
      <c r="L7" s="9" t="n"/>
      <c r="M7" s="9" t="n"/>
      <c r="N7" s="9" t="n"/>
      <c r="O7" s="9" t="n"/>
    </row>
    <row r="8" ht="15" customHeight="1">
      <c r="K8" s="9" t="n"/>
      <c r="L8" s="9" t="n"/>
      <c r="M8" s="9" t="n"/>
      <c r="N8" s="9" t="n"/>
      <c r="O8" s="9" t="n"/>
    </row>
    <row r="9" ht="15" customHeight="1">
      <c r="C9" s="2" t="n"/>
      <c r="K9" s="9" t="n"/>
      <c r="L9" s="9" t="n"/>
      <c r="M9" s="9" t="n"/>
      <c r="N9" s="9" t="n"/>
      <c r="O9" s="9" t="n"/>
    </row>
    <row r="10" ht="15" customHeight="1">
      <c r="K10" s="9" t="n"/>
      <c r="L10" s="9" t="n"/>
      <c r="M10" s="9" t="n"/>
      <c r="N10" s="9" t="n"/>
      <c r="O10" s="9" t="n"/>
    </row>
    <row r="11" ht="15" customHeight="1">
      <c r="K11" s="9" t="n"/>
      <c r="L11" s="9" t="n"/>
      <c r="M11" s="9" t="n"/>
      <c r="N11" s="9" t="n"/>
      <c r="O11" s="9" t="n"/>
    </row>
    <row r="12" ht="15" customHeight="1">
      <c r="K12" s="9" t="n"/>
      <c r="L12" s="9" t="n"/>
      <c r="M12" s="9" t="n"/>
      <c r="N12" s="9" t="n"/>
      <c r="O12" s="9" t="n"/>
    </row>
    <row r="13" ht="15" customHeight="1">
      <c r="K13" s="9" t="n"/>
      <c r="L13" s="9" t="n"/>
      <c r="M13" s="9" t="n"/>
      <c r="N13" s="9" t="n"/>
      <c r="O13" s="9" t="n"/>
    </row>
    <row r="14" ht="15" customHeight="1">
      <c r="K14" s="9" t="n"/>
      <c r="L14" s="9" t="n"/>
      <c r="M14" s="9" t="n"/>
      <c r="N14" s="9" t="n"/>
      <c r="O14" s="9" t="n"/>
    </row>
    <row r="15" ht="15" customHeight="1">
      <c r="K15" s="9" t="n"/>
      <c r="L15" s="9" t="n"/>
      <c r="M15" s="9" t="n"/>
      <c r="N15" s="9" t="n"/>
      <c r="O15" s="9" t="n"/>
    </row>
    <row r="20">
      <c r="C20" s="15" t="inlineStr">
        <is>
          <t>Origens</t>
        </is>
      </c>
      <c r="D20" s="17" t="inlineStr">
        <is>
          <t>Distância</t>
        </is>
      </c>
      <c r="E20" s="17" t="inlineStr">
        <is>
          <t>Tempo de viagem</t>
        </is>
      </c>
      <c r="F20" s="16" t="inlineStr">
        <is>
          <t>Destino:</t>
        </is>
      </c>
    </row>
    <row r="21">
      <c r="C21" s="13">
        <f t="array" ref="C21">_xlfn.FILTERXML(D3,"//xmlcep/localidade") &amp; ", " &amp; _xlfn.FILTERXML(D3,"//xmlcep/uf") &amp; ", " &amp;  "Brasil"</f>
        <v/>
      </c>
      <c r="D21" s="13">
        <f t="array" ref="D21:D22">_xlfn.FILTERXML(K4,"DistanceMatrixResponse/row/element/distance/text")</f>
        <v/>
      </c>
      <c r="E21" s="13">
        <f t="array" ref="E21:E22">_xlfn.FILTERXML(K4,"DistanceMatrixResponse/row/element/duration/text")</f>
        <v/>
      </c>
      <c r="F21" s="19">
        <f t="array" ref="F21">_xlfn.FILTERXML(D5,"//xmlcep/localidade") &amp; ", " &amp; _xlfn.FILTERXML(D5,"//xmlcep/uf") &amp; ", " &amp;  "Brasil"</f>
        <v/>
      </c>
    </row>
    <row r="22">
      <c r="B22" s="4" t="n"/>
      <c r="C22" s="13">
        <f t="array" ref="C22">_xlfn.FILTERXML(D4,"//xmlcep/localidade") &amp; ", " &amp; _xlfn.FILTERXML(D4,"//xmlcep/uf") &amp; ", " &amp;  "Brasil"</f>
        <v/>
      </c>
      <c r="D22" s="14" t="inlineStr">
        <is>
          <t>1,838 km</t>
        </is>
      </c>
      <c r="E22" s="13" t="inlineStr">
        <is>
          <t>1 day 2 hours</t>
        </is>
      </c>
      <c r="F22" s="21" t="n"/>
    </row>
    <row r="23">
      <c r="E23" s="17" t="inlineStr">
        <is>
          <t>Tempo de viagem (hora)</t>
        </is>
      </c>
    </row>
    <row r="24">
      <c r="E24" s="18">
        <f t="array" ref="E24:E25">_xlfn.FILTERXML(K4,"DistanceMatrixResponse/row/element/duration/value") / 3600</f>
        <v/>
      </c>
    </row>
    <row r="25">
      <c r="E25" s="18" t="n">
        <v>25.58777777777778</v>
      </c>
    </row>
  </sheetData>
  <mergeCells count="1">
    <mergeCell ref="F21:F22"/>
  </mergeCells>
  <hyperlinks>
    <hyperlink ref="D3" display="https://viacep.com.br/ws/01001000/xml/" r:id="rId1"/>
    <hyperlink ref="D4" display="https://viacep.com.br/ws/01001000/xml/" r:id="rId2"/>
    <hyperlink ref="D5" display="https://viacep.com.br/ws/01001000/xml/" r:id="rId3"/>
  </hyperlinks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Raphael Torres</dc:creator>
  <dcterms:created xsi:type="dcterms:W3CDTF">2023-05-27T20:27:20Z</dcterms:created>
  <dcterms:modified xsi:type="dcterms:W3CDTF">2023-05-29T12:39:50Z</dcterms:modified>
  <cp:lastModifiedBy>Raphael Torres</cp:lastModifiedBy>
</cp:coreProperties>
</file>