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dress_web_integrator1\"/>
    </mc:Choice>
  </mc:AlternateContent>
  <xr:revisionPtr revIDLastSave="0" documentId="13_ncr:1_{6DAEED4E-BD57-4235-8D44-E6AF3E4D38E3}" xr6:coauthVersionLast="47" xr6:coauthVersionMax="47" xr10:uidLastSave="{00000000-0000-0000-0000-000000000000}"/>
  <bookViews>
    <workbookView xWindow="-120" yWindow="-120" windowWidth="20730" windowHeight="11310" xr2:uid="{E3F4C942-C68E-4534-8EE5-F2EB0009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E21" i="1" a="1"/>
  <c r="E21" i="1" s="1"/>
  <c r="D4" i="1"/>
  <c r="E4" i="1" s="1" a="1"/>
  <c r="E4" i="1" s="1"/>
  <c r="D5" i="1"/>
  <c r="F5" i="1" s="1" a="1"/>
  <c r="F5" i="1" s="1"/>
  <c r="D3" i="1"/>
  <c r="C21" i="1" s="1" a="1"/>
  <c r="C21" i="1" s="1"/>
  <c r="F21" i="1" l="1" a="1"/>
  <c r="F21" i="1" s="1"/>
  <c r="C22" i="1" a="1"/>
  <c r="C22" i="1" s="1"/>
  <c r="K3" i="1" s="1"/>
  <c r="K4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D21" i="1" l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<sst xmlns="http://schemas.openxmlformats.org/spreadsheetml/2006/main" count="18" uniqueCount="18">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</sst>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74" fontId="2" fillId="5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cep.com.br/ws/01001000/xml/" TargetMode="External"/><Relationship Id="rId2" Type="http://schemas.openxmlformats.org/officeDocument/2006/relationships/hyperlink" Target="https://viacep.com.br/ws/01001000/xml/" TargetMode="External"/><Relationship Id="rId1" Type="http://schemas.openxmlformats.org/officeDocument/2006/relationships/hyperlink" Target="https://viacep.com.br/ws/01001000/x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G27" sqref="G26:G27"/>
    </sheetView>
  </sheetViews>
  <sheetFormatPr defaultRowHeight="15.75" x14ac:dyDescent="0.25"/>
  <cols>
    <col min="1" max="1" width="11.85546875" style="1" customWidth="1"/>
    <col min="2" max="2" width="12.5703125" style="1" bestFit="1" customWidth="1"/>
    <col min="3" max="3" width="27" style="1" customWidth="1"/>
    <col min="4" max="4" width="27.5703125" style="1" customWidth="1"/>
    <col min="5" max="5" width="29.42578125" style="1" customWidth="1"/>
    <col min="6" max="6" width="30.42578125" style="1" customWidth="1"/>
    <col min="7" max="7" width="21" style="1" bestFit="1" customWidth="1"/>
    <col min="8" max="8" width="35.28515625" style="1" bestFit="1" customWidth="1"/>
    <col min="9" max="9" width="6.28515625" style="1" bestFit="1" customWidth="1"/>
    <col min="10" max="10" width="21.85546875" style="1" bestFit="1" customWidth="1"/>
    <col min="11" max="11" width="254.42578125" style="1" bestFit="1" customWidth="1"/>
    <col min="12" max="16384" width="9.140625" style="1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13100484</v>
      </c>
      <c r="D3" s="7" t="str">
        <f>_xlfn.WEBSERVICE("https://viacep.com.br/ws/" &amp; C3 &amp; "/xml/")</f>
        <v>&lt;?xml version="1.0" encoding="UTF-8"?&gt;
&lt;xmlcep&gt;
  &lt;cep&gt;13100-484&lt;/cep&gt;
  &lt;logradouro&gt;Rua João Ramalho&lt;/logradouro&gt;
  &lt;complemento&gt;&lt;/complemento&gt;
  &lt;bairro&gt;Vila Lemos&lt;/bairro&gt;
  &lt;localidade&gt;Campinas&lt;/localidade&gt;
  &lt;uf&gt;SP&lt;/uf&gt;
  &lt;ibge&gt;3509502&lt;/ibge&gt;
  &lt;gia&gt;2446&lt;/gia&gt;
  &lt;ddd&gt;19&lt;/ddd&gt;
  &lt;siafi&gt;6291&lt;/siafi&gt;
&lt;/xmlcep&gt;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Vila Lemos</v>
      </c>
      <c r="H3" s="5" t="str" cm="1">
        <f t="array" ref="H3">_xlfn.FILTERXML(D3,"//xmlcep/logradouro")</f>
        <v>Rua João Ramalho</v>
      </c>
      <c r="J3" s="11" t="s">
        <v>13</v>
      </c>
      <c r="K3" s="12" t="str">
        <f>"https://maps.googleapis.com/maps/api/distancematrix/xml?&amp;origins=" &amp;  C21 &amp; "|" &amp; C22 &amp; "&amp;destinations=" &amp; F21 &amp; "&amp;key=" &amp; $K$2</f>
        <v>https://maps.googleapis.com/maps/api/distancematrix/xml?&amp;origins=Campinas, SP, Brasil|Valinhos, SP, Brasil&amp;destinations=Feira de Santana, BA, Brasil&amp;key=AIzaSyCVGY21cAoVz8RXL3A4zK1gGY7uoEODlK8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&lt;?xml version="1.0" encoding="UTF-8"?&gt;
&lt;xmlcep&gt;
  &lt;cep&gt;13275-090&lt;/cep&gt;
  &lt;logradouro&gt;Rua Máximo Piton&lt;/logradouro&gt;
  &lt;complemento&gt;&lt;/complemento&gt;
  &lt;bairro&gt;Jardim Santa Rosa&lt;/bairro&gt;
  &lt;localidade&gt;Valinhos&lt;/localidade&gt;
  &lt;uf&gt;SP&lt;/uf&gt;
  &lt;ibge&gt;3556206&lt;/ibge&gt;
  &lt;gia&gt;7080&lt;/gia&gt;
  &lt;ddd&gt;19&lt;/ddd&gt;
  &lt;siafi&gt;7225&lt;/siafi&gt;
&lt;/xmlcep&gt;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&lt;?xml version="1.0" encoding="UTF-8"?&gt;
&lt;DistanceMatrixResponse&gt;
 &lt;status&gt;OK&lt;/status&gt;
 &lt;origin_address&gt;Campinas - State of São Paulo, Brazil&lt;/origin_address&gt;
 &lt;origin_address&gt;Valinhos, State of São Paulo, 13274-465, Brazil&lt;/origin_address&gt;
 &lt;destination_address&gt;Feira de Santana - Maria Quitéria, Feira de Santana - State of Bahia, Brazil&lt;/destination_address&gt;
 &lt;row&gt;
  &lt;element&gt;
   &lt;status&gt;OK&lt;/status&gt;
   &lt;duration&gt;
    &lt;value&gt;92405&lt;/value&gt;
    &lt;text&gt;1 day 2 hours&lt;/text&gt;
   &lt;/duration&gt;
   &lt;distance&gt;
    &lt;value&gt;1840813&lt;/value&gt;
    &lt;text&gt;1,841 km&lt;/text&gt;
   &lt;/distance&gt;
  &lt;/element&gt;
 &lt;/row&gt;
 &lt;row&gt;
  &lt;element&gt;
   &lt;status&gt;OK&lt;/status&gt;
   &lt;duration&gt;
    &lt;value&gt;92116&lt;/value&gt;
    &lt;text&gt;1 day 2 hours&lt;/text&gt;
   &lt;/duration&gt;
   &lt;distance&gt;
    &lt;value&gt;1837527&lt;/value&gt;
    &lt;text&gt;1,838 km&lt;/text&gt;
   &lt;/distance&gt;
  &lt;/element&gt;
 &lt;/row&gt;
&lt;/DistanceMatrixResponse&gt;
</v>
      </c>
      <c r="L4" s="9"/>
      <c r="M4" s="9"/>
      <c r="N4" s="9"/>
      <c r="O4" s="9"/>
    </row>
    <row r="5" spans="2:15" ht="15" customHeight="1" x14ac:dyDescent="0.25">
      <c r="B5" s="10" t="s">
        <v>6</v>
      </c>
      <c r="C5" s="6">
        <v>44090778</v>
      </c>
      <c r="D5" s="7" t="str">
        <f t="shared" si="0"/>
        <v>&lt;?xml version="1.0" encoding="UTF-8"?&gt;
&lt;xmlcep&gt;
  &lt;cep&gt;44090-778&lt;/cep&gt;
  &lt;logradouro&gt;Rua Trigêmeos&lt;/logradouro&gt;
  &lt;complemento&gt;&lt;/complemento&gt;
  &lt;bairro&gt;Tomba&lt;/bairro&gt;
  &lt;localidade&gt;Feira de Santana&lt;/localidade&gt;
  &lt;uf&gt;BA&lt;/uf&gt;
  &lt;ibge&gt;2910800&lt;/ibge&gt;
  &lt;gia&gt;&lt;/gia&gt;
  &lt;ddd&gt;75&lt;/ddd&gt;
  &lt;siafi&gt;3515&lt;/siafi&gt;
&lt;/xmlcep&gt;</v>
      </c>
      <c r="E5" s="8" t="str" cm="1">
        <f t="array" ref="E5">_xlfn.FILTERXML(D5,"//xmlcep/localidade")</f>
        <v>Feira de Santana</v>
      </c>
      <c r="F5" s="6" t="str" cm="1">
        <f t="array" ref="F5">_xlfn.FILTERXML(D5,"//xmlcep/uf")</f>
        <v>BA</v>
      </c>
      <c r="G5" s="5" t="str" cm="1">
        <f t="array" ref="G5">_xlfn.FILTERXML(D5,"//xmlcep/bairro")</f>
        <v>Tomba</v>
      </c>
      <c r="H5" s="5" t="str" cm="1">
        <f t="array" ref="H5">_xlfn.FILTERXML(D5,"//xmlcep/logradouro")</f>
        <v>Rua Trigêmeos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7" t="s">
        <v>16</v>
      </c>
      <c r="D20" s="19" t="s">
        <v>7</v>
      </c>
      <c r="E20" s="19" t="s">
        <v>8</v>
      </c>
      <c r="F20" s="18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1,841 km</v>
      </c>
      <c r="E21" s="13" t="str" cm="1">
        <f t="array" ref="E21:E22">_xlfn.FILTERXML(K4,"DistanceMatrixResponse/row/element/duration/text")</f>
        <v>1 day 2 hours</v>
      </c>
      <c r="F21" s="14" t="str" cm="1">
        <f t="array" ref="F21">_xlfn.FILTERXML(D5,"//xmlcep/localidade") &amp; ", " &amp; _xlfn.FILTERXML(D5,"//xmlcep/uf") &amp; ", " &amp;  "Brasil"</f>
        <v>Feira de Santana, BA, Brasil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6" t="str">
        <v>1,838 km</v>
      </c>
      <c r="E22" s="13" t="str">
        <v>1 day 2 hours</v>
      </c>
      <c r="F22" s="15"/>
    </row>
    <row r="23" spans="2:6" x14ac:dyDescent="0.25">
      <c r="E23" s="19" t="s">
        <v>17</v>
      </c>
    </row>
    <row r="24" spans="2:6" x14ac:dyDescent="0.25">
      <c r="E24" s="20" cm="1">
        <f t="array" ref="E24:E25">_xlfn.FILTERXML(K4,"DistanceMatrixResponse/row/element/duration/value") / 3600</f>
        <v>25.668055555555554</v>
      </c>
    </row>
    <row r="25" spans="2:6" x14ac:dyDescent="0.25">
      <c r="E25" s="20">
        <v>25.587777777777777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Torres</dc:creator>
  <cp:lastModifiedBy>Raphael Torres</cp:lastModifiedBy>
  <dcterms:created xsi:type="dcterms:W3CDTF">2023-05-27T20:27:20Z</dcterms:created>
  <dcterms:modified xsi:type="dcterms:W3CDTF">2023-05-28T01:03:28Z</dcterms:modified>
</cp:coreProperties>
</file>