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ryans\Downloads\"/>
    </mc:Choice>
  </mc:AlternateContent>
  <xr:revisionPtr revIDLastSave="0" documentId="13_ncr:1_{EB264B27-7727-495B-BA34-6A9CE9D40CC2}" xr6:coauthVersionLast="46" xr6:coauthVersionMax="46" xr10:uidLastSave="{00000000-0000-0000-0000-000000000000}"/>
  <bookViews>
    <workbookView xWindow="-120" yWindow="-120" windowWidth="29040" windowHeight="15840" tabRatio="489" firstSheet="1" activeTab="1" xr2:uid="{00000000-000D-0000-FFFF-FFFF00000000}"/>
  </bookViews>
  <sheets>
    <sheet name="Product Backlog" sheetId="8" r:id="rId1"/>
    <sheet name="Sprint Backlog &amp; Burndown" sheetId="5" r:id="rId2"/>
    <sheet name="Sprint Review" sheetId="6" r:id="rId3"/>
    <sheet name="Sprint Retrospective"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 i="5" l="1"/>
  <c r="AA7" i="5"/>
  <c r="AA8" i="5"/>
  <c r="AA9" i="5"/>
  <c r="AA10" i="5"/>
  <c r="AA11" i="5"/>
  <c r="AA12" i="5"/>
  <c r="AA13" i="5"/>
  <c r="AA14" i="5"/>
  <c r="AA15" i="5"/>
  <c r="AA5" i="5"/>
  <c r="D16" i="5"/>
  <c r="E16" i="5" s="1"/>
  <c r="F16" i="5" s="1"/>
  <c r="G16" i="5" s="1"/>
  <c r="H16" i="5" s="1"/>
  <c r="I16" i="5" s="1"/>
  <c r="J16" i="5" s="1"/>
  <c r="K16" i="5" s="1"/>
  <c r="L16" i="5" s="1"/>
  <c r="M16" i="5" s="1"/>
  <c r="N16" i="5" s="1"/>
  <c r="O16" i="5" s="1"/>
  <c r="P16" i="5" l="1"/>
  <c r="Q16" i="5" s="1"/>
  <c r="R16" i="5" s="1"/>
  <c r="S16" i="5" s="1"/>
  <c r="T16" i="5" s="1"/>
  <c r="U16" i="5" s="1"/>
  <c r="V16" i="5" s="1"/>
  <c r="W16" i="5" s="1"/>
  <c r="X16" i="5" s="1"/>
  <c r="Y16" i="5" s="1"/>
</calcChain>
</file>

<file path=xl/sharedStrings.xml><?xml version="1.0" encoding="utf-8"?>
<sst xmlns="http://schemas.openxmlformats.org/spreadsheetml/2006/main" count="85" uniqueCount="80">
  <si>
    <t>ID</t>
  </si>
  <si>
    <t>Task</t>
  </si>
  <si>
    <t>As a customer I would like to be able to view other people's reviews so that I can see if the place is worth ordering from</t>
  </si>
  <si>
    <t>As a customer I would like to be able to track my order on the map so I know how far away my order is from arriving</t>
  </si>
  <si>
    <t>As a customer I want to view hyperlinks in basket webpage to so that I know where to go next.</t>
  </si>
  <si>
    <t>As a customer I want to be able to view 'help' section so that if I get stuck anywhere I can use this to guide me. </t>
  </si>
  <si>
    <t>As a customer I would like to view recommended popular items so that I can find whether it suits for me.</t>
  </si>
  <si>
    <t>As a customer I want to see symbols that show if a menu item is gluten free, vegan etc so that I can select it based on my preference.</t>
  </si>
  <si>
    <t>As a customer I want to be able to edit my profile so that the details of me kept are up to date.</t>
  </si>
  <si>
    <t>As a customer I would like to write review/s on menu item/s that I chose so that it can help others to decide whether to order it if they are not sure whether it is a good menu item.</t>
  </si>
  <si>
    <t>As a customer I want to view delivery time based on user Post Code so that I know when the order will approximately arrive.</t>
  </si>
  <si>
    <t>As a customer I want to view icons on basket webpage so that I know what actions need to be taken.</t>
  </si>
  <si>
    <t>As a customer I would like to view recommended popular items so that I can find out whether it suits for me.</t>
  </si>
  <si>
    <t>As a customer I want to get exclusive discount through Social Media so that I can benefit from cost.</t>
  </si>
  <si>
    <t>As a customer I want to see the restaurant food hygiene ratings so that I take this into consideration when I select menu item/s</t>
  </si>
  <si>
    <t>As a customer I want to be able to view all current deals and discounts so that I can take these into consideration when I select the menu item/s.</t>
  </si>
  <si>
    <t>As a customer I want to see images of the food on the menu so that I can select it based on how it looks like</t>
  </si>
  <si>
    <t>As a customer I want to see the restaurant opening and closing times so that I know when to order for menu item.</t>
  </si>
  <si>
    <t>As the owner, I want to allow/block users from ordering depending on the amount in the basket.</t>
  </si>
  <si>
    <t>as a customer, i want a full refund if theres a issue with my order</t>
  </si>
  <si>
    <t>As a owner, I want to set time-limit on the website services e.g. blocking on restaurant closing times</t>
  </si>
  <si>
    <t>as a customer, I want to order without login/creating an account</t>
  </si>
  <si>
    <t>as the customer, I want to see which position my order is being done</t>
  </si>
  <si>
    <t>As the owner, I want to set a radius for where orders can be delivered to prevent users from placing undeliverable orders.</t>
  </si>
  <si>
    <t>As the owner, I want to be able to set when orders will be able to be taken. </t>
  </si>
  <si>
    <t>As the owner, I want to display order suggestions in the webpages e.g. burger display meal combo, or fries upgrade</t>
  </si>
  <si>
    <t>As the customer, I want to see nutritional values of my order e.g. protein and fat</t>
  </si>
  <si>
    <t>As a customer, I want to be to view previous orders made so that I can re-order the same meal or request a refund on the order.</t>
  </si>
  <si>
    <t>As the owner, I want the ability to add or remove items if they are not being sold anymore so that the website is kept up to date</t>
  </si>
  <si>
    <t>Sprint Tasks</t>
  </si>
  <si>
    <t>Days of the Sprint</t>
  </si>
  <si>
    <t>Sprint 2</t>
  </si>
  <si>
    <t>Team Member</t>
  </si>
  <si>
    <t>Story Points</t>
  </si>
  <si>
    <t>1</t>
  </si>
  <si>
    <t>2</t>
  </si>
  <si>
    <t>3</t>
  </si>
  <si>
    <t>4</t>
  </si>
  <si>
    <t>5</t>
  </si>
  <si>
    <t>6</t>
  </si>
  <si>
    <t>7</t>
  </si>
  <si>
    <t>8</t>
  </si>
  <si>
    <t>9</t>
  </si>
  <si>
    <t>10</t>
  </si>
  <si>
    <t>11</t>
  </si>
  <si>
    <t>12</t>
  </si>
  <si>
    <t>13</t>
  </si>
  <si>
    <t>14</t>
  </si>
  <si>
    <t>15</t>
  </si>
  <si>
    <t>16</t>
  </si>
  <si>
    <t>17</t>
  </si>
  <si>
    <t>18</t>
  </si>
  <si>
    <t>19</t>
  </si>
  <si>
    <t>20</t>
  </si>
  <si>
    <t>21</t>
  </si>
  <si>
    <t>As a costumer I want a well design home page to start my web experience with this restaurant</t>
  </si>
  <si>
    <t>Leo</t>
  </si>
  <si>
    <t>As a customer I would like to create an account on the website</t>
  </si>
  <si>
    <t>Patrick</t>
  </si>
  <si>
    <t>As a costumer I want to search the food items</t>
  </si>
  <si>
    <t>Raphael</t>
  </si>
  <si>
    <t>As a customer, I want to be able have option to proceed from the basket to the checkout, menu and Home Page</t>
  </si>
  <si>
    <t>Ryan</t>
  </si>
  <si>
    <t>As a costumer, I want to know that my order is ready to be deliver (after the checkout page)</t>
  </si>
  <si>
    <t xml:space="preserve">Kafui </t>
  </si>
  <si>
    <t>As a owner, I want to limit my order range only for my local area (checkout)</t>
  </si>
  <si>
    <t>As a owner, I want to add a minimum order size for delivery</t>
  </si>
  <si>
    <t>As a customer, If I am already login-in I want to proceed to checkout, without inputing my details in.</t>
  </si>
  <si>
    <t>As a customer,I want to view all avaliable food range on the Menu Page</t>
  </si>
  <si>
    <t>As the customer, I want to be able to give tips if I feel satisified with my order.</t>
  </si>
  <si>
    <t>As the customer I want to be able to have a FAQ webpage that helps me during the website experience</t>
  </si>
  <si>
    <t>Kafui, Ryan, Leo, Patrick,Raphael</t>
  </si>
  <si>
    <t>Total</t>
  </si>
  <si>
    <t>Key:</t>
  </si>
  <si>
    <t>Students should record how many velocity points they worked on a task or how many are remaining for each task; they should then update the total as well. The total row would reach to zero when all tasks are completed.</t>
  </si>
  <si>
    <t>Green - New tasks for this sprint</t>
  </si>
  <si>
    <t>Sprint Review</t>
  </si>
  <si>
    <t>Sprint Retrospective</t>
  </si>
  <si>
    <t>For Sprint 2, we used Microsoft teams and our private WhatsApp group to communicate with each other concerning issues we are having with the project and discuss work completed. We met once a week to briefly discuss what we have completed and issues we were having with the project and discuss what the focus should be in the next sprint. It is something that we have considered to continue doing. As a team, we have decided that rather than dividing each task into subtasks and, assign them to ourselves based on our strength, we instead only divide up tasks that are large among ourselves and do the other tasks on our own. Also, we have decided that we will help each other out if we get stuck on any tasks that we do rather than thinking too much about how to solve them so that we don't waste time and, to ensure that all tasks are completed on time.</t>
  </si>
  <si>
    <t>For Sprint 2 We continued coding our forms specified in the sprint backlog being a checkout form, a dynamic search bar, a basket page, an account creation form and login form in PHP. We faced some issues during this sprint (Database connection, Webserver connection), we conducted long research into this subject and then contacted both cs-sys help and our module Supervisor for help as both issues were connected; with their answer during week 14-21, we started using the correct link code section, and the correct raptor web-server hyperlink.                                                          
With feedback from Sprint 1; We had to narrow down our sprint tasks from idealistic features into realistic features that we could achieve during this Sprint. During our weekly meeting we chose, and divided tasks linked to our already existing tasks e.g. A member responsible for the search bar chose the menu task as they were connected. Using Teams to talk during meetings and off-hours, Gitlab to upload and overwrite files to the cloud, and Raptor to upload files to the web-server we completed certain tasks, and other tasks being pushed to Sprint 3 due to the existing database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</si>
</sst>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font>
    <font>
      <sz val="10"/>
      <name val="Arial"/>
      <family val="2"/>
    </font>
    <font>
      <sz val="10"/>
      <color rgb="FF000000"/>
      <name val="Arial"/>
      <family val="2"/>
    </font>
    <font>
      <b/>
      <sz val="18"/>
      <name val="Arial"/>
      <family val="2"/>
    </font>
    <font>
      <i/>
      <sz val="10"/>
      <name val="Arial"/>
      <family val="2"/>
    </font>
    <font>
      <i/>
      <sz val="10"/>
      <color rgb="FF000000"/>
      <name val="Arial"/>
      <family val="2"/>
    </font>
    <font>
      <b/>
      <sz val="14"/>
      <color rgb="FF000000"/>
      <name val="Arial"/>
      <family val="2"/>
    </font>
    <font>
      <sz val="12"/>
      <name val="Arial"/>
      <family val="2"/>
    </font>
    <font>
      <sz val="11"/>
      <name val="Arial"/>
      <family val="2"/>
    </font>
    <font>
      <sz val="11"/>
      <color rgb="FF000000"/>
      <name val="Arial"/>
      <family val="2"/>
    </font>
    <font>
      <sz val="10"/>
      <color rgb="FF00B050"/>
      <name val="Arial"/>
      <family val="2"/>
    </font>
    <font>
      <sz val="8"/>
      <name val="Arial"/>
    </font>
  </fonts>
  <fills count="6">
    <fill>
      <patternFill patternType="none"/>
    </fill>
    <fill>
      <patternFill patternType="gray125"/>
    </fill>
    <fill>
      <patternFill patternType="solid">
        <fgColor rgb="FFFFFF00"/>
        <bgColor indexed="64"/>
      </patternFill>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7" fillId="3" borderId="1" xfId="0" applyFont="1" applyFill="1" applyBorder="1" applyAlignment="1">
      <alignment horizontal="center"/>
    </xf>
    <xf numFmtId="0" fontId="1" fillId="4" borderId="1" xfId="0" applyFont="1" applyFill="1" applyBorder="1" applyAlignment="1">
      <alignment horizontal="center"/>
    </xf>
    <xf numFmtId="0" fontId="8" fillId="0" borderId="0" xfId="0" applyFont="1" applyAlignment="1">
      <alignment vertical="center" wrapText="1"/>
    </xf>
    <xf numFmtId="0" fontId="9" fillId="0" borderId="0" xfId="0" applyFont="1" applyAlignment="1"/>
    <xf numFmtId="0" fontId="1" fillId="0" borderId="10" xfId="0" applyFont="1" applyBorder="1" applyAlignment="1"/>
    <xf numFmtId="0" fontId="3" fillId="0" borderId="9" xfId="0" applyFont="1" applyBorder="1" applyAlignment="1"/>
    <xf numFmtId="0" fontId="1" fillId="0" borderId="11" xfId="0" applyFont="1" applyBorder="1" applyAlignment="1">
      <alignment horizontal="center" vertical="center" wrapText="1"/>
    </xf>
    <xf numFmtId="0" fontId="1" fillId="2" borderId="11" xfId="0" applyFont="1" applyFill="1" applyBorder="1" applyAlignment="1"/>
    <xf numFmtId="0" fontId="1" fillId="2" borderId="7" xfId="0" applyFont="1" applyFill="1" applyBorder="1" applyAlignment="1"/>
    <xf numFmtId="0" fontId="1" fillId="0" borderId="13" xfId="0" applyFont="1" applyBorder="1" applyAlignment="1"/>
    <xf numFmtId="0" fontId="1" fillId="0" borderId="12" xfId="0" applyFont="1" applyBorder="1" applyAlignment="1">
      <alignment vertical="center" wrapText="1"/>
    </xf>
    <xf numFmtId="0" fontId="2" fillId="0" borderId="10" xfId="0" applyFont="1" applyBorder="1" applyAlignment="1">
      <alignment horizontal="left"/>
    </xf>
    <xf numFmtId="0" fontId="1" fillId="0" borderId="14" xfId="0" applyFont="1" applyBorder="1" applyAlignment="1"/>
    <xf numFmtId="0" fontId="1" fillId="0" borderId="2" xfId="0" applyFont="1" applyBorder="1" applyAlignment="1"/>
    <xf numFmtId="0" fontId="1" fillId="0" borderId="11" xfId="0" applyFont="1" applyBorder="1" applyAlignment="1">
      <alignment horizontal="center"/>
    </xf>
    <xf numFmtId="0" fontId="1" fillId="0" borderId="10" xfId="0" applyFont="1" applyBorder="1"/>
    <xf numFmtId="0" fontId="10" fillId="5" borderId="12" xfId="0" applyFont="1" applyFill="1" applyBorder="1"/>
    <xf numFmtId="0" fontId="10" fillId="0" borderId="12" xfId="0" applyFont="1" applyBorder="1" applyAlignment="1">
      <alignment vertical="center" wrapText="1"/>
    </xf>
    <xf numFmtId="0" fontId="10" fillId="0" borderId="12" xfId="0" applyFont="1" applyBorder="1"/>
    <xf numFmtId="0" fontId="10" fillId="0" borderId="4" xfId="0" applyFont="1" applyBorder="1" applyAlignment="1">
      <alignment vertical="center" wrapText="1"/>
    </xf>
    <xf numFmtId="0" fontId="0" fillId="0" borderId="15" xfId="0" applyFont="1" applyBorder="1" applyAlignment="1"/>
    <xf numFmtId="0" fontId="10" fillId="0" borderId="16" xfId="0" applyFont="1" applyBorder="1" applyAlignment="1"/>
    <xf numFmtId="0" fontId="4" fillId="0" borderId="0" xfId="0" applyFont="1" applyBorder="1" applyAlignment="1">
      <alignment horizontal="center"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9" fillId="0" borderId="2" xfId="0" applyFont="1" applyBorder="1" applyAlignment="1">
      <alignment horizontal="left" vertical="top" wrapText="1"/>
    </xf>
    <xf numFmtId="1" fontId="0" fillId="0" borderId="0" xfId="0" applyNumberFormat="1" applyFont="1" applyAlignment="1"/>
  </cellXfs>
  <cellStyles count="1">
    <cellStyle name="Normal" xfId="0" builtinId="0"/>
  </cellStyles>
  <dxfs count="550">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1">
    <tableStyle name="Sprint Backlog &amp; Burndown-style" pivot="0" count="3" xr9:uid="{00000000-0011-0000-FFFF-FFFF00000000}">
      <tableStyleElement type="headerRow" dxfId="549"/>
      <tableStyleElement type="firstRowStripe" dxfId="548"/>
      <tableStyleElement type="secondRowStripe" dxfId="5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Story Points</c:v>
          </c:tx>
          <c:spPr>
            <a:ln w="28575" cap="rnd">
              <a:solidFill>
                <a:schemeClr val="accent1"/>
              </a:solidFill>
              <a:round/>
            </a:ln>
            <a:effectLst/>
          </c:spPr>
          <c:marker>
            <c:symbol val="none"/>
          </c:marker>
          <c:val>
            <c:numRef>
              <c:f>'Sprint Backlog &amp; Burndown'!$D$16:$Y$16</c:f>
              <c:numCache>
                <c:formatCode>General</c:formatCode>
                <c:ptCount val="22"/>
                <c:pt idx="0">
                  <c:v>58</c:v>
                </c:pt>
                <c:pt idx="1">
                  <c:v>57</c:v>
                </c:pt>
                <c:pt idx="2">
                  <c:v>57</c:v>
                </c:pt>
                <c:pt idx="3">
                  <c:v>55.5</c:v>
                </c:pt>
                <c:pt idx="4">
                  <c:v>54</c:v>
                </c:pt>
                <c:pt idx="5">
                  <c:v>50.5</c:v>
                </c:pt>
                <c:pt idx="6">
                  <c:v>49.5</c:v>
                </c:pt>
                <c:pt idx="7">
                  <c:v>45.5</c:v>
                </c:pt>
                <c:pt idx="8">
                  <c:v>45.5</c:v>
                </c:pt>
                <c:pt idx="9">
                  <c:v>44</c:v>
                </c:pt>
                <c:pt idx="10">
                  <c:v>43</c:v>
                </c:pt>
                <c:pt idx="11">
                  <c:v>41</c:v>
                </c:pt>
                <c:pt idx="12">
                  <c:v>40</c:v>
                </c:pt>
                <c:pt idx="13">
                  <c:v>39</c:v>
                </c:pt>
                <c:pt idx="14">
                  <c:v>38</c:v>
                </c:pt>
                <c:pt idx="15">
                  <c:v>37</c:v>
                </c:pt>
                <c:pt idx="16">
                  <c:v>35</c:v>
                </c:pt>
                <c:pt idx="17">
                  <c:v>34</c:v>
                </c:pt>
                <c:pt idx="18">
                  <c:v>31</c:v>
                </c:pt>
                <c:pt idx="19">
                  <c:v>24</c:v>
                </c:pt>
                <c:pt idx="20">
                  <c:v>16.5</c:v>
                </c:pt>
                <c:pt idx="21">
                  <c:v>11.5</c:v>
                </c:pt>
              </c:numCache>
            </c:numRef>
          </c:val>
          <c:smooth val="0"/>
          <c:extLst>
            <c:ext xmlns:c16="http://schemas.microsoft.com/office/drawing/2014/chart" uri="{C3380CC4-5D6E-409C-BE32-E72D297353CC}">
              <c16:uniqueId val="{00000000-8BEA-D849-AF3B-418522313EF3}"/>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11777</xdr:colOff>
      <xdr:row>3</xdr:row>
      <xdr:rowOff>8874</xdr:rowOff>
    </xdr:from>
    <xdr:to>
      <xdr:col>36</xdr:col>
      <xdr:colOff>492658</xdr:colOff>
      <xdr:row>18</xdr:row>
      <xdr:rowOff>5565</xdr:rowOff>
    </xdr:to>
    <xdr:graphicFrame macro="">
      <xdr:nvGraphicFramePr>
        <xdr:cNvPr id="3" name="Chart 2">
          <a:extLst>
            <a:ext uri="{FF2B5EF4-FFF2-40B4-BE49-F238E27FC236}">
              <a16:creationId xmlns:a16="http://schemas.microsoft.com/office/drawing/2014/main" id="{1018A0BE-0E22-D341-B4E0-C66EFDC9B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Y15" headerRowDxfId="546" totalsRowDxfId="545" headerRowBorderDxfId="543" tableBorderDxfId="544">
  <tableColumns count="24">
    <tableColumn id="1" xr3:uid="{00000000-0010-0000-0000-000001000000}" name="Sprint 2" dataDxfId="542"/>
    <tableColumn id="24" xr3:uid="{25DBF3F0-B545-FA40-877F-E5965A128587}" name="Team Member" dataDxfId="541"/>
    <tableColumn id="2" xr3:uid="{00000000-0010-0000-0000-000002000000}" name="Story Points" dataDxfId="540"/>
    <tableColumn id="3" xr3:uid="{00000000-0010-0000-0000-000003000000}" name="1" dataDxfId="539"/>
    <tableColumn id="4" xr3:uid="{00000000-0010-0000-0000-000004000000}" name="2" dataDxfId="538"/>
    <tableColumn id="5" xr3:uid="{00000000-0010-0000-0000-000005000000}" name="3" dataDxfId="537"/>
    <tableColumn id="6" xr3:uid="{00000000-0010-0000-0000-000006000000}" name="4" dataDxfId="536"/>
    <tableColumn id="7" xr3:uid="{00000000-0010-0000-0000-000007000000}" name="5" dataDxfId="535"/>
    <tableColumn id="8" xr3:uid="{00000000-0010-0000-0000-000008000000}" name="6" dataDxfId="534"/>
    <tableColumn id="9" xr3:uid="{00000000-0010-0000-0000-000009000000}" name="7" dataDxfId="533"/>
    <tableColumn id="10" xr3:uid="{00000000-0010-0000-0000-00000A000000}" name="8" dataDxfId="532"/>
    <tableColumn id="11" xr3:uid="{00000000-0010-0000-0000-00000B000000}" name="9" dataDxfId="531"/>
    <tableColumn id="12" xr3:uid="{00000000-0010-0000-0000-00000C000000}" name="10" dataDxfId="530"/>
    <tableColumn id="13" xr3:uid="{00000000-0010-0000-0000-00000D000000}" name="11" dataDxfId="529"/>
    <tableColumn id="14" xr3:uid="{00000000-0010-0000-0000-00000E000000}" name="12" dataDxfId="528"/>
    <tableColumn id="15" xr3:uid="{00000000-0010-0000-0000-00000F000000}" name="13" dataDxfId="527"/>
    <tableColumn id="16" xr3:uid="{00000000-0010-0000-0000-000010000000}" name="14" dataDxfId="526"/>
    <tableColumn id="17" xr3:uid="{00000000-0010-0000-0000-000011000000}" name="15" dataDxfId="525"/>
    <tableColumn id="18" xr3:uid="{00000000-0010-0000-0000-000012000000}" name="16" dataDxfId="524"/>
    <tableColumn id="19" xr3:uid="{00000000-0010-0000-0000-000013000000}" name="17" dataDxfId="523"/>
    <tableColumn id="20" xr3:uid="{00000000-0010-0000-0000-000014000000}" name="18" dataDxfId="522"/>
    <tableColumn id="21" xr3:uid="{00000000-0010-0000-0000-000015000000}" name="19" dataDxfId="521"/>
    <tableColumn id="22" xr3:uid="{00000000-0010-0000-0000-000016000000}" name="20" dataDxfId="520"/>
    <tableColumn id="23" xr3:uid="{00000000-0010-0000-0000-000017000000}" name="21" dataDxfId="519"/>
  </tableColumns>
  <tableStyleInfo name="Sprint Backlog &amp; Burndown-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73567-E453-8642-A34B-A04E0FCA3012}">
  <dimension ref="B4:C31"/>
  <sheetViews>
    <sheetView zoomScale="85" zoomScaleNormal="85" workbookViewId="0">
      <selection activeCell="C24" sqref="C24"/>
    </sheetView>
  </sheetViews>
  <sheetFormatPr defaultColWidth="11.5703125" defaultRowHeight="12.75" x14ac:dyDescent="0.2"/>
  <cols>
    <col min="2" max="2" width="5.7109375" customWidth="1"/>
    <col min="3" max="3" width="43.28515625" customWidth="1"/>
  </cols>
  <sheetData>
    <row r="4" spans="2:3" ht="15" x14ac:dyDescent="0.2">
      <c r="B4" s="4" t="s">
        <v>0</v>
      </c>
      <c r="C4" s="4" t="s">
        <v>1</v>
      </c>
    </row>
    <row r="5" spans="2:3" ht="42.75" x14ac:dyDescent="0.2">
      <c r="B5" s="5">
        <v>1</v>
      </c>
      <c r="C5" s="6" t="s">
        <v>2</v>
      </c>
    </row>
    <row r="6" spans="2:3" ht="42.75" x14ac:dyDescent="0.2">
      <c r="B6" s="5">
        <v>2</v>
      </c>
      <c r="C6" s="6" t="s">
        <v>3</v>
      </c>
    </row>
    <row r="7" spans="2:3" ht="42.75" x14ac:dyDescent="0.2">
      <c r="B7" s="5">
        <v>3</v>
      </c>
      <c r="C7" s="6" t="s">
        <v>4</v>
      </c>
    </row>
    <row r="8" spans="2:3" ht="42.75" x14ac:dyDescent="0.2">
      <c r="B8" s="5">
        <v>4</v>
      </c>
      <c r="C8" s="6" t="s">
        <v>5</v>
      </c>
    </row>
    <row r="9" spans="2:3" ht="42.75" x14ac:dyDescent="0.2">
      <c r="B9" s="5">
        <v>5</v>
      </c>
      <c r="C9" s="6" t="s">
        <v>6</v>
      </c>
    </row>
    <row r="10" spans="2:3" ht="57" x14ac:dyDescent="0.2">
      <c r="B10" s="5">
        <v>6</v>
      </c>
      <c r="C10" s="6" t="s">
        <v>7</v>
      </c>
    </row>
    <row r="11" spans="2:3" ht="42.75" x14ac:dyDescent="0.2">
      <c r="B11" s="5">
        <v>7</v>
      </c>
      <c r="C11" s="6" t="s">
        <v>8</v>
      </c>
    </row>
    <row r="12" spans="2:3" ht="71.25" x14ac:dyDescent="0.2">
      <c r="B12" s="5">
        <v>8</v>
      </c>
      <c r="C12" s="6" t="s">
        <v>9</v>
      </c>
    </row>
    <row r="13" spans="2:3" ht="42.75" x14ac:dyDescent="0.2">
      <c r="B13" s="5">
        <v>9</v>
      </c>
      <c r="C13" s="6" t="s">
        <v>10</v>
      </c>
    </row>
    <row r="14" spans="2:3" ht="42.75" x14ac:dyDescent="0.2">
      <c r="B14" s="5">
        <v>10</v>
      </c>
      <c r="C14" s="6" t="s">
        <v>11</v>
      </c>
    </row>
    <row r="15" spans="2:3" ht="42.75" x14ac:dyDescent="0.2">
      <c r="B15" s="5">
        <v>11</v>
      </c>
      <c r="C15" s="6" t="s">
        <v>12</v>
      </c>
    </row>
    <row r="16" spans="2:3" ht="42.75" x14ac:dyDescent="0.2">
      <c r="B16" s="5">
        <v>12</v>
      </c>
      <c r="C16" s="6" t="s">
        <v>13</v>
      </c>
    </row>
    <row r="17" spans="2:3" ht="42.75" x14ac:dyDescent="0.2">
      <c r="B17" s="5">
        <v>13</v>
      </c>
      <c r="C17" s="6" t="s">
        <v>14</v>
      </c>
    </row>
    <row r="18" spans="2:3" ht="57" x14ac:dyDescent="0.2">
      <c r="B18" s="5">
        <v>14</v>
      </c>
      <c r="C18" s="6" t="s">
        <v>15</v>
      </c>
    </row>
    <row r="19" spans="2:3" ht="42.75" x14ac:dyDescent="0.2">
      <c r="B19" s="5">
        <v>15</v>
      </c>
      <c r="C19" s="6" t="s">
        <v>16</v>
      </c>
    </row>
    <row r="20" spans="2:3" ht="42.75" x14ac:dyDescent="0.2">
      <c r="B20" s="5">
        <v>16</v>
      </c>
      <c r="C20" s="6" t="s">
        <v>17</v>
      </c>
    </row>
    <row r="21" spans="2:3" ht="42.75" x14ac:dyDescent="0.2">
      <c r="B21" s="5">
        <v>17</v>
      </c>
      <c r="C21" s="6" t="s">
        <v>18</v>
      </c>
    </row>
    <row r="22" spans="2:3" ht="28.5" x14ac:dyDescent="0.2">
      <c r="B22" s="5">
        <v>18</v>
      </c>
      <c r="C22" s="6" t="s">
        <v>19</v>
      </c>
    </row>
    <row r="23" spans="2:3" ht="42.75" x14ac:dyDescent="0.2">
      <c r="B23" s="5">
        <v>19</v>
      </c>
      <c r="C23" s="6" t="s">
        <v>20</v>
      </c>
    </row>
    <row r="24" spans="2:3" ht="28.5" x14ac:dyDescent="0.2">
      <c r="B24" s="5">
        <v>20</v>
      </c>
      <c r="C24" s="6" t="s">
        <v>21</v>
      </c>
    </row>
    <row r="25" spans="2:3" ht="28.5" x14ac:dyDescent="0.2">
      <c r="B25" s="5">
        <v>21</v>
      </c>
      <c r="C25" s="6" t="s">
        <v>22</v>
      </c>
    </row>
    <row r="26" spans="2:3" ht="42.75" x14ac:dyDescent="0.2">
      <c r="B26" s="5">
        <v>22</v>
      </c>
      <c r="C26" s="6" t="s">
        <v>23</v>
      </c>
    </row>
    <row r="27" spans="2:3" ht="28.5" x14ac:dyDescent="0.2">
      <c r="B27" s="5">
        <v>23</v>
      </c>
      <c r="C27" s="6" t="s">
        <v>24</v>
      </c>
    </row>
    <row r="28" spans="2:3" ht="42.75" x14ac:dyDescent="0.2">
      <c r="B28" s="5">
        <v>24</v>
      </c>
      <c r="C28" s="6" t="s">
        <v>25</v>
      </c>
    </row>
    <row r="29" spans="2:3" ht="28.5" x14ac:dyDescent="0.2">
      <c r="B29" s="5">
        <v>25</v>
      </c>
      <c r="C29" s="6" t="s">
        <v>26</v>
      </c>
    </row>
    <row r="30" spans="2:3" ht="42.75" x14ac:dyDescent="0.2">
      <c r="B30" s="5">
        <v>26</v>
      </c>
      <c r="C30" s="6" t="s">
        <v>27</v>
      </c>
    </row>
    <row r="31" spans="2:3" ht="14.25" x14ac:dyDescent="0.2">
      <c r="B31" s="5">
        <v>27</v>
      </c>
      <c r="C31" s="7" t="s">
        <v>28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1"/>
  <sheetViews>
    <sheetView tabSelected="1" topLeftCell="B1" zoomScale="115" zoomScaleNormal="115" workbookViewId="0">
      <selection activeCell="D7" sqref="D7"/>
    </sheetView>
  </sheetViews>
  <sheetFormatPr defaultColWidth="14.42578125" defaultRowHeight="15.75" customHeight="1" x14ac:dyDescent="0.2"/>
  <cols>
    <col min="2" max="2" width="92.5703125" customWidth="1"/>
    <col min="3" max="3" width="29.42578125" customWidth="1"/>
    <col min="4" max="4" width="7.140625" customWidth="1"/>
    <col min="5" max="7" width="3" customWidth="1"/>
    <col min="8" max="8" width="3.7109375" customWidth="1"/>
    <col min="9" max="9" width="4.42578125" customWidth="1"/>
    <col min="10" max="10" width="5.5703125" customWidth="1"/>
    <col min="11" max="11" width="3" customWidth="1"/>
    <col min="12" max="12" width="3.7109375" customWidth="1"/>
    <col min="13" max="13" width="3.85546875" customWidth="1"/>
    <col min="14" max="15" width="3" customWidth="1"/>
    <col min="16" max="16" width="3.5703125" customWidth="1"/>
    <col min="17" max="18" width="3" customWidth="1"/>
    <col min="19" max="19" width="4.140625" customWidth="1"/>
    <col min="20" max="23" width="3" customWidth="1"/>
    <col min="24" max="25" width="4" customWidth="1"/>
    <col min="26" max="26" width="3" customWidth="1"/>
    <col min="27" max="27" width="5" customWidth="1"/>
    <col min="28" max="33" width="3" customWidth="1"/>
  </cols>
  <sheetData>
    <row r="1" spans="1:27" ht="15.75" customHeight="1" x14ac:dyDescent="0.2">
      <c r="A1" s="1"/>
      <c r="D1" s="1"/>
      <c r="F1" s="1"/>
      <c r="K1" s="1"/>
      <c r="M1" s="1"/>
      <c r="R1" s="1"/>
      <c r="T1" s="1"/>
      <c r="Y1" s="1"/>
    </row>
    <row r="2" spans="1:27" ht="15.75" customHeight="1" x14ac:dyDescent="0.2">
      <c r="E2" s="1"/>
      <c r="K2" s="1"/>
    </row>
    <row r="3" spans="1:27" ht="15.75" customHeight="1" x14ac:dyDescent="0.2">
      <c r="B3" s="2" t="s">
        <v>29</v>
      </c>
      <c r="E3" s="26" t="s">
        <v>30</v>
      </c>
      <c r="F3" s="26"/>
      <c r="G3" s="26"/>
      <c r="H3" s="26"/>
      <c r="I3" s="26"/>
      <c r="J3" s="26"/>
      <c r="K3" s="26"/>
      <c r="L3" s="26"/>
      <c r="M3" s="26"/>
      <c r="N3" s="26"/>
      <c r="O3" s="26"/>
      <c r="P3" s="26"/>
      <c r="Q3" s="26"/>
      <c r="R3" s="26"/>
      <c r="S3" s="26"/>
      <c r="T3" s="26"/>
      <c r="U3" s="26"/>
      <c r="V3" s="26"/>
      <c r="W3" s="26"/>
      <c r="X3" s="26"/>
      <c r="Y3" s="26"/>
    </row>
    <row r="4" spans="1:27" ht="25.5" x14ac:dyDescent="0.35">
      <c r="B4" s="9" t="s">
        <v>31</v>
      </c>
      <c r="C4" s="18" t="s">
        <v>32</v>
      </c>
      <c r="D4" s="10" t="s">
        <v>33</v>
      </c>
      <c r="E4" s="11" t="s">
        <v>34</v>
      </c>
      <c r="F4" s="11" t="s">
        <v>35</v>
      </c>
      <c r="G4" s="11" t="s">
        <v>36</v>
      </c>
      <c r="H4" s="11" t="s">
        <v>37</v>
      </c>
      <c r="I4" s="11" t="s">
        <v>38</v>
      </c>
      <c r="J4" s="11" t="s">
        <v>39</v>
      </c>
      <c r="K4" s="11" t="s">
        <v>40</v>
      </c>
      <c r="L4" s="11" t="s">
        <v>41</v>
      </c>
      <c r="M4" s="11" t="s">
        <v>42</v>
      </c>
      <c r="N4" s="11" t="s">
        <v>43</v>
      </c>
      <c r="O4" s="11" t="s">
        <v>44</v>
      </c>
      <c r="P4" s="11" t="s">
        <v>45</v>
      </c>
      <c r="Q4" s="11" t="s">
        <v>46</v>
      </c>
      <c r="R4" s="11" t="s">
        <v>47</v>
      </c>
      <c r="S4" s="11" t="s">
        <v>48</v>
      </c>
      <c r="T4" s="11" t="s">
        <v>49</v>
      </c>
      <c r="U4" s="11" t="s">
        <v>50</v>
      </c>
      <c r="V4" s="11" t="s">
        <v>51</v>
      </c>
      <c r="W4" s="11" t="s">
        <v>52</v>
      </c>
      <c r="X4" s="11" t="s">
        <v>53</v>
      </c>
      <c r="Y4" s="12" t="s">
        <v>54</v>
      </c>
    </row>
    <row r="5" spans="1:27" ht="12.75" x14ac:dyDescent="0.2">
      <c r="B5" s="20" t="s">
        <v>55</v>
      </c>
      <c r="C5" s="19" t="s">
        <v>56</v>
      </c>
      <c r="D5" s="19">
        <v>5</v>
      </c>
      <c r="E5" s="8">
        <v>0</v>
      </c>
      <c r="F5" s="8">
        <v>0</v>
      </c>
      <c r="G5" s="8">
        <v>0</v>
      </c>
      <c r="H5" s="8">
        <v>0</v>
      </c>
      <c r="I5" s="8">
        <v>1</v>
      </c>
      <c r="J5" s="8">
        <v>0</v>
      </c>
      <c r="K5" s="8">
        <v>0</v>
      </c>
      <c r="L5" s="8">
        <v>0</v>
      </c>
      <c r="M5" s="8">
        <v>0</v>
      </c>
      <c r="N5" s="8">
        <v>0</v>
      </c>
      <c r="O5" s="8">
        <v>1</v>
      </c>
      <c r="P5" s="8">
        <v>0</v>
      </c>
      <c r="Q5" s="8">
        <v>0</v>
      </c>
      <c r="R5" s="8">
        <v>0</v>
      </c>
      <c r="S5" s="8">
        <v>0</v>
      </c>
      <c r="T5" s="8">
        <v>0</v>
      </c>
      <c r="U5" s="8">
        <v>0</v>
      </c>
      <c r="V5" s="8">
        <v>0</v>
      </c>
      <c r="W5" s="8">
        <v>0</v>
      </c>
      <c r="X5" s="8">
        <v>1</v>
      </c>
      <c r="Y5" s="13">
        <v>1</v>
      </c>
      <c r="AA5">
        <f>SUM(Table_1[[#This Row],[1]:[21]])</f>
        <v>4</v>
      </c>
    </row>
    <row r="6" spans="1:27" ht="12.75" x14ac:dyDescent="0.2">
      <c r="B6" s="14" t="s">
        <v>57</v>
      </c>
      <c r="C6" s="19" t="s">
        <v>58</v>
      </c>
      <c r="D6" s="19">
        <v>8</v>
      </c>
      <c r="E6" s="8">
        <v>0</v>
      </c>
      <c r="F6" s="8">
        <v>0</v>
      </c>
      <c r="G6" s="8">
        <v>0</v>
      </c>
      <c r="H6" s="8">
        <v>0.5</v>
      </c>
      <c r="I6" s="8">
        <v>2</v>
      </c>
      <c r="J6" s="8">
        <v>0</v>
      </c>
      <c r="K6" s="8">
        <v>2</v>
      </c>
      <c r="L6" s="8">
        <v>0</v>
      </c>
      <c r="M6" s="8">
        <v>0</v>
      </c>
      <c r="N6" s="8">
        <v>0</v>
      </c>
      <c r="O6" s="8">
        <v>0</v>
      </c>
      <c r="P6" s="8">
        <v>0</v>
      </c>
      <c r="Q6" s="8">
        <v>0</v>
      </c>
      <c r="R6" s="8">
        <v>0</v>
      </c>
      <c r="S6" s="8">
        <v>0</v>
      </c>
      <c r="T6" s="8">
        <v>0</v>
      </c>
      <c r="U6" s="8">
        <v>0</v>
      </c>
      <c r="V6" s="8">
        <v>0</v>
      </c>
      <c r="W6" s="8">
        <v>0</v>
      </c>
      <c r="X6" s="8">
        <v>1.5</v>
      </c>
      <c r="Y6" s="13">
        <v>2</v>
      </c>
      <c r="AA6">
        <f>SUM(Table_1[[#This Row],[1]:[21]])</f>
        <v>8</v>
      </c>
    </row>
    <row r="7" spans="1:27" ht="12.75" x14ac:dyDescent="0.2">
      <c r="B7" s="14" t="s">
        <v>59</v>
      </c>
      <c r="C7" s="19" t="s">
        <v>60</v>
      </c>
      <c r="D7" s="19">
        <v>5</v>
      </c>
      <c r="E7" s="8">
        <v>0</v>
      </c>
      <c r="F7" s="8">
        <v>0</v>
      </c>
      <c r="G7" s="8">
        <v>0</v>
      </c>
      <c r="H7" s="8">
        <v>0</v>
      </c>
      <c r="I7" s="8">
        <v>0.5</v>
      </c>
      <c r="J7" s="8">
        <v>0.5</v>
      </c>
      <c r="K7" s="8">
        <v>1</v>
      </c>
      <c r="L7" s="8">
        <v>0</v>
      </c>
      <c r="M7" s="8">
        <v>0</v>
      </c>
      <c r="N7" s="8">
        <v>0</v>
      </c>
      <c r="O7" s="8">
        <v>1</v>
      </c>
      <c r="P7" s="8">
        <v>0</v>
      </c>
      <c r="Q7" s="8">
        <v>0</v>
      </c>
      <c r="R7" s="8">
        <v>0</v>
      </c>
      <c r="S7" s="8">
        <v>0</v>
      </c>
      <c r="T7" s="8">
        <v>1</v>
      </c>
      <c r="U7" s="8">
        <v>0</v>
      </c>
      <c r="V7" s="8">
        <v>1</v>
      </c>
      <c r="W7" s="8">
        <v>0</v>
      </c>
      <c r="X7" s="8">
        <v>0</v>
      </c>
      <c r="Y7" s="13">
        <v>0</v>
      </c>
      <c r="AA7" s="37">
        <f>SUM(Table_1[[#This Row],[1]:[21]])</f>
        <v>5</v>
      </c>
    </row>
    <row r="8" spans="1:27" ht="25.5" x14ac:dyDescent="0.2">
      <c r="B8" s="21" t="s">
        <v>61</v>
      </c>
      <c r="C8" s="15" t="s">
        <v>62</v>
      </c>
      <c r="D8" s="19">
        <v>3</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3</v>
      </c>
      <c r="X8" s="8">
        <v>0</v>
      </c>
      <c r="Y8" s="13">
        <v>0</v>
      </c>
      <c r="AA8">
        <f>SUM(Table_1[[#This Row],[1]:[21]])</f>
        <v>3</v>
      </c>
    </row>
    <row r="9" spans="1:27" ht="12.75" x14ac:dyDescent="0.2">
      <c r="B9" s="21" t="s">
        <v>63</v>
      </c>
      <c r="C9" s="19" t="s">
        <v>64</v>
      </c>
      <c r="D9" s="19">
        <v>5</v>
      </c>
      <c r="E9" s="8">
        <v>0</v>
      </c>
      <c r="F9" s="8">
        <v>0</v>
      </c>
      <c r="G9" s="8">
        <v>0</v>
      </c>
      <c r="H9" s="8">
        <v>1</v>
      </c>
      <c r="I9" s="8">
        <v>0</v>
      </c>
      <c r="J9" s="8">
        <v>0</v>
      </c>
      <c r="K9" s="8">
        <v>0</v>
      </c>
      <c r="L9" s="8">
        <v>0</v>
      </c>
      <c r="M9" s="8">
        <v>1</v>
      </c>
      <c r="N9" s="8">
        <v>1</v>
      </c>
      <c r="O9" s="8">
        <v>0</v>
      </c>
      <c r="P9" s="8">
        <v>0</v>
      </c>
      <c r="Q9" s="8">
        <v>0</v>
      </c>
      <c r="R9" s="8">
        <v>0</v>
      </c>
      <c r="S9" s="8">
        <v>0</v>
      </c>
      <c r="T9" s="8">
        <v>1</v>
      </c>
      <c r="U9" s="8">
        <v>0</v>
      </c>
      <c r="V9" s="8">
        <v>1</v>
      </c>
      <c r="W9" s="8">
        <v>0</v>
      </c>
      <c r="X9" s="8">
        <v>0</v>
      </c>
      <c r="Y9" s="13">
        <v>0</v>
      </c>
      <c r="AA9">
        <f>SUM(Table_1[[#This Row],[1]:[21]])</f>
        <v>5</v>
      </c>
    </row>
    <row r="10" spans="1:27" ht="12.75" x14ac:dyDescent="0.2">
      <c r="B10" s="21" t="s">
        <v>65</v>
      </c>
      <c r="C10" s="19" t="s">
        <v>56</v>
      </c>
      <c r="D10" s="19">
        <v>3</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13">
        <v>0</v>
      </c>
      <c r="AA10">
        <f>SUM(Table_1[[#This Row],[1]:[21]])</f>
        <v>0</v>
      </c>
    </row>
    <row r="11" spans="1:27" ht="12.75" x14ac:dyDescent="0.2">
      <c r="B11" s="22" t="s">
        <v>66</v>
      </c>
      <c r="C11" s="19" t="s">
        <v>62</v>
      </c>
      <c r="D11" s="19">
        <v>5</v>
      </c>
      <c r="E11" s="8">
        <v>0</v>
      </c>
      <c r="F11" s="8">
        <v>0</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8">
        <v>5</v>
      </c>
      <c r="Y11" s="13">
        <v>0</v>
      </c>
      <c r="AA11">
        <f>SUM(Table_1[[#This Row],[1]:[21]])</f>
        <v>5</v>
      </c>
    </row>
    <row r="12" spans="1:27" ht="15.75" customHeight="1" x14ac:dyDescent="0.2">
      <c r="B12" s="21" t="s">
        <v>67</v>
      </c>
      <c r="C12" s="19" t="s">
        <v>58</v>
      </c>
      <c r="D12" s="19">
        <v>8</v>
      </c>
      <c r="E12" s="8">
        <v>0</v>
      </c>
      <c r="F12" s="8">
        <v>0</v>
      </c>
      <c r="G12" s="8">
        <v>0</v>
      </c>
      <c r="H12" s="8">
        <v>0</v>
      </c>
      <c r="I12" s="8">
        <v>0</v>
      </c>
      <c r="J12" s="8">
        <v>0.5</v>
      </c>
      <c r="K12" s="8">
        <v>0</v>
      </c>
      <c r="L12" s="8">
        <v>0</v>
      </c>
      <c r="M12" s="8">
        <v>0</v>
      </c>
      <c r="N12" s="8">
        <v>0</v>
      </c>
      <c r="O12" s="8">
        <v>0</v>
      </c>
      <c r="P12" s="8">
        <v>0</v>
      </c>
      <c r="Q12" s="8">
        <v>0</v>
      </c>
      <c r="R12" s="8">
        <v>0</v>
      </c>
      <c r="S12" s="8">
        <v>0</v>
      </c>
      <c r="T12" s="8">
        <v>0</v>
      </c>
      <c r="U12" s="8">
        <v>0</v>
      </c>
      <c r="V12" s="8">
        <v>0</v>
      </c>
      <c r="W12" s="8">
        <v>0</v>
      </c>
      <c r="X12" s="8">
        <v>0</v>
      </c>
      <c r="Y12" s="13">
        <v>0</v>
      </c>
      <c r="AA12">
        <f>SUM(Table_1[[#This Row],[1]:[21]])</f>
        <v>0.5</v>
      </c>
    </row>
    <row r="13" spans="1:27" ht="15.75" customHeight="1" x14ac:dyDescent="0.2">
      <c r="B13" s="21" t="s">
        <v>68</v>
      </c>
      <c r="C13" s="19" t="s">
        <v>60</v>
      </c>
      <c r="D13" s="19">
        <v>8</v>
      </c>
      <c r="E13" s="8">
        <v>1</v>
      </c>
      <c r="F13" s="8">
        <v>0</v>
      </c>
      <c r="G13" s="8">
        <v>1</v>
      </c>
      <c r="H13" s="8">
        <v>0</v>
      </c>
      <c r="I13" s="8">
        <v>0</v>
      </c>
      <c r="J13" s="8">
        <v>0</v>
      </c>
      <c r="K13" s="8">
        <v>1</v>
      </c>
      <c r="L13" s="8">
        <v>0</v>
      </c>
      <c r="M13" s="8">
        <v>0</v>
      </c>
      <c r="N13" s="8">
        <v>0</v>
      </c>
      <c r="O13" s="8">
        <v>0</v>
      </c>
      <c r="P13" s="8">
        <v>1</v>
      </c>
      <c r="Q13" s="8">
        <v>0</v>
      </c>
      <c r="R13" s="8">
        <v>0</v>
      </c>
      <c r="S13" s="8">
        <v>1</v>
      </c>
      <c r="T13" s="8">
        <v>0</v>
      </c>
      <c r="U13" s="8">
        <v>1</v>
      </c>
      <c r="V13" s="8">
        <v>0</v>
      </c>
      <c r="W13" s="8">
        <v>0</v>
      </c>
      <c r="X13" s="8">
        <v>0</v>
      </c>
      <c r="Y13" s="8">
        <v>2</v>
      </c>
      <c r="AA13">
        <f>SUM(Table_1[[#This Row],[1]:[21]])</f>
        <v>8</v>
      </c>
    </row>
    <row r="14" spans="1:27" ht="15.75" customHeight="1" x14ac:dyDescent="0.2">
      <c r="B14" s="21" t="s">
        <v>69</v>
      </c>
      <c r="C14" s="19" t="s">
        <v>64</v>
      </c>
      <c r="D14" s="19">
        <v>5</v>
      </c>
      <c r="E14" s="8">
        <v>0</v>
      </c>
      <c r="F14" s="8">
        <v>0</v>
      </c>
      <c r="G14" s="8">
        <v>0.5</v>
      </c>
      <c r="H14" s="8">
        <v>0</v>
      </c>
      <c r="I14" s="8">
        <v>0</v>
      </c>
      <c r="J14" s="8">
        <v>0</v>
      </c>
      <c r="K14" s="8">
        <v>0</v>
      </c>
      <c r="L14" s="8">
        <v>0</v>
      </c>
      <c r="M14" s="8">
        <v>0.5</v>
      </c>
      <c r="N14" s="8">
        <v>0</v>
      </c>
      <c r="O14" s="8">
        <v>0</v>
      </c>
      <c r="P14" s="8">
        <v>0</v>
      </c>
      <c r="Q14" s="8">
        <v>1</v>
      </c>
      <c r="R14" s="8">
        <v>1</v>
      </c>
      <c r="S14" s="8">
        <v>0</v>
      </c>
      <c r="T14" s="8">
        <v>0</v>
      </c>
      <c r="U14" s="8">
        <v>0</v>
      </c>
      <c r="V14" s="8">
        <v>1</v>
      </c>
      <c r="W14" s="8">
        <v>1</v>
      </c>
      <c r="X14" s="8">
        <v>0</v>
      </c>
      <c r="Y14" s="13">
        <v>0</v>
      </c>
      <c r="AA14">
        <f>SUM(Table_1[[#This Row],[1]:[21]])</f>
        <v>5</v>
      </c>
    </row>
    <row r="15" spans="1:27" ht="15.75" customHeight="1" x14ac:dyDescent="0.2">
      <c r="B15" s="23" t="s">
        <v>70</v>
      </c>
      <c r="C15" s="16" t="s">
        <v>71</v>
      </c>
      <c r="D15" s="16">
        <v>3</v>
      </c>
      <c r="E15" s="16">
        <v>0</v>
      </c>
      <c r="F15" s="16">
        <v>0</v>
      </c>
      <c r="G15" s="16">
        <v>0</v>
      </c>
      <c r="H15" s="16">
        <v>0</v>
      </c>
      <c r="I15" s="16">
        <v>0</v>
      </c>
      <c r="J15" s="16">
        <v>0</v>
      </c>
      <c r="K15" s="16">
        <v>0</v>
      </c>
      <c r="L15" s="16">
        <v>0</v>
      </c>
      <c r="M15" s="16">
        <v>0</v>
      </c>
      <c r="N15" s="16">
        <v>0</v>
      </c>
      <c r="O15" s="16">
        <v>0</v>
      </c>
      <c r="P15" s="16">
        <v>0</v>
      </c>
      <c r="Q15" s="16">
        <v>0</v>
      </c>
      <c r="R15" s="16">
        <v>0</v>
      </c>
      <c r="S15" s="16">
        <v>0</v>
      </c>
      <c r="T15" s="16">
        <v>0</v>
      </c>
      <c r="U15" s="16">
        <v>0</v>
      </c>
      <c r="V15" s="16">
        <v>0</v>
      </c>
      <c r="W15" s="16">
        <v>3</v>
      </c>
      <c r="X15" s="16">
        <v>0</v>
      </c>
      <c r="Y15" s="17">
        <v>0</v>
      </c>
      <c r="AA15">
        <f>SUM(Table_1[[#This Row],[1]:[21]])</f>
        <v>3</v>
      </c>
    </row>
    <row r="16" spans="1:27" ht="15.75" customHeight="1" x14ac:dyDescent="0.2">
      <c r="B16" s="1"/>
      <c r="C16" s="1" t="s">
        <v>72</v>
      </c>
      <c r="D16" s="1">
        <f>SUM(Table_1[Story Points])</f>
        <v>58</v>
      </c>
      <c r="E16" s="1">
        <f>D16-SUM(Table_1[1])</f>
        <v>57</v>
      </c>
      <c r="F16" s="1">
        <f>E16-SUM(Table_1[2])</f>
        <v>57</v>
      </c>
      <c r="G16" s="1">
        <f>F16-SUM(Table_1[3])</f>
        <v>55.5</v>
      </c>
      <c r="H16" s="1">
        <f>G16-SUM(Table_1[4])</f>
        <v>54</v>
      </c>
      <c r="I16" s="1">
        <f>H16-SUM(Table_1[5])</f>
        <v>50.5</v>
      </c>
      <c r="J16" s="1">
        <f>I16-SUM(Table_1[6])</f>
        <v>49.5</v>
      </c>
      <c r="K16" s="1">
        <f>J16-SUM(Table_1[7])</f>
        <v>45.5</v>
      </c>
      <c r="L16" s="1">
        <f>K16-SUM(Table_1[8])</f>
        <v>45.5</v>
      </c>
      <c r="M16" s="1">
        <f>L16-SUM(Table_1[9])</f>
        <v>44</v>
      </c>
      <c r="N16" s="1">
        <f>M16-SUM(Table_1[10])</f>
        <v>43</v>
      </c>
      <c r="O16" s="1">
        <f>N16-SUM(Table_1[11])</f>
        <v>41</v>
      </c>
      <c r="P16" s="1">
        <f>O16-SUM(Table_1[12])</f>
        <v>40</v>
      </c>
      <c r="Q16" s="1">
        <f>P16-SUM(Table_1[13])</f>
        <v>39</v>
      </c>
      <c r="R16" s="1">
        <f>Q16-SUM(Table_1[14])</f>
        <v>38</v>
      </c>
      <c r="S16" s="1">
        <f>R16-SUM(Table_1[15])</f>
        <v>37</v>
      </c>
      <c r="T16" s="1">
        <f>S16-SUM(Table_1[16])</f>
        <v>35</v>
      </c>
      <c r="U16" s="1">
        <f>T16-SUM(Table_1[17])</f>
        <v>34</v>
      </c>
      <c r="V16" s="1">
        <f>U16-SUM(Table_1[18])</f>
        <v>31</v>
      </c>
      <c r="W16" s="1">
        <f>V16-SUM(Table_1[19])</f>
        <v>24</v>
      </c>
      <c r="X16" s="1">
        <f>W16-SUM(Table_1[20])</f>
        <v>16.5</v>
      </c>
      <c r="Y16" s="1">
        <f>X16-SUM(Table_1[21])</f>
        <v>11.5</v>
      </c>
    </row>
    <row r="18" spans="2:25" ht="15.75" customHeight="1" x14ac:dyDescent="0.2">
      <c r="B18" s="24" t="s">
        <v>73</v>
      </c>
      <c r="E18" s="27" t="s">
        <v>74</v>
      </c>
      <c r="F18" s="28"/>
      <c r="G18" s="28"/>
      <c r="H18" s="28"/>
      <c r="I18" s="28"/>
      <c r="J18" s="28"/>
      <c r="K18" s="28"/>
      <c r="L18" s="28"/>
      <c r="M18" s="28"/>
      <c r="N18" s="28"/>
      <c r="O18" s="28"/>
      <c r="P18" s="28"/>
      <c r="Q18" s="28"/>
      <c r="R18" s="28"/>
      <c r="S18" s="28"/>
      <c r="T18" s="28"/>
      <c r="U18" s="28"/>
      <c r="V18" s="28"/>
      <c r="W18" s="28"/>
      <c r="X18" s="28"/>
      <c r="Y18" s="29"/>
    </row>
    <row r="19" spans="2:25" ht="15.75" customHeight="1" x14ac:dyDescent="0.2">
      <c r="B19" s="25" t="s">
        <v>75</v>
      </c>
      <c r="E19" s="30"/>
      <c r="F19" s="31"/>
      <c r="G19" s="31"/>
      <c r="H19" s="31"/>
      <c r="I19" s="31"/>
      <c r="J19" s="31"/>
      <c r="K19" s="31"/>
      <c r="L19" s="31"/>
      <c r="M19" s="31"/>
      <c r="N19" s="31"/>
      <c r="O19" s="31"/>
      <c r="P19" s="31"/>
      <c r="Q19" s="31"/>
      <c r="R19" s="31"/>
      <c r="S19" s="31"/>
      <c r="T19" s="31"/>
      <c r="U19" s="31"/>
      <c r="V19" s="31"/>
      <c r="W19" s="31"/>
      <c r="X19" s="31"/>
      <c r="Y19" s="32"/>
    </row>
    <row r="20" spans="2:25" ht="15.75" customHeight="1" x14ac:dyDescent="0.2">
      <c r="E20" s="30"/>
      <c r="F20" s="31"/>
      <c r="G20" s="31"/>
      <c r="H20" s="31"/>
      <c r="I20" s="31"/>
      <c r="J20" s="31"/>
      <c r="K20" s="31"/>
      <c r="L20" s="31"/>
      <c r="M20" s="31"/>
      <c r="N20" s="31"/>
      <c r="O20" s="31"/>
      <c r="P20" s="31"/>
      <c r="Q20" s="31"/>
      <c r="R20" s="31"/>
      <c r="S20" s="31"/>
      <c r="T20" s="31"/>
      <c r="U20" s="31"/>
      <c r="V20" s="31"/>
      <c r="W20" s="31"/>
      <c r="X20" s="31"/>
      <c r="Y20" s="32"/>
    </row>
    <row r="21" spans="2:25" ht="15.75" customHeight="1" x14ac:dyDescent="0.2">
      <c r="E21" s="33"/>
      <c r="F21" s="34"/>
      <c r="G21" s="34"/>
      <c r="H21" s="34"/>
      <c r="I21" s="34"/>
      <c r="J21" s="34"/>
      <c r="K21" s="34"/>
      <c r="L21" s="34"/>
      <c r="M21" s="34"/>
      <c r="N21" s="34"/>
      <c r="O21" s="34"/>
      <c r="P21" s="34"/>
      <c r="Q21" s="34"/>
      <c r="R21" s="34"/>
      <c r="S21" s="34"/>
      <c r="T21" s="34"/>
      <c r="U21" s="34"/>
      <c r="V21" s="34"/>
      <c r="W21" s="34"/>
      <c r="X21" s="34"/>
      <c r="Y21" s="35"/>
    </row>
  </sheetData>
  <mergeCells count="2">
    <mergeCell ref="E3:Y3"/>
    <mergeCell ref="E18:Y21"/>
  </mergeCells>
  <phoneticPr fontId="11" type="noConversion"/>
  <conditionalFormatting sqref="D5">
    <cfRule type="cellIs" dxfId="50" priority="31" operator="greaterThan">
      <formula>$AA$5</formula>
    </cfRule>
    <cfRule type="cellIs" dxfId="49" priority="28" operator="equal">
      <formula>"5$AA$5"</formula>
    </cfRule>
  </conditionalFormatting>
  <conditionalFormatting sqref="D6">
    <cfRule type="cellIs" dxfId="48" priority="30" operator="greaterThan">
      <formula>$AA$6</formula>
    </cfRule>
    <cfRule type="cellIs" dxfId="47" priority="29" operator="equal">
      <formula>$AA$6</formula>
    </cfRule>
  </conditionalFormatting>
  <conditionalFormatting sqref="D8">
    <cfRule type="cellIs" dxfId="46" priority="26" operator="greaterThan">
      <formula>$AA$8</formula>
    </cfRule>
    <cfRule type="cellIs" dxfId="45" priority="17" operator="equal">
      <formula>$AA$8</formula>
    </cfRule>
  </conditionalFormatting>
  <conditionalFormatting sqref="D9">
    <cfRule type="cellIs" dxfId="44" priority="25" operator="greaterThan">
      <formula>$AA$9</formula>
    </cfRule>
    <cfRule type="cellIs" dxfId="43" priority="16" operator="equal">
      <formula>$AA$9</formula>
    </cfRule>
  </conditionalFormatting>
  <conditionalFormatting sqref="D10">
    <cfRule type="cellIs" dxfId="42" priority="24" operator="greaterThan">
      <formula>$AA$10</formula>
    </cfRule>
    <cfRule type="cellIs" dxfId="41" priority="15" operator="equal">
      <formula>"3$AA$10"</formula>
    </cfRule>
  </conditionalFormatting>
  <conditionalFormatting sqref="D11">
    <cfRule type="cellIs" dxfId="40" priority="23" operator="greaterThan">
      <formula>$AA$11</formula>
    </cfRule>
    <cfRule type="cellIs" dxfId="39" priority="14" operator="equal">
      <formula>"5$AA$11"</formula>
    </cfRule>
    <cfRule type="cellIs" dxfId="38" priority="13" operator="equal">
      <formula>$AA$11</formula>
    </cfRule>
  </conditionalFormatting>
  <conditionalFormatting sqref="D12">
    <cfRule type="cellIs" dxfId="37" priority="22" operator="greaterThan">
      <formula>$AA$12</formula>
    </cfRule>
    <cfRule type="cellIs" dxfId="36" priority="12" operator="equal">
      <formula>$AA$12</formula>
    </cfRule>
  </conditionalFormatting>
  <conditionalFormatting sqref="D13">
    <cfRule type="cellIs" dxfId="35" priority="21" operator="greaterThan">
      <formula>$AA$13</formula>
    </cfRule>
    <cfRule type="cellIs" dxfId="34" priority="11" operator="equal">
      <formula>$AA$13</formula>
    </cfRule>
    <cfRule type="cellIs" dxfId="33" priority="10" operator="greaterThan">
      <formula>$AA$13</formula>
    </cfRule>
  </conditionalFormatting>
  <conditionalFormatting sqref="D14">
    <cfRule type="cellIs" dxfId="32" priority="20" operator="greaterThan">
      <formula>$AA$14</formula>
    </cfRule>
    <cfRule type="cellIs" dxfId="31" priority="9" operator="equal">
      <formula>$AA$14</formula>
    </cfRule>
  </conditionalFormatting>
  <conditionalFormatting sqref="D15">
    <cfRule type="cellIs" dxfId="0" priority="19" operator="greaterThan">
      <formula>$AA$15</formula>
    </cfRule>
    <cfRule type="cellIs" dxfId="1" priority="8" operator="equal">
      <formula>"3$AA$15"</formula>
    </cfRule>
    <cfRule type="cellIs" dxfId="2" priority="2" operator="equal">
      <formula>$AA$15</formula>
    </cfRule>
    <cfRule type="cellIs" dxfId="3" priority="1" operator="greaterThan">
      <formula>$AA$15</formula>
    </cfRule>
  </conditionalFormatting>
  <conditionalFormatting sqref="D7">
    <cfRule type="cellIs" dxfId="30" priority="4" operator="greaterThan">
      <formula>$AA$7</formula>
    </cfRule>
    <cfRule type="cellIs" dxfId="29" priority="3" operator="equal">
      <formula>"5$AA$7"</formula>
    </cfRule>
  </conditionalFormatting>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823A-CE46-4C46-8938-8459A2534575}">
  <dimension ref="B4:H33"/>
  <sheetViews>
    <sheetView zoomScale="175" zoomScaleNormal="175" workbookViewId="0">
      <selection activeCell="B6" sqref="B6:H33"/>
    </sheetView>
  </sheetViews>
  <sheetFormatPr defaultColWidth="11.5703125" defaultRowHeight="12.75" x14ac:dyDescent="0.2"/>
  <sheetData>
    <row r="4" spans="2:8" ht="18" x14ac:dyDescent="0.25">
      <c r="B4" s="3" t="s">
        <v>76</v>
      </c>
    </row>
    <row r="6" spans="2:8" x14ac:dyDescent="0.2">
      <c r="B6" s="36" t="s">
        <v>79</v>
      </c>
      <c r="C6" s="28"/>
      <c r="D6" s="28"/>
      <c r="E6" s="28"/>
      <c r="F6" s="28"/>
      <c r="G6" s="28"/>
      <c r="H6" s="29"/>
    </row>
    <row r="7" spans="2:8" x14ac:dyDescent="0.2">
      <c r="B7" s="30"/>
      <c r="C7" s="31"/>
      <c r="D7" s="31"/>
      <c r="E7" s="31"/>
      <c r="F7" s="31"/>
      <c r="G7" s="31"/>
      <c r="H7" s="32"/>
    </row>
    <row r="8" spans="2:8" x14ac:dyDescent="0.2">
      <c r="B8" s="30"/>
      <c r="C8" s="31"/>
      <c r="D8" s="31"/>
      <c r="E8" s="31"/>
      <c r="F8" s="31"/>
      <c r="G8" s="31"/>
      <c r="H8" s="32"/>
    </row>
    <row r="9" spans="2:8" x14ac:dyDescent="0.2">
      <c r="B9" s="30"/>
      <c r="C9" s="31"/>
      <c r="D9" s="31"/>
      <c r="E9" s="31"/>
      <c r="F9" s="31"/>
      <c r="G9" s="31"/>
      <c r="H9" s="32"/>
    </row>
    <row r="10" spans="2:8" x14ac:dyDescent="0.2">
      <c r="B10" s="30"/>
      <c r="C10" s="31"/>
      <c r="D10" s="31"/>
      <c r="E10" s="31"/>
      <c r="F10" s="31"/>
      <c r="G10" s="31"/>
      <c r="H10" s="32"/>
    </row>
    <row r="11" spans="2:8" x14ac:dyDescent="0.2">
      <c r="B11" s="30"/>
      <c r="C11" s="31"/>
      <c r="D11" s="31"/>
      <c r="E11" s="31"/>
      <c r="F11" s="31"/>
      <c r="G11" s="31"/>
      <c r="H11" s="32"/>
    </row>
    <row r="12" spans="2:8" x14ac:dyDescent="0.2">
      <c r="B12" s="30"/>
      <c r="C12" s="31"/>
      <c r="D12" s="31"/>
      <c r="E12" s="31"/>
      <c r="F12" s="31"/>
      <c r="G12" s="31"/>
      <c r="H12" s="32"/>
    </row>
    <row r="13" spans="2:8" x14ac:dyDescent="0.2">
      <c r="B13" s="30"/>
      <c r="C13" s="31"/>
      <c r="D13" s="31"/>
      <c r="E13" s="31"/>
      <c r="F13" s="31"/>
      <c r="G13" s="31"/>
      <c r="H13" s="32"/>
    </row>
    <row r="14" spans="2:8" x14ac:dyDescent="0.2">
      <c r="B14" s="30"/>
      <c r="C14" s="31"/>
      <c r="D14" s="31"/>
      <c r="E14" s="31"/>
      <c r="F14" s="31"/>
      <c r="G14" s="31"/>
      <c r="H14" s="32"/>
    </row>
    <row r="15" spans="2:8" x14ac:dyDescent="0.2">
      <c r="B15" s="30"/>
      <c r="C15" s="31"/>
      <c r="D15" s="31"/>
      <c r="E15" s="31"/>
      <c r="F15" s="31"/>
      <c r="G15" s="31"/>
      <c r="H15" s="32"/>
    </row>
    <row r="16" spans="2:8" x14ac:dyDescent="0.2">
      <c r="B16" s="30"/>
      <c r="C16" s="31"/>
      <c r="D16" s="31"/>
      <c r="E16" s="31"/>
      <c r="F16" s="31"/>
      <c r="G16" s="31"/>
      <c r="H16" s="32"/>
    </row>
    <row r="17" spans="2:8" x14ac:dyDescent="0.2">
      <c r="B17" s="30"/>
      <c r="C17" s="31"/>
      <c r="D17" s="31"/>
      <c r="E17" s="31"/>
      <c r="F17" s="31"/>
      <c r="G17" s="31"/>
      <c r="H17" s="32"/>
    </row>
    <row r="18" spans="2:8" x14ac:dyDescent="0.2">
      <c r="B18" s="30"/>
      <c r="C18" s="31"/>
      <c r="D18" s="31"/>
      <c r="E18" s="31"/>
      <c r="F18" s="31"/>
      <c r="G18" s="31"/>
      <c r="H18" s="32"/>
    </row>
    <row r="19" spans="2:8" x14ac:dyDescent="0.2">
      <c r="B19" s="30"/>
      <c r="C19" s="31"/>
      <c r="D19" s="31"/>
      <c r="E19" s="31"/>
      <c r="F19" s="31"/>
      <c r="G19" s="31"/>
      <c r="H19" s="32"/>
    </row>
    <row r="20" spans="2:8" x14ac:dyDescent="0.2">
      <c r="B20" s="30"/>
      <c r="C20" s="31"/>
      <c r="D20" s="31"/>
      <c r="E20" s="31"/>
      <c r="F20" s="31"/>
      <c r="G20" s="31"/>
      <c r="H20" s="32"/>
    </row>
    <row r="21" spans="2:8" x14ac:dyDescent="0.2">
      <c r="B21" s="30"/>
      <c r="C21" s="31"/>
      <c r="D21" s="31"/>
      <c r="E21" s="31"/>
      <c r="F21" s="31"/>
      <c r="G21" s="31"/>
      <c r="H21" s="32"/>
    </row>
    <row r="22" spans="2:8" x14ac:dyDescent="0.2">
      <c r="B22" s="30"/>
      <c r="C22" s="31"/>
      <c r="D22" s="31"/>
      <c r="E22" s="31"/>
      <c r="F22" s="31"/>
      <c r="G22" s="31"/>
      <c r="H22" s="32"/>
    </row>
    <row r="23" spans="2:8" x14ac:dyDescent="0.2">
      <c r="B23" s="30"/>
      <c r="C23" s="31"/>
      <c r="D23" s="31"/>
      <c r="E23" s="31"/>
      <c r="F23" s="31"/>
      <c r="G23" s="31"/>
      <c r="H23" s="32"/>
    </row>
    <row r="24" spans="2:8" x14ac:dyDescent="0.2">
      <c r="B24" s="30"/>
      <c r="C24" s="31"/>
      <c r="D24" s="31"/>
      <c r="E24" s="31"/>
      <c r="F24" s="31"/>
      <c r="G24" s="31"/>
      <c r="H24" s="32"/>
    </row>
    <row r="25" spans="2:8" x14ac:dyDescent="0.2">
      <c r="B25" s="30"/>
      <c r="C25" s="31"/>
      <c r="D25" s="31"/>
      <c r="E25" s="31"/>
      <c r="F25" s="31"/>
      <c r="G25" s="31"/>
      <c r="H25" s="32"/>
    </row>
    <row r="26" spans="2:8" x14ac:dyDescent="0.2">
      <c r="B26" s="30"/>
      <c r="C26" s="31"/>
      <c r="D26" s="31"/>
      <c r="E26" s="31"/>
      <c r="F26" s="31"/>
      <c r="G26" s="31"/>
      <c r="H26" s="32"/>
    </row>
    <row r="27" spans="2:8" x14ac:dyDescent="0.2">
      <c r="B27" s="30"/>
      <c r="C27" s="31"/>
      <c r="D27" s="31"/>
      <c r="E27" s="31"/>
      <c r="F27" s="31"/>
      <c r="G27" s="31"/>
      <c r="H27" s="32"/>
    </row>
    <row r="28" spans="2:8" x14ac:dyDescent="0.2">
      <c r="B28" s="30"/>
      <c r="C28" s="31"/>
      <c r="D28" s="31"/>
      <c r="E28" s="31"/>
      <c r="F28" s="31"/>
      <c r="G28" s="31"/>
      <c r="H28" s="32"/>
    </row>
    <row r="29" spans="2:8" x14ac:dyDescent="0.2">
      <c r="B29" s="30"/>
      <c r="C29" s="31"/>
      <c r="D29" s="31"/>
      <c r="E29" s="31"/>
      <c r="F29" s="31"/>
      <c r="G29" s="31"/>
      <c r="H29" s="32"/>
    </row>
    <row r="30" spans="2:8" x14ac:dyDescent="0.2">
      <c r="B30" s="30"/>
      <c r="C30" s="31"/>
      <c r="D30" s="31"/>
      <c r="E30" s="31"/>
      <c r="F30" s="31"/>
      <c r="G30" s="31"/>
      <c r="H30" s="32"/>
    </row>
    <row r="31" spans="2:8" x14ac:dyDescent="0.2">
      <c r="B31" s="30"/>
      <c r="C31" s="31"/>
      <c r="D31" s="31"/>
      <c r="E31" s="31"/>
      <c r="F31" s="31"/>
      <c r="G31" s="31"/>
      <c r="H31" s="32"/>
    </row>
    <row r="32" spans="2:8" x14ac:dyDescent="0.2">
      <c r="B32" s="30"/>
      <c r="C32" s="31"/>
      <c r="D32" s="31"/>
      <c r="E32" s="31"/>
      <c r="F32" s="31"/>
      <c r="G32" s="31"/>
      <c r="H32" s="32"/>
    </row>
    <row r="33" spans="2:8" x14ac:dyDescent="0.2">
      <c r="B33" s="33"/>
      <c r="C33" s="34"/>
      <c r="D33" s="34"/>
      <c r="E33" s="34"/>
      <c r="F33" s="34"/>
      <c r="G33" s="34"/>
      <c r="H33" s="35"/>
    </row>
  </sheetData>
  <mergeCells count="1">
    <mergeCell ref="B6:H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DACE-7AE5-B748-BFEB-B604DAED06E2}">
  <dimension ref="B4:H33"/>
  <sheetViews>
    <sheetView workbookViewId="0">
      <selection activeCell="B6" sqref="B6:H33"/>
    </sheetView>
  </sheetViews>
  <sheetFormatPr defaultColWidth="11.5703125" defaultRowHeight="12.75" x14ac:dyDescent="0.2"/>
  <sheetData>
    <row r="4" spans="2:8" ht="18" x14ac:dyDescent="0.25">
      <c r="B4" s="3" t="s">
        <v>77</v>
      </c>
    </row>
    <row r="6" spans="2:8" x14ac:dyDescent="0.2">
      <c r="B6" s="36" t="s">
        <v>78</v>
      </c>
      <c r="C6" s="28"/>
      <c r="D6" s="28"/>
      <c r="E6" s="28"/>
      <c r="F6" s="28"/>
      <c r="G6" s="28"/>
      <c r="H6" s="29"/>
    </row>
    <row r="7" spans="2:8" x14ac:dyDescent="0.2">
      <c r="B7" s="30"/>
      <c r="C7" s="31"/>
      <c r="D7" s="31"/>
      <c r="E7" s="31"/>
      <c r="F7" s="31"/>
      <c r="G7" s="31"/>
      <c r="H7" s="32"/>
    </row>
    <row r="8" spans="2:8" x14ac:dyDescent="0.2">
      <c r="B8" s="30"/>
      <c r="C8" s="31"/>
      <c r="D8" s="31"/>
      <c r="E8" s="31"/>
      <c r="F8" s="31"/>
      <c r="G8" s="31"/>
      <c r="H8" s="32"/>
    </row>
    <row r="9" spans="2:8" x14ac:dyDescent="0.2">
      <c r="B9" s="30"/>
      <c r="C9" s="31"/>
      <c r="D9" s="31"/>
      <c r="E9" s="31"/>
      <c r="F9" s="31"/>
      <c r="G9" s="31"/>
      <c r="H9" s="32"/>
    </row>
    <row r="10" spans="2:8" x14ac:dyDescent="0.2">
      <c r="B10" s="30"/>
      <c r="C10" s="31"/>
      <c r="D10" s="31"/>
      <c r="E10" s="31"/>
      <c r="F10" s="31"/>
      <c r="G10" s="31"/>
      <c r="H10" s="32"/>
    </row>
    <row r="11" spans="2:8" x14ac:dyDescent="0.2">
      <c r="B11" s="30"/>
      <c r="C11" s="31"/>
      <c r="D11" s="31"/>
      <c r="E11" s="31"/>
      <c r="F11" s="31"/>
      <c r="G11" s="31"/>
      <c r="H11" s="32"/>
    </row>
    <row r="12" spans="2:8" x14ac:dyDescent="0.2">
      <c r="B12" s="30"/>
      <c r="C12" s="31"/>
      <c r="D12" s="31"/>
      <c r="E12" s="31"/>
      <c r="F12" s="31"/>
      <c r="G12" s="31"/>
      <c r="H12" s="32"/>
    </row>
    <row r="13" spans="2:8" x14ac:dyDescent="0.2">
      <c r="B13" s="30"/>
      <c r="C13" s="31"/>
      <c r="D13" s="31"/>
      <c r="E13" s="31"/>
      <c r="F13" s="31"/>
      <c r="G13" s="31"/>
      <c r="H13" s="32"/>
    </row>
    <row r="14" spans="2:8" x14ac:dyDescent="0.2">
      <c r="B14" s="30"/>
      <c r="C14" s="31"/>
      <c r="D14" s="31"/>
      <c r="E14" s="31"/>
      <c r="F14" s="31"/>
      <c r="G14" s="31"/>
      <c r="H14" s="32"/>
    </row>
    <row r="15" spans="2:8" x14ac:dyDescent="0.2">
      <c r="B15" s="30"/>
      <c r="C15" s="31"/>
      <c r="D15" s="31"/>
      <c r="E15" s="31"/>
      <c r="F15" s="31"/>
      <c r="G15" s="31"/>
      <c r="H15" s="32"/>
    </row>
    <row r="16" spans="2:8" x14ac:dyDescent="0.2">
      <c r="B16" s="30"/>
      <c r="C16" s="31"/>
      <c r="D16" s="31"/>
      <c r="E16" s="31"/>
      <c r="F16" s="31"/>
      <c r="G16" s="31"/>
      <c r="H16" s="32"/>
    </row>
    <row r="17" spans="2:8" x14ac:dyDescent="0.2">
      <c r="B17" s="30"/>
      <c r="C17" s="31"/>
      <c r="D17" s="31"/>
      <c r="E17" s="31"/>
      <c r="F17" s="31"/>
      <c r="G17" s="31"/>
      <c r="H17" s="32"/>
    </row>
    <row r="18" spans="2:8" x14ac:dyDescent="0.2">
      <c r="B18" s="30"/>
      <c r="C18" s="31"/>
      <c r="D18" s="31"/>
      <c r="E18" s="31"/>
      <c r="F18" s="31"/>
      <c r="G18" s="31"/>
      <c r="H18" s="32"/>
    </row>
    <row r="19" spans="2:8" x14ac:dyDescent="0.2">
      <c r="B19" s="30"/>
      <c r="C19" s="31"/>
      <c r="D19" s="31"/>
      <c r="E19" s="31"/>
      <c r="F19" s="31"/>
      <c r="G19" s="31"/>
      <c r="H19" s="32"/>
    </row>
    <row r="20" spans="2:8" x14ac:dyDescent="0.2">
      <c r="B20" s="30"/>
      <c r="C20" s="31"/>
      <c r="D20" s="31"/>
      <c r="E20" s="31"/>
      <c r="F20" s="31"/>
      <c r="G20" s="31"/>
      <c r="H20" s="32"/>
    </row>
    <row r="21" spans="2:8" x14ac:dyDescent="0.2">
      <c r="B21" s="30"/>
      <c r="C21" s="31"/>
      <c r="D21" s="31"/>
      <c r="E21" s="31"/>
      <c r="F21" s="31"/>
      <c r="G21" s="31"/>
      <c r="H21" s="32"/>
    </row>
    <row r="22" spans="2:8" x14ac:dyDescent="0.2">
      <c r="B22" s="30"/>
      <c r="C22" s="31"/>
      <c r="D22" s="31"/>
      <c r="E22" s="31"/>
      <c r="F22" s="31"/>
      <c r="G22" s="31"/>
      <c r="H22" s="32"/>
    </row>
    <row r="23" spans="2:8" x14ac:dyDescent="0.2">
      <c r="B23" s="30"/>
      <c r="C23" s="31"/>
      <c r="D23" s="31"/>
      <c r="E23" s="31"/>
      <c r="F23" s="31"/>
      <c r="G23" s="31"/>
      <c r="H23" s="32"/>
    </row>
    <row r="24" spans="2:8" x14ac:dyDescent="0.2">
      <c r="B24" s="30"/>
      <c r="C24" s="31"/>
      <c r="D24" s="31"/>
      <c r="E24" s="31"/>
      <c r="F24" s="31"/>
      <c r="G24" s="31"/>
      <c r="H24" s="32"/>
    </row>
    <row r="25" spans="2:8" x14ac:dyDescent="0.2">
      <c r="B25" s="30"/>
      <c r="C25" s="31"/>
      <c r="D25" s="31"/>
      <c r="E25" s="31"/>
      <c r="F25" s="31"/>
      <c r="G25" s="31"/>
      <c r="H25" s="32"/>
    </row>
    <row r="26" spans="2:8" x14ac:dyDescent="0.2">
      <c r="B26" s="30"/>
      <c r="C26" s="31"/>
      <c r="D26" s="31"/>
      <c r="E26" s="31"/>
      <c r="F26" s="31"/>
      <c r="G26" s="31"/>
      <c r="H26" s="32"/>
    </row>
    <row r="27" spans="2:8" x14ac:dyDescent="0.2">
      <c r="B27" s="30"/>
      <c r="C27" s="31"/>
      <c r="D27" s="31"/>
      <c r="E27" s="31"/>
      <c r="F27" s="31"/>
      <c r="G27" s="31"/>
      <c r="H27" s="32"/>
    </row>
    <row r="28" spans="2:8" x14ac:dyDescent="0.2">
      <c r="B28" s="30"/>
      <c r="C28" s="31"/>
      <c r="D28" s="31"/>
      <c r="E28" s="31"/>
      <c r="F28" s="31"/>
      <c r="G28" s="31"/>
      <c r="H28" s="32"/>
    </row>
    <row r="29" spans="2:8" x14ac:dyDescent="0.2">
      <c r="B29" s="30"/>
      <c r="C29" s="31"/>
      <c r="D29" s="31"/>
      <c r="E29" s="31"/>
      <c r="F29" s="31"/>
      <c r="G29" s="31"/>
      <c r="H29" s="32"/>
    </row>
    <row r="30" spans="2:8" x14ac:dyDescent="0.2">
      <c r="B30" s="30"/>
      <c r="C30" s="31"/>
      <c r="D30" s="31"/>
      <c r="E30" s="31"/>
      <c r="F30" s="31"/>
      <c r="G30" s="31"/>
      <c r="H30" s="32"/>
    </row>
    <row r="31" spans="2:8" x14ac:dyDescent="0.2">
      <c r="B31" s="30"/>
      <c r="C31" s="31"/>
      <c r="D31" s="31"/>
      <c r="E31" s="31"/>
      <c r="F31" s="31"/>
      <c r="G31" s="31"/>
      <c r="H31" s="32"/>
    </row>
    <row r="32" spans="2:8" x14ac:dyDescent="0.2">
      <c r="B32" s="30"/>
      <c r="C32" s="31"/>
      <c r="D32" s="31"/>
      <c r="E32" s="31"/>
      <c r="F32" s="31"/>
      <c r="G32" s="31"/>
      <c r="H32" s="32"/>
    </row>
    <row r="33" spans="2:8" x14ac:dyDescent="0.2">
      <c r="B33" s="33"/>
      <c r="C33" s="34"/>
      <c r="D33" s="34"/>
      <c r="E33" s="34"/>
      <c r="F33" s="34"/>
      <c r="G33" s="34"/>
      <c r="H33" s="35"/>
    </row>
  </sheetData>
  <mergeCells count="1">
    <mergeCell ref="B6: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 &amp; Burndown</vt:lpstr>
      <vt:lpstr>Sprint Review</vt:lpstr>
      <vt:lpstr>Sprint Retrospective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CO553 - Sprint Template</dc:title>
  <dc:subject/>
  <dc:creator>Fernand Otero</dc:creator>
  <cp:keywords/>
  <dc:description/>
  <cp:lastModifiedBy>Ryan Strickland</cp:lastModifiedBy>
  <cp:revision/>
  <dcterms:created xsi:type="dcterms:W3CDTF">2021-02-27T18:12:44Z</dcterms:created>
  <dcterms:modified xsi:type="dcterms:W3CDTF">2021-03-13T02:41:37Z</dcterms:modified>
  <cp:category/>
  <cp:contentStatus/>
</cp:coreProperties>
</file>