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MRE\PycharmProjects\LiferwagenModellierung\input\"/>
    </mc:Choice>
  </mc:AlternateContent>
  <xr:revisionPtr revIDLastSave="0" documentId="13_ncr:1_{06A6E276-D3A3-4D90-ACB1-2CC3642BDBE5}" xr6:coauthVersionLast="47" xr6:coauthVersionMax="47" xr10:uidLastSave="{00000000-0000-0000-0000-000000000000}"/>
  <bookViews>
    <workbookView xWindow="43092" yWindow="-1464" windowWidth="23256" windowHeight="12576" activeTab="1" xr2:uid="{00000000-000D-0000-FFFF-FFFF00000000}"/>
  </bookViews>
  <sheets>
    <sheet name="Logit test" sheetId="1" r:id="rId1"/>
    <sheet name="Cite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2" l="1"/>
  <c r="D39" i="2"/>
  <c r="C39" i="2"/>
  <c r="B39" i="2"/>
  <c r="F37" i="2"/>
  <c r="D37" i="2"/>
  <c r="C37" i="2"/>
  <c r="C38" i="2" s="1"/>
  <c r="B37" i="2"/>
  <c r="E37" i="2" s="1"/>
  <c r="F36" i="2"/>
  <c r="D36" i="2"/>
  <c r="C36" i="2"/>
  <c r="B36" i="2"/>
  <c r="E36" i="2" s="1"/>
  <c r="F35" i="2"/>
  <c r="D35" i="2"/>
  <c r="C35" i="2"/>
  <c r="B35" i="2"/>
  <c r="B38" i="2" s="1"/>
  <c r="B21" i="2"/>
  <c r="B14" i="2"/>
  <c r="D32" i="2"/>
  <c r="C32" i="2"/>
  <c r="B32" i="2"/>
  <c r="F30" i="2"/>
  <c r="F29" i="2"/>
  <c r="F28" i="2"/>
  <c r="D25" i="2"/>
  <c r="C25" i="2"/>
  <c r="B25" i="2"/>
  <c r="F23" i="2"/>
  <c r="F22" i="2"/>
  <c r="F21" i="2"/>
  <c r="F16" i="2"/>
  <c r="F15" i="2"/>
  <c r="F14" i="2"/>
  <c r="C14" i="2"/>
  <c r="D14" i="2"/>
  <c r="C15" i="2"/>
  <c r="D15" i="2"/>
  <c r="C16" i="2"/>
  <c r="D16" i="2"/>
  <c r="F7" i="2"/>
  <c r="F8" i="2"/>
  <c r="F9" i="2"/>
  <c r="D18" i="2"/>
  <c r="C18" i="2"/>
  <c r="B18" i="2"/>
  <c r="D11" i="2"/>
  <c r="C11" i="2"/>
  <c r="B11" i="2"/>
  <c r="C10" i="2"/>
  <c r="D10" i="2"/>
  <c r="B8" i="2"/>
  <c r="C8" i="2"/>
  <c r="E8" i="2" s="1"/>
  <c r="D8" i="2"/>
  <c r="B9" i="2"/>
  <c r="C9" i="2"/>
  <c r="E9" i="2" s="1"/>
  <c r="D9" i="2"/>
  <c r="D7" i="2"/>
  <c r="C7" i="2"/>
  <c r="B7" i="2"/>
  <c r="B10" i="2" s="1"/>
  <c r="B13" i="1"/>
  <c r="E13" i="1" s="1"/>
  <c r="C13" i="1"/>
  <c r="D13" i="1"/>
  <c r="B14" i="1"/>
  <c r="C14" i="1"/>
  <c r="E14" i="1" s="1"/>
  <c r="D14" i="1"/>
  <c r="D12" i="1"/>
  <c r="C12" i="1"/>
  <c r="B12" i="1"/>
  <c r="E12" i="1" s="1"/>
  <c r="C5" i="1"/>
  <c r="B5" i="1"/>
  <c r="D4" i="1"/>
  <c r="B4" i="1"/>
  <c r="D3" i="1"/>
  <c r="C3" i="1"/>
  <c r="E35" i="2" l="1"/>
  <c r="B15" i="2"/>
  <c r="B17" i="2" s="1"/>
  <c r="B16" i="2"/>
  <c r="E16" i="2" s="1"/>
  <c r="E15" i="2"/>
  <c r="D17" i="2"/>
  <c r="C17" i="2"/>
  <c r="E14" i="2"/>
  <c r="E7" i="2"/>
  <c r="B23" i="2" l="1"/>
  <c r="D23" i="2"/>
  <c r="C23" i="2"/>
  <c r="D22" i="2"/>
  <c r="C22" i="2"/>
  <c r="B22" i="2"/>
  <c r="E22" i="2" s="1"/>
  <c r="D21" i="2"/>
  <c r="C21" i="2"/>
  <c r="D24" i="2" l="1"/>
  <c r="E23" i="2"/>
  <c r="C24" i="2"/>
  <c r="D28" i="2" l="1"/>
  <c r="D29" i="2"/>
  <c r="D30" i="2"/>
  <c r="C28" i="2"/>
  <c r="C29" i="2"/>
  <c r="C30" i="2"/>
  <c r="C31" i="2" l="1"/>
  <c r="D31" i="2"/>
  <c r="E21" i="2" l="1"/>
  <c r="B24" i="2"/>
  <c r="B28" i="2" l="1"/>
  <c r="B29" i="2"/>
  <c r="E29" i="2" s="1"/>
  <c r="B30" i="2"/>
  <c r="E30" i="2" s="1"/>
  <c r="E28" i="2" l="1"/>
  <c r="B31" i="2"/>
</calcChain>
</file>

<file path=xl/sharedStrings.xml><?xml version="1.0" encoding="utf-8"?>
<sst xmlns="http://schemas.openxmlformats.org/spreadsheetml/2006/main" count="12" uniqueCount="11">
  <si>
    <t>Distances</t>
  </si>
  <si>
    <t>Logit</t>
  </si>
  <si>
    <t>Beta</t>
  </si>
  <si>
    <t>Fonction logit opérationnelle sur Python</t>
  </si>
  <si>
    <t>Productions</t>
  </si>
  <si>
    <t>Attractions</t>
  </si>
  <si>
    <t>Step 1</t>
  </si>
  <si>
    <t>Step 0</t>
  </si>
  <si>
    <t>Step 2</t>
  </si>
  <si>
    <t>Step 4</t>
  </si>
  <si>
    <t>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</si>
</sst>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 Narrow"/>
      <family val="2"/>
      <scheme val="minor"/>
    </font>
    <font>
      <sz val="11"/>
      <color theme="1"/>
      <name val="Arial Narrow"/>
      <family val="2"/>
    </font>
    <font>
      <b/>
      <sz val="10"/>
      <color theme="1"/>
      <name val="Arial"/>
      <family val="2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3" fillId="0" borderId="0" xfId="0" applyFont="1"/>
    <xf numFmtId="0" fontId="1" fillId="0" borderId="0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Citec">
      <a:dk1>
        <a:sysClr val="windowText" lastClr="000000"/>
      </a:dk1>
      <a:lt1>
        <a:sysClr val="window" lastClr="FFFFFF"/>
      </a:lt1>
      <a:dk2>
        <a:srgbClr val="E5312B"/>
      </a:dk2>
      <a:lt2>
        <a:srgbClr val="9F261F"/>
      </a:lt2>
      <a:accent1>
        <a:srgbClr val="EB6A31"/>
      </a:accent1>
      <a:accent2>
        <a:srgbClr val="0D3A41"/>
      </a:accent2>
      <a:accent3>
        <a:srgbClr val="006271"/>
      </a:accent3>
      <a:accent4>
        <a:srgbClr val="2BB1C1"/>
      </a:accent4>
      <a:accent5>
        <a:srgbClr val="6AB023"/>
      </a:accent5>
      <a:accent6>
        <a:srgbClr val="C9D200"/>
      </a:accent6>
      <a:hlink>
        <a:srgbClr val="9F261F"/>
      </a:hlink>
      <a:folHlink>
        <a:srgbClr val="E5312B"/>
      </a:folHlink>
    </a:clrScheme>
    <a:fontScheme name="Personnalisé 3">
      <a:majorFont>
        <a:latin typeface="Arial Narrow"/>
        <a:ea typeface=""/>
        <a:cs typeface=""/>
      </a:majorFont>
      <a:minorFont>
        <a:latin typeface="Arial Narro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A11" sqref="A11:E14"/>
    </sheetView>
  </sheetViews>
  <sheetFormatPr baseColWidth="10" defaultColWidth="11.28515625" defaultRowHeight="16.5" x14ac:dyDescent="0.3"/>
  <cols>
    <col min="1" max="16384" width="11.28515625" style="1"/>
  </cols>
  <sheetData>
    <row r="1" spans="1:13" x14ac:dyDescent="0.3">
      <c r="A1" s="2" t="s">
        <v>0</v>
      </c>
      <c r="B1"/>
      <c r="C1"/>
      <c r="D1"/>
      <c r="E1"/>
      <c r="F1"/>
      <c r="G1"/>
      <c r="I1" s="5" t="s">
        <v>4</v>
      </c>
      <c r="J1" s="5"/>
      <c r="K1" s="5"/>
      <c r="L1" s="5" t="s">
        <v>5</v>
      </c>
    </row>
    <row r="2" spans="1:13" x14ac:dyDescent="0.3">
      <c r="A2"/>
      <c r="B2" s="3">
        <v>1</v>
      </c>
      <c r="C2" s="3">
        <v>2</v>
      </c>
      <c r="D2" s="3">
        <v>3</v>
      </c>
      <c r="E2" s="3"/>
      <c r="F2" s="3"/>
      <c r="G2" s="3"/>
      <c r="I2" s="1">
        <v>1</v>
      </c>
      <c r="J2" s="1">
        <v>5</v>
      </c>
      <c r="L2" s="1">
        <v>1</v>
      </c>
      <c r="M2" s="6">
        <v>2</v>
      </c>
    </row>
    <row r="3" spans="1:13" x14ac:dyDescent="0.3">
      <c r="A3" s="3">
        <v>1</v>
      </c>
      <c r="B3" s="4">
        <v>0</v>
      </c>
      <c r="C3" s="4">
        <f>LN(2)</f>
        <v>0.69314718055994529</v>
      </c>
      <c r="D3" s="4">
        <f>2*LN(2)</f>
        <v>1.3862943611198906</v>
      </c>
      <c r="E3" s="4"/>
      <c r="F3" s="4"/>
      <c r="G3" s="4"/>
      <c r="I3" s="1">
        <v>2</v>
      </c>
      <c r="J3" s="1">
        <v>3</v>
      </c>
      <c r="L3" s="1">
        <v>2</v>
      </c>
      <c r="M3" s="6">
        <v>4</v>
      </c>
    </row>
    <row r="4" spans="1:13" x14ac:dyDescent="0.3">
      <c r="A4" s="3">
        <v>2</v>
      </c>
      <c r="B4" s="4">
        <f>LN(2)</f>
        <v>0.69314718055994529</v>
      </c>
      <c r="C4" s="4">
        <v>0</v>
      </c>
      <c r="D4" s="4">
        <f>LN(3)</f>
        <v>1.0986122886681098</v>
      </c>
      <c r="E4" s="4"/>
      <c r="F4" s="4"/>
      <c r="G4" s="4"/>
      <c r="I4" s="1">
        <v>3</v>
      </c>
      <c r="J4" s="1">
        <v>2</v>
      </c>
      <c r="L4" s="1">
        <v>3</v>
      </c>
      <c r="M4" s="6">
        <v>4</v>
      </c>
    </row>
    <row r="5" spans="1:13" x14ac:dyDescent="0.3">
      <c r="A5" s="3">
        <v>3</v>
      </c>
      <c r="B5" s="4">
        <f>2*LN(2)</f>
        <v>1.3862943611198906</v>
      </c>
      <c r="C5" s="4">
        <f>LN(3)</f>
        <v>1.0986122886681098</v>
      </c>
      <c r="D5" s="4">
        <v>0</v>
      </c>
      <c r="E5" s="4"/>
      <c r="F5" s="4"/>
      <c r="G5" s="4"/>
    </row>
    <row r="6" spans="1:13" x14ac:dyDescent="0.3">
      <c r="A6" s="3"/>
      <c r="B6" s="4"/>
      <c r="C6" s="4"/>
      <c r="D6" s="4"/>
      <c r="E6" s="4"/>
      <c r="F6" s="4"/>
      <c r="G6" s="4"/>
    </row>
    <row r="7" spans="1:13" x14ac:dyDescent="0.3">
      <c r="A7" s="3"/>
      <c r="B7" s="4"/>
      <c r="C7" s="4"/>
      <c r="D7" s="4"/>
      <c r="E7" s="4"/>
      <c r="F7" s="4"/>
      <c r="G7" s="4"/>
    </row>
    <row r="8" spans="1:13" x14ac:dyDescent="0.3">
      <c r="A8" s="3"/>
      <c r="B8" s="4"/>
      <c r="C8" s="4"/>
      <c r="D8" s="4"/>
      <c r="E8" s="4"/>
      <c r="F8" s="4"/>
      <c r="G8" s="4"/>
    </row>
    <row r="10" spans="1:13" x14ac:dyDescent="0.3">
      <c r="A10" s="2" t="s">
        <v>1</v>
      </c>
      <c r="B10" t="s">
        <v>2</v>
      </c>
      <c r="C10">
        <v>2</v>
      </c>
      <c r="D10"/>
      <c r="E10"/>
      <c r="F10"/>
      <c r="G10"/>
    </row>
    <row r="11" spans="1:13" x14ac:dyDescent="0.3">
      <c r="A11"/>
      <c r="B11" s="3">
        <v>1</v>
      </c>
      <c r="C11" s="3">
        <v>2</v>
      </c>
      <c r="D11" s="3">
        <v>3</v>
      </c>
      <c r="E11" s="3"/>
      <c r="F11" s="3"/>
      <c r="G11" s="3"/>
    </row>
    <row r="12" spans="1:13" x14ac:dyDescent="0.3">
      <c r="A12" s="3">
        <v>1</v>
      </c>
      <c r="B12" s="4">
        <f>EXP($C$10*B3)/(EXP($C$10*$B3)+EXP($C$10*$C3)+EXP($C$10*$D3))</f>
        <v>4.7619047619047616E-2</v>
      </c>
      <c r="C12" s="4">
        <f t="shared" ref="C12" si="0">EXP($C$10*C3)/(EXP($C$10*$B3)+EXP($C$10*$C3)+EXP($C$10*$D3))</f>
        <v>0.19047619047619047</v>
      </c>
      <c r="D12" s="4">
        <f>EXP($C$10*D3)/(EXP($C$10*$B3)+EXP($C$10*$C3)+EXP($C$10*$D3))</f>
        <v>0.76190476190476186</v>
      </c>
      <c r="E12" s="4">
        <f>SUM(B12:D12)</f>
        <v>1</v>
      </c>
      <c r="F12" s="4"/>
      <c r="G12" s="4"/>
    </row>
    <row r="13" spans="1:13" x14ac:dyDescent="0.3">
      <c r="A13" s="3">
        <v>2</v>
      </c>
      <c r="B13" s="4">
        <f t="shared" ref="B13:D13" si="1">EXP($C$10*B4)/(EXP($C$10*$B4)+EXP($C$10*$C4)+EXP($C$10*$D4))</f>
        <v>0.2857142857142857</v>
      </c>
      <c r="C13" s="4">
        <f t="shared" si="1"/>
        <v>7.1428571428571425E-2</v>
      </c>
      <c r="D13" s="4">
        <f t="shared" si="1"/>
        <v>0.6428571428571429</v>
      </c>
      <c r="E13" s="4">
        <f t="shared" ref="E13:E14" si="2">SUM(B13:D13)</f>
        <v>1</v>
      </c>
      <c r="F13" s="4"/>
      <c r="G13" s="4"/>
    </row>
    <row r="14" spans="1:13" x14ac:dyDescent="0.3">
      <c r="A14" s="3">
        <v>3</v>
      </c>
      <c r="B14" s="4">
        <f t="shared" ref="B14:D14" si="3">EXP($C$10*B5)/(EXP($C$10*$B5)+EXP($C$10*$C5)+EXP($C$10*$D5))</f>
        <v>0.61538461538461531</v>
      </c>
      <c r="C14" s="4">
        <f t="shared" si="3"/>
        <v>0.3461538461538462</v>
      </c>
      <c r="D14" s="4">
        <f t="shared" si="3"/>
        <v>3.8461538461538464E-2</v>
      </c>
      <c r="E14" s="4">
        <f t="shared" si="2"/>
        <v>0.99999999999999989</v>
      </c>
      <c r="F14" s="4"/>
      <c r="G14" s="4"/>
    </row>
    <row r="15" spans="1:13" x14ac:dyDescent="0.3">
      <c r="A15" s="3"/>
      <c r="B15" s="4"/>
      <c r="C15" s="4"/>
      <c r="D15" s="4"/>
      <c r="E15" s="4"/>
      <c r="F15" s="4"/>
      <c r="G15" s="4"/>
    </row>
    <row r="16" spans="1:13" x14ac:dyDescent="0.3">
      <c r="A16" s="3"/>
      <c r="B16" s="4"/>
      <c r="C16" s="4"/>
      <c r="D16" s="4"/>
      <c r="E16" s="4"/>
      <c r="F16" s="4"/>
      <c r="G16" s="4"/>
    </row>
    <row r="17" spans="1:7" x14ac:dyDescent="0.3">
      <c r="A17" s="3"/>
      <c r="B17" s="4"/>
      <c r="C17" s="4"/>
      <c r="D17" s="4"/>
      <c r="E17" s="4"/>
      <c r="F17" s="4"/>
      <c r="G17" s="4"/>
    </row>
    <row r="19" spans="1:7" x14ac:dyDescent="0.3">
      <c r="A19" s="1" t="s">
        <v>3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Footer>&amp;L&amp;"Arial Narrow,Normal"&amp;8Citec Ingénieurs Conseils SA&amp;C&amp;"Arial Narrow,Normal"&amp;8&amp;F&amp;R&amp;"Arial Narrow,Normal"&amp;8&amp;D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91A5-D6F9-446F-B28E-302D0B45E287}">
  <dimension ref="A1:F39"/>
  <sheetViews>
    <sheetView tabSelected="1" topLeftCell="A19" workbookViewId="0">
      <selection activeCell="J26" sqref="J26"/>
    </sheetView>
  </sheetViews>
  <sheetFormatPr baseColWidth="10" defaultColWidth="11.28515625" defaultRowHeight="16.5" x14ac:dyDescent="0.3"/>
  <cols>
    <col min="1" max="1" width="11.28515625" style="1"/>
    <col min="2" max="3" width="12" style="1" bestFit="1" customWidth="1"/>
    <col min="4" max="16384" width="11.28515625" style="1"/>
  </cols>
  <sheetData>
    <row r="1" spans="1:6" x14ac:dyDescent="0.3">
      <c r="A1" s="1" t="s">
        <v>1</v>
      </c>
      <c r="B1" s="5">
        <v>1</v>
      </c>
      <c r="C1" s="5">
        <v>2</v>
      </c>
      <c r="D1" s="5">
        <v>3</v>
      </c>
    </row>
    <row r="2" spans="1:6" x14ac:dyDescent="0.3">
      <c r="A2" s="5">
        <v>1</v>
      </c>
      <c r="B2" s="1">
        <v>4.7619047619047603E-2</v>
      </c>
      <c r="C2" s="1">
        <v>0.19047619047619047</v>
      </c>
      <c r="D2" s="1">
        <v>0.76190476190476186</v>
      </c>
      <c r="E2" s="1">
        <v>1</v>
      </c>
    </row>
    <row r="3" spans="1:6" x14ac:dyDescent="0.3">
      <c r="A3" s="5">
        <v>2</v>
      </c>
      <c r="B3" s="1">
        <v>0.2857142857142857</v>
      </c>
      <c r="C3" s="1">
        <v>7.1428571428571425E-2</v>
      </c>
      <c r="D3" s="1">
        <v>0.6428571428571429</v>
      </c>
      <c r="E3" s="1">
        <v>1</v>
      </c>
    </row>
    <row r="4" spans="1:6" x14ac:dyDescent="0.3">
      <c r="A4" s="5">
        <v>3</v>
      </c>
      <c r="B4" s="1">
        <v>0.61538461538461531</v>
      </c>
      <c r="C4" s="1">
        <v>0.3461538461538462</v>
      </c>
      <c r="D4" s="1">
        <v>3.8461538461538464E-2</v>
      </c>
      <c r="E4" s="1">
        <v>0.99999999999999989</v>
      </c>
    </row>
    <row r="6" spans="1:6" x14ac:dyDescent="0.3">
      <c r="A6" s="1" t="s">
        <v>7</v>
      </c>
      <c r="B6" s="5">
        <v>1</v>
      </c>
      <c r="C6" s="5">
        <v>2</v>
      </c>
      <c r="D6" s="5">
        <v>3</v>
      </c>
    </row>
    <row r="7" spans="1:6" x14ac:dyDescent="0.3">
      <c r="A7" s="5">
        <v>1</v>
      </c>
      <c r="B7" s="1">
        <f>B2*'Logit test'!$J2</f>
        <v>0.23809523809523803</v>
      </c>
      <c r="C7" s="1">
        <f>C2*'Logit test'!$J2</f>
        <v>0.95238095238095233</v>
      </c>
      <c r="D7" s="1">
        <f>D2*'Logit test'!$J2</f>
        <v>3.8095238095238093</v>
      </c>
      <c r="E7" s="1">
        <f>SUM(B7:D7)</f>
        <v>5</v>
      </c>
      <c r="F7" s="1">
        <f>'Logit test'!$J$2</f>
        <v>5</v>
      </c>
    </row>
    <row r="8" spans="1:6" x14ac:dyDescent="0.3">
      <c r="A8" s="5">
        <v>2</v>
      </c>
      <c r="B8" s="1">
        <f>B3*'Logit test'!$J3</f>
        <v>0.8571428571428571</v>
      </c>
      <c r="C8" s="1">
        <f>C3*'Logit test'!$J3</f>
        <v>0.21428571428571427</v>
      </c>
      <c r="D8" s="1">
        <f>D3*'Logit test'!$J3</f>
        <v>1.9285714285714288</v>
      </c>
      <c r="E8" s="1">
        <f t="shared" ref="E8:E9" si="0">SUM(B8:D8)</f>
        <v>3</v>
      </c>
      <c r="F8" s="1">
        <f>'Logit test'!$J$3</f>
        <v>3</v>
      </c>
    </row>
    <row r="9" spans="1:6" x14ac:dyDescent="0.3">
      <c r="A9" s="5">
        <v>3</v>
      </c>
      <c r="B9" s="1">
        <f>B4*'Logit test'!$J4</f>
        <v>1.2307692307692306</v>
      </c>
      <c r="C9" s="1">
        <f>C4*'Logit test'!$J4</f>
        <v>0.6923076923076924</v>
      </c>
      <c r="D9" s="1">
        <f>D4*'Logit test'!$J4</f>
        <v>7.6923076923076927E-2</v>
      </c>
      <c r="E9" s="1">
        <f t="shared" si="0"/>
        <v>1.9999999999999998</v>
      </c>
      <c r="F9" s="1">
        <f>'Logit test'!$J$4</f>
        <v>2</v>
      </c>
    </row>
    <row r="10" spans="1:6" x14ac:dyDescent="0.3">
      <c r="B10" s="1">
        <f>SUM(B7:B9)</f>
        <v>2.3260073260073257</v>
      </c>
      <c r="C10" s="1">
        <f t="shared" ref="C10:D10" si="1">SUM(C7:C9)</f>
        <v>1.858974358974359</v>
      </c>
      <c r="D10" s="1">
        <f t="shared" si="1"/>
        <v>5.8150183150183148</v>
      </c>
    </row>
    <row r="11" spans="1:6" x14ac:dyDescent="0.3">
      <c r="B11" s="1">
        <f>'Logit test'!$M$2</f>
        <v>2</v>
      </c>
      <c r="C11" s="1">
        <f>'Logit test'!$M$3</f>
        <v>4</v>
      </c>
      <c r="D11" s="1">
        <f>'Logit test'!$M$4</f>
        <v>4</v>
      </c>
    </row>
    <row r="13" spans="1:6" x14ac:dyDescent="0.3">
      <c r="A13" s="1" t="s">
        <v>6</v>
      </c>
      <c r="B13" s="5">
        <v>1</v>
      </c>
      <c r="C13" s="5">
        <v>2</v>
      </c>
      <c r="D13" s="5">
        <v>3</v>
      </c>
    </row>
    <row r="14" spans="1:6" x14ac:dyDescent="0.3">
      <c r="A14" s="5">
        <v>1</v>
      </c>
      <c r="B14" s="1">
        <f>B$11/B$10*B7</f>
        <v>0.20472440944881887</v>
      </c>
      <c r="C14" s="1">
        <f t="shared" ref="C14:D14" si="2">C$11/C$10*C7</f>
        <v>2.0492610837438421</v>
      </c>
      <c r="D14" s="1">
        <f t="shared" si="2"/>
        <v>2.6204724409448819</v>
      </c>
      <c r="E14" s="1">
        <f>SUM(B14:D14)</f>
        <v>4.8744579341375429</v>
      </c>
      <c r="F14" s="1">
        <f>'Logit test'!$J$2</f>
        <v>5</v>
      </c>
    </row>
    <row r="15" spans="1:6" x14ac:dyDescent="0.3">
      <c r="A15" s="5">
        <v>2</v>
      </c>
      <c r="B15" s="1">
        <f t="shared" ref="B15:D16" si="3">B$11/B$10*B8</f>
        <v>0.73700787401574808</v>
      </c>
      <c r="C15" s="1">
        <f t="shared" si="3"/>
        <v>0.4610837438423645</v>
      </c>
      <c r="D15" s="1">
        <f t="shared" si="3"/>
        <v>1.3266141732283467</v>
      </c>
      <c r="E15" s="1">
        <f t="shared" ref="E15:E16" si="4">SUM(B15:D15)</f>
        <v>2.5247057910864594</v>
      </c>
      <c r="F15" s="1">
        <f>'Logit test'!$J$3</f>
        <v>3</v>
      </c>
    </row>
    <row r="16" spans="1:6" x14ac:dyDescent="0.3">
      <c r="A16" s="5">
        <v>3</v>
      </c>
      <c r="B16" s="1">
        <f t="shared" si="3"/>
        <v>1.0582677165354331</v>
      </c>
      <c r="C16" s="1">
        <f t="shared" si="3"/>
        <v>1.4896551724137932</v>
      </c>
      <c r="D16" s="1">
        <f t="shared" si="3"/>
        <v>5.2913385826771658E-2</v>
      </c>
      <c r="E16" s="1">
        <f t="shared" si="4"/>
        <v>2.6008362747759977</v>
      </c>
      <c r="F16" s="1">
        <f>'Logit test'!$J$4</f>
        <v>2</v>
      </c>
    </row>
    <row r="17" spans="1:6" x14ac:dyDescent="0.3">
      <c r="B17" s="1">
        <f>SUM(B14:B16)</f>
        <v>2</v>
      </c>
      <c r="C17" s="1">
        <f t="shared" ref="C17" si="5">SUM(C14:C16)</f>
        <v>4</v>
      </c>
      <c r="D17" s="1">
        <f t="shared" ref="D17" si="6">SUM(D14:D16)</f>
        <v>4</v>
      </c>
    </row>
    <row r="18" spans="1:6" x14ac:dyDescent="0.3">
      <c r="B18" s="1">
        <f>'Logit test'!$M$2</f>
        <v>2</v>
      </c>
      <c r="C18" s="1">
        <f>'Logit test'!$M$3</f>
        <v>4</v>
      </c>
      <c r="D18" s="1">
        <f>'Logit test'!$M$4</f>
        <v>4</v>
      </c>
    </row>
    <row r="20" spans="1:6" x14ac:dyDescent="0.3">
      <c r="A20" s="7" t="s">
        <v>8</v>
      </c>
      <c r="B20" s="5">
        <v>1</v>
      </c>
      <c r="C20" s="5">
        <v>2</v>
      </c>
      <c r="D20" s="5">
        <v>3</v>
      </c>
    </row>
    <row r="21" spans="1:6" x14ac:dyDescent="0.3">
      <c r="A21" s="5">
        <v>1</v>
      </c>
      <c r="B21" s="1">
        <f>$F14/$E14*B14</f>
        <v>0.20999710348822773</v>
      </c>
      <c r="C21" s="1">
        <f t="shared" ref="C21:D21" si="7">$F14/$E14*C14</f>
        <v>2.1020399718624572</v>
      </c>
      <c r="D21" s="1">
        <f t="shared" si="7"/>
        <v>2.6879629246493155</v>
      </c>
      <c r="E21" s="1">
        <f>SUM(B21:D21)</f>
        <v>5</v>
      </c>
      <c r="F21" s="1">
        <f>'Logit test'!$J$2</f>
        <v>5</v>
      </c>
    </row>
    <row r="22" spans="1:6" x14ac:dyDescent="0.3">
      <c r="A22" s="5">
        <v>2</v>
      </c>
      <c r="B22" s="1">
        <f t="shared" ref="B22:D23" si="8">$F15/$E15*B15</f>
        <v>0.87575496117342533</v>
      </c>
      <c r="C22" s="1">
        <f t="shared" si="8"/>
        <v>0.5478861087144089</v>
      </c>
      <c r="D22" s="1">
        <f t="shared" si="8"/>
        <v>1.5763589301121659</v>
      </c>
      <c r="E22" s="1">
        <f t="shared" ref="E22:E23" si="9">SUM(B22:D22)</f>
        <v>3</v>
      </c>
      <c r="F22" s="1">
        <f>'Logit test'!$J$3</f>
        <v>3</v>
      </c>
    </row>
    <row r="23" spans="1:6" x14ac:dyDescent="0.3">
      <c r="A23" s="5">
        <v>3</v>
      </c>
      <c r="B23" s="1">
        <f t="shared" si="8"/>
        <v>0.81379033874523965</v>
      </c>
      <c r="C23" s="1">
        <f t="shared" si="8"/>
        <v>1.1455201443174987</v>
      </c>
      <c r="D23" s="1">
        <f t="shared" si="8"/>
        <v>4.0689516937261985E-2</v>
      </c>
      <c r="E23" s="1">
        <f t="shared" si="9"/>
        <v>2.0000000000000004</v>
      </c>
      <c r="F23" s="1">
        <f>'Logit test'!$J$4</f>
        <v>2</v>
      </c>
    </row>
    <row r="24" spans="1:6" x14ac:dyDescent="0.3">
      <c r="B24" s="1">
        <f>SUM(B21:B23)</f>
        <v>1.8995424034068926</v>
      </c>
      <c r="C24" s="1">
        <f t="shared" ref="C24" si="10">SUM(C21:C23)</f>
        <v>3.7954462248943646</v>
      </c>
      <c r="D24" s="1">
        <f t="shared" ref="D24" si="11">SUM(D21:D23)</f>
        <v>4.3050113716987441</v>
      </c>
    </row>
    <row r="25" spans="1:6" x14ac:dyDescent="0.3">
      <c r="B25" s="1">
        <f>'Logit test'!$M$2</f>
        <v>2</v>
      </c>
      <c r="C25" s="1">
        <f>'Logit test'!$M$3</f>
        <v>4</v>
      </c>
      <c r="D25" s="1">
        <f>'Logit test'!$M$4</f>
        <v>4</v>
      </c>
    </row>
    <row r="27" spans="1:6" x14ac:dyDescent="0.3">
      <c r="A27" s="1" t="s">
        <v>10</v>
      </c>
      <c r="B27" s="5">
        <v>1</v>
      </c>
      <c r="C27" s="5">
        <v>2</v>
      </c>
      <c r="D27" s="5">
        <v>3</v>
      </c>
    </row>
    <row r="28" spans="1:6" x14ac:dyDescent="0.3">
      <c r="A28" s="5">
        <v>1</v>
      </c>
      <c r="B28" s="1">
        <f>B$25/B$24*B21</f>
        <v>0.22110283309452941</v>
      </c>
      <c r="C28" s="1">
        <f t="shared" ref="C28:D28" si="12">C$25/C$24*C21</f>
        <v>2.2153284196995431</v>
      </c>
      <c r="D28" s="1">
        <f t="shared" si="12"/>
        <v>2.4975199297451831</v>
      </c>
      <c r="E28" s="1">
        <f>SUM(B28:D28)</f>
        <v>4.9339511825392552</v>
      </c>
      <c r="F28" s="1">
        <f>'Logit test'!$J$2</f>
        <v>5</v>
      </c>
    </row>
    <row r="29" spans="1:6" x14ac:dyDescent="0.3">
      <c r="A29" s="5">
        <v>2</v>
      </c>
      <c r="B29" s="1">
        <f t="shared" ref="B29:D30" si="13">B$25/B$24*B22</f>
        <v>0.92206939903287188</v>
      </c>
      <c r="C29" s="1">
        <f t="shared" si="13"/>
        <v>0.57741417082483659</v>
      </c>
      <c r="D29" s="1">
        <f t="shared" si="13"/>
        <v>1.464673418031079</v>
      </c>
      <c r="E29" s="1">
        <f t="shared" ref="E29:E30" si="14">SUM(B29:D29)</f>
        <v>2.9641569878887877</v>
      </c>
      <c r="F29" s="1">
        <f>'Logit test'!$J$3</f>
        <v>3</v>
      </c>
    </row>
    <row r="30" spans="1:6" x14ac:dyDescent="0.3">
      <c r="A30" s="5">
        <v>3</v>
      </c>
      <c r="B30" s="1">
        <f t="shared" si="13"/>
        <v>0.85682776787259873</v>
      </c>
      <c r="C30" s="1">
        <f t="shared" si="13"/>
        <v>1.2072574094756208</v>
      </c>
      <c r="D30" s="1">
        <f t="shared" si="13"/>
        <v>3.7806652223737122E-2</v>
      </c>
      <c r="E30" s="1">
        <f t="shared" si="14"/>
        <v>2.1018918295719566</v>
      </c>
      <c r="F30" s="1">
        <f>'Logit test'!$J$4</f>
        <v>2</v>
      </c>
    </row>
    <row r="31" spans="1:6" x14ac:dyDescent="0.3">
      <c r="B31" s="1">
        <f>SUM(B28:B30)</f>
        <v>2</v>
      </c>
      <c r="C31" s="1">
        <f t="shared" ref="C31" si="15">SUM(C28:C30)</f>
        <v>4</v>
      </c>
      <c r="D31" s="1">
        <f t="shared" ref="D31" si="16">SUM(D28:D30)</f>
        <v>3.9999999999999991</v>
      </c>
    </row>
    <row r="32" spans="1:6" x14ac:dyDescent="0.3">
      <c r="B32" s="1">
        <f>'Logit test'!$M$2</f>
        <v>2</v>
      </c>
      <c r="C32" s="1">
        <f>'Logit test'!$M$3</f>
        <v>4</v>
      </c>
      <c r="D32" s="1">
        <f>'Logit test'!$M$4</f>
        <v>4</v>
      </c>
    </row>
    <row r="34" spans="1:6" x14ac:dyDescent="0.3">
      <c r="A34" s="7" t="s">
        <v>9</v>
      </c>
      <c r="B34" s="5">
        <v>1</v>
      </c>
      <c r="C34" s="5">
        <v>2</v>
      </c>
      <c r="D34" s="5">
        <v>3</v>
      </c>
    </row>
    <row r="35" spans="1:6" x14ac:dyDescent="0.3">
      <c r="A35" s="5">
        <v>1</v>
      </c>
      <c r="B35" s="1">
        <f>$F28/$E28*B28</f>
        <v>0.22406264767777756</v>
      </c>
      <c r="C35" s="1">
        <f t="shared" ref="C35:D35" si="17">$F28/$E28*C28</f>
        <v>2.2449841290884294</v>
      </c>
      <c r="D35" s="1">
        <f t="shared" si="17"/>
        <v>2.5309532232337939</v>
      </c>
      <c r="E35" s="1">
        <f>SUM(B35:D35)</f>
        <v>5.0000000000000009</v>
      </c>
      <c r="F35" s="1">
        <f>'Logit test'!$J$2</f>
        <v>5</v>
      </c>
    </row>
    <row r="36" spans="1:6" x14ac:dyDescent="0.3">
      <c r="A36" s="5">
        <v>2</v>
      </c>
      <c r="B36" s="1">
        <f t="shared" ref="B36:D36" si="18">$F29/$E29*B29</f>
        <v>0.93321919466513792</v>
      </c>
      <c r="C36" s="1">
        <f t="shared" si="18"/>
        <v>0.58439634592643297</v>
      </c>
      <c r="D36" s="1">
        <f t="shared" si="18"/>
        <v>1.4823844594084286</v>
      </c>
      <c r="E36" s="1">
        <f t="shared" ref="E36:E37" si="19">SUM(B36:D36)</f>
        <v>2.9999999999999991</v>
      </c>
      <c r="F36" s="1">
        <f>'Logit test'!$J$3</f>
        <v>3</v>
      </c>
    </row>
    <row r="37" spans="1:6" x14ac:dyDescent="0.3">
      <c r="A37" s="5">
        <v>3</v>
      </c>
      <c r="B37" s="1">
        <f t="shared" ref="B37:D37" si="20">$F30/$E30*B30</f>
        <v>0.81529197251514973</v>
      </c>
      <c r="C37" s="1">
        <f t="shared" si="20"/>
        <v>1.1487340999098652</v>
      </c>
      <c r="D37" s="1">
        <f t="shared" si="20"/>
        <v>3.5973927574984979E-2</v>
      </c>
      <c r="E37" s="1">
        <f t="shared" si="19"/>
        <v>2</v>
      </c>
      <c r="F37" s="1">
        <f>'Logit test'!$J$4</f>
        <v>2</v>
      </c>
    </row>
    <row r="38" spans="1:6" x14ac:dyDescent="0.3">
      <c r="B38" s="1">
        <f>SUM(B35:B37)</f>
        <v>1.9725738148580652</v>
      </c>
      <c r="C38" s="1">
        <f t="shared" ref="C38" si="21">SUM(C35:C37)</f>
        <v>3.978114574924728</v>
      </c>
      <c r="D38" s="1">
        <f>SUM(D35:D37)</f>
        <v>4.0493116102172078</v>
      </c>
    </row>
    <row r="39" spans="1:6" x14ac:dyDescent="0.3">
      <c r="B39" s="1">
        <f>'Logit test'!$M$2</f>
        <v>2</v>
      </c>
      <c r="C39" s="1">
        <f>'Logit test'!$M$3</f>
        <v>4</v>
      </c>
      <c r="D39" s="1">
        <f>'Logit test'!$M$4</f>
        <v>4</v>
      </c>
    </row>
  </sheetData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>
    <oddFooter>&amp;L&amp;"Arial Narrow,Normal"&amp;8Citec Ingénieurs Conseils SA&amp;C&amp;"Arial Narrow,Normal"&amp;8&amp;F&amp;R&amp;"Arial Narrow,Normal"&amp;8&amp;D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2208570-82c9-4c59-9559-06ad22d52583">TEUD56HFZHTA-690659051-223973</_dlc_DocId>
    <_dlc_DocIdUrl xmlns="c2208570-82c9-4c59-9559-06ad22d52583">
      <Url>https://citecch.sharepoint.com/sites/CITEC_SHARE/_layouts/15/DocIdRedir.aspx?ID=TEUD56HFZHTA-690659051-223973</Url>
      <Description>TEUD56HFZHTA-690659051-223973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59F0A287809F45B7F2B6AF318C4D32" ma:contentTypeVersion="12" ma:contentTypeDescription="Crée un document." ma:contentTypeScope="" ma:versionID="e6e66e89e829bf8f0225beb8340acac7">
  <xsd:schema xmlns:xsd="http://www.w3.org/2001/XMLSchema" xmlns:xs="http://www.w3.org/2001/XMLSchema" xmlns:p="http://schemas.microsoft.com/office/2006/metadata/properties" xmlns:ns2="c2208570-82c9-4c59-9559-06ad22d52583" xmlns:ns3="076506c3-1e97-4ce7-9437-5d6741651d77" targetNamespace="http://schemas.microsoft.com/office/2006/metadata/properties" ma:root="true" ma:fieldsID="1dcb1f302c5e7725b15fa8a086904f23" ns2:_="" ns3:_="">
    <xsd:import namespace="c2208570-82c9-4c59-9559-06ad22d52583"/>
    <xsd:import namespace="076506c3-1e97-4ce7-9437-5d6741651d7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208570-82c9-4c59-9559-06ad22d5258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506c3-1e97-4ce7-9437-5d6741651d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4946EF9-3E05-4B0F-8362-9C850AD8E5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A04F7A-8393-447C-A441-A5017974E203}">
  <ds:schemaRefs>
    <ds:schemaRef ds:uri="http://schemas.microsoft.com/office/2006/metadata/properties"/>
    <ds:schemaRef ds:uri="http://schemas.microsoft.com/office/infopath/2007/PartnerControls"/>
    <ds:schemaRef ds:uri="c2208570-82c9-4c59-9559-06ad22d52583"/>
  </ds:schemaRefs>
</ds:datastoreItem>
</file>

<file path=customXml/itemProps3.xml><?xml version="1.0" encoding="utf-8"?>
<ds:datastoreItem xmlns:ds="http://schemas.openxmlformats.org/officeDocument/2006/customXml" ds:itemID="{8A636E82-67CA-4849-BF23-F2BEF8874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208570-82c9-4c59-9559-06ad22d52583"/>
    <ds:schemaRef ds:uri="076506c3-1e97-4ce7-9437-5d6741651d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88A9987-A202-4085-9839-BC3D456E66F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Logit test</vt:lpstr>
      <vt:lpstr>Citec</vt:lpstr>
    </vt:vector>
  </TitlesOfParts>
  <Company>CITEC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REPOUX (Citec)</dc:creator>
  <cp:lastModifiedBy>Martin REPOUX (Citec)</cp:lastModifiedBy>
  <cp:lastPrinted>2013-11-25T21:14:30Z</cp:lastPrinted>
  <dcterms:created xsi:type="dcterms:W3CDTF">2013-02-14T07:08:17Z</dcterms:created>
  <dcterms:modified xsi:type="dcterms:W3CDTF">2021-08-31T16:16:20Z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0x0101003C59F0A287809F45B7F2B6AF318C4D32</vt:lpwstr>
  </property>
  <property fmtid="{D5CDD505-2E9C-101B-9397-08002B2CF9AE}" pid="3" name="_dlc_DocIdItemGuid">
    <vt:lpwstr>52c07ee5-1c8f-49b8-8e8a-3ba6bfcfe468</vt:lpwstr>
  </property>
</Properties>
</file>