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rapson/Desktop/"/>
    </mc:Choice>
  </mc:AlternateContent>
  <xr:revisionPtr revIDLastSave="0" documentId="13_ncr:1_{D504D2F1-79F8-274A-A218-E78C03139A8B}" xr6:coauthVersionLast="47" xr6:coauthVersionMax="47" xr10:uidLastSave="{00000000-0000-0000-0000-000000000000}"/>
  <bookViews>
    <workbookView xWindow="760" yWindow="500" windowWidth="28040" windowHeight="16940" xr2:uid="{6E182FB2-2C71-5D49-96EB-665463ED5370}"/>
  </bookViews>
  <sheets>
    <sheet name="Sheet1" sheetId="1" r:id="rId1"/>
  </sheets>
  <definedNames>
    <definedName name="_xlnm._FilterDatabase" localSheetId="0" hidden="1">Sheet1!$A$1:$O$37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7" i="1"/>
  <c r="O7" i="1"/>
  <c r="N4" i="1"/>
  <c r="O4" i="1"/>
  <c r="N9" i="1"/>
  <c r="O9" i="1"/>
  <c r="N8" i="1"/>
  <c r="O8" i="1"/>
  <c r="N5" i="1"/>
  <c r="O5" i="1"/>
  <c r="D5" i="1"/>
  <c r="D3" i="1"/>
  <c r="L7" i="1"/>
  <c r="M7" i="1"/>
  <c r="L4" i="1"/>
  <c r="M4" i="1"/>
  <c r="L9" i="1"/>
  <c r="M9" i="1"/>
  <c r="L8" i="1"/>
  <c r="M8" i="1"/>
  <c r="L2" i="1"/>
  <c r="M2" i="1"/>
  <c r="N2" i="1"/>
  <c r="O2" i="1"/>
  <c r="K7" i="1"/>
  <c r="O6" i="1"/>
  <c r="N6" i="1"/>
  <c r="M6" i="1"/>
  <c r="N3" i="1" l="1"/>
  <c r="M3" i="1"/>
  <c r="L3" i="1"/>
  <c r="D6" i="1"/>
  <c r="L6" i="1" s="1"/>
  <c r="L5" i="1"/>
  <c r="M5" i="1" l="1"/>
</calcChain>
</file>

<file path=xl/sharedStrings.xml><?xml version="1.0" encoding="utf-8"?>
<sst xmlns="http://schemas.openxmlformats.org/spreadsheetml/2006/main" count="63" uniqueCount="53">
  <si>
    <t>Israel</t>
  </si>
  <si>
    <t>report_period_start</t>
  </si>
  <si>
    <t>report_period_end</t>
  </si>
  <si>
    <t>region</t>
  </si>
  <si>
    <t>Gaza Strip</t>
  </si>
  <si>
    <t>civ_to_militant_death_ratio</t>
  </si>
  <si>
    <t>civ_deaths_per_month</t>
  </si>
  <si>
    <t>civ_deaths_per_cap_thousand</t>
  </si>
  <si>
    <t>civ_deaths_per_cap_month_million</t>
  </si>
  <si>
    <t>Israel PM</t>
  </si>
  <si>
    <t>-</t>
  </si>
  <si>
    <t>Iraq</t>
  </si>
  <si>
    <t>Russia</t>
  </si>
  <si>
    <t>United States</t>
  </si>
  <si>
    <t>Fallujah</t>
  </si>
  <si>
    <t>Sadr City</t>
  </si>
  <si>
    <t>Mosul</t>
  </si>
  <si>
    <t>Raqqa</t>
  </si>
  <si>
    <t>Marawi</t>
  </si>
  <si>
    <t>Bakhmut</t>
  </si>
  <si>
    <t>Mariupol</t>
  </si>
  <si>
    <t>battle</t>
  </si>
  <si>
    <t>Second Battle of Fallujah</t>
  </si>
  <si>
    <t>main_attacking_force</t>
  </si>
  <si>
    <t>defending_militant_deaths</t>
  </si>
  <si>
    <t>Red Cross</t>
  </si>
  <si>
    <t>link</t>
  </si>
  <si>
    <t>https://en.wikipedia.org/wiki/Second_Battle_of_Fallujah</t>
  </si>
  <si>
    <t>Siege of Sadr City</t>
  </si>
  <si>
    <t>https://en.wikipedia.org/wiki/Siege_of_Sadr_City</t>
  </si>
  <si>
    <t>estimate_source</t>
  </si>
  <si>
    <t>AANES</t>
  </si>
  <si>
    <t>Battle of Raqqa (2017)</t>
  </si>
  <si>
    <t>Amnesty International</t>
  </si>
  <si>
    <t>https://en.wikipedia.org/wiki/Battle_of_Raqqa_(2017)</t>
  </si>
  <si>
    <t>Battle of Mosul (2016–2017)</t>
  </si>
  <si>
    <t>https://en.wikipedia.org/wiki/Battle_of_Mosul_(2016%E2%80%932017)</t>
  </si>
  <si>
    <t>Siege of Marawi</t>
  </si>
  <si>
    <t>Philippines</t>
  </si>
  <si>
    <t>https://en.wikipedia.org/wiki/Siege_of_Marawi</t>
  </si>
  <si>
    <t>Battle of Bakhmut</t>
  </si>
  <si>
    <t>defending_civ_deaths</t>
  </si>
  <si>
    <t>Bakhmut Mayor</t>
  </si>
  <si>
    <t>prewar_civ_pop</t>
  </si>
  <si>
    <t>Siege of Mariupol</t>
  </si>
  <si>
    <t>https://en.wikipedia.org/wiki/Battle_of_Bakhmut</t>
  </si>
  <si>
    <t>https://en.wikipedia.org/wiki/Siege_of_Mariupol</t>
  </si>
  <si>
    <t>United Nations, Human Rights Watch</t>
  </si>
  <si>
    <t>notes</t>
  </si>
  <si>
    <t>Civilian body count ongoing</t>
  </si>
  <si>
    <t>https://en.wikipedia.org/wiki/Israeli_invasion_of_the_Gaza_Strip_(2023%E2%80%93present)</t>
  </si>
  <si>
    <t>Deaths caused by coalition; excludes civilians executed by IS militants, but includes "human shield" deaths and similar</t>
  </si>
  <si>
    <t>Invasion of the Gaza Strip (2023–)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</si>
</sst>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202122"/>
      <name val="Arial"/>
      <family val="2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4" fontId="0" fillId="2" borderId="0" xfId="0" applyNumberFormat="1" applyFill="1"/>
    <xf numFmtId="2" fontId="0" fillId="2" borderId="0" xfId="0" applyNumberFormat="1" applyFill="1"/>
    <xf numFmtId="43" fontId="0" fillId="2" borderId="0" xfId="1" applyFont="1" applyFill="1"/>
    <xf numFmtId="43" fontId="0" fillId="2" borderId="0" xfId="0" applyNumberFormat="1" applyFill="1"/>
    <xf numFmtId="0" fontId="2" fillId="0" borderId="0" xfId="0" applyFont="1"/>
    <xf numFmtId="14" fontId="3" fillId="0" borderId="0" xfId="2" applyNumberFormat="1"/>
    <xf numFmtId="14" fontId="3" fillId="2" borderId="0" xfId="2" applyNumberForma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sraeli_invasion_of_the_Gaza_Strip_(2023%E2%80%93present)" TargetMode="External"/><Relationship Id="rId3" Type="http://schemas.openxmlformats.org/officeDocument/2006/relationships/hyperlink" Target="https://en.wikipedia.org/wiki/Battle_of_Raqqa_(2017)" TargetMode="External"/><Relationship Id="rId7" Type="http://schemas.openxmlformats.org/officeDocument/2006/relationships/hyperlink" Target="https://en.wikipedia.org/wiki/Siege_of_Mariupol" TargetMode="External"/><Relationship Id="rId2" Type="http://schemas.openxmlformats.org/officeDocument/2006/relationships/hyperlink" Target="https://en.wikipedia.org/wiki/Siege_of_Sadr_City" TargetMode="External"/><Relationship Id="rId1" Type="http://schemas.openxmlformats.org/officeDocument/2006/relationships/hyperlink" Target="https://en.wikipedia.org/wiki/Second_Battle_of_Fallujah" TargetMode="External"/><Relationship Id="rId6" Type="http://schemas.openxmlformats.org/officeDocument/2006/relationships/hyperlink" Target="https://en.wikipedia.org/wiki/Battle_of_Bakhmut" TargetMode="External"/><Relationship Id="rId5" Type="http://schemas.openxmlformats.org/officeDocument/2006/relationships/hyperlink" Target="https://en.wikipedia.org/wiki/Siege_of_Marawi" TargetMode="External"/><Relationship Id="rId4" Type="http://schemas.openxmlformats.org/officeDocument/2006/relationships/hyperlink" Target="https://en.wikipedia.org/wiki/Battle_of_Mosul_(2016%E2%80%93201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F252-A52A-E847-BD71-A4A557169A32}">
  <dimension ref="A1:O40"/>
  <sheetViews>
    <sheetView tabSelected="1" zoomScale="88" zoomScaleNormal="100" workbookViewId="0">
      <selection activeCell="G4" sqref="G4"/>
    </sheetView>
  </sheetViews>
  <sheetFormatPr baseColWidth="10" defaultRowHeight="16" x14ac:dyDescent="0.2"/>
  <cols>
    <col min="1" max="1" width="39.83203125" bestFit="1" customWidth="1"/>
    <col min="2" max="2" width="20.83203125" bestFit="1" customWidth="1"/>
    <col min="3" max="3" width="22.6640625" style="3" bestFit="1" customWidth="1"/>
    <col min="4" max="4" width="25.1640625" style="3" bestFit="1" customWidth="1"/>
    <col min="5" max="5" width="19.5" style="1" bestFit="1" customWidth="1"/>
    <col min="6" max="6" width="18.5" style="1" bestFit="1" customWidth="1"/>
    <col min="7" max="7" width="37.83203125" style="1" bestFit="1" customWidth="1"/>
    <col min="8" max="8" width="77.6640625" style="1" bestFit="1" customWidth="1"/>
    <col min="9" max="9" width="97.83203125" style="1" bestFit="1" customWidth="1"/>
    <col min="10" max="10" width="25.5" style="1" bestFit="1" customWidth="1"/>
    <col min="11" max="11" width="17.6640625" style="3" bestFit="1" customWidth="1"/>
    <col min="12" max="12" width="26.1640625" bestFit="1" customWidth="1"/>
    <col min="13" max="13" width="22" bestFit="1" customWidth="1"/>
    <col min="14" max="14" width="28.33203125" bestFit="1" customWidth="1"/>
    <col min="15" max="15" width="32.5" bestFit="1" customWidth="1"/>
    <col min="17" max="17" width="15.83203125" bestFit="1" customWidth="1"/>
  </cols>
  <sheetData>
    <row r="1" spans="1:15" x14ac:dyDescent="0.2">
      <c r="A1" t="s">
        <v>21</v>
      </c>
      <c r="B1" t="s">
        <v>23</v>
      </c>
      <c r="C1" s="3" t="s">
        <v>41</v>
      </c>
      <c r="D1" s="3" t="s">
        <v>24</v>
      </c>
      <c r="E1" s="1" t="s">
        <v>1</v>
      </c>
      <c r="F1" s="1" t="s">
        <v>2</v>
      </c>
      <c r="G1" s="1" t="s">
        <v>30</v>
      </c>
      <c r="H1" s="1" t="s">
        <v>26</v>
      </c>
      <c r="I1" s="1" t="s">
        <v>48</v>
      </c>
      <c r="J1" s="1" t="s">
        <v>3</v>
      </c>
      <c r="K1" s="3" t="s">
        <v>43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2">
      <c r="A2" s="6" t="s">
        <v>52</v>
      </c>
      <c r="B2" s="6" t="s">
        <v>0</v>
      </c>
      <c r="C2" s="7">
        <v>16000</v>
      </c>
      <c r="D2" s="7">
        <v>14000</v>
      </c>
      <c r="E2" s="8">
        <v>45206</v>
      </c>
      <c r="F2" s="8">
        <v>45440</v>
      </c>
      <c r="G2" s="8" t="s">
        <v>9</v>
      </c>
      <c r="H2" s="14" t="s">
        <v>50</v>
      </c>
      <c r="I2" s="8" t="s">
        <v>49</v>
      </c>
      <c r="J2" s="8" t="s">
        <v>4</v>
      </c>
      <c r="K2" s="7">
        <v>2375259</v>
      </c>
      <c r="L2" s="9">
        <f t="shared" ref="L2:L9" si="0">C2/D2</f>
        <v>1.1428571428571428</v>
      </c>
      <c r="M2" s="10">
        <f t="shared" ref="M2:M9" si="1">C2/((F2-E2 + 1)/30)</f>
        <v>2042.5531914893618</v>
      </c>
      <c r="N2" s="11">
        <f t="shared" ref="N2:N9" si="2">C2/K2 * 1000</f>
        <v>6.7361075150120469</v>
      </c>
      <c r="O2" s="11">
        <f t="shared" ref="O2:O9" si="3">C2/K2/((F2-E2+1)/30) * 1000000</f>
        <v>859.92861893770805</v>
      </c>
    </row>
    <row r="3" spans="1:15" x14ac:dyDescent="0.2">
      <c r="A3" t="s">
        <v>35</v>
      </c>
      <c r="B3" t="s">
        <v>11</v>
      </c>
      <c r="C3" s="3">
        <v>5805</v>
      </c>
      <c r="D3" s="3">
        <f>(7757+10859)/2</f>
        <v>9308</v>
      </c>
      <c r="E3" s="1">
        <v>42659</v>
      </c>
      <c r="F3" s="1">
        <v>42936</v>
      </c>
      <c r="G3" s="1" t="s">
        <v>33</v>
      </c>
      <c r="H3" s="13" t="s">
        <v>36</v>
      </c>
      <c r="I3" t="s">
        <v>51</v>
      </c>
      <c r="J3" t="s">
        <v>16</v>
      </c>
      <c r="K3" s="3">
        <v>1430000</v>
      </c>
      <c r="L3" s="4">
        <f t="shared" si="0"/>
        <v>0.6236570691877954</v>
      </c>
      <c r="M3" s="2">
        <f t="shared" si="1"/>
        <v>626.43884892086328</v>
      </c>
      <c r="N3" s="5">
        <f t="shared" si="2"/>
        <v>4.0594405594405591</v>
      </c>
      <c r="O3" s="5">
        <f t="shared" si="3"/>
        <v>438.06912511948474</v>
      </c>
    </row>
    <row r="4" spans="1:15" x14ac:dyDescent="0.2">
      <c r="A4" t="s">
        <v>32</v>
      </c>
      <c r="B4" t="s">
        <v>31</v>
      </c>
      <c r="C4" s="3">
        <v>1600</v>
      </c>
      <c r="D4" s="3">
        <v>1400</v>
      </c>
      <c r="E4" s="1">
        <v>42892</v>
      </c>
      <c r="F4" s="1">
        <v>43025</v>
      </c>
      <c r="G4" s="1" t="s">
        <v>33</v>
      </c>
      <c r="H4" s="13" t="s">
        <v>34</v>
      </c>
      <c r="I4" t="s">
        <v>10</v>
      </c>
      <c r="J4" t="s">
        <v>17</v>
      </c>
      <c r="K4" s="3">
        <v>853000</v>
      </c>
      <c r="L4" s="4">
        <f t="shared" si="0"/>
        <v>1.1428571428571428</v>
      </c>
      <c r="M4" s="2">
        <f t="shared" si="1"/>
        <v>358.20895522388059</v>
      </c>
      <c r="N4" s="5">
        <f t="shared" si="2"/>
        <v>1.8757327080890973</v>
      </c>
      <c r="O4" s="5">
        <f t="shared" si="3"/>
        <v>419.94015852740984</v>
      </c>
    </row>
    <row r="5" spans="1:15" x14ac:dyDescent="0.2">
      <c r="A5" t="s">
        <v>44</v>
      </c>
      <c r="B5" t="s">
        <v>12</v>
      </c>
      <c r="C5" s="3">
        <v>1348</v>
      </c>
      <c r="D5" s="3">
        <f>8034-C5</f>
        <v>6686</v>
      </c>
      <c r="E5" s="1">
        <v>44616</v>
      </c>
      <c r="F5" s="1">
        <v>44701</v>
      </c>
      <c r="G5" s="1" t="s">
        <v>47</v>
      </c>
      <c r="H5" s="13" t="s">
        <v>46</v>
      </c>
      <c r="I5" t="s">
        <v>49</v>
      </c>
      <c r="J5" t="s">
        <v>20</v>
      </c>
      <c r="K5" s="3">
        <v>431859</v>
      </c>
      <c r="L5" s="4">
        <f t="shared" si="0"/>
        <v>0.20161531558480406</v>
      </c>
      <c r="M5" s="2">
        <f t="shared" si="1"/>
        <v>470.23255813953489</v>
      </c>
      <c r="N5" s="5">
        <f t="shared" si="2"/>
        <v>3.121389157109149</v>
      </c>
      <c r="O5" s="5">
        <f t="shared" si="3"/>
        <v>1088.8566827124937</v>
      </c>
    </row>
    <row r="6" spans="1:15" x14ac:dyDescent="0.2">
      <c r="A6" t="s">
        <v>22</v>
      </c>
      <c r="B6" t="s">
        <v>13</v>
      </c>
      <c r="C6" s="3">
        <v>800</v>
      </c>
      <c r="D6" s="3">
        <f>(1200+2000) / 2</f>
        <v>1600</v>
      </c>
      <c r="E6" s="1">
        <v>38298</v>
      </c>
      <c r="F6" s="1">
        <v>45649</v>
      </c>
      <c r="G6" s="1" t="s">
        <v>25</v>
      </c>
      <c r="H6" s="13" t="s">
        <v>27</v>
      </c>
      <c r="I6" t="s">
        <v>10</v>
      </c>
      <c r="J6" t="s">
        <v>14</v>
      </c>
      <c r="K6" s="3">
        <v>207000</v>
      </c>
      <c r="L6" s="4">
        <f t="shared" si="0"/>
        <v>0.5</v>
      </c>
      <c r="M6" s="2">
        <f t="shared" si="1"/>
        <v>3.2644178454842221</v>
      </c>
      <c r="N6" s="5">
        <f t="shared" si="2"/>
        <v>3.8647342995169081</v>
      </c>
      <c r="O6" s="5">
        <f t="shared" si="3"/>
        <v>15.770134519247449</v>
      </c>
    </row>
    <row r="7" spans="1:15" x14ac:dyDescent="0.2">
      <c r="A7" t="s">
        <v>28</v>
      </c>
      <c r="B7" t="s">
        <v>13</v>
      </c>
      <c r="C7" s="3">
        <v>591</v>
      </c>
      <c r="D7" s="3">
        <v>331</v>
      </c>
      <c r="E7" s="1">
        <v>38081</v>
      </c>
      <c r="F7" s="1">
        <v>39579</v>
      </c>
      <c r="G7" s="1" t="s">
        <v>10</v>
      </c>
      <c r="H7" s="13" t="s">
        <v>29</v>
      </c>
      <c r="I7" t="s">
        <v>10</v>
      </c>
      <c r="J7" t="s">
        <v>15</v>
      </c>
      <c r="K7" s="3">
        <f>(1.6  + 2.4) / 2 * 1000000</f>
        <v>2000000</v>
      </c>
      <c r="L7" s="4">
        <f t="shared" si="0"/>
        <v>1.7854984894259818</v>
      </c>
      <c r="M7" s="2">
        <f t="shared" si="1"/>
        <v>11.827885256837892</v>
      </c>
      <c r="N7" s="5">
        <f t="shared" si="2"/>
        <v>0.29550000000000004</v>
      </c>
      <c r="O7" s="5">
        <f t="shared" si="3"/>
        <v>5.9139426284189458</v>
      </c>
    </row>
    <row r="8" spans="1:15" x14ac:dyDescent="0.2">
      <c r="A8" t="s">
        <v>40</v>
      </c>
      <c r="B8" t="s">
        <v>12</v>
      </c>
      <c r="C8" s="3">
        <v>204</v>
      </c>
      <c r="D8" s="3">
        <v>1428</v>
      </c>
      <c r="E8" s="1">
        <v>44745</v>
      </c>
      <c r="F8" s="1">
        <v>45066</v>
      </c>
      <c r="G8" s="1" t="s">
        <v>42</v>
      </c>
      <c r="H8" s="13" t="s">
        <v>45</v>
      </c>
      <c r="I8" t="s">
        <v>10</v>
      </c>
      <c r="J8" t="s">
        <v>19</v>
      </c>
      <c r="K8" s="3">
        <v>71000</v>
      </c>
      <c r="L8" s="4">
        <f t="shared" si="0"/>
        <v>0.14285714285714285</v>
      </c>
      <c r="M8" s="2">
        <f t="shared" si="1"/>
        <v>19.006211180124225</v>
      </c>
      <c r="N8" s="5">
        <f t="shared" si="2"/>
        <v>2.8732394366197185</v>
      </c>
      <c r="O8" s="5">
        <f t="shared" si="3"/>
        <v>267.69311521301722</v>
      </c>
    </row>
    <row r="9" spans="1:15" x14ac:dyDescent="0.2">
      <c r="A9" t="s">
        <v>37</v>
      </c>
      <c r="B9" t="s">
        <v>38</v>
      </c>
      <c r="C9" s="3">
        <v>87</v>
      </c>
      <c r="D9" s="3">
        <v>978</v>
      </c>
      <c r="E9" s="1">
        <v>42878</v>
      </c>
      <c r="F9" s="1">
        <v>43031</v>
      </c>
      <c r="G9" s="1" t="s">
        <v>10</v>
      </c>
      <c r="H9" s="13" t="s">
        <v>39</v>
      </c>
      <c r="I9" t="s">
        <v>10</v>
      </c>
      <c r="J9" t="s">
        <v>18</v>
      </c>
      <c r="K9" s="3">
        <v>201785</v>
      </c>
      <c r="L9" s="4">
        <f t="shared" si="0"/>
        <v>8.8957055214723926E-2</v>
      </c>
      <c r="M9" s="2">
        <f t="shared" si="1"/>
        <v>16.948051948051948</v>
      </c>
      <c r="N9" s="5">
        <f t="shared" si="2"/>
        <v>0.43115196867953515</v>
      </c>
      <c r="O9" s="5">
        <f t="shared" si="3"/>
        <v>83.990643249260089</v>
      </c>
    </row>
    <row r="10" spans="1:15" x14ac:dyDescent="0.2">
      <c r="L10" s="4"/>
      <c r="M10" s="2"/>
      <c r="N10" s="5"/>
      <c r="O10" s="5"/>
    </row>
    <row r="11" spans="1:15" x14ac:dyDescent="0.2">
      <c r="L11" s="4"/>
      <c r="M11" s="2"/>
      <c r="N11" s="5"/>
      <c r="O11" s="5"/>
    </row>
    <row r="12" spans="1:15" x14ac:dyDescent="0.2">
      <c r="L12" s="4"/>
      <c r="M12" s="2"/>
      <c r="N12" s="5"/>
      <c r="O12" s="5"/>
    </row>
    <row r="13" spans="1:15" x14ac:dyDescent="0.2">
      <c r="L13" s="4"/>
      <c r="M13" s="2"/>
      <c r="N13" s="5"/>
      <c r="O13" s="5"/>
    </row>
    <row r="14" spans="1:15" x14ac:dyDescent="0.2">
      <c r="L14" s="4"/>
      <c r="M14" s="2"/>
      <c r="N14" s="5"/>
      <c r="O14" s="5"/>
    </row>
    <row r="15" spans="1:15" ht="18" x14ac:dyDescent="0.2">
      <c r="A15" s="12"/>
      <c r="L15" s="4"/>
      <c r="M15" s="2"/>
      <c r="N15" s="5"/>
      <c r="O15" s="5"/>
    </row>
    <row r="16" spans="1:15" x14ac:dyDescent="0.2">
      <c r="L16" s="4"/>
      <c r="M16" s="2"/>
      <c r="N16" s="5"/>
      <c r="O16" s="5"/>
    </row>
    <row r="17" spans="12:15" x14ac:dyDescent="0.2">
      <c r="L17" s="4"/>
      <c r="M17" s="2"/>
      <c r="N17" s="5"/>
      <c r="O17" s="5"/>
    </row>
    <row r="18" spans="12:15" x14ac:dyDescent="0.2">
      <c r="L18" s="4"/>
      <c r="M18" s="2"/>
      <c r="N18" s="5"/>
      <c r="O18" s="5"/>
    </row>
    <row r="19" spans="12:15" x14ac:dyDescent="0.2">
      <c r="L19" s="4"/>
      <c r="M19" s="2"/>
      <c r="N19" s="5"/>
      <c r="O19" s="5"/>
    </row>
    <row r="20" spans="12:15" x14ac:dyDescent="0.2">
      <c r="L20" s="4"/>
      <c r="M20" s="2"/>
      <c r="N20" s="5"/>
      <c r="O20" s="5"/>
    </row>
    <row r="21" spans="12:15" x14ac:dyDescent="0.2">
      <c r="L21" s="4"/>
      <c r="M21" s="2"/>
      <c r="N21" s="5"/>
      <c r="O21" s="5"/>
    </row>
    <row r="22" spans="12:15" x14ac:dyDescent="0.2">
      <c r="L22" s="4"/>
      <c r="M22" s="2"/>
      <c r="N22" s="5"/>
      <c r="O22" s="5"/>
    </row>
    <row r="23" spans="12:15" x14ac:dyDescent="0.2">
      <c r="L23" s="4"/>
      <c r="M23" s="2"/>
      <c r="N23" s="5"/>
      <c r="O23" s="5"/>
    </row>
    <row r="24" spans="12:15" x14ac:dyDescent="0.2">
      <c r="L24" s="4"/>
      <c r="M24" s="2"/>
      <c r="N24" s="5"/>
      <c r="O24" s="5"/>
    </row>
    <row r="25" spans="12:15" x14ac:dyDescent="0.2">
      <c r="L25" s="4"/>
      <c r="M25" s="2"/>
      <c r="N25" s="5"/>
      <c r="O25" s="5"/>
    </row>
    <row r="26" spans="12:15" x14ac:dyDescent="0.2">
      <c r="L26" s="4"/>
      <c r="M26" s="2"/>
      <c r="N26" s="5"/>
      <c r="O26" s="5"/>
    </row>
    <row r="27" spans="12:15" x14ac:dyDescent="0.2">
      <c r="L27" s="4"/>
      <c r="M27" s="2"/>
      <c r="N27" s="5"/>
      <c r="O27" s="5"/>
    </row>
    <row r="28" spans="12:15" x14ac:dyDescent="0.2">
      <c r="L28" s="4"/>
      <c r="M28" s="2"/>
      <c r="N28" s="5"/>
      <c r="O28" s="5"/>
    </row>
    <row r="29" spans="12:15" x14ac:dyDescent="0.2">
      <c r="L29" s="4"/>
      <c r="M29" s="2"/>
      <c r="N29" s="5"/>
      <c r="O29" s="5"/>
    </row>
    <row r="30" spans="12:15" x14ac:dyDescent="0.2">
      <c r="L30" s="4"/>
      <c r="M30" s="2"/>
      <c r="N30" s="5"/>
      <c r="O30" s="5"/>
    </row>
    <row r="31" spans="12:15" x14ac:dyDescent="0.2">
      <c r="L31" s="4"/>
      <c r="M31" s="2"/>
      <c r="N31" s="5"/>
      <c r="O31" s="5"/>
    </row>
    <row r="32" spans="12:15" x14ac:dyDescent="0.2">
      <c r="L32" s="4"/>
      <c r="M32" s="2"/>
      <c r="N32" s="5"/>
      <c r="O32" s="5"/>
    </row>
    <row r="33" spans="12:15" x14ac:dyDescent="0.2">
      <c r="L33" s="4"/>
      <c r="M33" s="2"/>
      <c r="N33" s="5"/>
      <c r="O33" s="5"/>
    </row>
    <row r="34" spans="12:15" x14ac:dyDescent="0.2">
      <c r="L34" s="4"/>
      <c r="M34" s="2"/>
      <c r="N34" s="5"/>
      <c r="O34" s="5"/>
    </row>
    <row r="35" spans="12:15" x14ac:dyDescent="0.2">
      <c r="L35" s="4"/>
      <c r="M35" s="2"/>
      <c r="N35" s="5"/>
      <c r="O35" s="5"/>
    </row>
    <row r="36" spans="12:15" x14ac:dyDescent="0.2">
      <c r="L36" s="4"/>
      <c r="M36" s="2"/>
      <c r="N36" s="5"/>
      <c r="O36" s="5"/>
    </row>
    <row r="37" spans="12:15" x14ac:dyDescent="0.2">
      <c r="L37" s="4"/>
      <c r="M37" s="2"/>
      <c r="N37" s="5"/>
      <c r="O37" s="5"/>
    </row>
    <row r="38" spans="12:15" x14ac:dyDescent="0.2">
      <c r="L38" s="4"/>
      <c r="M38" s="2"/>
      <c r="N38" s="5"/>
      <c r="O38" s="5"/>
    </row>
    <row r="39" spans="12:15" x14ac:dyDescent="0.2">
      <c r="L39" s="4"/>
      <c r="M39" s="2"/>
      <c r="N39" s="5"/>
      <c r="O39" s="5"/>
    </row>
    <row r="40" spans="12:15" x14ac:dyDescent="0.2">
      <c r="L40" s="4"/>
      <c r="M40" s="2"/>
      <c r="N40" s="5"/>
      <c r="O40" s="5"/>
    </row>
  </sheetData>
  <autoFilter ref="A1:O37" xr:uid="{B7EBF252-A52A-E847-BD71-A4A557169A32}">
    <sortState xmlns:xlrd2="http://schemas.microsoft.com/office/spreadsheetml/2017/richdata2" ref="A2:O37">
      <sortCondition descending="1" ref="C1:C37"/>
    </sortState>
  </autoFilter>
  <hyperlinks>
    <hyperlink ref="H6" r:id="rId1" xr:uid="{5D19ED24-2B6F-0C45-ABE0-35E102F83793}"/>
    <hyperlink ref="H7" r:id="rId2" xr:uid="{D3324873-FC2F-7B42-87F0-CCFEF4D2C4A8}"/>
    <hyperlink ref="H4" r:id="rId3" xr:uid="{13596664-17A4-8447-A973-8086CB63F57F}"/>
    <hyperlink ref="H3" r:id="rId4" xr:uid="{2BB2F6A2-9C6C-BE4A-901B-9247E43A17B4}"/>
    <hyperlink ref="H9" r:id="rId5" xr:uid="{D9F3D39E-7B77-BE47-838E-5C77ED05138C}"/>
    <hyperlink ref="H8" r:id="rId6" xr:uid="{A6D78423-50D3-9846-BE2D-8FD4B40747D8}"/>
    <hyperlink ref="H5" r:id="rId7" xr:uid="{4207A402-4E5B-B34F-9B3F-45C054BB88C5}"/>
    <hyperlink ref="H2" r:id="rId8" xr:uid="{46361872-93EA-5543-AF9C-C079E7961C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Rapson</dc:creator>
  <cp:lastModifiedBy>Jessica Rapson</cp:lastModifiedBy>
  <dcterms:created xsi:type="dcterms:W3CDTF">2024-05-28T08:59:31Z</dcterms:created>
  <dcterms:modified xsi:type="dcterms:W3CDTF">2024-06-05T14:32:50Z</dcterms:modified>
</cp:coreProperties>
</file>