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SE DATOS\Desktop\"/>
    </mc:Choice>
  </mc:AlternateContent>
  <bookViews>
    <workbookView xWindow="-105" yWindow="-105" windowWidth="23250" windowHeight="12570"/>
  </bookViews>
  <sheets>
    <sheet name="Citas" sheetId="1" r:id="rId1"/>
  </sheets>
  <definedNames>
    <definedName name="_xlnm._FilterDatabase" localSheetId="0" hidden="1">Citas!$A$2:$E$16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M29" i="1"/>
  <c r="L29" i="1"/>
  <c r="M28" i="1"/>
  <c r="M27" i="1"/>
  <c r="M26" i="1"/>
  <c r="L26" i="1"/>
  <c r="M24" i="1"/>
  <c r="M23" i="1"/>
  <c r="L23" i="1"/>
  <c r="M21" i="1"/>
  <c r="M20" i="1"/>
  <c r="M19" i="1"/>
  <c r="M18" i="1"/>
  <c r="L18" i="1"/>
  <c r="M16" i="1"/>
  <c r="M15" i="1"/>
  <c r="L15" i="1"/>
  <c r="M13" i="1"/>
  <c r="M12" i="1"/>
  <c r="L12" i="1"/>
  <c r="L28" i="1"/>
  <c r="L27" i="1"/>
  <c r="L24" i="1"/>
  <c r="L21" i="1"/>
  <c r="L20" i="1"/>
  <c r="L19" i="1"/>
  <c r="L16" i="1"/>
  <c r="L13" i="1"/>
  <c r="L10" i="1"/>
  <c r="K29" i="1"/>
  <c r="K28" i="1"/>
  <c r="K27" i="1"/>
  <c r="K26" i="1"/>
  <c r="K24" i="1"/>
  <c r="K23" i="1"/>
  <c r="K21" i="1"/>
  <c r="K20" i="1"/>
  <c r="K19" i="1"/>
  <c r="K18" i="1"/>
  <c r="K16" i="1"/>
  <c r="K15" i="1"/>
  <c r="K13" i="1"/>
  <c r="K12" i="1"/>
  <c r="M10" i="1"/>
  <c r="M9" i="1"/>
  <c r="M8" i="1"/>
  <c r="M6" i="1"/>
  <c r="M5" i="1"/>
  <c r="M3" i="1"/>
  <c r="L9" i="1"/>
  <c r="N9" i="1" s="1"/>
  <c r="L6" i="1"/>
  <c r="L5" i="1"/>
  <c r="K6" i="1"/>
  <c r="K5" i="1"/>
  <c r="L3" i="1"/>
  <c r="K8" i="1"/>
  <c r="K9" i="1"/>
  <c r="K10" i="1"/>
  <c r="L8" i="1"/>
  <c r="N29" i="1" l="1"/>
  <c r="N28" i="1"/>
  <c r="N5" i="1"/>
  <c r="N16" i="1"/>
  <c r="N13" i="1"/>
  <c r="N12" i="1"/>
  <c r="N15" i="1"/>
  <c r="N21" i="1"/>
  <c r="N23" i="1"/>
  <c r="N8" i="1"/>
  <c r="N6" i="1"/>
  <c r="N18" i="1"/>
  <c r="N24" i="1"/>
  <c r="N20" i="1"/>
  <c r="N26" i="1"/>
  <c r="N3" i="1"/>
  <c r="O25" i="1" l="1"/>
  <c r="O11" i="1"/>
  <c r="O22" i="1"/>
  <c r="O7" i="1"/>
  <c r="O17" i="1"/>
  <c r="O4" i="1"/>
  <c r="O14" i="1"/>
</calcChain>
</file>

<file path=xl/sharedStrings.xml><?xml version="1.0" encoding="utf-8"?>
<sst xmlns="http://schemas.openxmlformats.org/spreadsheetml/2006/main" count="237" uniqueCount="29">
  <si>
    <t>M</t>
  </si>
  <si>
    <t>F</t>
  </si>
  <si>
    <t>H</t>
  </si>
  <si>
    <t>P</t>
  </si>
  <si>
    <t>S</t>
  </si>
  <si>
    <t>N</t>
  </si>
  <si>
    <t>C</t>
  </si>
  <si>
    <t>L</t>
  </si>
  <si>
    <t>Pareja</t>
  </si>
  <si>
    <t>Clima</t>
  </si>
  <si>
    <t>V</t>
  </si>
  <si>
    <t>Genero</t>
  </si>
  <si>
    <t>Dinero</t>
  </si>
  <si>
    <t>Bañarse</t>
  </si>
  <si>
    <t>Cine</t>
  </si>
  <si>
    <t>TOTAL</t>
  </si>
  <si>
    <t>Dataset de citas 21 de septiembre, y= si o no tenemos pareja</t>
  </si>
  <si>
    <t>Con Compromiso</t>
  </si>
  <si>
    <t>Compromiso</t>
  </si>
  <si>
    <t>Regalo</t>
  </si>
  <si>
    <t>VARIABLES</t>
  </si>
  <si>
    <r>
      <t xml:space="preserve">Dinero
</t>
    </r>
    <r>
      <rPr>
        <b/>
        <sz val="8"/>
        <color theme="1"/>
        <rFont val="Calibri"/>
        <family val="2"/>
        <scheme val="minor"/>
      </rPr>
      <t>(Harto, medio, poco)</t>
    </r>
  </si>
  <si>
    <r>
      <t xml:space="preserve">Regalo
</t>
    </r>
    <r>
      <rPr>
        <b/>
        <sz val="8"/>
        <color theme="1"/>
        <rFont val="Calibri"/>
        <family val="2"/>
        <scheme val="minor"/>
      </rPr>
      <t xml:space="preserve"> (Peluche, flores, Chocolates, Locion)</t>
    </r>
  </si>
  <si>
    <r>
      <t xml:space="preserve">Clima
</t>
    </r>
    <r>
      <rPr>
        <b/>
        <sz val="8"/>
        <color theme="1"/>
        <rFont val="Calibri"/>
        <family val="2"/>
        <scheme val="minor"/>
      </rPr>
      <t>(Sol,lluvioso,nublado, ventarron)</t>
    </r>
  </si>
  <si>
    <t>Enropia</t>
  </si>
  <si>
    <t>Entropia</t>
  </si>
  <si>
    <t>Ganancia de informacion</t>
  </si>
  <si>
    <t>Ganancia de información</t>
  </si>
  <si>
    <t>Se eleige las otras esta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</si>
</sst>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0" fontId="0" fillId="0" borderId="0" xfId="0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3" borderId="1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114300</xdr:rowOff>
    </xdr:to>
    <xdr:sp macro="" textlink="">
      <xdr:nvSpPr>
        <xdr:cNvPr id="1025" name="AutoShape 1" descr="Data Mining Overview III.. Antes de leer este articulo te… | by Brayan  Buitrago | iWannaBeDataDriven | Medium"/>
        <xdr:cNvSpPr>
          <a:spLocks noChangeAspect="1" noChangeArrowheads="1"/>
        </xdr:cNvSpPr>
      </xdr:nvSpPr>
      <xdr:spPr bwMode="auto">
        <a:xfrm>
          <a:off x="2124075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13374</xdr:colOff>
      <xdr:row>16</xdr:row>
      <xdr:rowOff>170020</xdr:rowOff>
    </xdr:from>
    <xdr:to>
      <xdr:col>6</xdr:col>
      <xdr:colOff>314571</xdr:colOff>
      <xdr:row>20</xdr:row>
      <xdr:rowOff>156882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2492" y="3565402"/>
          <a:ext cx="2251020" cy="748862"/>
        </a:xfrm>
        <a:prstGeom prst="rect">
          <a:avLst/>
        </a:prstGeom>
      </xdr:spPr>
    </xdr:pic>
    <xdr:clientData/>
  </xdr:twoCellAnchor>
  <xdr:twoCellAnchor editAs="oneCell">
    <xdr:from>
      <xdr:col>3</xdr:col>
      <xdr:colOff>465131</xdr:colOff>
      <xdr:row>21</xdr:row>
      <xdr:rowOff>73441</xdr:rowOff>
    </xdr:from>
    <xdr:to>
      <xdr:col>6</xdr:col>
      <xdr:colOff>502412</xdr:colOff>
      <xdr:row>24</xdr:row>
      <xdr:rowOff>22094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9206" y="4426366"/>
          <a:ext cx="1989906" cy="520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85" zoomScaleNormal="85" workbookViewId="0">
      <selection activeCell="P9" sqref="P9"/>
    </sheetView>
  </sheetViews>
  <sheetFormatPr baseColWidth="10" defaultRowHeight="15" x14ac:dyDescent="0.25"/>
  <cols>
    <col min="2" max="2" width="11.85546875" customWidth="1"/>
    <col min="3" max="3" width="8.5703125" customWidth="1"/>
    <col min="6" max="6" width="6.42578125" customWidth="1"/>
    <col min="10" max="10" width="15.7109375" style="1" customWidth="1"/>
  </cols>
  <sheetData>
    <row r="1" spans="1:16" x14ac:dyDescent="0.25">
      <c r="A1" s="2" t="s">
        <v>16</v>
      </c>
      <c r="B1" s="2"/>
      <c r="C1" s="2"/>
      <c r="D1" s="2"/>
      <c r="E1" s="2"/>
      <c r="F1" s="2"/>
      <c r="G1" s="2"/>
      <c r="H1" s="2"/>
    </row>
    <row r="2" spans="1:16" ht="42.75" customHeight="1" x14ac:dyDescent="0.25">
      <c r="A2" s="10" t="s">
        <v>11</v>
      </c>
      <c r="B2" s="10" t="s">
        <v>21</v>
      </c>
      <c r="C2" s="10" t="s">
        <v>13</v>
      </c>
      <c r="D2" s="10" t="s">
        <v>17</v>
      </c>
      <c r="E2" s="10" t="s">
        <v>22</v>
      </c>
      <c r="F2" s="10" t="s">
        <v>14</v>
      </c>
      <c r="G2" s="10" t="s">
        <v>23</v>
      </c>
      <c r="H2" s="10" t="s">
        <v>8</v>
      </c>
      <c r="J2" s="19" t="s">
        <v>20</v>
      </c>
      <c r="K2" s="19" t="s">
        <v>15</v>
      </c>
      <c r="L2" s="19" t="s">
        <v>4</v>
      </c>
      <c r="M2" s="19" t="s">
        <v>5</v>
      </c>
      <c r="N2" s="19" t="s">
        <v>24</v>
      </c>
      <c r="O2" s="20" t="s">
        <v>26</v>
      </c>
    </row>
    <row r="3" spans="1:16" x14ac:dyDescent="0.25">
      <c r="A3" s="4" t="s">
        <v>0</v>
      </c>
      <c r="B3" s="11" t="s">
        <v>0</v>
      </c>
      <c r="C3" s="4" t="s">
        <v>5</v>
      </c>
      <c r="D3" s="4" t="s">
        <v>4</v>
      </c>
      <c r="E3" s="4" t="s">
        <v>6</v>
      </c>
      <c r="F3" s="4" t="s">
        <v>4</v>
      </c>
      <c r="G3" s="4" t="s">
        <v>4</v>
      </c>
      <c r="H3" s="4" t="s">
        <v>5</v>
      </c>
      <c r="J3" s="9" t="s">
        <v>15</v>
      </c>
      <c r="K3" s="3">
        <f>COUNTA(H3:H16)</f>
        <v>14</v>
      </c>
      <c r="L3" s="3">
        <f>COUNTIF(H3:H16,L2)</f>
        <v>8</v>
      </c>
      <c r="M3" s="3">
        <f>COUNTIF(H3:H16,M2)</f>
        <v>6</v>
      </c>
      <c r="N3" s="3">
        <f>-(L3/K3)*IMLOG2(L3/K3)-(M3/K3)*IMLOG2(M3/K3)</f>
        <v>0.9852281360342523</v>
      </c>
      <c r="O3" s="3"/>
    </row>
    <row r="4" spans="1:16" x14ac:dyDescent="0.25">
      <c r="A4" s="4" t="s">
        <v>1</v>
      </c>
      <c r="B4" s="4" t="s">
        <v>2</v>
      </c>
      <c r="C4" s="4" t="s">
        <v>4</v>
      </c>
      <c r="D4" s="4" t="s">
        <v>4</v>
      </c>
      <c r="E4" s="4" t="s">
        <v>1</v>
      </c>
      <c r="F4" s="4" t="s">
        <v>4</v>
      </c>
      <c r="G4" s="4" t="s">
        <v>7</v>
      </c>
      <c r="H4" s="4" t="s">
        <v>4</v>
      </c>
      <c r="J4" s="7" t="s">
        <v>11</v>
      </c>
      <c r="K4" s="16"/>
      <c r="L4" s="17"/>
      <c r="M4" s="17"/>
      <c r="N4" s="18"/>
      <c r="O4" s="3">
        <f>N$3-((K5/K$3)*N5)-((K6/K$3)*N6)</f>
        <v>6.1053783733811151E-2</v>
      </c>
    </row>
    <row r="5" spans="1:16" x14ac:dyDescent="0.25">
      <c r="A5" s="4" t="s">
        <v>1</v>
      </c>
      <c r="B5" s="4" t="s">
        <v>2</v>
      </c>
      <c r="C5" s="4" t="s">
        <v>4</v>
      </c>
      <c r="D5" s="4" t="s">
        <v>5</v>
      </c>
      <c r="E5" s="4" t="s">
        <v>1</v>
      </c>
      <c r="F5" s="4" t="s">
        <v>5</v>
      </c>
      <c r="G5" s="4" t="s">
        <v>5</v>
      </c>
      <c r="H5" s="4" t="s">
        <v>4</v>
      </c>
      <c r="J5" s="8" t="s">
        <v>0</v>
      </c>
      <c r="K5" s="3">
        <f>COUNTIF(A3:A16,J5)</f>
        <v>7</v>
      </c>
      <c r="L5" s="3">
        <f>COUNTIFS(A3:A16,J5,H3:H16,L2)</f>
        <v>3</v>
      </c>
      <c r="M5" s="3">
        <f>COUNTIFS(A3:A16,J5,H3:H16,M2)</f>
        <v>4</v>
      </c>
      <c r="N5" s="3">
        <f t="shared" ref="N5:N6" si="0">-(L5/K5)*IMLOG2(L5/K5)-(M5/K5)*IMLOG2(M5/K5)</f>
        <v>0.9852281360342523</v>
      </c>
      <c r="O5" s="13"/>
    </row>
    <row r="6" spans="1:16" x14ac:dyDescent="0.25">
      <c r="A6" s="4" t="s">
        <v>0</v>
      </c>
      <c r="B6" s="4" t="s">
        <v>2</v>
      </c>
      <c r="C6" s="4" t="s">
        <v>5</v>
      </c>
      <c r="D6" s="4" t="s">
        <v>5</v>
      </c>
      <c r="E6" s="4" t="s">
        <v>6</v>
      </c>
      <c r="F6" s="4" t="s">
        <v>5</v>
      </c>
      <c r="G6" s="4" t="s">
        <v>10</v>
      </c>
      <c r="H6" s="4" t="s">
        <v>5</v>
      </c>
      <c r="J6" s="8" t="s">
        <v>1</v>
      </c>
      <c r="K6" s="3">
        <f>COUNTIF(A3:A16,J6)</f>
        <v>7</v>
      </c>
      <c r="L6" s="3">
        <f>COUNTIFS(A3:A16,J6,H3:H16,L2)</f>
        <v>5</v>
      </c>
      <c r="M6" s="3">
        <f>COUNTIFS(A3:A16,J6,H3:H16,M2)</f>
        <v>2</v>
      </c>
      <c r="N6" s="3">
        <f t="shared" si="0"/>
        <v>0.86312056856663</v>
      </c>
      <c r="O6" s="14"/>
    </row>
    <row r="7" spans="1:16" ht="15.75" x14ac:dyDescent="0.25">
      <c r="A7" s="4" t="s">
        <v>0</v>
      </c>
      <c r="B7" s="4" t="s">
        <v>2</v>
      </c>
      <c r="C7" s="4" t="s">
        <v>5</v>
      </c>
      <c r="D7" s="4" t="s">
        <v>4</v>
      </c>
      <c r="E7" s="4" t="s">
        <v>7</v>
      </c>
      <c r="F7" s="4" t="s">
        <v>4</v>
      </c>
      <c r="G7" s="4" t="s">
        <v>10</v>
      </c>
      <c r="H7" s="4" t="s">
        <v>5</v>
      </c>
      <c r="J7" s="7" t="s">
        <v>12</v>
      </c>
      <c r="K7" s="16"/>
      <c r="L7" s="17"/>
      <c r="M7" s="17"/>
      <c r="N7" s="18"/>
      <c r="O7" s="21">
        <f>N$3-((K8/K$3)*N8)-((K9/K$3)*N9)-((K10/K$3)*N10)</f>
        <v>0.40666631674069031</v>
      </c>
    </row>
    <row r="8" spans="1:16" ht="15.75" x14ac:dyDescent="0.25">
      <c r="A8" s="4" t="s">
        <v>1</v>
      </c>
      <c r="B8" s="11" t="s">
        <v>0</v>
      </c>
      <c r="C8" s="4" t="s">
        <v>4</v>
      </c>
      <c r="D8" s="4" t="s">
        <v>5</v>
      </c>
      <c r="E8" s="4" t="s">
        <v>3</v>
      </c>
      <c r="F8" s="4" t="s">
        <v>4</v>
      </c>
      <c r="G8" s="4" t="s">
        <v>5</v>
      </c>
      <c r="H8" s="4" t="s">
        <v>5</v>
      </c>
      <c r="J8" s="8" t="s">
        <v>2</v>
      </c>
      <c r="K8" s="3">
        <f>COUNTIF(B3:B16,J8)</f>
        <v>5</v>
      </c>
      <c r="L8" s="3">
        <f>COUNTIFS(B3:B16,J8,H3:H16,"S")</f>
        <v>2</v>
      </c>
      <c r="M8" s="3">
        <f>COUNTIFS(B3:B16,J8,H3:H16,M2)</f>
        <v>3</v>
      </c>
      <c r="N8" s="21">
        <f t="shared" ref="N8:N10" si="1">-(L8/K8)*IMLOG2(L8/K8)-(M8/K8)*IMLOG2(M8/K8)</f>
        <v>0.97095059445466747</v>
      </c>
      <c r="O8" s="13"/>
      <c r="P8" t="s">
        <v>28</v>
      </c>
    </row>
    <row r="9" spans="1:16" x14ac:dyDescent="0.25">
      <c r="A9" s="4" t="s">
        <v>1</v>
      </c>
      <c r="B9" s="12" t="s">
        <v>3</v>
      </c>
      <c r="C9" s="4" t="s">
        <v>4</v>
      </c>
      <c r="D9" s="4" t="s">
        <v>4</v>
      </c>
      <c r="E9" s="4" t="s">
        <v>3</v>
      </c>
      <c r="F9" s="4" t="s">
        <v>4</v>
      </c>
      <c r="G9" s="4" t="s">
        <v>4</v>
      </c>
      <c r="H9" s="4" t="s">
        <v>4</v>
      </c>
      <c r="J9" s="8" t="s">
        <v>0</v>
      </c>
      <c r="K9" s="3">
        <f>COUNTIF(B3:B16,J9)</f>
        <v>4</v>
      </c>
      <c r="L9" s="3">
        <f>COUNTIFS(B3:B16,J9,H3:H16,L2)</f>
        <v>1</v>
      </c>
      <c r="M9" s="3">
        <f>COUNTIFS(B3:B16,J9,H3:H16,M2)</f>
        <v>3</v>
      </c>
      <c r="N9" s="3">
        <f t="shared" si="1"/>
        <v>0.81127812445913294</v>
      </c>
      <c r="O9" s="15"/>
    </row>
    <row r="10" spans="1:16" x14ac:dyDescent="0.25">
      <c r="A10" s="4" t="s">
        <v>1</v>
      </c>
      <c r="B10" s="12" t="s">
        <v>3</v>
      </c>
      <c r="C10" s="4" t="s">
        <v>4</v>
      </c>
      <c r="D10" s="4" t="s">
        <v>5</v>
      </c>
      <c r="E10" s="4" t="s">
        <v>6</v>
      </c>
      <c r="F10" s="4" t="s">
        <v>4</v>
      </c>
      <c r="G10" s="4" t="s">
        <v>4</v>
      </c>
      <c r="H10" s="4" t="s">
        <v>4</v>
      </c>
      <c r="J10" s="8" t="s">
        <v>3</v>
      </c>
      <c r="K10" s="3">
        <f>COUNTIF(B3:B16,J10)</f>
        <v>5</v>
      </c>
      <c r="L10" s="5">
        <f>COUNTIFS(B3:B16,J10,H3:H16,L2)</f>
        <v>5</v>
      </c>
      <c r="M10" s="3">
        <f>COUNTIFS(B3:B16,J10,H3:H16,M2)</f>
        <v>0</v>
      </c>
      <c r="N10" s="3">
        <v>0</v>
      </c>
      <c r="O10" s="14"/>
    </row>
    <row r="11" spans="1:16" x14ac:dyDescent="0.25">
      <c r="A11" s="4" t="s">
        <v>0</v>
      </c>
      <c r="B11" s="12" t="s">
        <v>3</v>
      </c>
      <c r="C11" s="4" t="s">
        <v>4</v>
      </c>
      <c r="D11" s="4" t="s">
        <v>4</v>
      </c>
      <c r="E11" s="4" t="s">
        <v>7</v>
      </c>
      <c r="F11" s="4" t="s">
        <v>5</v>
      </c>
      <c r="G11" s="4" t="s">
        <v>7</v>
      </c>
      <c r="H11" s="4" t="s">
        <v>4</v>
      </c>
      <c r="J11" s="7" t="s">
        <v>13</v>
      </c>
      <c r="K11" s="16"/>
      <c r="L11" s="17"/>
      <c r="M11" s="17"/>
      <c r="N11" s="18"/>
      <c r="O11" s="3">
        <f>N$3-((K12/K$3)*N12)-((K13/K$3)*N13)</f>
        <v>0.12808527889139476</v>
      </c>
    </row>
    <row r="12" spans="1:16" x14ac:dyDescent="0.25">
      <c r="A12" s="4" t="s">
        <v>1</v>
      </c>
      <c r="B12" s="11" t="s">
        <v>0</v>
      </c>
      <c r="C12" s="4" t="s">
        <v>4</v>
      </c>
      <c r="D12" s="4" t="s">
        <v>4</v>
      </c>
      <c r="E12" s="4" t="s">
        <v>1</v>
      </c>
      <c r="F12" s="4" t="s">
        <v>5</v>
      </c>
      <c r="G12" s="4" t="s">
        <v>7</v>
      </c>
      <c r="H12" s="4" t="s">
        <v>4</v>
      </c>
      <c r="J12" s="8" t="s">
        <v>4</v>
      </c>
      <c r="K12" s="3">
        <f>COUNTIF(C3:C16,J12)</f>
        <v>8</v>
      </c>
      <c r="L12" s="3">
        <f>COUNTIFS(C3:C16,J12,H3:H16,L2)</f>
        <v>6</v>
      </c>
      <c r="M12" s="3">
        <f>COUNTIFS(C3:C16,J12,H3:H16,M2)</f>
        <v>2</v>
      </c>
      <c r="N12" s="3">
        <f t="shared" ref="N12:N13" si="2">-(L12/K12)*IMLOG2(L12/K12)-(M12/K12)*IMLOG2(M12/K12)</f>
        <v>0.81127812445913294</v>
      </c>
      <c r="O12" s="13"/>
    </row>
    <row r="13" spans="1:16" x14ac:dyDescent="0.25">
      <c r="A13" s="4" t="s">
        <v>0</v>
      </c>
      <c r="B13" s="4" t="s">
        <v>2</v>
      </c>
      <c r="C13" s="4" t="s">
        <v>4</v>
      </c>
      <c r="D13" s="4" t="s">
        <v>5</v>
      </c>
      <c r="E13" s="4" t="s">
        <v>7</v>
      </c>
      <c r="F13" s="4" t="s">
        <v>5</v>
      </c>
      <c r="G13" s="4" t="s">
        <v>5</v>
      </c>
      <c r="H13" s="4" t="s">
        <v>5</v>
      </c>
      <c r="J13" s="8" t="s">
        <v>5</v>
      </c>
      <c r="K13" s="3">
        <f>COUNTIF(C3:C16,J13)</f>
        <v>6</v>
      </c>
      <c r="L13" s="3">
        <f>COUNTIFS(C3:C16,J13,H3:H16,L2)</f>
        <v>2</v>
      </c>
      <c r="M13" s="3">
        <f>COUNTIFS(C3:C16,J13,H3:H16,M2)</f>
        <v>4</v>
      </c>
      <c r="N13" s="3">
        <f t="shared" si="2"/>
        <v>0.91829583405449056</v>
      </c>
      <c r="O13" s="14"/>
    </row>
    <row r="14" spans="1:16" x14ac:dyDescent="0.25">
      <c r="A14" s="4" t="s">
        <v>1</v>
      </c>
      <c r="B14" s="11" t="s">
        <v>0</v>
      </c>
      <c r="C14" s="4" t="s">
        <v>5</v>
      </c>
      <c r="D14" s="4" t="s">
        <v>4</v>
      </c>
      <c r="E14" s="4" t="s">
        <v>3</v>
      </c>
      <c r="F14" s="4" t="s">
        <v>4</v>
      </c>
      <c r="G14" s="4" t="s">
        <v>5</v>
      </c>
      <c r="H14" s="4" t="s">
        <v>5</v>
      </c>
      <c r="J14" s="7" t="s">
        <v>18</v>
      </c>
      <c r="K14" s="16"/>
      <c r="L14" s="17"/>
      <c r="M14" s="17"/>
      <c r="N14" s="18"/>
      <c r="O14" s="3">
        <f>N$3-((K15/K$3)*N15)-((K16/K$3)*N16)</f>
        <v>0</v>
      </c>
    </row>
    <row r="15" spans="1:16" x14ac:dyDescent="0.25">
      <c r="A15" s="4" t="s">
        <v>0</v>
      </c>
      <c r="B15" s="11" t="s">
        <v>3</v>
      </c>
      <c r="C15" s="4" t="s">
        <v>5</v>
      </c>
      <c r="D15" s="4" t="s">
        <v>5</v>
      </c>
      <c r="E15" s="4" t="s">
        <v>6</v>
      </c>
      <c r="F15" s="4" t="s">
        <v>5</v>
      </c>
      <c r="G15" s="4" t="s">
        <v>10</v>
      </c>
      <c r="H15" s="4" t="s">
        <v>4</v>
      </c>
      <c r="J15" s="8" t="s">
        <v>4</v>
      </c>
      <c r="K15" s="3">
        <f>COUNTIF(D3:D16,J15)</f>
        <v>7</v>
      </c>
      <c r="L15" s="3">
        <f>COUNTIFS(D3:D16,J15,H3:H16,L2)</f>
        <v>4</v>
      </c>
      <c r="M15" s="3">
        <f>COUNTIFS(D3:D16,J15,H3:H16,M2)</f>
        <v>3</v>
      </c>
      <c r="N15" s="3">
        <f t="shared" ref="N15:N16" si="3">-(L15/K15)*IMLOG2(L15/K15)-(M15/K15)*IMLOG2(M15/K15)</f>
        <v>0.9852281360342523</v>
      </c>
      <c r="O15" s="13"/>
    </row>
    <row r="16" spans="1:16" x14ac:dyDescent="0.25">
      <c r="A16" s="4" t="s">
        <v>0</v>
      </c>
      <c r="B16" s="11" t="s">
        <v>3</v>
      </c>
      <c r="C16" s="4" t="s">
        <v>5</v>
      </c>
      <c r="D16" s="4" t="s">
        <v>5</v>
      </c>
      <c r="E16" s="4" t="s">
        <v>6</v>
      </c>
      <c r="F16" s="4" t="s">
        <v>4</v>
      </c>
      <c r="G16" s="4" t="s">
        <v>4</v>
      </c>
      <c r="H16" s="4" t="s">
        <v>4</v>
      </c>
      <c r="J16" s="8" t="s">
        <v>5</v>
      </c>
      <c r="K16" s="3">
        <f>COUNTIF(D3:D16,J16)</f>
        <v>7</v>
      </c>
      <c r="L16" s="3">
        <f>COUNTIFS(D3:D16,J16,H3:H16,L2)</f>
        <v>4</v>
      </c>
      <c r="M16" s="3">
        <f>COUNTIFS(D3:D16,J16,H3:H16,M2)</f>
        <v>3</v>
      </c>
      <c r="N16" s="3">
        <f t="shared" si="3"/>
        <v>0.9852281360342523</v>
      </c>
      <c r="O16" s="14"/>
    </row>
    <row r="17" spans="2:15" x14ac:dyDescent="0.25">
      <c r="J17" s="7" t="s">
        <v>19</v>
      </c>
      <c r="K17" s="16"/>
      <c r="L17" s="17"/>
      <c r="M17" s="17"/>
      <c r="N17" s="18"/>
      <c r="O17" s="3">
        <f>N$3-((K18/K$3)*N18)-((K19/K$3)*N19)-((K20/K$3)*N20)-((K21/K$3)*N21)</f>
        <v>0.24490470913423223</v>
      </c>
    </row>
    <row r="18" spans="2:15" x14ac:dyDescent="0.25">
      <c r="J18" s="8" t="s">
        <v>3</v>
      </c>
      <c r="K18" s="3">
        <f>COUNTIF(E3:E16,J18)</f>
        <v>3</v>
      </c>
      <c r="L18" s="3">
        <f>COUNTIFS(E3:E16,J18,H3:H16,L2)</f>
        <v>1</v>
      </c>
      <c r="M18" s="3">
        <f>COUNTIFS(E3:E16,J18,H3:H16,M2)</f>
        <v>2</v>
      </c>
      <c r="N18" s="3">
        <f t="shared" ref="N18:N21" si="4">-(L18/K18)*IMLOG2(L18/K18)-(M18/K18)*IMLOG2(M18/K18)</f>
        <v>0.91829583405449056</v>
      </c>
      <c r="O18" s="13"/>
    </row>
    <row r="19" spans="2:15" x14ac:dyDescent="0.25">
      <c r="B19" t="s">
        <v>25</v>
      </c>
      <c r="J19" s="8" t="s">
        <v>1</v>
      </c>
      <c r="K19" s="3">
        <f>COUNTIF(E3:E16,J19)</f>
        <v>3</v>
      </c>
      <c r="L19" s="3">
        <f>COUNTIFS(E3:E16,J19,H3:H16,L2)</f>
        <v>3</v>
      </c>
      <c r="M19" s="3">
        <f>COUNTIFS(E3:E16,J19,H3:H16,M2)</f>
        <v>0</v>
      </c>
      <c r="N19" s="3">
        <v>0</v>
      </c>
      <c r="O19" s="15"/>
    </row>
    <row r="20" spans="2:15" x14ac:dyDescent="0.25">
      <c r="J20" s="8" t="s">
        <v>6</v>
      </c>
      <c r="K20" s="3">
        <f>COUNTIF(E3:E16,J20)</f>
        <v>5</v>
      </c>
      <c r="L20" s="3">
        <f>COUNTIFS(E3:E16,J20,H3:H16,L2)</f>
        <v>3</v>
      </c>
      <c r="M20" s="3">
        <f>COUNTIFS(E3:E16,J20,H3:H16,M2)</f>
        <v>2</v>
      </c>
      <c r="N20" s="3">
        <f t="shared" si="4"/>
        <v>0.97095059445466747</v>
      </c>
      <c r="O20" s="15"/>
    </row>
    <row r="21" spans="2:15" x14ac:dyDescent="0.25">
      <c r="J21" s="8" t="s">
        <v>7</v>
      </c>
      <c r="K21" s="3">
        <f>COUNTIF(E3:E16,J21)</f>
        <v>3</v>
      </c>
      <c r="L21" s="3">
        <f>COUNTIFS(E3:E16,J21,H3:H16,L2)</f>
        <v>1</v>
      </c>
      <c r="M21" s="3">
        <f>COUNTIFS(E3:E16,J21,H3:H16,M2)</f>
        <v>2</v>
      </c>
      <c r="N21" s="3">
        <f t="shared" si="4"/>
        <v>0.91829583405449056</v>
      </c>
      <c r="O21" s="14"/>
    </row>
    <row r="22" spans="2:15" x14ac:dyDescent="0.25">
      <c r="J22" s="7" t="s">
        <v>14</v>
      </c>
      <c r="K22" s="16"/>
      <c r="L22" s="17"/>
      <c r="M22" s="17"/>
      <c r="N22" s="18"/>
      <c r="O22" s="3">
        <f>N$3-((K23/K$3)*N23)-((K24/K$3)*N24)</f>
        <v>2.0244207153756411E-2</v>
      </c>
    </row>
    <row r="23" spans="2:15" x14ac:dyDescent="0.25">
      <c r="B23" t="s">
        <v>27</v>
      </c>
      <c r="J23" s="8" t="s">
        <v>4</v>
      </c>
      <c r="K23" s="3">
        <f>COUNTIF(F3:F16,J23)</f>
        <v>8</v>
      </c>
      <c r="L23" s="3">
        <f>COUNTIFS(F3:F16,J23,H3:H16,L2)</f>
        <v>4</v>
      </c>
      <c r="M23" s="3">
        <f>COUNTIFS(F3:F16,J23,H3:H16,M2)</f>
        <v>4</v>
      </c>
      <c r="N23" s="3">
        <f t="shared" ref="N23:N24" si="5">-(L23/K23)*IMLOG2(L23/K23)-(M23/K23)*IMLOG2(M23/K23)</f>
        <v>1</v>
      </c>
      <c r="O23" s="13"/>
    </row>
    <row r="24" spans="2:15" x14ac:dyDescent="0.25">
      <c r="J24" s="8" t="s">
        <v>5</v>
      </c>
      <c r="K24" s="3">
        <f>COUNTIF(F3:F16,J24)</f>
        <v>6</v>
      </c>
      <c r="L24" s="3">
        <f>COUNTIFS(F3:F16,J24,H3:H16,L2)</f>
        <v>4</v>
      </c>
      <c r="M24" s="3">
        <f>COUNTIFS(F3:F16,J24,H3:H16,M2)</f>
        <v>2</v>
      </c>
      <c r="N24" s="3">
        <f t="shared" si="5"/>
        <v>0.91829583405449056</v>
      </c>
      <c r="O24" s="14"/>
    </row>
    <row r="25" spans="2:15" x14ac:dyDescent="0.25">
      <c r="J25" s="7" t="s">
        <v>9</v>
      </c>
      <c r="K25" s="16"/>
      <c r="L25" s="17"/>
      <c r="M25" s="17"/>
      <c r="N25" s="18"/>
      <c r="O25" s="3">
        <f>N$3-((K26/K$3)*N26)-((K27/K$3)*N27)-((K28/K$3)*N28)-((K29/K$3)*N29)</f>
        <v>0.32486295761735701</v>
      </c>
    </row>
    <row r="26" spans="2:15" x14ac:dyDescent="0.25">
      <c r="J26" s="8" t="s">
        <v>4</v>
      </c>
      <c r="K26" s="3">
        <f>COUNTIF(G3:G16,J26)</f>
        <v>4</v>
      </c>
      <c r="L26" s="3">
        <f>COUNTIFS(G3:G16,J26,H3:H16,L2)</f>
        <v>3</v>
      </c>
      <c r="M26" s="3">
        <f>COUNTIFS(G3:G16,J26,H3:H16,M2)</f>
        <v>1</v>
      </c>
      <c r="N26" s="3">
        <f t="shared" ref="N26:N29" si="6">-(L26/K26)*IMLOG2(L26/K26)-(M26/K26)*IMLOG2(M26/K26)</f>
        <v>0.81127812445913294</v>
      </c>
      <c r="O26" s="13"/>
    </row>
    <row r="27" spans="2:15" x14ac:dyDescent="0.25">
      <c r="I27" s="6"/>
      <c r="J27" s="8" t="s">
        <v>7</v>
      </c>
      <c r="K27" s="3">
        <f>COUNTIF(G3:G16,J27)</f>
        <v>3</v>
      </c>
      <c r="L27" s="3">
        <f>COUNTIFS(G3:G16,J27,H3:H16,L2)</f>
        <v>3</v>
      </c>
      <c r="M27" s="3">
        <f>COUNTIFS(G3:G16,J27,H3:H16,M2)</f>
        <v>0</v>
      </c>
      <c r="N27" s="3">
        <v>0</v>
      </c>
      <c r="O27" s="15"/>
    </row>
    <row r="28" spans="2:15" x14ac:dyDescent="0.25">
      <c r="I28" s="6"/>
      <c r="J28" s="8" t="s">
        <v>5</v>
      </c>
      <c r="K28" s="3">
        <f>COUNTIF(G3:G16,J28)</f>
        <v>4</v>
      </c>
      <c r="L28" s="3">
        <f>COUNTIFS(G3:G16,J28,H3:H16,L2)</f>
        <v>1</v>
      </c>
      <c r="M28" s="3">
        <f>COUNTIFS(G3:G16,J28,H3:H16,M2)</f>
        <v>3</v>
      </c>
      <c r="N28" s="3">
        <f t="shared" si="6"/>
        <v>0.81127812445913294</v>
      </c>
      <c r="O28" s="15"/>
    </row>
    <row r="29" spans="2:15" x14ac:dyDescent="0.25">
      <c r="I29" s="6"/>
      <c r="J29" s="8" t="s">
        <v>10</v>
      </c>
      <c r="K29" s="3">
        <f>COUNTIF(G3:G16,J29)</f>
        <v>3</v>
      </c>
      <c r="L29" s="3">
        <f>COUNTIFS(G3:G16,J29,H3:H16,L2)</f>
        <v>1</v>
      </c>
      <c r="M29" s="3">
        <f>COUNTIFS(G3:G16,J29,H3:H16,M2)</f>
        <v>2</v>
      </c>
      <c r="N29" s="3">
        <f t="shared" si="6"/>
        <v>0.91829583405449056</v>
      </c>
      <c r="O29" s="14"/>
    </row>
    <row r="30" spans="2:15" x14ac:dyDescent="0.25">
      <c r="I30" s="6"/>
    </row>
    <row r="31" spans="2:15" x14ac:dyDescent="0.25">
      <c r="I31" s="6"/>
    </row>
    <row r="32" spans="2:15" x14ac:dyDescent="0.25">
      <c r="I32" s="6"/>
    </row>
    <row r="33" spans="1:9" x14ac:dyDescent="0.25">
      <c r="I33" s="6"/>
    </row>
    <row r="34" spans="1:9" x14ac:dyDescent="0.25">
      <c r="I34" s="6"/>
    </row>
    <row r="35" spans="1:9" x14ac:dyDescent="0.25">
      <c r="I35" s="6"/>
    </row>
    <row r="36" spans="1:9" x14ac:dyDescent="0.25">
      <c r="I36" s="6"/>
    </row>
    <row r="37" spans="1:9" x14ac:dyDescent="0.25">
      <c r="I37" s="6"/>
    </row>
    <row r="38" spans="1:9" ht="60" x14ac:dyDescent="0.25">
      <c r="A38" s="10" t="s">
        <v>11</v>
      </c>
      <c r="B38" s="10" t="s">
        <v>21</v>
      </c>
      <c r="C38" s="10" t="s">
        <v>13</v>
      </c>
      <c r="D38" s="10" t="s">
        <v>17</v>
      </c>
      <c r="E38" s="10" t="s">
        <v>22</v>
      </c>
      <c r="F38" s="10" t="s">
        <v>14</v>
      </c>
      <c r="G38" s="10" t="s">
        <v>23</v>
      </c>
      <c r="H38" s="10" t="s">
        <v>8</v>
      </c>
      <c r="I38" s="6"/>
    </row>
    <row r="39" spans="1:9" x14ac:dyDescent="0.25">
      <c r="A39" s="4" t="s">
        <v>0</v>
      </c>
      <c r="B39" s="11" t="s">
        <v>0</v>
      </c>
      <c r="C39" s="4" t="s">
        <v>5</v>
      </c>
      <c r="D39" s="4" t="s">
        <v>4</v>
      </c>
      <c r="E39" s="4" t="s">
        <v>6</v>
      </c>
      <c r="F39" s="4" t="s">
        <v>4</v>
      </c>
      <c r="G39" s="4" t="s">
        <v>4</v>
      </c>
      <c r="H39" s="4" t="s">
        <v>5</v>
      </c>
      <c r="I39" s="6"/>
    </row>
    <row r="40" spans="1:9" x14ac:dyDescent="0.25">
      <c r="A40" s="4" t="s">
        <v>1</v>
      </c>
      <c r="B40" s="11" t="s">
        <v>0</v>
      </c>
      <c r="C40" s="4" t="s">
        <v>4</v>
      </c>
      <c r="D40" s="4" t="s">
        <v>5</v>
      </c>
      <c r="E40" s="4" t="s">
        <v>3</v>
      </c>
      <c r="F40" s="4" t="s">
        <v>4</v>
      </c>
      <c r="G40" s="4" t="s">
        <v>5</v>
      </c>
      <c r="H40" s="4" t="s">
        <v>5</v>
      </c>
      <c r="I40" s="6"/>
    </row>
    <row r="41" spans="1:9" x14ac:dyDescent="0.25">
      <c r="A41" s="4" t="s">
        <v>1</v>
      </c>
      <c r="B41" s="11" t="s">
        <v>0</v>
      </c>
      <c r="C41" s="4" t="s">
        <v>4</v>
      </c>
      <c r="D41" s="4" t="s">
        <v>4</v>
      </c>
      <c r="E41" s="4" t="s">
        <v>1</v>
      </c>
      <c r="F41" s="4" t="s">
        <v>5</v>
      </c>
      <c r="G41" s="4" t="s">
        <v>7</v>
      </c>
      <c r="H41" s="4" t="s">
        <v>4</v>
      </c>
      <c r="I41" s="6"/>
    </row>
    <row r="42" spans="1:9" x14ac:dyDescent="0.25">
      <c r="A42" s="4" t="s">
        <v>1</v>
      </c>
      <c r="B42" s="11" t="s">
        <v>0</v>
      </c>
      <c r="C42" s="4" t="s">
        <v>5</v>
      </c>
      <c r="D42" s="4" t="s">
        <v>4</v>
      </c>
      <c r="E42" s="4" t="s">
        <v>3</v>
      </c>
      <c r="F42" s="4" t="s">
        <v>4</v>
      </c>
      <c r="G42" s="4" t="s">
        <v>5</v>
      </c>
      <c r="H42" s="4" t="s">
        <v>5</v>
      </c>
      <c r="I42" s="6"/>
    </row>
    <row r="43" spans="1:9" x14ac:dyDescent="0.25">
      <c r="A43" s="4" t="s">
        <v>0</v>
      </c>
      <c r="B43" s="11" t="s">
        <v>3</v>
      </c>
      <c r="C43" s="4" t="s">
        <v>5</v>
      </c>
      <c r="D43" s="4" t="s">
        <v>5</v>
      </c>
      <c r="E43" s="4" t="s">
        <v>6</v>
      </c>
      <c r="F43" s="4" t="s">
        <v>5</v>
      </c>
      <c r="G43" s="4" t="s">
        <v>10</v>
      </c>
      <c r="H43" s="4" t="s">
        <v>4</v>
      </c>
      <c r="I43" s="6"/>
    </row>
    <row r="44" spans="1:9" x14ac:dyDescent="0.25">
      <c r="A44" s="4" t="s">
        <v>0</v>
      </c>
      <c r="B44" s="11" t="s">
        <v>3</v>
      </c>
      <c r="C44" s="4" t="s">
        <v>5</v>
      </c>
      <c r="D44" s="4" t="s">
        <v>5</v>
      </c>
      <c r="E44" s="4" t="s">
        <v>6</v>
      </c>
      <c r="F44" s="4" t="s">
        <v>4</v>
      </c>
      <c r="G44" s="4" t="s">
        <v>4</v>
      </c>
      <c r="H44" s="4" t="s">
        <v>4</v>
      </c>
      <c r="I44" s="6"/>
    </row>
    <row r="45" spans="1:9" x14ac:dyDescent="0.25">
      <c r="A45" s="4" t="s">
        <v>1</v>
      </c>
      <c r="B45" s="11" t="s">
        <v>3</v>
      </c>
      <c r="C45" s="4" t="s">
        <v>4</v>
      </c>
      <c r="D45" s="4" t="s">
        <v>4</v>
      </c>
      <c r="E45" s="4" t="s">
        <v>3</v>
      </c>
      <c r="F45" s="4" t="s">
        <v>4</v>
      </c>
      <c r="G45" s="4" t="s">
        <v>4</v>
      </c>
      <c r="H45" s="4" t="s">
        <v>4</v>
      </c>
      <c r="I45" s="6"/>
    </row>
    <row r="46" spans="1:9" x14ac:dyDescent="0.25">
      <c r="A46" s="4" t="s">
        <v>1</v>
      </c>
      <c r="B46" s="11" t="s">
        <v>3</v>
      </c>
      <c r="C46" s="4" t="s">
        <v>4</v>
      </c>
      <c r="D46" s="4" t="s">
        <v>5</v>
      </c>
      <c r="E46" s="4" t="s">
        <v>6</v>
      </c>
      <c r="F46" s="4" t="s">
        <v>4</v>
      </c>
      <c r="G46" s="4" t="s">
        <v>4</v>
      </c>
      <c r="H46" s="4" t="s">
        <v>4</v>
      </c>
      <c r="I46" s="6"/>
    </row>
    <row r="47" spans="1:9" x14ac:dyDescent="0.25">
      <c r="A47" s="4" t="s">
        <v>0</v>
      </c>
      <c r="B47" s="11" t="s">
        <v>3</v>
      </c>
      <c r="C47" s="4" t="s">
        <v>4</v>
      </c>
      <c r="D47" s="4" t="s">
        <v>4</v>
      </c>
      <c r="E47" s="4" t="s">
        <v>7</v>
      </c>
      <c r="F47" s="4" t="s">
        <v>5</v>
      </c>
      <c r="G47" s="4" t="s">
        <v>7</v>
      </c>
      <c r="H47" s="4" t="s">
        <v>4</v>
      </c>
      <c r="I47" s="6"/>
    </row>
  </sheetData>
  <autoFilter ref="A2:E16"/>
  <mergeCells count="15">
    <mergeCell ref="O5:O6"/>
    <mergeCell ref="K11:N11"/>
    <mergeCell ref="O26:O29"/>
    <mergeCell ref="O23:O24"/>
    <mergeCell ref="O18:O21"/>
    <mergeCell ref="O15:O16"/>
    <mergeCell ref="O12:O13"/>
    <mergeCell ref="O8:O10"/>
    <mergeCell ref="K4:N4"/>
    <mergeCell ref="K7:N7"/>
    <mergeCell ref="K14:N14"/>
    <mergeCell ref="K17:N17"/>
    <mergeCell ref="K22:N22"/>
    <mergeCell ref="K25:N25"/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Citas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Alegre Flores</dc:creator>
  <cp:lastModifiedBy>BASE DE DATOS</cp:lastModifiedBy>
  <dcterms:created xsi:type="dcterms:W3CDTF">2023-09-19T15:27:02Z</dcterms:created>
  <dcterms:modified xsi:type="dcterms:W3CDTF">2023-09-26T15:46:35Z</dcterms:modified>
</cp:coreProperties>
</file>