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raquel_oliveira30_fatec_sp_gov_br/Documents/PMICRO/FATEC AUTOMOTIVE DAS GATAS/"/>
    </mc:Choice>
  </mc:AlternateContent>
  <xr:revisionPtr revIDLastSave="0" documentId="8_{101487D2-492D-455A-BFFB-A4E38510CAA2}" xr6:coauthVersionLast="36" xr6:coauthVersionMax="36" xr10:uidLastSave="{00000000-0000-0000-0000-000000000000}"/>
  <bookViews>
    <workbookView xWindow="-105" yWindow="-105" windowWidth="20730" windowHeight="11760" xr2:uid="{00000000-000D-0000-FFFF-FFFF00000000}"/>
  </bookViews>
  <sheets>
    <sheet name="MENU" sheetId="1" r:id="rId1"/>
    <sheet name="FUNCIONÁRIOS" sheetId="2" r:id="rId2"/>
    <sheet name="GRÁFICOS" sheetId="3" r:id="rId3"/>
    <sheet name="BANCO DADOS " sheetId="4" r:id="rId4"/>
    <sheet name="CONFIGURAÇÃO" sheetId="5" r:id="rId5"/>
    <sheet name="SOBRE" sheetId="6" r:id="rId6"/>
  </sheets>
  <definedNames>
    <definedName name="alicota_teto">CONFIGURAÇÃO!$I$12</definedName>
    <definedName name="BD_DADOS">'BANCO DADOS '!$B$14:$XFD$44</definedName>
    <definedName name="BD_DATA">'BANCO DADOS '!$B$14:$B$44</definedName>
    <definedName name="BD_NOMEHORA">'BANCO DADOS '!$B$13:$XFD$13</definedName>
    <definedName name="deducao_teto">CONFIGURAÇÃO!$J$12</definedName>
    <definedName name="hora_salarioantigo">CONFIGURAÇÃO!$L$9</definedName>
    <definedName name="Imagem">INDEX(CONFIGURAÇÃO!$P$26:$P$33,MATCH(FUNCIONÁRIOS!$D$6,CONFIGURAÇÃO!$O$26:$O$33,0))</definedName>
    <definedName name="tab_config_dia_semana">CONFIGURAÇÃO!$B$9:$E$15</definedName>
    <definedName name="tab_deducao_dependente">CONFIGURAÇÃO!$L$13</definedName>
    <definedName name="tab_feriado">CONFIGURAÇÃO!$B$18:$B$19</definedName>
    <definedName name="tab_fotos_funcionarios">CONFIGURAÇÃO!$O$27:$P$32</definedName>
    <definedName name="tab_inss">CONFIGURAÇÃO!$H$9:$J$12</definedName>
    <definedName name="tab_irf">CONFIGURAÇÃO!$H$18:$J$22</definedName>
    <definedName name="tab_nome_depend">'BANCO DADOS '!$F$8:$CB$9</definedName>
    <definedName name="Teto_inss">CONFIGURAÇÃO!$H$14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C18" i="3"/>
  <c r="E10" i="3"/>
  <c r="E11" i="3"/>
  <c r="E12" i="3"/>
  <c r="E13" i="3"/>
  <c r="E14" i="3"/>
  <c r="E15" i="3"/>
  <c r="E9" i="3"/>
  <c r="O14" i="2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0" i="4"/>
  <c r="CA31" i="4"/>
  <c r="CA32" i="4"/>
  <c r="CA33" i="4"/>
  <c r="CA34" i="4"/>
  <c r="CA35" i="4"/>
  <c r="CA36" i="4"/>
  <c r="CA37" i="4"/>
  <c r="CA38" i="4"/>
  <c r="CA39" i="4"/>
  <c r="CA40" i="4"/>
  <c r="CA41" i="4"/>
  <c r="CA42" i="4"/>
  <c r="CA43" i="4"/>
  <c r="BZ20" i="4"/>
  <c r="BZ38" i="4"/>
  <c r="BY20" i="4"/>
  <c r="BY38" i="4"/>
  <c r="BX20" i="4"/>
  <c r="BX38" i="4"/>
  <c r="BW20" i="4"/>
  <c r="CA14" i="4"/>
  <c r="P36" i="5" l="1"/>
  <c r="BQ15" i="4"/>
  <c r="BQ16" i="4"/>
  <c r="BQ17" i="4"/>
  <c r="BQ18" i="4"/>
  <c r="BQ19" i="4"/>
  <c r="BM20" i="4"/>
  <c r="BN20" i="4"/>
  <c r="BO20" i="4"/>
  <c r="BP20" i="4"/>
  <c r="BQ20" i="4"/>
  <c r="BQ21" i="4"/>
  <c r="BQ22" i="4"/>
  <c r="BQ23" i="4"/>
  <c r="BQ24" i="4"/>
  <c r="BQ25" i="4"/>
  <c r="BQ26" i="4"/>
  <c r="BQ27" i="4"/>
  <c r="BQ28" i="4"/>
  <c r="BQ29" i="4"/>
  <c r="BQ30" i="4"/>
  <c r="BQ31" i="4"/>
  <c r="BQ32" i="4"/>
  <c r="BQ33" i="4"/>
  <c r="BQ34" i="4"/>
  <c r="BQ35" i="4"/>
  <c r="BQ36" i="4"/>
  <c r="BQ37" i="4"/>
  <c r="BM38" i="4"/>
  <c r="BN38" i="4"/>
  <c r="BO38" i="4"/>
  <c r="BP38" i="4"/>
  <c r="BQ38" i="4"/>
  <c r="BQ39" i="4"/>
  <c r="BQ40" i="4"/>
  <c r="BQ41" i="4"/>
  <c r="BQ42" i="4"/>
  <c r="BQ43" i="4"/>
  <c r="BG15" i="4"/>
  <c r="BG16" i="4"/>
  <c r="BG17" i="4"/>
  <c r="BG18" i="4"/>
  <c r="BG19" i="4"/>
  <c r="BC20" i="4"/>
  <c r="BD20" i="4"/>
  <c r="BE20" i="4"/>
  <c r="BF20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C38" i="4"/>
  <c r="BD38" i="4"/>
  <c r="BE38" i="4"/>
  <c r="BF38" i="4"/>
  <c r="BG38" i="4"/>
  <c r="BG39" i="4"/>
  <c r="BG40" i="4"/>
  <c r="BG41" i="4"/>
  <c r="BG42" i="4"/>
  <c r="BG43" i="4"/>
  <c r="AW15" i="4"/>
  <c r="AW16" i="4"/>
  <c r="AW17" i="4"/>
  <c r="AW18" i="4"/>
  <c r="AW19" i="4"/>
  <c r="AS20" i="4"/>
  <c r="AT20" i="4"/>
  <c r="AU20" i="4"/>
  <c r="AV20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S38" i="4"/>
  <c r="AT38" i="4"/>
  <c r="AU38" i="4"/>
  <c r="AV38" i="4"/>
  <c r="AW38" i="4"/>
  <c r="AW39" i="4"/>
  <c r="AW40" i="4"/>
  <c r="AW41" i="4"/>
  <c r="AW42" i="4"/>
  <c r="AW43" i="4"/>
  <c r="AM15" i="4"/>
  <c r="AM16" i="4"/>
  <c r="AM17" i="4"/>
  <c r="AM18" i="4"/>
  <c r="AM19" i="4"/>
  <c r="AI20" i="4"/>
  <c r="AJ20" i="4"/>
  <c r="AK20" i="4"/>
  <c r="AL20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I38" i="4"/>
  <c r="AJ38" i="4"/>
  <c r="AK38" i="4"/>
  <c r="AL38" i="4"/>
  <c r="AM38" i="4"/>
  <c r="AM39" i="4"/>
  <c r="AM40" i="4"/>
  <c r="AM41" i="4"/>
  <c r="AM42" i="4"/>
  <c r="AM43" i="4"/>
  <c r="AC15" i="4"/>
  <c r="AC16" i="4"/>
  <c r="AC17" i="4"/>
  <c r="AC18" i="4"/>
  <c r="AC19" i="4"/>
  <c r="Y20" i="4"/>
  <c r="Z20" i="4"/>
  <c r="AA20" i="4"/>
  <c r="AB20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Y38" i="4"/>
  <c r="Z38" i="4"/>
  <c r="AA38" i="4"/>
  <c r="AB38" i="4"/>
  <c r="AC38" i="4"/>
  <c r="AC39" i="4"/>
  <c r="AC40" i="4"/>
  <c r="AC41" i="4"/>
  <c r="AC42" i="4"/>
  <c r="AC43" i="4"/>
  <c r="S15" i="4"/>
  <c r="S16" i="4"/>
  <c r="S17" i="4"/>
  <c r="S18" i="4"/>
  <c r="S19" i="4"/>
  <c r="O20" i="4"/>
  <c r="P20" i="4"/>
  <c r="Q20" i="4"/>
  <c r="R20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O38" i="4"/>
  <c r="P38" i="4"/>
  <c r="Q38" i="4"/>
  <c r="R38" i="4"/>
  <c r="S38" i="4"/>
  <c r="S39" i="4"/>
  <c r="S40" i="4"/>
  <c r="S41" i="4"/>
  <c r="S42" i="4"/>
  <c r="S43" i="4"/>
  <c r="I15" i="4" l="1"/>
  <c r="I16" i="4"/>
  <c r="I17" i="4"/>
  <c r="I18" i="4"/>
  <c r="I19" i="4"/>
  <c r="E20" i="4"/>
  <c r="F20" i="4"/>
  <c r="G20" i="4"/>
  <c r="H20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E38" i="4"/>
  <c r="F38" i="4"/>
  <c r="G38" i="4"/>
  <c r="H38" i="4"/>
  <c r="I38" i="4"/>
  <c r="I39" i="4"/>
  <c r="I40" i="4"/>
  <c r="I41" i="4"/>
  <c r="I42" i="4"/>
  <c r="I43" i="4"/>
  <c r="CB13" i="4"/>
  <c r="CA13" i="4"/>
  <c r="BZ13" i="4"/>
  <c r="BY13" i="4"/>
  <c r="BX13" i="4"/>
  <c r="BW13" i="4"/>
  <c r="BV13" i="4"/>
  <c r="BR13" i="4"/>
  <c r="BQ13" i="4"/>
  <c r="BP13" i="4"/>
  <c r="BO13" i="4"/>
  <c r="BN13" i="4"/>
  <c r="BM13" i="4"/>
  <c r="BL13" i="4"/>
  <c r="BH13" i="4"/>
  <c r="BG13" i="4"/>
  <c r="BF13" i="4"/>
  <c r="BE13" i="4"/>
  <c r="BD13" i="4"/>
  <c r="BC13" i="4"/>
  <c r="BB13" i="4"/>
  <c r="AX13" i="4"/>
  <c r="AW13" i="4"/>
  <c r="AV13" i="4"/>
  <c r="AU13" i="4"/>
  <c r="AT13" i="4"/>
  <c r="AS13" i="4"/>
  <c r="AR13" i="4"/>
  <c r="AN13" i="4"/>
  <c r="AM13" i="4"/>
  <c r="AL13" i="4"/>
  <c r="AK13" i="4"/>
  <c r="AJ13" i="4"/>
  <c r="AI13" i="4"/>
  <c r="AH13" i="4"/>
  <c r="AD13" i="4"/>
  <c r="AC13" i="4"/>
  <c r="AB13" i="4"/>
  <c r="AA13" i="4"/>
  <c r="Z13" i="4"/>
  <c r="Y13" i="4"/>
  <c r="X13" i="4"/>
  <c r="T13" i="4"/>
  <c r="S13" i="4"/>
  <c r="R13" i="4"/>
  <c r="Q13" i="4"/>
  <c r="P13" i="4"/>
  <c r="O13" i="4"/>
  <c r="N13" i="4"/>
  <c r="J13" i="4"/>
  <c r="I13" i="4"/>
  <c r="H13" i="4"/>
  <c r="G13" i="4"/>
  <c r="F13" i="4"/>
  <c r="E13" i="4"/>
  <c r="D13" i="4"/>
  <c r="F13" i="2" s="1"/>
  <c r="BK43" i="4"/>
  <c r="BK42" i="4"/>
  <c r="BK41" i="4"/>
  <c r="BK40" i="4"/>
  <c r="BK39" i="4"/>
  <c r="BK38" i="4"/>
  <c r="BK37" i="4"/>
  <c r="BK36" i="4"/>
  <c r="BK35" i="4"/>
  <c r="BK34" i="4"/>
  <c r="BK33" i="4"/>
  <c r="BK32" i="4"/>
  <c r="BK31" i="4"/>
  <c r="BK30" i="4"/>
  <c r="BK29" i="4"/>
  <c r="BK28" i="4"/>
  <c r="BK27" i="4"/>
  <c r="BK26" i="4"/>
  <c r="BK25" i="4"/>
  <c r="BK24" i="4"/>
  <c r="BK23" i="4"/>
  <c r="BK22" i="4"/>
  <c r="BK21" i="4"/>
  <c r="BK20" i="4"/>
  <c r="BK19" i="4"/>
  <c r="BK18" i="4"/>
  <c r="BK17" i="4"/>
  <c r="BK16" i="4"/>
  <c r="BK15" i="4"/>
  <c r="BQ14" i="4"/>
  <c r="BK14" i="4"/>
  <c r="BA43" i="4"/>
  <c r="BA42" i="4"/>
  <c r="BA41" i="4"/>
  <c r="BA40" i="4"/>
  <c r="BA39" i="4"/>
  <c r="BA38" i="4"/>
  <c r="BA37" i="4"/>
  <c r="BA36" i="4"/>
  <c r="BA35" i="4"/>
  <c r="BA34" i="4"/>
  <c r="BA33" i="4"/>
  <c r="BA32" i="4"/>
  <c r="BA31" i="4"/>
  <c r="BA30" i="4"/>
  <c r="BA29" i="4"/>
  <c r="BA28" i="4"/>
  <c r="BA27" i="4"/>
  <c r="BA26" i="4"/>
  <c r="BA25" i="4"/>
  <c r="BA24" i="4"/>
  <c r="BA23" i="4"/>
  <c r="BA22" i="4"/>
  <c r="BA21" i="4"/>
  <c r="BA20" i="4"/>
  <c r="BA19" i="4"/>
  <c r="BA18" i="4"/>
  <c r="BA17" i="4"/>
  <c r="BA16" i="4"/>
  <c r="BA15" i="4"/>
  <c r="BG14" i="4"/>
  <c r="BA14" i="4"/>
  <c r="BD14" i="4" s="1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W14" i="4"/>
  <c r="AQ14" i="4"/>
  <c r="AV14" i="4" s="1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M14" i="4"/>
  <c r="AG1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AC14" i="4"/>
  <c r="W1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S14" i="4"/>
  <c r="M14" i="4"/>
  <c r="Q14" i="4" s="1"/>
  <c r="BN14" i="4" l="1"/>
  <c r="BM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Q19" i="4"/>
  <c r="R19" i="4"/>
  <c r="O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Y14" i="4"/>
  <c r="Y15" i="4"/>
  <c r="Y16" i="4"/>
  <c r="Y17" i="4"/>
  <c r="Y18" i="4"/>
  <c r="Y19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9" i="4"/>
  <c r="Y40" i="4"/>
  <c r="Y41" i="4"/>
  <c r="Y42" i="4"/>
  <c r="Y43" i="4"/>
  <c r="AA15" i="4"/>
  <c r="AB15" i="4"/>
  <c r="AA16" i="4"/>
  <c r="AB16" i="4"/>
  <c r="AA17" i="4"/>
  <c r="AB17" i="4"/>
  <c r="AA18" i="4"/>
  <c r="AB18" i="4"/>
  <c r="AA19" i="4"/>
  <c r="AB19" i="4"/>
  <c r="AA21" i="4"/>
  <c r="AB21" i="4"/>
  <c r="AA22" i="4"/>
  <c r="AB22" i="4"/>
  <c r="AA23" i="4"/>
  <c r="AB23" i="4"/>
  <c r="AA24" i="4"/>
  <c r="AB24" i="4"/>
  <c r="AA25" i="4"/>
  <c r="AB25" i="4"/>
  <c r="AA26" i="4"/>
  <c r="AB26" i="4"/>
  <c r="AA27" i="4"/>
  <c r="AB27" i="4"/>
  <c r="AA28" i="4"/>
  <c r="AB28" i="4"/>
  <c r="AA29" i="4"/>
  <c r="AB29" i="4"/>
  <c r="AA30" i="4"/>
  <c r="AB30" i="4"/>
  <c r="AA31" i="4"/>
  <c r="AB31" i="4"/>
  <c r="AA32" i="4"/>
  <c r="AB32" i="4"/>
  <c r="AA33" i="4"/>
  <c r="AB33" i="4"/>
  <c r="AA34" i="4"/>
  <c r="AB34" i="4"/>
  <c r="AA35" i="4"/>
  <c r="AB35" i="4"/>
  <c r="AA36" i="4"/>
  <c r="AB36" i="4"/>
  <c r="AA37" i="4"/>
  <c r="AB37" i="4"/>
  <c r="AA39" i="4"/>
  <c r="AB39" i="4"/>
  <c r="AA40" i="4"/>
  <c r="AB40" i="4"/>
  <c r="AA41" i="4"/>
  <c r="AB41" i="4"/>
  <c r="AA42" i="4"/>
  <c r="AB42" i="4"/>
  <c r="AA43" i="4"/>
  <c r="AB43" i="4"/>
  <c r="AI15" i="4"/>
  <c r="AJ15" i="4"/>
  <c r="AK15" i="4"/>
  <c r="AL15" i="4"/>
  <c r="AI16" i="4"/>
  <c r="AJ16" i="4"/>
  <c r="AK16" i="4"/>
  <c r="AL16" i="4"/>
  <c r="AI17" i="4"/>
  <c r="AJ17" i="4"/>
  <c r="AK17" i="4"/>
  <c r="AL17" i="4"/>
  <c r="AI18" i="4"/>
  <c r="AK18" i="4"/>
  <c r="AL18" i="4"/>
  <c r="AI19" i="4"/>
  <c r="AK19" i="4"/>
  <c r="AL19" i="4"/>
  <c r="AI21" i="4"/>
  <c r="AJ21" i="4"/>
  <c r="AK21" i="4"/>
  <c r="AL21" i="4"/>
  <c r="AI22" i="4"/>
  <c r="AJ22" i="4"/>
  <c r="AK22" i="4"/>
  <c r="AL22" i="4"/>
  <c r="AI23" i="4"/>
  <c r="AJ23" i="4"/>
  <c r="AK23" i="4"/>
  <c r="AL23" i="4"/>
  <c r="AI24" i="4"/>
  <c r="AJ24" i="4"/>
  <c r="AK24" i="4"/>
  <c r="AL24" i="4"/>
  <c r="AI25" i="4"/>
  <c r="AK25" i="4"/>
  <c r="AL25" i="4"/>
  <c r="AI26" i="4"/>
  <c r="AJ26" i="4"/>
  <c r="AK26" i="4"/>
  <c r="AL26" i="4"/>
  <c r="AI27" i="4"/>
  <c r="AJ27" i="4"/>
  <c r="AK27" i="4"/>
  <c r="AL27" i="4"/>
  <c r="AI28" i="4"/>
  <c r="AJ28" i="4"/>
  <c r="AK28" i="4"/>
  <c r="AL28" i="4"/>
  <c r="AI29" i="4"/>
  <c r="AJ29" i="4"/>
  <c r="AK29" i="4"/>
  <c r="AL29" i="4"/>
  <c r="AI30" i="4"/>
  <c r="AJ30" i="4"/>
  <c r="AK30" i="4"/>
  <c r="AL30" i="4"/>
  <c r="AI31" i="4"/>
  <c r="AK31" i="4"/>
  <c r="AL31" i="4"/>
  <c r="AI32" i="4"/>
  <c r="AJ32" i="4" s="1"/>
  <c r="AK32" i="4"/>
  <c r="AL32" i="4"/>
  <c r="AI33" i="4"/>
  <c r="AJ33" i="4"/>
  <c r="AK33" i="4"/>
  <c r="AL33" i="4"/>
  <c r="AI34" i="4"/>
  <c r="AJ34" i="4"/>
  <c r="AK34" i="4"/>
  <c r="AL34" i="4"/>
  <c r="AI35" i="4"/>
  <c r="AJ35" i="4"/>
  <c r="AK35" i="4"/>
  <c r="AL35" i="4"/>
  <c r="AI36" i="4"/>
  <c r="AJ36" i="4"/>
  <c r="AK36" i="4"/>
  <c r="AL36" i="4"/>
  <c r="AI37" i="4"/>
  <c r="AJ37" i="4"/>
  <c r="AK37" i="4"/>
  <c r="AL37" i="4"/>
  <c r="AI39" i="4"/>
  <c r="AJ39" i="4"/>
  <c r="AK39" i="4"/>
  <c r="AL39" i="4"/>
  <c r="AI40" i="4"/>
  <c r="AJ40" i="4"/>
  <c r="AK40" i="4"/>
  <c r="AL40" i="4"/>
  <c r="AI41" i="4"/>
  <c r="AJ41" i="4"/>
  <c r="AK41" i="4"/>
  <c r="AL41" i="4"/>
  <c r="AI42" i="4"/>
  <c r="AJ42" i="4"/>
  <c r="AK42" i="4"/>
  <c r="AL42" i="4"/>
  <c r="AI43" i="4"/>
  <c r="AJ43" i="4"/>
  <c r="AK43" i="4"/>
  <c r="AL43" i="4"/>
  <c r="AS15" i="4"/>
  <c r="AT15" i="4"/>
  <c r="AU15" i="4"/>
  <c r="AV15" i="4"/>
  <c r="AS16" i="4"/>
  <c r="AT16" i="4"/>
  <c r="AU16" i="4"/>
  <c r="AV16" i="4"/>
  <c r="AS17" i="4"/>
  <c r="AT17" i="4"/>
  <c r="AU17" i="4"/>
  <c r="AV17" i="4"/>
  <c r="AS18" i="4"/>
  <c r="AT18" i="4"/>
  <c r="AU18" i="4"/>
  <c r="AV18" i="4"/>
  <c r="AS19" i="4"/>
  <c r="AU19" i="4"/>
  <c r="AV19" i="4"/>
  <c r="AS21" i="4"/>
  <c r="AT21" i="4" s="1"/>
  <c r="AU21" i="4"/>
  <c r="AV21" i="4"/>
  <c r="AS22" i="4"/>
  <c r="AT22" i="4"/>
  <c r="AU22" i="4"/>
  <c r="AV22" i="4"/>
  <c r="AS23" i="4"/>
  <c r="AT23" i="4"/>
  <c r="AU23" i="4"/>
  <c r="AV23" i="4"/>
  <c r="AS24" i="4"/>
  <c r="AT24" i="4"/>
  <c r="AU24" i="4"/>
  <c r="AV24" i="4"/>
  <c r="AS25" i="4"/>
  <c r="AU25" i="4"/>
  <c r="AV25" i="4"/>
  <c r="AS26" i="4"/>
  <c r="AT26" i="4" s="1"/>
  <c r="AU26" i="4"/>
  <c r="AV26" i="4"/>
  <c r="AS27" i="4"/>
  <c r="AU27" i="4"/>
  <c r="AV27" i="4"/>
  <c r="AS28" i="4"/>
  <c r="AT28" i="4"/>
  <c r="AU28" i="4"/>
  <c r="AV28" i="4"/>
  <c r="AS29" i="4"/>
  <c r="AT29" i="4"/>
  <c r="AU29" i="4"/>
  <c r="AV29" i="4"/>
  <c r="AS30" i="4"/>
  <c r="AT30" i="4"/>
  <c r="AU30" i="4"/>
  <c r="AV30" i="4"/>
  <c r="AS31" i="4"/>
  <c r="AU31" i="4"/>
  <c r="AV31" i="4"/>
  <c r="AS32" i="4"/>
  <c r="AT32" i="4"/>
  <c r="AU32" i="4"/>
  <c r="AV32" i="4"/>
  <c r="AS33" i="4"/>
  <c r="AU33" i="4"/>
  <c r="AV33" i="4"/>
  <c r="AS34" i="4"/>
  <c r="AT34" i="4"/>
  <c r="AU34" i="4"/>
  <c r="AV34" i="4"/>
  <c r="AS35" i="4"/>
  <c r="AU35" i="4"/>
  <c r="AV35" i="4"/>
  <c r="AS36" i="4"/>
  <c r="AT36" i="4"/>
  <c r="AU36" i="4"/>
  <c r="AV36" i="4"/>
  <c r="AS37" i="4"/>
  <c r="AT37" i="4"/>
  <c r="AU37" i="4"/>
  <c r="AV37" i="4"/>
  <c r="AS39" i="4"/>
  <c r="AU39" i="4"/>
  <c r="AV39" i="4"/>
  <c r="AS40" i="4"/>
  <c r="AT40" i="4"/>
  <c r="AU40" i="4"/>
  <c r="AV40" i="4"/>
  <c r="AS41" i="4"/>
  <c r="AU41" i="4"/>
  <c r="AV41" i="4"/>
  <c r="AS42" i="4"/>
  <c r="AT42" i="4"/>
  <c r="AU42" i="4"/>
  <c r="AV42" i="4"/>
  <c r="AS43" i="4"/>
  <c r="AT43" i="4"/>
  <c r="AU43" i="4"/>
  <c r="AV43" i="4"/>
  <c r="BC15" i="4"/>
  <c r="BD15" i="4"/>
  <c r="BE15" i="4"/>
  <c r="BF15" i="4"/>
  <c r="BC16" i="4"/>
  <c r="BD16" i="4"/>
  <c r="BE16" i="4"/>
  <c r="BF16" i="4"/>
  <c r="BC17" i="4"/>
  <c r="BD17" i="4"/>
  <c r="BE17" i="4"/>
  <c r="BF17" i="4"/>
  <c r="BC18" i="4"/>
  <c r="BD18" i="4"/>
  <c r="BE18" i="4"/>
  <c r="BF18" i="4"/>
  <c r="BC19" i="4"/>
  <c r="BD19" i="4"/>
  <c r="BE19" i="4"/>
  <c r="BF19" i="4"/>
  <c r="BC21" i="4"/>
  <c r="BD21" i="4"/>
  <c r="BE21" i="4"/>
  <c r="BF21" i="4"/>
  <c r="BC22" i="4"/>
  <c r="BD22" i="4"/>
  <c r="BE22" i="4"/>
  <c r="BF22" i="4"/>
  <c r="BC23" i="4"/>
  <c r="BD23" i="4"/>
  <c r="BE23" i="4"/>
  <c r="BF23" i="4"/>
  <c r="BC24" i="4"/>
  <c r="BD24" i="4"/>
  <c r="BE24" i="4"/>
  <c r="BF24" i="4"/>
  <c r="BC25" i="4"/>
  <c r="BD25" i="4"/>
  <c r="BE25" i="4"/>
  <c r="BF25" i="4"/>
  <c r="BC26" i="4"/>
  <c r="BD26" i="4"/>
  <c r="BE26" i="4"/>
  <c r="BF26" i="4"/>
  <c r="BC27" i="4"/>
  <c r="BD27" i="4"/>
  <c r="BE27" i="4"/>
  <c r="BF27" i="4"/>
  <c r="BC28" i="4"/>
  <c r="BD28" i="4"/>
  <c r="BE28" i="4"/>
  <c r="BF28" i="4"/>
  <c r="BC29" i="4"/>
  <c r="BD29" i="4"/>
  <c r="BE29" i="4"/>
  <c r="BF29" i="4"/>
  <c r="BC30" i="4"/>
  <c r="BD30" i="4"/>
  <c r="BE30" i="4"/>
  <c r="BF30" i="4"/>
  <c r="BC31" i="4"/>
  <c r="BD31" i="4"/>
  <c r="BE31" i="4"/>
  <c r="BF31" i="4"/>
  <c r="BC32" i="4"/>
  <c r="BD32" i="4"/>
  <c r="BE32" i="4"/>
  <c r="BF32" i="4"/>
  <c r="BC33" i="4"/>
  <c r="BD33" i="4"/>
  <c r="BE33" i="4"/>
  <c r="BF33" i="4"/>
  <c r="BC34" i="4"/>
  <c r="BD34" i="4"/>
  <c r="BE34" i="4"/>
  <c r="BF34" i="4"/>
  <c r="BC35" i="4"/>
  <c r="BD35" i="4"/>
  <c r="BE35" i="4"/>
  <c r="BF35" i="4"/>
  <c r="BC36" i="4"/>
  <c r="BD36" i="4"/>
  <c r="BE36" i="4"/>
  <c r="BF36" i="4"/>
  <c r="BC37" i="4"/>
  <c r="BD37" i="4"/>
  <c r="BE37" i="4"/>
  <c r="BF37" i="4"/>
  <c r="BC39" i="4"/>
  <c r="BD39" i="4"/>
  <c r="BE39" i="4"/>
  <c r="BF39" i="4"/>
  <c r="BC40" i="4"/>
  <c r="BD40" i="4"/>
  <c r="BE40" i="4"/>
  <c r="BF40" i="4"/>
  <c r="BC41" i="4"/>
  <c r="BD41" i="4"/>
  <c r="BE41" i="4"/>
  <c r="BF41" i="4"/>
  <c r="BC42" i="4"/>
  <c r="BD42" i="4"/>
  <c r="BE42" i="4"/>
  <c r="BF42" i="4"/>
  <c r="BC43" i="4"/>
  <c r="BD43" i="4"/>
  <c r="BE43" i="4"/>
  <c r="BF43" i="4"/>
  <c r="BM15" i="4"/>
  <c r="BN15" i="4"/>
  <c r="BO15" i="4"/>
  <c r="BP15" i="4"/>
  <c r="BM16" i="4"/>
  <c r="BN16" i="4"/>
  <c r="BO16" i="4"/>
  <c r="BP16" i="4"/>
  <c r="BM17" i="4"/>
  <c r="BN17" i="4"/>
  <c r="BO17" i="4"/>
  <c r="BP17" i="4"/>
  <c r="BM18" i="4"/>
  <c r="BO18" i="4"/>
  <c r="BP18" i="4"/>
  <c r="BM19" i="4"/>
  <c r="BN19" i="4"/>
  <c r="BO19" i="4"/>
  <c r="BP19" i="4"/>
  <c r="BM21" i="4"/>
  <c r="BO21" i="4"/>
  <c r="BP21" i="4"/>
  <c r="BM22" i="4"/>
  <c r="BN22" i="4"/>
  <c r="BO22" i="4"/>
  <c r="BP22" i="4"/>
  <c r="BM23" i="4"/>
  <c r="BN23" i="4"/>
  <c r="BO23" i="4"/>
  <c r="BP23" i="4"/>
  <c r="BM24" i="4"/>
  <c r="BN24" i="4"/>
  <c r="BO24" i="4"/>
  <c r="BP24" i="4"/>
  <c r="BM25" i="4"/>
  <c r="BN25" i="4"/>
  <c r="BO25" i="4"/>
  <c r="BP25" i="4"/>
  <c r="BM26" i="4"/>
  <c r="BO26" i="4"/>
  <c r="BP26" i="4"/>
  <c r="BM27" i="4"/>
  <c r="BO27" i="4"/>
  <c r="BP27" i="4"/>
  <c r="BM28" i="4"/>
  <c r="BO28" i="4"/>
  <c r="BP28" i="4"/>
  <c r="BM29" i="4"/>
  <c r="BN29" i="4"/>
  <c r="BO29" i="4"/>
  <c r="BP29" i="4"/>
  <c r="BM30" i="4"/>
  <c r="BN30" i="4"/>
  <c r="BO30" i="4"/>
  <c r="BP30" i="4"/>
  <c r="BM31" i="4"/>
  <c r="BN31" i="4"/>
  <c r="BO31" i="4"/>
  <c r="BP31" i="4"/>
  <c r="BM32" i="4"/>
  <c r="BN32" i="4"/>
  <c r="BO32" i="4"/>
  <c r="BP32" i="4"/>
  <c r="BM33" i="4"/>
  <c r="BO33" i="4"/>
  <c r="BP33" i="4"/>
  <c r="BM34" i="4"/>
  <c r="BO34" i="4"/>
  <c r="BP34" i="4"/>
  <c r="BM35" i="4"/>
  <c r="BO35" i="4"/>
  <c r="BP35" i="4"/>
  <c r="BM36" i="4"/>
  <c r="BN36" i="4"/>
  <c r="BO36" i="4"/>
  <c r="BP36" i="4"/>
  <c r="BM37" i="4"/>
  <c r="BN37" i="4"/>
  <c r="BO37" i="4"/>
  <c r="BP37" i="4"/>
  <c r="BM39" i="4"/>
  <c r="BN39" i="4"/>
  <c r="BO39" i="4"/>
  <c r="BP39" i="4"/>
  <c r="BM40" i="4"/>
  <c r="BN40" i="4"/>
  <c r="BO40" i="4"/>
  <c r="BP40" i="4"/>
  <c r="BM41" i="4"/>
  <c r="BO41" i="4"/>
  <c r="BP41" i="4"/>
  <c r="BM42" i="4"/>
  <c r="BO42" i="4"/>
  <c r="BP42" i="4"/>
  <c r="BM43" i="4"/>
  <c r="BN43" i="4"/>
  <c r="BO43" i="4"/>
  <c r="BP43" i="4"/>
  <c r="AL14" i="4"/>
  <c r="AK14" i="4"/>
  <c r="AI14" i="4"/>
  <c r="BE14" i="4"/>
  <c r="AJ14" i="4"/>
  <c r="R14" i="4"/>
  <c r="AA14" i="4"/>
  <c r="BF14" i="4"/>
  <c r="AS14" i="4"/>
  <c r="AB14" i="4"/>
  <c r="AT14" i="4"/>
  <c r="O14" i="4"/>
  <c r="BC14" i="4"/>
  <c r="P14" i="4"/>
  <c r="BO14" i="4"/>
  <c r="BP14" i="4"/>
  <c r="AU14" i="4"/>
  <c r="BU43" i="4"/>
  <c r="BU42" i="4"/>
  <c r="BU41" i="4"/>
  <c r="BU40" i="4"/>
  <c r="BU39" i="4"/>
  <c r="BU38" i="4"/>
  <c r="BW38" i="4" s="1"/>
  <c r="BU37" i="4"/>
  <c r="BU36" i="4"/>
  <c r="BU35" i="4"/>
  <c r="BU34" i="4"/>
  <c r="BU33" i="4"/>
  <c r="BU32" i="4"/>
  <c r="BU31" i="4"/>
  <c r="BU30" i="4"/>
  <c r="BU29" i="4"/>
  <c r="BU28" i="4"/>
  <c r="BU27" i="4"/>
  <c r="BU26" i="4"/>
  <c r="BU25" i="4"/>
  <c r="BU24" i="4"/>
  <c r="BU23" i="4"/>
  <c r="BU22" i="4"/>
  <c r="BU21" i="4"/>
  <c r="BU20" i="4"/>
  <c r="BU19" i="4"/>
  <c r="BU18" i="4"/>
  <c r="BU17" i="4"/>
  <c r="BU16" i="4"/>
  <c r="BU15" i="4"/>
  <c r="BU14" i="4"/>
  <c r="BX10" i="4"/>
  <c r="BX14" i="4" l="1"/>
  <c r="BW14" i="4"/>
  <c r="BZ14" i="4"/>
  <c r="BY14" i="4"/>
  <c r="BZ15" i="4"/>
  <c r="BY15" i="4"/>
  <c r="BX15" i="4"/>
  <c r="BW15" i="4"/>
  <c r="BZ16" i="4"/>
  <c r="BY16" i="4"/>
  <c r="BX16" i="4"/>
  <c r="BW16" i="4"/>
  <c r="BZ17" i="4"/>
  <c r="BY17" i="4"/>
  <c r="BX17" i="4"/>
  <c r="BW17" i="4"/>
  <c r="BZ18" i="4"/>
  <c r="BY18" i="4"/>
  <c r="BX18" i="4"/>
  <c r="BW18" i="4"/>
  <c r="BZ19" i="4"/>
  <c r="BY19" i="4"/>
  <c r="BX19" i="4"/>
  <c r="BW19" i="4"/>
  <c r="BZ21" i="4"/>
  <c r="BY21" i="4"/>
  <c r="BX21" i="4"/>
  <c r="BW21" i="4"/>
  <c r="BZ22" i="4"/>
  <c r="BY22" i="4"/>
  <c r="BX22" i="4"/>
  <c r="BW22" i="4"/>
  <c r="BZ23" i="4"/>
  <c r="BY23" i="4"/>
  <c r="BX23" i="4"/>
  <c r="BW23" i="4"/>
  <c r="BZ24" i="4"/>
  <c r="BY24" i="4"/>
  <c r="BX24" i="4"/>
  <c r="BW24" i="4"/>
  <c r="BZ25" i="4"/>
  <c r="BY25" i="4"/>
  <c r="BX25" i="4"/>
  <c r="BW25" i="4"/>
  <c r="BZ26" i="4"/>
  <c r="BY26" i="4"/>
  <c r="BX26" i="4"/>
  <c r="BW26" i="4"/>
  <c r="BZ27" i="4"/>
  <c r="BY27" i="4"/>
  <c r="BX27" i="4"/>
  <c r="BW27" i="4"/>
  <c r="BZ28" i="4"/>
  <c r="BY28" i="4"/>
  <c r="BX28" i="4"/>
  <c r="BW28" i="4"/>
  <c r="BZ29" i="4"/>
  <c r="BY29" i="4"/>
  <c r="BX29" i="4"/>
  <c r="BW29" i="4"/>
  <c r="BZ30" i="4"/>
  <c r="BY30" i="4"/>
  <c r="BX30" i="4"/>
  <c r="BW30" i="4"/>
  <c r="BZ31" i="4"/>
  <c r="BY31" i="4"/>
  <c r="BX31" i="4"/>
  <c r="BW31" i="4"/>
  <c r="BZ32" i="4"/>
  <c r="BY32" i="4"/>
  <c r="BX32" i="4"/>
  <c r="BW32" i="4"/>
  <c r="BZ33" i="4"/>
  <c r="BY33" i="4"/>
  <c r="BX33" i="4"/>
  <c r="BW33" i="4"/>
  <c r="BZ34" i="4"/>
  <c r="BY34" i="4"/>
  <c r="BX34" i="4"/>
  <c r="BW34" i="4"/>
  <c r="BZ35" i="4"/>
  <c r="BY35" i="4"/>
  <c r="BX35" i="4"/>
  <c r="BW35" i="4"/>
  <c r="BZ36" i="4"/>
  <c r="BY36" i="4"/>
  <c r="BX36" i="4"/>
  <c r="BW36" i="4"/>
  <c r="BZ37" i="4"/>
  <c r="BY37" i="4"/>
  <c r="BX37" i="4"/>
  <c r="BW37" i="4"/>
  <c r="BZ39" i="4"/>
  <c r="BY39" i="4"/>
  <c r="BX39" i="4"/>
  <c r="BW39" i="4"/>
  <c r="BZ40" i="4"/>
  <c r="BY40" i="4"/>
  <c r="BX40" i="4"/>
  <c r="BW40" i="4"/>
  <c r="BZ41" i="4"/>
  <c r="BY41" i="4"/>
  <c r="BX41" i="4"/>
  <c r="BW41" i="4"/>
  <c r="BZ42" i="4"/>
  <c r="BY42" i="4"/>
  <c r="BX42" i="4"/>
  <c r="BW42" i="4"/>
  <c r="BZ43" i="4"/>
  <c r="BY43" i="4"/>
  <c r="BX43" i="4"/>
  <c r="BW43" i="4"/>
  <c r="BN42" i="4"/>
  <c r="BN41" i="4"/>
  <c r="BN35" i="4"/>
  <c r="BN34" i="4"/>
  <c r="BN33" i="4"/>
  <c r="BN28" i="4"/>
  <c r="BN27" i="4"/>
  <c r="BN26" i="4"/>
  <c r="BN21" i="4"/>
  <c r="BN18" i="4"/>
  <c r="AT41" i="4"/>
  <c r="AT39" i="4"/>
  <c r="AT35" i="4"/>
  <c r="AT33" i="4"/>
  <c r="AT31" i="4"/>
  <c r="AT27" i="4"/>
  <c r="AT25" i="4"/>
  <c r="AT19" i="4"/>
  <c r="AJ31" i="4"/>
  <c r="AJ25" i="4"/>
  <c r="AJ19" i="4"/>
  <c r="AJ18" i="4"/>
  <c r="P32" i="4"/>
  <c r="P21" i="4"/>
  <c r="P19" i="4"/>
  <c r="BN10" i="4"/>
  <c r="BD10" i="4"/>
  <c r="AT10" i="4"/>
  <c r="AJ10" i="4"/>
  <c r="P10" i="4"/>
  <c r="C16" i="4"/>
  <c r="Z16" i="4" s="1"/>
  <c r="C17" i="4"/>
  <c r="Z17" i="4" s="1"/>
  <c r="C18" i="4"/>
  <c r="Z18" i="4" s="1"/>
  <c r="C19" i="4"/>
  <c r="Z19" i="4" s="1"/>
  <c r="C20" i="4"/>
  <c r="C21" i="4"/>
  <c r="Z21" i="4" s="1"/>
  <c r="C22" i="4"/>
  <c r="Z22" i="4" s="1"/>
  <c r="C23" i="4"/>
  <c r="Z23" i="4" s="1"/>
  <c r="C24" i="4"/>
  <c r="Z24" i="4" s="1"/>
  <c r="C25" i="4"/>
  <c r="Z25" i="4" s="1"/>
  <c r="C26" i="4"/>
  <c r="Z26" i="4" s="1"/>
  <c r="C27" i="4"/>
  <c r="Z27" i="4" s="1"/>
  <c r="C28" i="4"/>
  <c r="Z28" i="4" s="1"/>
  <c r="C29" i="4"/>
  <c r="Z29" i="4" s="1"/>
  <c r="C30" i="4"/>
  <c r="Z30" i="4" s="1"/>
  <c r="C31" i="4"/>
  <c r="Z31" i="4" s="1"/>
  <c r="C32" i="4"/>
  <c r="Z32" i="4" s="1"/>
  <c r="C33" i="4"/>
  <c r="Z33" i="4" s="1"/>
  <c r="C34" i="4"/>
  <c r="Z34" i="4" s="1"/>
  <c r="C35" i="4"/>
  <c r="Z35" i="4" s="1"/>
  <c r="C36" i="4"/>
  <c r="Z36" i="4" s="1"/>
  <c r="C37" i="4"/>
  <c r="Z37" i="4" s="1"/>
  <c r="C38" i="4"/>
  <c r="C39" i="4"/>
  <c r="Z39" i="4" s="1"/>
  <c r="C40" i="4"/>
  <c r="Z40" i="4" s="1"/>
  <c r="C41" i="4"/>
  <c r="Z41" i="4" s="1"/>
  <c r="C42" i="4"/>
  <c r="Z42" i="4" s="1"/>
  <c r="C43" i="4"/>
  <c r="Z43" i="4" s="1"/>
  <c r="C15" i="4"/>
  <c r="Z15" i="4" s="1"/>
  <c r="E15" i="4" l="1"/>
  <c r="F15" i="4"/>
  <c r="G15" i="4"/>
  <c r="H15" i="4"/>
  <c r="E43" i="4"/>
  <c r="F43" i="4"/>
  <c r="G43" i="4"/>
  <c r="H43" i="4"/>
  <c r="E42" i="4"/>
  <c r="F42" i="4"/>
  <c r="G42" i="4"/>
  <c r="H42" i="4"/>
  <c r="E41" i="4"/>
  <c r="F41" i="4"/>
  <c r="G41" i="4"/>
  <c r="H41" i="4"/>
  <c r="E40" i="4"/>
  <c r="F40" i="4"/>
  <c r="G40" i="4"/>
  <c r="H40" i="4"/>
  <c r="E39" i="4"/>
  <c r="F39" i="4"/>
  <c r="G39" i="4"/>
  <c r="H39" i="4"/>
  <c r="E37" i="4"/>
  <c r="F37" i="4"/>
  <c r="G37" i="4"/>
  <c r="H37" i="4"/>
  <c r="E36" i="4"/>
  <c r="F36" i="4"/>
  <c r="G36" i="4"/>
  <c r="H36" i="4"/>
  <c r="E35" i="4"/>
  <c r="F35" i="4"/>
  <c r="G35" i="4"/>
  <c r="H35" i="4"/>
  <c r="E34" i="4"/>
  <c r="F34" i="4"/>
  <c r="G34" i="4"/>
  <c r="H34" i="4"/>
  <c r="E33" i="4"/>
  <c r="F33" i="4"/>
  <c r="G33" i="4"/>
  <c r="H33" i="4"/>
  <c r="E32" i="4"/>
  <c r="F32" i="4"/>
  <c r="G32" i="4"/>
  <c r="H32" i="4"/>
  <c r="E31" i="4"/>
  <c r="F31" i="4"/>
  <c r="G31" i="4"/>
  <c r="H31" i="4"/>
  <c r="E30" i="4"/>
  <c r="F30" i="4"/>
  <c r="G30" i="4"/>
  <c r="H30" i="4"/>
  <c r="E29" i="4"/>
  <c r="F29" i="4"/>
  <c r="G29" i="4"/>
  <c r="H29" i="4"/>
  <c r="E28" i="4"/>
  <c r="F28" i="4"/>
  <c r="G28" i="4"/>
  <c r="H28" i="4"/>
  <c r="E27" i="4"/>
  <c r="F27" i="4" s="1"/>
  <c r="G27" i="4"/>
  <c r="H27" i="4"/>
  <c r="E26" i="4"/>
  <c r="F26" i="4" s="1"/>
  <c r="G26" i="4"/>
  <c r="H26" i="4"/>
  <c r="E25" i="4"/>
  <c r="F25" i="4"/>
  <c r="G25" i="4"/>
  <c r="H25" i="4"/>
  <c r="E24" i="4"/>
  <c r="F24" i="4"/>
  <c r="G24" i="4"/>
  <c r="H24" i="4"/>
  <c r="E23" i="4"/>
  <c r="F23" i="4"/>
  <c r="G23" i="4"/>
  <c r="H23" i="4"/>
  <c r="E22" i="4"/>
  <c r="F22" i="4"/>
  <c r="G22" i="4"/>
  <c r="H22" i="4"/>
  <c r="E21" i="4"/>
  <c r="F21" i="4"/>
  <c r="G21" i="4"/>
  <c r="H21" i="4"/>
  <c r="E19" i="4"/>
  <c r="F19" i="4"/>
  <c r="G19" i="4"/>
  <c r="H19" i="4"/>
  <c r="E18" i="4"/>
  <c r="F18" i="4"/>
  <c r="G18" i="4"/>
  <c r="H18" i="4"/>
  <c r="E17" i="4"/>
  <c r="F17" i="4" s="1"/>
  <c r="G17" i="4"/>
  <c r="H17" i="4"/>
  <c r="E16" i="4"/>
  <c r="F16" i="4"/>
  <c r="G16" i="4"/>
  <c r="H16" i="4"/>
  <c r="B15" i="5" l="1"/>
  <c r="B14" i="5"/>
  <c r="B13" i="5"/>
  <c r="B12" i="5"/>
  <c r="B11" i="5"/>
  <c r="B10" i="5"/>
  <c r="B9" i="5"/>
  <c r="I14" i="4"/>
  <c r="T20" i="4" l="1"/>
  <c r="T38" i="4"/>
  <c r="AD20" i="4"/>
  <c r="AD38" i="4"/>
  <c r="AN20" i="4"/>
  <c r="AN38" i="4"/>
  <c r="AX20" i="4"/>
  <c r="AX38" i="4"/>
  <c r="BH20" i="4"/>
  <c r="BH38" i="4"/>
  <c r="BR20" i="4"/>
  <c r="BR38" i="4"/>
  <c r="BR43" i="4"/>
  <c r="BR42" i="4"/>
  <c r="BR41" i="4"/>
  <c r="BR40" i="4"/>
  <c r="BR39" i="4"/>
  <c r="BR37" i="4"/>
  <c r="BR36" i="4"/>
  <c r="BR35" i="4"/>
  <c r="BR34" i="4"/>
  <c r="BR33" i="4"/>
  <c r="BR32" i="4"/>
  <c r="BR31" i="4"/>
  <c r="BR30" i="4"/>
  <c r="BR29" i="4"/>
  <c r="BR28" i="4"/>
  <c r="BR27" i="4"/>
  <c r="BR26" i="4"/>
  <c r="BR25" i="4"/>
  <c r="BR24" i="4"/>
  <c r="BR23" i="4"/>
  <c r="BR22" i="4"/>
  <c r="BR21" i="4"/>
  <c r="BR19" i="4"/>
  <c r="BR18" i="4"/>
  <c r="BR17" i="4"/>
  <c r="BR16" i="4"/>
  <c r="BR15" i="4"/>
  <c r="BH43" i="4"/>
  <c r="BH42" i="4"/>
  <c r="BH41" i="4"/>
  <c r="BH40" i="4"/>
  <c r="BH39" i="4"/>
  <c r="BH37" i="4"/>
  <c r="BH36" i="4"/>
  <c r="BH35" i="4"/>
  <c r="BH34" i="4"/>
  <c r="BH33" i="4"/>
  <c r="BH32" i="4"/>
  <c r="BH31" i="4"/>
  <c r="BH30" i="4"/>
  <c r="BH29" i="4"/>
  <c r="BH28" i="4"/>
  <c r="BH27" i="4"/>
  <c r="BH26" i="4"/>
  <c r="BH25" i="4"/>
  <c r="BH24" i="4"/>
  <c r="BH23" i="4"/>
  <c r="BH22" i="4"/>
  <c r="BH21" i="4"/>
  <c r="BH19" i="4"/>
  <c r="BH18" i="4"/>
  <c r="BH17" i="4"/>
  <c r="BH16" i="4"/>
  <c r="BH15" i="4"/>
  <c r="AX43" i="4"/>
  <c r="AX42" i="4"/>
  <c r="AX41" i="4"/>
  <c r="AX40" i="4"/>
  <c r="AX39" i="4"/>
  <c r="AX37" i="4"/>
  <c r="AX36" i="4"/>
  <c r="AX35" i="4"/>
  <c r="AX34" i="4"/>
  <c r="AX33" i="4"/>
  <c r="AX32" i="4"/>
  <c r="AX31" i="4"/>
  <c r="AX30" i="4"/>
  <c r="AX29" i="4"/>
  <c r="AX28" i="4"/>
  <c r="AX27" i="4"/>
  <c r="AX26" i="4"/>
  <c r="AX25" i="4"/>
  <c r="AX24" i="4"/>
  <c r="AX23" i="4"/>
  <c r="AX22" i="4"/>
  <c r="AX21" i="4"/>
  <c r="AX19" i="4"/>
  <c r="AX18" i="4"/>
  <c r="AX17" i="4"/>
  <c r="AX16" i="4"/>
  <c r="AX15" i="4"/>
  <c r="AN43" i="4"/>
  <c r="AN42" i="4"/>
  <c r="AN41" i="4"/>
  <c r="AN40" i="4"/>
  <c r="AN39" i="4"/>
  <c r="AN37" i="4"/>
  <c r="AN36" i="4"/>
  <c r="AN35" i="4"/>
  <c r="AN34" i="4"/>
  <c r="AN33" i="4"/>
  <c r="AN32" i="4"/>
  <c r="AN31" i="4"/>
  <c r="AN30" i="4"/>
  <c r="AN29" i="4"/>
  <c r="AN28" i="4"/>
  <c r="AN27" i="4"/>
  <c r="AN26" i="4"/>
  <c r="AN25" i="4"/>
  <c r="AN24" i="4"/>
  <c r="AN23" i="4"/>
  <c r="AN22" i="4"/>
  <c r="AN21" i="4"/>
  <c r="AN19" i="4"/>
  <c r="AN18" i="4"/>
  <c r="AN17" i="4"/>
  <c r="AN16" i="4"/>
  <c r="AN15" i="4"/>
  <c r="AD39" i="4"/>
  <c r="AD43" i="4"/>
  <c r="AD42" i="4"/>
  <c r="AD41" i="4"/>
  <c r="AD40" i="4"/>
  <c r="AD37" i="4"/>
  <c r="AD36" i="4"/>
  <c r="AD35" i="4"/>
  <c r="AD34" i="4"/>
  <c r="AD33" i="4"/>
  <c r="AD32" i="4"/>
  <c r="AD31" i="4"/>
  <c r="AD30" i="4"/>
  <c r="AD29" i="4"/>
  <c r="AD27" i="4"/>
  <c r="AD26" i="4"/>
  <c r="AD25" i="4"/>
  <c r="AD24" i="4"/>
  <c r="AD23" i="4"/>
  <c r="AD22" i="4"/>
  <c r="AD21" i="4"/>
  <c r="AD19" i="4"/>
  <c r="AD18" i="4"/>
  <c r="AD17" i="4"/>
  <c r="AD16" i="4"/>
  <c r="AD15" i="4"/>
  <c r="T43" i="4"/>
  <c r="T42" i="4"/>
  <c r="T41" i="4"/>
  <c r="T40" i="4"/>
  <c r="T39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19" i="4"/>
  <c r="T18" i="4"/>
  <c r="T17" i="4"/>
  <c r="T16" i="4"/>
  <c r="T15" i="4"/>
  <c r="AD28" i="4"/>
  <c r="T14" i="4"/>
  <c r="BR14" i="4"/>
  <c r="AX14" i="4"/>
  <c r="BH14" i="4"/>
  <c r="AN14" i="4"/>
  <c r="CB14" i="4"/>
  <c r="CB15" i="4"/>
  <c r="CB16" i="4"/>
  <c r="CB17" i="4"/>
  <c r="CB18" i="4"/>
  <c r="CB19" i="4"/>
  <c r="CB20" i="4"/>
  <c r="CB21" i="4"/>
  <c r="CB22" i="4"/>
  <c r="CB23" i="4"/>
  <c r="CB24" i="4"/>
  <c r="CB25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J38" i="4"/>
  <c r="J34" i="4"/>
  <c r="J20" i="4"/>
  <c r="J42" i="4"/>
  <c r="J26" i="4"/>
  <c r="J27" i="4"/>
  <c r="J43" i="4"/>
  <c r="J35" i="4"/>
  <c r="J18" i="4"/>
  <c r="J19" i="4"/>
  <c r="J21" i="4"/>
  <c r="J36" i="4"/>
  <c r="J28" i="4"/>
  <c r="J41" i="4"/>
  <c r="J33" i="4"/>
  <c r="J25" i="4"/>
  <c r="J17" i="4"/>
  <c r="J16" i="4"/>
  <c r="J22" i="4"/>
  <c r="J37" i="4"/>
  <c r="J32" i="4"/>
  <c r="J39" i="4"/>
  <c r="J23" i="4"/>
  <c r="J40" i="4"/>
  <c r="J31" i="4"/>
  <c r="J30" i="4"/>
  <c r="J29" i="4"/>
  <c r="J24" i="4"/>
  <c r="C14" i="4"/>
  <c r="F10" i="4"/>
  <c r="J9" i="5"/>
  <c r="J19" i="5"/>
  <c r="Z14" i="4" l="1"/>
  <c r="AD14" i="4" s="1"/>
  <c r="E14" i="4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F24" i="2"/>
  <c r="G24" i="2"/>
  <c r="H24" i="2"/>
  <c r="I24" i="2"/>
  <c r="J24" i="2"/>
  <c r="K24" i="2"/>
  <c r="L24" i="2"/>
  <c r="F25" i="2"/>
  <c r="G25" i="2"/>
  <c r="H25" i="2"/>
  <c r="I25" i="2"/>
  <c r="J25" i="2"/>
  <c r="K25" i="2"/>
  <c r="L25" i="2"/>
  <c r="F26" i="2"/>
  <c r="G26" i="2"/>
  <c r="H26" i="2"/>
  <c r="I26" i="2"/>
  <c r="J26" i="2"/>
  <c r="K26" i="2"/>
  <c r="L26" i="2"/>
  <c r="F27" i="2"/>
  <c r="G27" i="2"/>
  <c r="H27" i="2"/>
  <c r="I27" i="2"/>
  <c r="J27" i="2"/>
  <c r="K27" i="2"/>
  <c r="L27" i="2"/>
  <c r="F28" i="2"/>
  <c r="G28" i="2"/>
  <c r="H28" i="2"/>
  <c r="I28" i="2"/>
  <c r="J28" i="2"/>
  <c r="K28" i="2"/>
  <c r="L28" i="2"/>
  <c r="F29" i="2"/>
  <c r="G29" i="2"/>
  <c r="H29" i="2"/>
  <c r="I29" i="2"/>
  <c r="J29" i="2"/>
  <c r="K29" i="2"/>
  <c r="L29" i="2"/>
  <c r="F30" i="2"/>
  <c r="G30" i="2"/>
  <c r="H30" i="2"/>
  <c r="I30" i="2"/>
  <c r="J30" i="2"/>
  <c r="K30" i="2"/>
  <c r="L30" i="2"/>
  <c r="F31" i="2"/>
  <c r="G31" i="2"/>
  <c r="H31" i="2"/>
  <c r="I31" i="2"/>
  <c r="J31" i="2"/>
  <c r="K31" i="2"/>
  <c r="L31" i="2"/>
  <c r="F32" i="2"/>
  <c r="G32" i="2"/>
  <c r="H32" i="2"/>
  <c r="I32" i="2"/>
  <c r="J32" i="2"/>
  <c r="K32" i="2"/>
  <c r="L32" i="2"/>
  <c r="F33" i="2"/>
  <c r="G33" i="2"/>
  <c r="H33" i="2"/>
  <c r="I33" i="2"/>
  <c r="J33" i="2"/>
  <c r="K33" i="2"/>
  <c r="L33" i="2"/>
  <c r="F34" i="2"/>
  <c r="G34" i="2"/>
  <c r="H34" i="2"/>
  <c r="I34" i="2"/>
  <c r="J34" i="2"/>
  <c r="K34" i="2"/>
  <c r="L34" i="2"/>
  <c r="F35" i="2"/>
  <c r="G35" i="2"/>
  <c r="H35" i="2"/>
  <c r="I35" i="2"/>
  <c r="J35" i="2"/>
  <c r="K35" i="2"/>
  <c r="L35" i="2"/>
  <c r="F36" i="2"/>
  <c r="G36" i="2"/>
  <c r="H36" i="2"/>
  <c r="I36" i="2"/>
  <c r="J36" i="2"/>
  <c r="K36" i="2"/>
  <c r="L36" i="2"/>
  <c r="F37" i="2"/>
  <c r="G37" i="2"/>
  <c r="H37" i="2"/>
  <c r="I37" i="2"/>
  <c r="J37" i="2"/>
  <c r="K37" i="2"/>
  <c r="L37" i="2"/>
  <c r="F38" i="2"/>
  <c r="G38" i="2"/>
  <c r="H38" i="2"/>
  <c r="I38" i="2"/>
  <c r="J38" i="2"/>
  <c r="K38" i="2"/>
  <c r="L38" i="2"/>
  <c r="F39" i="2"/>
  <c r="G39" i="2"/>
  <c r="H39" i="2"/>
  <c r="I39" i="2"/>
  <c r="J39" i="2"/>
  <c r="K39" i="2"/>
  <c r="L39" i="2"/>
  <c r="F40" i="2"/>
  <c r="G40" i="2"/>
  <c r="H40" i="2"/>
  <c r="I40" i="2"/>
  <c r="J40" i="2"/>
  <c r="K40" i="2"/>
  <c r="L40" i="2"/>
  <c r="F41" i="2"/>
  <c r="G41" i="2"/>
  <c r="H41" i="2"/>
  <c r="I41" i="2"/>
  <c r="J41" i="2"/>
  <c r="K41" i="2"/>
  <c r="L41" i="2"/>
  <c r="F42" i="2"/>
  <c r="G42" i="2"/>
  <c r="H42" i="2"/>
  <c r="I42" i="2"/>
  <c r="J42" i="2"/>
  <c r="K42" i="2"/>
  <c r="L42" i="2"/>
  <c r="F14" i="2"/>
  <c r="K14" i="2"/>
  <c r="K13" i="2"/>
  <c r="H14" i="4"/>
  <c r="J13" i="2" s="1"/>
  <c r="G14" i="4"/>
  <c r="I13" i="2" s="1"/>
  <c r="F14" i="4"/>
  <c r="H13" i="2" s="1"/>
  <c r="J14" i="2"/>
  <c r="I14" i="2"/>
  <c r="H14" i="2"/>
  <c r="O17" i="2" l="1"/>
  <c r="J15" i="4"/>
  <c r="L14" i="2" s="1"/>
  <c r="G14" i="2"/>
  <c r="J14" i="4"/>
  <c r="L13" i="2" s="1"/>
  <c r="G13" i="2"/>
  <c r="Z10" i="4"/>
  <c r="O10" i="2" l="1"/>
  <c r="O11" i="2" l="1"/>
  <c r="O12" i="2" s="1"/>
  <c r="O13" i="2" l="1"/>
  <c r="O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DELL-LATITUDE-3410-2</author>
  </authors>
  <commentList>
    <comment ref="F1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HORAS TRABALHADAS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HORAS NORMAIS TRABALHADAS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HORA EXTRA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HORAS TRABALHADAS SÁBADO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HORAS TRABALHADAS DOMINGO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HORAS TRABALHADAS FERIADO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<sst xmlns="http://schemas.openxmlformats.org/spreadsheetml/2006/main" count="213" uniqueCount="70">
  <si>
    <t>FATEC AUTOMOTIVE</t>
  </si>
  <si>
    <t xml:space="preserve">             Funcionários</t>
  </si>
  <si>
    <t>SELECIONE O FUNCIONÁRIO A SER ANALISADO</t>
  </si>
  <si>
    <t>SALÁRIO BRUTO</t>
  </si>
  <si>
    <t>INSS</t>
  </si>
  <si>
    <t>DIA</t>
  </si>
  <si>
    <t>DIA/SEM</t>
  </si>
  <si>
    <t>HT</t>
  </si>
  <si>
    <t>HN</t>
  </si>
  <si>
    <t>HE</t>
  </si>
  <si>
    <t>HS</t>
  </si>
  <si>
    <t>HD</t>
  </si>
  <si>
    <t xml:space="preserve">HF </t>
  </si>
  <si>
    <t>R$</t>
  </si>
  <si>
    <t>BASE IRRF</t>
  </si>
  <si>
    <t>sexta-feira</t>
  </si>
  <si>
    <t>IRRF</t>
  </si>
  <si>
    <t>sábado</t>
  </si>
  <si>
    <t>DESC DEPENDENTES</t>
  </si>
  <si>
    <t>domingo</t>
  </si>
  <si>
    <t>SALÁRIO LÍQUIDO</t>
  </si>
  <si>
    <t>segunda-feira</t>
  </si>
  <si>
    <t>terça-feira</t>
  </si>
  <si>
    <t>SALÁRIO ANTIGO</t>
  </si>
  <si>
    <t>quarta-feira</t>
  </si>
  <si>
    <t>quinta-feira</t>
  </si>
  <si>
    <t xml:space="preserve">             Gráficos</t>
  </si>
  <si>
    <t>FUNCIONÁRIOS</t>
  </si>
  <si>
    <t>SALÁRIO NOVO</t>
  </si>
  <si>
    <t>DIFERENÇA</t>
  </si>
  <si>
    <t>BETÃO</t>
  </si>
  <si>
    <t>CARLÃO</t>
  </si>
  <si>
    <t>DITÃO</t>
  </si>
  <si>
    <t>JORJÃO</t>
  </si>
  <si>
    <t>RENATÃO</t>
  </si>
  <si>
    <t>TONHÃO</t>
  </si>
  <si>
    <t>ZELÃO</t>
  </si>
  <si>
    <t>TOTAL SAL. ANTIGO</t>
  </si>
  <si>
    <t>TOTAL SAL. NOVO</t>
  </si>
  <si>
    <t xml:space="preserve">             Folha de Pagamento</t>
  </si>
  <si>
    <t>Folha de Pagamento</t>
  </si>
  <si>
    <t xml:space="preserve">Funcionário: </t>
  </si>
  <si>
    <t>Dependentes:</t>
  </si>
  <si>
    <t>Salário Antigo:</t>
  </si>
  <si>
    <t xml:space="preserve">             Configurações</t>
  </si>
  <si>
    <t>INSS 2023</t>
  </si>
  <si>
    <t>DIA DA SEMANA</t>
  </si>
  <si>
    <t>VALOR DA HORA TRABALHADA</t>
  </si>
  <si>
    <t>VALOR DA HORA ESPECIAL</t>
  </si>
  <si>
    <t>FINAL DE SEMANA</t>
  </si>
  <si>
    <t>SALÁRIO E CONTRIBUIÇÃO</t>
  </si>
  <si>
    <t>ALÍQUOTA</t>
  </si>
  <si>
    <t>DEDUÇÃO</t>
  </si>
  <si>
    <t>ATÉ</t>
  </si>
  <si>
    <t>DE</t>
  </si>
  <si>
    <t>DEDUÇÃO POR DEPENDENTE</t>
  </si>
  <si>
    <t>TETO INSS</t>
  </si>
  <si>
    <t>IMPOSTO DE RENDA - IRF</t>
  </si>
  <si>
    <t>Feriados</t>
  </si>
  <si>
    <t>IRRF INCIDENCIA MENSAL</t>
  </si>
  <si>
    <t>Independencia de FatecLand</t>
  </si>
  <si>
    <t>Dia do tecnólogo em ADS</t>
  </si>
  <si>
    <t>ACIMA</t>
  </si>
  <si>
    <t xml:space="preserve">             Sobre</t>
  </si>
  <si>
    <t>DESENVOLVEDORAS</t>
  </si>
  <si>
    <t>0030482323016</t>
  </si>
  <si>
    <t>Jakelyne Oliveira Santos Lyra</t>
  </si>
  <si>
    <t>0030482323021</t>
  </si>
  <si>
    <t>Raquel Nockelli de Oliveira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</si>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</sst>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dddd"/>
    <numFmt numFmtId="166" formatCode="0.0%"/>
    <numFmt numFmtId="167" formatCode="_-[$R$-416]\ * #,##0.00_-;\-[$R$-416]\ * #,##0.00_-;_-[$R$-416]\ * &quot;-&quot;??_-;_-@_-"/>
    <numFmt numFmtId="168" formatCode="[$R$-416]&quot; &quot;#,##0.00;[Red]&quot;-&quot;[$R$-416]&quot; &quot;#,##0.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48"/>
      <color theme="0"/>
      <name val="Calibri"/>
      <family val="2"/>
      <scheme val="minor"/>
    </font>
    <font>
      <sz val="48"/>
      <color theme="0"/>
      <name val="Swis721 BdCnOul BT"/>
      <family val="5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name val="Tw Cen MT Condensed Extra Bold"/>
      <family val="2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/>
    <xf numFmtId="165" fontId="0" fillId="0" borderId="1" xfId="0" applyNumberFormat="1" applyBorder="1" applyAlignment="1">
      <alignment horizontal="center"/>
    </xf>
    <xf numFmtId="0" fontId="0" fillId="0" borderId="3" xfId="0" applyBorder="1"/>
    <xf numFmtId="44" fontId="0" fillId="0" borderId="1" xfId="1" applyFont="1" applyBorder="1"/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8" fillId="4" borderId="1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44" fontId="0" fillId="0" borderId="1" xfId="0" applyNumberFormat="1" applyBorder="1"/>
    <xf numFmtId="0" fontId="0" fillId="0" borderId="1" xfId="0" applyBorder="1" applyProtection="1">
      <protection locked="0"/>
    </xf>
    <xf numFmtId="44" fontId="0" fillId="0" borderId="1" xfId="1" applyFont="1" applyBorder="1" applyProtection="1">
      <protection locked="0"/>
    </xf>
    <xf numFmtId="44" fontId="0" fillId="0" borderId="0" xfId="0" applyNumberFormat="1"/>
    <xf numFmtId="16" fontId="0" fillId="10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0" fontId="6" fillId="3" borderId="4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44" fontId="5" fillId="2" borderId="0" xfId="1" applyFont="1" applyFill="1" applyAlignment="1">
      <alignment horizontal="center" vertical="center"/>
    </xf>
    <xf numFmtId="44" fontId="7" fillId="3" borderId="6" xfId="1" applyFont="1" applyFill="1" applyBorder="1" applyAlignment="1">
      <alignment horizontal="center"/>
    </xf>
    <xf numFmtId="44" fontId="0" fillId="0" borderId="0" xfId="1" applyFont="1"/>
    <xf numFmtId="44" fontId="0" fillId="10" borderId="1" xfId="1" applyFont="1" applyFill="1" applyBorder="1"/>
    <xf numFmtId="0" fontId="0" fillId="11" borderId="1" xfId="0" applyFill="1" applyBorder="1" applyProtection="1">
      <protection locked="0"/>
    </xf>
    <xf numFmtId="49" fontId="0" fillId="0" borderId="16" xfId="0" applyNumberFormat="1" applyBorder="1" applyAlignment="1" applyProtection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5" xfId="0" applyNumberFormat="1" applyBorder="1" applyAlignment="1">
      <alignment horizontal="center"/>
    </xf>
    <xf numFmtId="44" fontId="0" fillId="0" borderId="16" xfId="0" applyNumberFormat="1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12" fillId="0" borderId="0" xfId="0" applyNumberFormat="1" applyFont="1" applyAlignment="1">
      <alignment horizontal="left"/>
    </xf>
    <xf numFmtId="0" fontId="0" fillId="0" borderId="5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5" xfId="0" applyBorder="1" applyAlignment="1" applyProtection="1">
      <alignment horizontal="left"/>
    </xf>
    <xf numFmtId="0" fontId="11" fillId="2" borderId="5" xfId="0" applyFont="1" applyFill="1" applyBorder="1" applyAlignment="1" applyProtection="1">
      <alignment horizontal="center"/>
    </xf>
    <xf numFmtId="0" fontId="11" fillId="2" borderId="1" xfId="0" applyFont="1" applyFill="1" applyBorder="1" applyAlignment="1" applyProtection="1">
      <alignment horizontal="center"/>
    </xf>
    <xf numFmtId="0" fontId="11" fillId="2" borderId="15" xfId="0" applyFont="1" applyFill="1" applyBorder="1" applyAlignment="1" applyProtection="1">
      <alignment horizontal="center"/>
    </xf>
    <xf numFmtId="0" fontId="9" fillId="5" borderId="12" xfId="0" applyFont="1" applyFill="1" applyBorder="1" applyAlignment="1" applyProtection="1">
      <alignment horizontal="left"/>
      <protection locked="0"/>
    </xf>
    <xf numFmtId="0" fontId="9" fillId="5" borderId="13" xfId="0" applyFont="1" applyFill="1" applyBorder="1" applyAlignment="1" applyProtection="1">
      <alignment horizontal="left"/>
      <protection locked="0"/>
    </xf>
    <xf numFmtId="0" fontId="9" fillId="5" borderId="14" xfId="0" applyFont="1" applyFill="1" applyBorder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0" fontId="6" fillId="3" borderId="4" xfId="0" applyFont="1" applyFill="1" applyBorder="1" applyAlignment="1" applyProtection="1">
      <alignment vertical="center"/>
    </xf>
    <xf numFmtId="0" fontId="6" fillId="3" borderId="0" xfId="0" applyFont="1" applyFill="1" applyAlignment="1" applyProtection="1">
      <alignment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3" xfId="0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8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left"/>
    </xf>
    <xf numFmtId="167" fontId="0" fillId="0" borderId="0" xfId="0" applyNumberFormat="1" applyAlignment="1" applyProtection="1">
      <alignment horizontal="left" vertical="center"/>
    </xf>
    <xf numFmtId="167" fontId="0" fillId="0" borderId="0" xfId="0" applyNumberFormat="1" applyProtection="1"/>
    <xf numFmtId="0" fontId="7" fillId="3" borderId="1" xfId="0" applyFont="1" applyFill="1" applyBorder="1" applyAlignment="1" applyProtection="1">
      <alignment horizontal="center"/>
    </xf>
    <xf numFmtId="0" fontId="7" fillId="9" borderId="1" xfId="0" applyFont="1" applyFill="1" applyBorder="1" applyAlignment="1" applyProtection="1">
      <alignment horizontal="center"/>
    </xf>
    <xf numFmtId="16" fontId="0" fillId="0" borderId="1" xfId="0" applyNumberFormat="1" applyBorder="1" applyAlignment="1" applyProtection="1">
      <alignment horizontal="center"/>
    </xf>
    <xf numFmtId="165" fontId="0" fillId="0" borderId="1" xfId="0" applyNumberFormat="1" applyBorder="1" applyAlignment="1" applyProtection="1">
      <alignment horizontal="center"/>
    </xf>
    <xf numFmtId="0" fontId="0" fillId="0" borderId="1" xfId="0" applyBorder="1" applyProtection="1"/>
    <xf numFmtId="44" fontId="0" fillId="0" borderId="1" xfId="1" applyFont="1" applyBorder="1" applyProtection="1"/>
    <xf numFmtId="0" fontId="0" fillId="2" borderId="0" xfId="0" applyFill="1" applyProtection="1"/>
    <xf numFmtId="16" fontId="0" fillId="11" borderId="1" xfId="0" applyNumberFormat="1" applyFill="1" applyBorder="1" applyAlignment="1" applyProtection="1">
      <alignment horizontal="center"/>
    </xf>
    <xf numFmtId="165" fontId="0" fillId="11" borderId="1" xfId="0" applyNumberFormat="1" applyFill="1" applyBorder="1" applyAlignment="1" applyProtection="1">
      <alignment horizontal="center"/>
    </xf>
    <xf numFmtId="0" fontId="0" fillId="11" borderId="1" xfId="0" applyFill="1" applyBorder="1" applyProtection="1"/>
    <xf numFmtId="44" fontId="0" fillId="11" borderId="1" xfId="1" applyFont="1" applyFill="1" applyBorder="1" applyProtection="1"/>
    <xf numFmtId="0" fontId="0" fillId="11" borderId="0" xfId="0" applyFill="1" applyProtection="1"/>
    <xf numFmtId="165" fontId="0" fillId="0" borderId="3" xfId="0" applyNumberFormat="1" applyBorder="1" applyAlignment="1" applyProtection="1">
      <alignment horizontal="center"/>
    </xf>
    <xf numFmtId="0" fontId="0" fillId="0" borderId="0" xfId="0" applyProtection="1">
      <protection locked="0"/>
    </xf>
    <xf numFmtId="0" fontId="6" fillId="3" borderId="4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7" borderId="12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14" fillId="0" borderId="0" xfId="3" applyProtection="1">
      <protection locked="0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0" fillId="6" borderId="6" xfId="0" applyFont="1" applyFill="1" applyBorder="1" applyAlignment="1" applyProtection="1">
      <alignment horizontal="center" vertical="center"/>
      <protection locked="0"/>
    </xf>
    <xf numFmtId="0" fontId="10" fillId="6" borderId="6" xfId="0" applyFont="1" applyFill="1" applyBorder="1" applyAlignment="1" applyProtection="1">
      <alignment horizontal="center" vertical="center"/>
      <protection locked="0"/>
    </xf>
    <xf numFmtId="165" fontId="0" fillId="0" borderId="6" xfId="0" applyNumberFormat="1" applyBorder="1" applyAlignment="1" applyProtection="1">
      <alignment horizontal="center"/>
      <protection locked="0"/>
    </xf>
    <xf numFmtId="44" fontId="0" fillId="0" borderId="6" xfId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44" fontId="0" fillId="0" borderId="1" xfId="0" applyNumberFormat="1" applyBorder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44" fontId="0" fillId="0" borderId="1" xfId="1" applyFont="1" applyBorder="1" applyAlignment="1" applyProtection="1">
      <alignment horizontal="center"/>
      <protection locked="0"/>
    </xf>
    <xf numFmtId="0" fontId="14" fillId="0" borderId="0" xfId="3" applyAlignment="1" applyProtection="1">
      <alignment horizontal="center"/>
      <protection locked="0"/>
    </xf>
    <xf numFmtId="168" fontId="15" fillId="0" borderId="0" xfId="3" applyNumberFormat="1" applyFont="1" applyAlignment="1" applyProtection="1">
      <alignment horizontal="center"/>
      <protection locked="0"/>
    </xf>
    <xf numFmtId="10" fontId="15" fillId="0" borderId="0" xfId="3" applyNumberFormat="1" applyFont="1" applyAlignment="1" applyProtection="1">
      <alignment horizontal="center"/>
      <protection locked="0"/>
    </xf>
    <xf numFmtId="44" fontId="0" fillId="0" borderId="17" xfId="0" applyNumberFormat="1" applyBorder="1" applyProtection="1"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5" xfId="0" applyFill="1" applyBorder="1" applyAlignment="1" applyProtection="1">
      <alignment horizontal="left"/>
      <protection locked="0"/>
    </xf>
    <xf numFmtId="0" fontId="0" fillId="8" borderId="16" xfId="0" applyFill="1" applyBorder="1" applyAlignment="1" applyProtection="1">
      <alignment horizontal="left"/>
      <protection locked="0"/>
    </xf>
    <xf numFmtId="0" fontId="0" fillId="8" borderId="5" xfId="0" applyFill="1" applyBorder="1" applyAlignment="1" applyProtection="1">
      <alignment horizontal="left"/>
      <protection locked="0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4" fillId="0" borderId="0" xfId="3" applyAlignment="1" applyProtection="1">
      <alignment horizontal="left"/>
      <protection locked="0"/>
    </xf>
    <xf numFmtId="16" fontId="0" fillId="0" borderId="1" xfId="0" applyNumberFormat="1" applyBorder="1" applyAlignment="1" applyProtection="1">
      <alignment horizontal="center"/>
      <protection locked="0"/>
    </xf>
    <xf numFmtId="10" fontId="0" fillId="0" borderId="1" xfId="0" applyNumberFormat="1" applyBorder="1" applyProtection="1">
      <protection locked="0"/>
    </xf>
    <xf numFmtId="44" fontId="0" fillId="0" borderId="0" xfId="0" applyNumberFormat="1" applyProtection="1">
      <protection locked="0"/>
    </xf>
    <xf numFmtId="44" fontId="14" fillId="0" borderId="0" xfId="4" applyFont="1" applyFill="1" applyBorder="1" applyProtection="1">
      <protection locked="0"/>
    </xf>
    <xf numFmtId="10" fontId="0" fillId="0" borderId="1" xfId="2" applyNumberFormat="1" applyFont="1" applyBorder="1" applyProtection="1">
      <protection locked="0"/>
    </xf>
    <xf numFmtId="0" fontId="0" fillId="0" borderId="0" xfId="0" applyAlignment="1" applyProtection="1">
      <alignment horizontal="fill" vertical="center"/>
    </xf>
    <xf numFmtId="22" fontId="0" fillId="0" borderId="0" xfId="0" applyNumberFormat="1" applyProtection="1"/>
  </cellXfs>
  <cellStyles count="5">
    <cellStyle name="Moeda" xfId="1" builtinId="4"/>
    <cellStyle name="Moeda 2" xfId="4" xr:uid="{00000000-0005-0000-0000-000001000000}"/>
    <cellStyle name="Normal" xfId="0" builtinId="0"/>
    <cellStyle name="Normal 2" xfId="3" xr:uid="{00000000-0005-0000-0000-000003000000}"/>
    <cellStyle name="Porcentagem" xfId="2" builtinId="5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500">
                <a:solidFill>
                  <a:sysClr val="windowText" lastClr="000000"/>
                </a:solidFill>
              </a:rPr>
              <a:t>COMPARAÇÃO</a:t>
            </a:r>
            <a:r>
              <a:rPr lang="pt-BR" sz="1500" baseline="0">
                <a:solidFill>
                  <a:sysClr val="windowText" lastClr="000000"/>
                </a:solidFill>
              </a:rPr>
              <a:t> SALARIAL</a:t>
            </a:r>
            <a:endParaRPr lang="pt-BR" sz="15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165319218040888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239462693233855"/>
          <c:y val="0.14557003826358847"/>
          <c:w val="0.85816041287521982"/>
          <c:h val="0.698026921471417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GRÁFICOS!$C$8</c:f>
              <c:strCache>
                <c:ptCount val="1"/>
                <c:pt idx="0">
                  <c:v>SALÁRIO ANTIGO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GRÁFICOS!$B$9:$B$15</c:f>
              <c:strCache>
                <c:ptCount val="7"/>
                <c:pt idx="0">
                  <c:v>BETÃO</c:v>
                </c:pt>
                <c:pt idx="1">
                  <c:v>CARLÃO</c:v>
                </c:pt>
                <c:pt idx="2">
                  <c:v>DITÃO</c:v>
                </c:pt>
                <c:pt idx="3">
                  <c:v>JORJÃO</c:v>
                </c:pt>
                <c:pt idx="4">
                  <c:v>RENATÃO</c:v>
                </c:pt>
                <c:pt idx="5">
                  <c:v>TONHÃO</c:v>
                </c:pt>
                <c:pt idx="6">
                  <c:v>ZELÃO</c:v>
                </c:pt>
              </c:strCache>
            </c:strRef>
          </c:cat>
          <c:val>
            <c:numRef>
              <c:f>GRÁFICOS!$C$9:$C$15</c:f>
              <c:numCache>
                <c:formatCode>_("R$"* #,##0.00_);_("R$"* \(#,##0.00\);_("R$"* "-"??_);_(@_)</c:formatCode>
                <c:ptCount val="7"/>
                <c:pt idx="0">
                  <c:v>6399</c:v>
                </c:pt>
                <c:pt idx="1">
                  <c:v>5076</c:v>
                </c:pt>
                <c:pt idx="2">
                  <c:v>6642</c:v>
                </c:pt>
                <c:pt idx="3">
                  <c:v>4779</c:v>
                </c:pt>
                <c:pt idx="4">
                  <c:v>5103</c:v>
                </c:pt>
                <c:pt idx="5">
                  <c:v>6912</c:v>
                </c:pt>
                <c:pt idx="6">
                  <c:v>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D-4C73-A961-ECE178746356}"/>
            </c:ext>
          </c:extLst>
        </c:ser>
        <c:ser>
          <c:idx val="1"/>
          <c:order val="1"/>
          <c:tx>
            <c:strRef>
              <c:f>GRÁFICOS!$D$8</c:f>
              <c:strCache>
                <c:ptCount val="1"/>
                <c:pt idx="0">
                  <c:v>SALÁRIO NOVO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GRÁFICOS!$B$9:$B$15</c:f>
              <c:strCache>
                <c:ptCount val="7"/>
                <c:pt idx="0">
                  <c:v>BETÃO</c:v>
                </c:pt>
                <c:pt idx="1">
                  <c:v>CARLÃO</c:v>
                </c:pt>
                <c:pt idx="2">
                  <c:v>DITÃO</c:v>
                </c:pt>
                <c:pt idx="3">
                  <c:v>JORJÃO</c:v>
                </c:pt>
                <c:pt idx="4">
                  <c:v>RENATÃO</c:v>
                </c:pt>
                <c:pt idx="5">
                  <c:v>TONHÃO</c:v>
                </c:pt>
                <c:pt idx="6">
                  <c:v>ZELÃO</c:v>
                </c:pt>
              </c:strCache>
            </c:strRef>
          </c:cat>
          <c:val>
            <c:numRef>
              <c:f>GRÁFICOS!$D$9:$D$15</c:f>
              <c:numCache>
                <c:formatCode>_("R$"* #,##0.00_);_("R$"* \(#,##0.00\);_("R$"* "-"??_);_(@_)</c:formatCode>
                <c:ptCount val="7"/>
                <c:pt idx="0">
                  <c:v>7743.699999999998</c:v>
                </c:pt>
                <c:pt idx="1">
                  <c:v>6211.7999999999993</c:v>
                </c:pt>
                <c:pt idx="2">
                  <c:v>7986.8</c:v>
                </c:pt>
                <c:pt idx="3">
                  <c:v>5724.1</c:v>
                </c:pt>
                <c:pt idx="4">
                  <c:v>5940.9999999999982</c:v>
                </c:pt>
                <c:pt idx="5">
                  <c:v>8310.2000000000007</c:v>
                </c:pt>
                <c:pt idx="6">
                  <c:v>3052.5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D-4C73-A961-ECE17874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3026944"/>
        <c:axId val="133028480"/>
      </c:barChart>
      <c:catAx>
        <c:axId val="13302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028480"/>
        <c:crosses val="autoZero"/>
        <c:auto val="1"/>
        <c:lblAlgn val="ctr"/>
        <c:lblOffset val="100"/>
        <c:noMultiLvlLbl val="0"/>
      </c:catAx>
      <c:valAx>
        <c:axId val="1330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0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PORCENTAGEM DE DIFERENÇA SALARIAL</a:t>
            </a:r>
            <a:br>
              <a:rPr lang="en-US" sz="1400" b="0">
                <a:solidFill>
                  <a:sysClr val="windowText" lastClr="000000"/>
                </a:solidFill>
              </a:rPr>
            </a:br>
            <a:r>
              <a:rPr lang="en-US" sz="1400" b="0">
                <a:solidFill>
                  <a:sysClr val="windowText" lastClr="000000"/>
                </a:solidFill>
              </a:rPr>
              <a:t> SALÁRIO</a:t>
            </a:r>
            <a:r>
              <a:rPr lang="en-US" sz="1400" b="0" baseline="0">
                <a:solidFill>
                  <a:sysClr val="windowText" lastClr="000000"/>
                </a:solidFill>
              </a:rPr>
              <a:t> </a:t>
            </a:r>
            <a:r>
              <a:rPr lang="en-US" sz="1400" b="0">
                <a:solidFill>
                  <a:sysClr val="windowText" lastClr="000000"/>
                </a:solidFill>
              </a:rPr>
              <a:t>ANTIGO</a:t>
            </a:r>
            <a:r>
              <a:rPr lang="en-US" sz="1400" b="0" baseline="0">
                <a:solidFill>
                  <a:sysClr val="windowText" lastClr="000000"/>
                </a:solidFill>
              </a:rPr>
              <a:t> X SALÁRIO NOVO</a:t>
            </a:r>
            <a:endParaRPr lang="en-US" sz="1400" b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455367117571842"/>
          <c:y val="5.5275197832191174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GRÁFICOS!$E$8</c:f>
              <c:strCache>
                <c:ptCount val="1"/>
                <c:pt idx="0">
                  <c:v>DIFERENÇA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015-45C5-809C-F5ABE59057A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015-45C5-809C-F5ABE59057A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5F5-4A04-A74F-FAF6C4AD422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7015-45C5-809C-F5ABE59057A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7015-45C5-809C-F5ABE59057A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35F5-4A04-A74F-FAF6C4AD422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015-45C5-809C-F5ABE59057AF}"/>
              </c:ext>
            </c:extLst>
          </c:dPt>
          <c:dLbls>
            <c:dLbl>
              <c:idx val="0"/>
              <c:layout>
                <c:manualLayout>
                  <c:x val="-1.4492753623188512E-2"/>
                  <c:y val="1.105503956643823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15-45C5-809C-F5ABE59057AF}"/>
                </c:ext>
              </c:extLst>
            </c:dLbl>
            <c:dLbl>
              <c:idx val="1"/>
              <c:layout>
                <c:manualLayout>
                  <c:x val="0"/>
                  <c:y val="-6.234413965087289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15-45C5-809C-F5ABE59057AF}"/>
                </c:ext>
              </c:extLst>
            </c:dLbl>
            <c:dLbl>
              <c:idx val="3"/>
              <c:layout>
                <c:manualLayout>
                  <c:x val="1.016260162601626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15-45C5-809C-F5ABE59057AF}"/>
                </c:ext>
              </c:extLst>
            </c:dLbl>
            <c:dLbl>
              <c:idx val="4"/>
              <c:layout>
                <c:manualLayout>
                  <c:x val="-1.016260162601626E-2"/>
                  <c:y val="-3.740648379052369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15-45C5-809C-F5ABE59057AF}"/>
                </c:ext>
              </c:extLst>
            </c:dLbl>
            <c:dLbl>
              <c:idx val="6"/>
              <c:layout>
                <c:manualLayout>
                  <c:x val="3.7681159420289857E-2"/>
                  <c:y val="1.66251039068994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15-45C5-809C-F5ABE5905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GRÁFICOS!$B$9:$B$15</c:f>
              <c:strCache>
                <c:ptCount val="7"/>
                <c:pt idx="0">
                  <c:v>BETÃO</c:v>
                </c:pt>
                <c:pt idx="1">
                  <c:v>CARLÃO</c:v>
                </c:pt>
                <c:pt idx="2">
                  <c:v>DITÃO</c:v>
                </c:pt>
                <c:pt idx="3">
                  <c:v>JORJÃO</c:v>
                </c:pt>
                <c:pt idx="4">
                  <c:v>RENATÃO</c:v>
                </c:pt>
                <c:pt idx="5">
                  <c:v>TONHÃO</c:v>
                </c:pt>
                <c:pt idx="6">
                  <c:v>ZELÃO</c:v>
                </c:pt>
              </c:strCache>
            </c:strRef>
          </c:cat>
          <c:val>
            <c:numRef>
              <c:f>GRÁFICOS!$E$9:$E$15</c:f>
              <c:numCache>
                <c:formatCode>_("R$"* #,##0.00_);_("R$"* \(#,##0.00\);_("R$"* "-"??_);_(@_)</c:formatCode>
                <c:ptCount val="7"/>
                <c:pt idx="0">
                  <c:v>1344.699999999998</c:v>
                </c:pt>
                <c:pt idx="1">
                  <c:v>1135.7999999999993</c:v>
                </c:pt>
                <c:pt idx="2">
                  <c:v>1344.8000000000002</c:v>
                </c:pt>
                <c:pt idx="3">
                  <c:v>945.10000000000036</c:v>
                </c:pt>
                <c:pt idx="4">
                  <c:v>837.99999999999818</c:v>
                </c:pt>
                <c:pt idx="5">
                  <c:v>1398.2000000000007</c:v>
                </c:pt>
                <c:pt idx="6">
                  <c:v>514.5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5-45C5-809C-F5ABE59057AF}"/>
            </c:ext>
          </c:extLst>
        </c:ser>
        <c:dLbls>
          <c:dLblPos val="out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055555555555558E-2"/>
          <c:y val="0.25650335374744826"/>
          <c:w val="0.90694444444444444"/>
          <c:h val="0.64423920968212312"/>
        </c:manualLayout>
      </c:layout>
      <c:pie3DChart>
        <c:varyColors val="1"/>
        <c:ser>
          <c:idx val="0"/>
          <c:order val="0"/>
          <c:spPr>
            <a:solidFill>
              <a:srgbClr val="FFFF00"/>
            </a:solidFill>
          </c:spPr>
          <c:explosion val="1"/>
          <c:dPt>
            <c:idx val="0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E4C-4022-A942-7F38F2C04BF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E4C-4022-A942-7F38F2C04BF5}"/>
              </c:ext>
            </c:extLst>
          </c:dPt>
          <c:dLbls>
            <c:dLbl>
              <c:idx val="0"/>
              <c:layout>
                <c:manualLayout>
                  <c:x val="-5.7328083989501309E-2"/>
                  <c:y val="8.02574394109826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273828271466066"/>
                      <c:h val="0.37288961038961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E4C-4022-A942-7F38F2C04BF5}"/>
                </c:ext>
              </c:extLst>
            </c:dLbl>
            <c:dLbl>
              <c:idx val="1"/>
              <c:layout>
                <c:manualLayout>
                  <c:x val="0.17850751610594129"/>
                  <c:y val="-0.121988725397764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4339426977222254"/>
                      <c:h val="0.306828698435816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E4C-4022-A942-7F38F2C04B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GRÁFICOS!$B$18:$B$19</c:f>
              <c:strCache>
                <c:ptCount val="2"/>
                <c:pt idx="0">
                  <c:v>TOTAL SAL. ANTIGO</c:v>
                </c:pt>
                <c:pt idx="1">
                  <c:v>TOTAL SAL. NOVO</c:v>
                </c:pt>
              </c:strCache>
            </c:strRef>
          </c:cat>
          <c:val>
            <c:numRef>
              <c:f>GRÁFICOS!$C$18:$C$19</c:f>
              <c:numCache>
                <c:formatCode>_("R$"* #,##0.00_);_("R$"* \(#,##0.00\);_("R$"* "-"??_);_(@_)</c:formatCode>
                <c:ptCount val="2"/>
                <c:pt idx="0">
                  <c:v>37449</c:v>
                </c:pt>
                <c:pt idx="1">
                  <c:v>44970.099999999991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C-4022-A942-7F38F2C04BF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microsoft.com/office/2007/relationships/hdphoto" Target="../media/hdphoto3.wdp"/><Relationship Id="rId18" Type="http://schemas.openxmlformats.org/officeDocument/2006/relationships/image" Target="../media/image7.png"/><Relationship Id="rId3" Type="http://schemas.openxmlformats.org/officeDocument/2006/relationships/hyperlink" Target="#SOBRE!A1"/><Relationship Id="rId7" Type="http://schemas.openxmlformats.org/officeDocument/2006/relationships/image" Target="../media/image1.png"/><Relationship Id="rId12" Type="http://schemas.openxmlformats.org/officeDocument/2006/relationships/image" Target="../media/image4.png"/><Relationship Id="rId17" Type="http://schemas.microsoft.com/office/2007/relationships/hdphoto" Target="../media/hdphoto5.wdp"/><Relationship Id="rId2" Type="http://schemas.openxmlformats.org/officeDocument/2006/relationships/hyperlink" Target="#GR&#193;FICOS!A1"/><Relationship Id="rId16" Type="http://schemas.openxmlformats.org/officeDocument/2006/relationships/image" Target="../media/image6.png"/><Relationship Id="rId1" Type="http://schemas.openxmlformats.org/officeDocument/2006/relationships/hyperlink" Target="#FUNCION&#193;RIOS!A1"/><Relationship Id="rId6" Type="http://schemas.openxmlformats.org/officeDocument/2006/relationships/hyperlink" Target="https://www.horariodebrasilia.org/" TargetMode="External"/><Relationship Id="rId11" Type="http://schemas.openxmlformats.org/officeDocument/2006/relationships/image" Target="../media/image3.png"/><Relationship Id="rId5" Type="http://schemas.openxmlformats.org/officeDocument/2006/relationships/hyperlink" Target="#CONFIGURA&#199;&#195;O!A1"/><Relationship Id="rId15" Type="http://schemas.microsoft.com/office/2007/relationships/hdphoto" Target="../media/hdphoto4.wdp"/><Relationship Id="rId10" Type="http://schemas.microsoft.com/office/2007/relationships/hdphoto" Target="../media/hdphoto2.wdp"/><Relationship Id="rId19" Type="http://schemas.microsoft.com/office/2007/relationships/hdphoto" Target="../media/hdphoto6.wdp"/><Relationship Id="rId4" Type="http://schemas.openxmlformats.org/officeDocument/2006/relationships/hyperlink" Target="#'BANCO DADOS '!A1"/><Relationship Id="rId9" Type="http://schemas.openxmlformats.org/officeDocument/2006/relationships/image" Target="../media/image2.png"/><Relationship Id="rId1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hyperlink" Target="#MENU!A1"/><Relationship Id="rId1" Type="http://schemas.openxmlformats.org/officeDocument/2006/relationships/image" Target="../media/image8.png"/><Relationship Id="rId5" Type="http://schemas.openxmlformats.org/officeDocument/2006/relationships/image" Target="../media/image10.emf"/><Relationship Id="rId4" Type="http://schemas.microsoft.com/office/2007/relationships/hdphoto" Target="../media/hdphoto7.wd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chart" Target="../charts/chart3.xml"/><Relationship Id="rId2" Type="http://schemas.openxmlformats.org/officeDocument/2006/relationships/hyperlink" Target="#MENU!A1"/><Relationship Id="rId1" Type="http://schemas.openxmlformats.org/officeDocument/2006/relationships/image" Target="../media/image8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07/relationships/hdphoto" Target="../media/hdphoto7.wdp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3" Type="http://schemas.openxmlformats.org/officeDocument/2006/relationships/hyperlink" Target="#MENU!A1"/><Relationship Id="rId7" Type="http://schemas.openxmlformats.org/officeDocument/2006/relationships/image" Target="../media/image15.jpeg"/><Relationship Id="rId12" Type="http://schemas.openxmlformats.org/officeDocument/2006/relationships/image" Target="../media/image20.png"/><Relationship Id="rId2" Type="http://schemas.openxmlformats.org/officeDocument/2006/relationships/image" Target="../media/image8.png"/><Relationship Id="rId1" Type="http://schemas.openxmlformats.org/officeDocument/2006/relationships/image" Target="../media/image12.jpeg"/><Relationship Id="rId6" Type="http://schemas.openxmlformats.org/officeDocument/2006/relationships/image" Target="../media/image14.jpeg"/><Relationship Id="rId11" Type="http://schemas.openxmlformats.org/officeDocument/2006/relationships/image" Target="../media/image19.jpeg"/><Relationship Id="rId5" Type="http://schemas.microsoft.com/office/2007/relationships/hdphoto" Target="../media/hdphoto8.wdp"/><Relationship Id="rId10" Type="http://schemas.openxmlformats.org/officeDocument/2006/relationships/image" Target="../media/image18.jpeg"/><Relationship Id="rId4" Type="http://schemas.openxmlformats.org/officeDocument/2006/relationships/image" Target="../media/image13.png"/><Relationship Id="rId9" Type="http://schemas.openxmlformats.org/officeDocument/2006/relationships/image" Target="../media/image17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jpeg"/><Relationship Id="rId3" Type="http://schemas.openxmlformats.org/officeDocument/2006/relationships/image" Target="../media/image21.png"/><Relationship Id="rId7" Type="http://schemas.openxmlformats.org/officeDocument/2006/relationships/image" Target="../media/image14.jpeg"/><Relationship Id="rId12" Type="http://schemas.openxmlformats.org/officeDocument/2006/relationships/image" Target="../media/image22.png"/><Relationship Id="rId2" Type="http://schemas.openxmlformats.org/officeDocument/2006/relationships/hyperlink" Target="#MENU!A1"/><Relationship Id="rId1" Type="http://schemas.openxmlformats.org/officeDocument/2006/relationships/image" Target="../media/image8.png"/><Relationship Id="rId6" Type="http://schemas.openxmlformats.org/officeDocument/2006/relationships/image" Target="../media/image17.jpeg"/><Relationship Id="rId11" Type="http://schemas.openxmlformats.org/officeDocument/2006/relationships/image" Target="../media/image19.jpeg"/><Relationship Id="rId5" Type="http://schemas.openxmlformats.org/officeDocument/2006/relationships/image" Target="../media/image12.jpeg"/><Relationship Id="rId10" Type="http://schemas.openxmlformats.org/officeDocument/2006/relationships/image" Target="../media/image18.jpeg"/><Relationship Id="rId4" Type="http://schemas.microsoft.com/office/2007/relationships/hdphoto" Target="../media/hdphoto9.wdp"/><Relationship Id="rId9" Type="http://schemas.openxmlformats.org/officeDocument/2006/relationships/image" Target="../media/image16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hyperlink" Target="#MENU!A1"/><Relationship Id="rId1" Type="http://schemas.openxmlformats.org/officeDocument/2006/relationships/image" Target="../media/image8.png"/><Relationship Id="rId4" Type="http://schemas.microsoft.com/office/2007/relationships/hdphoto" Target="../media/hdphoto7.wd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180974</xdr:rowOff>
    </xdr:from>
    <xdr:to>
      <xdr:col>6</xdr:col>
      <xdr:colOff>312150</xdr:colOff>
      <xdr:row>13</xdr:row>
      <xdr:rowOff>119834</xdr:rowOff>
    </xdr:to>
    <xdr:sp macro="" textlink="">
      <xdr:nvSpPr>
        <xdr:cNvPr id="2" name="Retângulo 1" descr="FUNC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8521" y="1133474"/>
          <a:ext cx="2142070" cy="146286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800">
            <a:latin typeface="Tw Cen MT Condensed Extra Bold" panose="020B0803020202020204" pitchFamily="34" charset="0"/>
          </a:endParaRPr>
        </a:p>
        <a:p>
          <a:pPr algn="ctr"/>
          <a:r>
            <a:rPr lang="pt-BR" sz="1800">
              <a:latin typeface="Tw Cen MT Condensed Extra Bold" panose="020B0803020202020204" pitchFamily="34" charset="0"/>
            </a:rPr>
            <a:t>FUNCIONÁRIOS</a:t>
          </a: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9</xdr:col>
      <xdr:colOff>9525</xdr:colOff>
      <xdr:row>5</xdr:row>
      <xdr:rowOff>180974</xdr:rowOff>
    </xdr:from>
    <xdr:to>
      <xdr:col>12</xdr:col>
      <xdr:colOff>340725</xdr:colOff>
      <xdr:row>13</xdr:row>
      <xdr:rowOff>119834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77865" y="1125854"/>
          <a:ext cx="2160000" cy="1440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8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  <a:p>
          <a:pPr algn="ctr"/>
          <a:r>
            <a:rPr lang="pt-BR" sz="18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GRÁFICOS</a:t>
          </a:r>
        </a:p>
      </xdr:txBody>
    </xdr:sp>
    <xdr:clientData/>
  </xdr:twoCellAnchor>
  <xdr:twoCellAnchor>
    <xdr:from>
      <xdr:col>14</xdr:col>
      <xdr:colOff>600075</xdr:colOff>
      <xdr:row>15</xdr:row>
      <xdr:rowOff>72389</xdr:rowOff>
    </xdr:from>
    <xdr:to>
      <xdr:col>18</xdr:col>
      <xdr:colOff>321675</xdr:colOff>
      <xdr:row>23</xdr:row>
      <xdr:rowOff>11249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416415" y="2884169"/>
          <a:ext cx="2160000" cy="1440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800">
            <a:latin typeface="Tw Cen MT Condensed Extra Bold" panose="020B0803020202020204" pitchFamily="34" charset="0"/>
          </a:endParaRPr>
        </a:p>
        <a:p>
          <a:pPr algn="ctr"/>
          <a:r>
            <a:rPr lang="pt-BR" sz="1800">
              <a:latin typeface="Tw Cen MT Condensed Extra Bold" panose="020B0803020202020204" pitchFamily="34" charset="0"/>
            </a:rPr>
            <a:t>SOBRE</a:t>
          </a: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15</xdr:col>
      <xdr:colOff>0</xdr:colOff>
      <xdr:row>5</xdr:row>
      <xdr:rowOff>182879</xdr:rowOff>
    </xdr:from>
    <xdr:to>
      <xdr:col>18</xdr:col>
      <xdr:colOff>331200</xdr:colOff>
      <xdr:row>13</xdr:row>
      <xdr:rowOff>121739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425940" y="1127759"/>
          <a:ext cx="2160000" cy="1440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800">
            <a:latin typeface="Tw Cen MT Condensed Extra Bold" panose="020B0803020202020204" pitchFamily="34" charset="0"/>
          </a:endParaRPr>
        </a:p>
        <a:p>
          <a:pPr algn="ctr"/>
          <a:r>
            <a:rPr lang="pt-BR" sz="1800">
              <a:latin typeface="Tw Cen MT Condensed Extra Bold" panose="020B0803020202020204" pitchFamily="34" charset="0"/>
            </a:rPr>
            <a:t>BANCO</a:t>
          </a:r>
          <a:r>
            <a:rPr lang="pt-BR" sz="1800" baseline="0">
              <a:latin typeface="Tw Cen MT Condensed Extra Bold" panose="020B0803020202020204" pitchFamily="34" charset="0"/>
            </a:rPr>
            <a:t> DE DADOS</a:t>
          </a: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8</xdr:col>
      <xdr:colOff>600075</xdr:colOff>
      <xdr:row>15</xdr:row>
      <xdr:rowOff>83819</xdr:rowOff>
    </xdr:from>
    <xdr:to>
      <xdr:col>12</xdr:col>
      <xdr:colOff>321675</xdr:colOff>
      <xdr:row>23</xdr:row>
      <xdr:rowOff>22679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58815" y="2895599"/>
          <a:ext cx="2160000" cy="1440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800">
            <a:latin typeface="Tw Cen MT Condensed Extra Bold" panose="020B0803020202020204" pitchFamily="34" charset="0"/>
          </a:endParaRPr>
        </a:p>
        <a:p>
          <a:pPr algn="ctr"/>
          <a:r>
            <a:rPr lang="pt-BR" sz="1800">
              <a:latin typeface="Tw Cen MT Condensed Extra Bold" panose="020B0803020202020204" pitchFamily="34" charset="0"/>
            </a:rPr>
            <a:t>CONFIGURAÇÃO</a:t>
          </a:r>
        </a:p>
        <a:p>
          <a:pPr algn="ctr"/>
          <a:endParaRPr lang="pt-BR" sz="1800"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2</xdr:col>
      <xdr:colOff>581025</xdr:colOff>
      <xdr:row>15</xdr:row>
      <xdr:rowOff>81914</xdr:rowOff>
    </xdr:from>
    <xdr:to>
      <xdr:col>6</xdr:col>
      <xdr:colOff>302625</xdr:colOff>
      <xdr:row>23</xdr:row>
      <xdr:rowOff>20774</xdr:rowOff>
    </xdr:to>
    <xdr:sp macro="" textlink="CONFIGURAÇÃO!P36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082165" y="2893694"/>
          <a:ext cx="2160000" cy="1440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70756937-2746-485C-876B-4336D654AB23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06/12/2023 20:11</a:t>
          </a:fld>
          <a:endParaRPr lang="pt-BR" sz="4000" b="1"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13</xdr:col>
      <xdr:colOff>575870</xdr:colOff>
      <xdr:row>0</xdr:row>
      <xdr:rowOff>57375</xdr:rowOff>
    </xdr:from>
    <xdr:to>
      <xdr:col>16</xdr:col>
      <xdr:colOff>245071</xdr:colOff>
      <xdr:row>3</xdr:row>
      <xdr:rowOff>171562</xdr:rowOff>
    </xdr:to>
    <xdr:pic>
      <xdr:nvPicPr>
        <xdr:cNvPr id="12" name="Imagem 11" descr="Imagens do logo mecanica png - Gifs e Imagens Animadas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0135" y="57375"/>
          <a:ext cx="1484554" cy="685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472440</xdr:colOff>
      <xdr:row>8</xdr:row>
      <xdr:rowOff>15086</xdr:rowOff>
    </xdr:from>
    <xdr:to>
      <xdr:col>5</xdr:col>
      <xdr:colOff>352605</xdr:colOff>
      <xdr:row>13</xdr:row>
      <xdr:rowOff>74294</xdr:rowOff>
    </xdr:to>
    <xdr:pic>
      <xdr:nvPicPr>
        <xdr:cNvPr id="18" name="Imagem 17" descr="Labor White Icon Png, Transparent Png - 1000x1112(#6836216) - PngFi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909" b="91004" l="10000" r="90000">
                      <a14:foregroundMark x1="46190" y1="27640" x2="46190" y2="27640"/>
                      <a14:foregroundMark x1="67619" y1="91004" x2="67619" y2="91004"/>
                      <a14:backgroundMark x1="7857" y1="12777" x2="7857" y2="1277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528" y="1539086"/>
          <a:ext cx="1090401" cy="1011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443865</xdr:colOff>
      <xdr:row>8</xdr:row>
      <xdr:rowOff>66674</xdr:rowOff>
    </xdr:from>
    <xdr:to>
      <xdr:col>11</xdr:col>
      <xdr:colOff>464685</xdr:colOff>
      <xdr:row>13</xdr:row>
      <xdr:rowOff>18914</xdr:rowOff>
    </xdr:to>
    <xdr:pic>
      <xdr:nvPicPr>
        <xdr:cNvPr id="25" name="Imagem 24" descr="Fotos PNG de gráfico de barras - PNG Al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2205" y="1567814"/>
          <a:ext cx="1240020" cy="8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198120</xdr:colOff>
      <xdr:row>7</xdr:row>
      <xdr:rowOff>152401</xdr:rowOff>
    </xdr:from>
    <xdr:to>
      <xdr:col>18</xdr:col>
      <xdr:colOff>121918</xdr:colOff>
      <xdr:row>13</xdr:row>
      <xdr:rowOff>53340</xdr:rowOff>
    </xdr:to>
    <xdr:pic>
      <xdr:nvPicPr>
        <xdr:cNvPr id="27" name="Imagem 26" descr="o banco de dados é um vetor de ícones. ilustração de símbolo de contorno  isolado 9857364 Vetor no Vecteezy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duotone>
            <a:srgbClr val="FFC000">
              <a:shade val="45000"/>
              <a:satMod val="135000"/>
            </a:srgb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0000" l="10000" r="90000">
                      <a14:foregroundMark x1="20729" y1="24167" x2="20729" y2="24167"/>
                      <a14:foregroundMark x1="42813" y1="44583" x2="42813" y2="44583"/>
                      <a14:foregroundMark x1="43802" y1="58594" x2="43802" y2="58594"/>
                      <a14:foregroundMark x1="43802" y1="72656" x2="43802" y2="72656"/>
                      <a14:foregroundMark x1="76250" y1="45573" x2="76250" y2="45573"/>
                      <a14:foregroundMark x1="74271" y1="59948" x2="74271" y2="59948"/>
                      <a14:foregroundMark x1="69896" y1="59948" x2="69896" y2="59948"/>
                      <a14:foregroundMark x1="62865" y1="74010" x2="62865" y2="74010"/>
                      <a14:foregroundMark x1="69219" y1="73021" x2="69219" y2="73021"/>
                      <a14:foregroundMark x1="75573" y1="73021" x2="75573" y2="7302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3660" y="1463041"/>
          <a:ext cx="1142998" cy="1036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274317</xdr:colOff>
      <xdr:row>9</xdr:row>
      <xdr:rowOff>91440</xdr:rowOff>
    </xdr:from>
    <xdr:to>
      <xdr:col>16</xdr:col>
      <xdr:colOff>548638</xdr:colOff>
      <xdr:row>13</xdr:row>
      <xdr:rowOff>83820</xdr:rowOff>
    </xdr:to>
    <xdr:pic>
      <xdr:nvPicPr>
        <xdr:cNvPr id="28" name="Imagem 27" descr="o banco de dados é um vetor de ícones. ilustração de símbolo de contorno  isolado 9857364 Vetor no Vecteezy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duotone>
            <a:srgbClr val="FFC000">
              <a:shade val="45000"/>
              <a:satMod val="135000"/>
            </a:srgb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>
                      <a14:foregroundMark x1="20729" y1="24167" x2="20729" y2="24167"/>
                      <a14:foregroundMark x1="42813" y1="44583" x2="42813" y2="44583"/>
                      <a14:foregroundMark x1="43802" y1="58594" x2="43802" y2="58594"/>
                      <a14:foregroundMark x1="43802" y1="72656" x2="43802" y2="72656"/>
                      <a14:foregroundMark x1="76250" y1="45573" x2="76250" y2="45573"/>
                      <a14:foregroundMark x1="74271" y1="59948" x2="74271" y2="59948"/>
                      <a14:foregroundMark x1="69896" y1="59948" x2="69896" y2="59948"/>
                      <a14:foregroundMark x1="62865" y1="74010" x2="62865" y2="74010"/>
                      <a14:foregroundMark x1="69219" y1="73021" x2="69219" y2="73021"/>
                      <a14:foregroundMark x1="75573" y1="73021" x2="75573" y2="7302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700257" y="1783080"/>
          <a:ext cx="883921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455295</xdr:colOff>
      <xdr:row>17</xdr:row>
      <xdr:rowOff>160019</xdr:rowOff>
    </xdr:from>
    <xdr:to>
      <xdr:col>11</xdr:col>
      <xdr:colOff>462915</xdr:colOff>
      <xdr:row>22</xdr:row>
      <xdr:rowOff>167639</xdr:rowOff>
    </xdr:to>
    <xdr:pic>
      <xdr:nvPicPr>
        <xdr:cNvPr id="32" name="Imagem 31" descr="ícone De Vetor De Engrenagem E Configurações PNG , Clipart De Engrenagem,  ícones De Configurações, ícones De Engrenagem Imagem PNG e Vetor Para  Download Gratuit… | Engrenagens, Vetores, Ícon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10000" b="90000" l="10000" r="90000">
                      <a14:foregroundMark x1="31667" y1="30000" x2="31667" y2="30000"/>
                      <a14:foregroundMark x1="38333" y1="54444" x2="38333" y2="54444"/>
                      <a14:foregroundMark x1="36111" y1="59444" x2="36111" y2="59444"/>
                      <a14:foregroundMark x1="36111" y1="37500" x2="36111" y2="375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602" t="24380" r="14159" b="23967"/>
        <a:stretch/>
      </xdr:blipFill>
      <xdr:spPr bwMode="auto">
        <a:xfrm>
          <a:off x="6223635" y="3345179"/>
          <a:ext cx="122682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462915</xdr:colOff>
      <xdr:row>17</xdr:row>
      <xdr:rowOff>91440</xdr:rowOff>
    </xdr:from>
    <xdr:to>
      <xdr:col>17</xdr:col>
      <xdr:colOff>521478</xdr:colOff>
      <xdr:row>22</xdr:row>
      <xdr:rowOff>160020</xdr:rowOff>
    </xdr:to>
    <xdr:pic>
      <xdr:nvPicPr>
        <xdr:cNvPr id="35" name="Imagem 34" descr="Duas belas mulheres estão juntas conceito de irmandade e amizade feminina  ilustração vetorial | Vetor Premiu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 cstate="print">
          <a:duotone>
            <a:srgbClr val="FFC000">
              <a:shade val="45000"/>
              <a:satMod val="135000"/>
            </a:srgb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9585" b="89617" l="3195" r="96166">
                      <a14:foregroundMark x1="9585" y1="60703" x2="9585" y2="60703"/>
                      <a14:foregroundMark x1="9585" y1="60703" x2="6709" y2="65655"/>
                      <a14:foregroundMark x1="3195" y1="71246" x2="3195" y2="71246"/>
                      <a14:foregroundMark x1="91534" y1="77316" x2="91534" y2="77316"/>
                      <a14:foregroundMark x1="96166" y1="71246" x2="96166" y2="71246"/>
                      <a14:foregroundMark x1="51118" y1="9904" x2="51118" y2="9904"/>
                      <a14:backgroundMark x1="43450" y1="12300" x2="43450" y2="12300"/>
                      <a14:backgroundMark x1="46805" y1="77955" x2="46805" y2="77955"/>
                      <a14:backgroundMark x1="46805" y1="86262" x2="46805" y2="86262"/>
                    </a14:backgroundRemoval>
                  </a14:imgEffect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11213" b="10923"/>
        <a:stretch/>
      </xdr:blipFill>
      <xdr:spPr bwMode="auto">
        <a:xfrm>
          <a:off x="9888855" y="3276600"/>
          <a:ext cx="1277763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123270</xdr:colOff>
      <xdr:row>0</xdr:row>
      <xdr:rowOff>171778</xdr:rowOff>
    </xdr:from>
    <xdr:to>
      <xdr:col>2</xdr:col>
      <xdr:colOff>523877</xdr:colOff>
      <xdr:row>3</xdr:row>
      <xdr:rowOff>0</xdr:rowOff>
    </xdr:to>
    <xdr:pic>
      <xdr:nvPicPr>
        <xdr:cNvPr id="6" name="Imagem 5" descr="Sticker traces de pneu - TenStickers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 flipV="1">
          <a:off x="861900" y="-566852"/>
          <a:ext cx="399722" cy="187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85725</xdr:colOff>
      <xdr:row>0</xdr:row>
      <xdr:rowOff>47625</xdr:rowOff>
    </xdr:from>
    <xdr:to>
      <xdr:col>11</xdr:col>
      <xdr:colOff>552951</xdr:colOff>
      <xdr:row>3</xdr:row>
      <xdr:rowOff>160421</xdr:rowOff>
    </xdr:to>
    <xdr:grpSp>
      <xdr:nvGrpSpPr>
        <xdr:cNvPr id="5" name="Agrupar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800850" y="47625"/>
          <a:ext cx="1076826" cy="684296"/>
          <a:chOff x="7075571" y="47625"/>
          <a:chExt cx="1080837" cy="684296"/>
        </a:xfrm>
      </xdr:grpSpPr>
      <xdr:pic>
        <xdr:nvPicPr>
          <xdr:cNvPr id="3" name="Imagem 2" descr="Groupware Imagens – Download Grátis no Freepik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rgbClr val="FFC000">
                <a:shade val="45000"/>
                <a:satMod val="135000"/>
              </a:srgb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5856" b="97748" l="1438" r="97604">
                        <a14:foregroundMark x1="28914" y1="13739" x2="28914" y2="13739"/>
                        <a14:foregroundMark x1="46486" y1="6306" x2="46486" y2="6306"/>
                        <a14:foregroundMark x1="8946" y1="40766" x2="8946" y2="40766"/>
                        <a14:foregroundMark x1="1438" y1="41216" x2="1438" y2="41216"/>
                        <a14:foregroundMark x1="46965" y1="77252" x2="46965" y2="77252"/>
                        <a14:foregroundMark x1="60863" y1="85811" x2="60863" y2="85811"/>
                        <a14:foregroundMark x1="97604" y1="57207" x2="97604" y2="57207"/>
                        <a14:foregroundMark x1="56550" y1="97748" x2="56550" y2="9774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75571" y="47625"/>
            <a:ext cx="1080837" cy="684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7268577" y="229603"/>
            <a:ext cx="819150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500" b="1">
                <a:solidFill>
                  <a:schemeClr val="accent4"/>
                </a:solidFill>
              </a:rPr>
              <a:t>MENU</a:t>
            </a:r>
          </a:p>
        </xdr:txBody>
      </xdr:sp>
    </xdr:grpSp>
    <xdr:clientData/>
  </xdr:twoCellAnchor>
  <xdr:twoCellAnchor>
    <xdr:from>
      <xdr:col>2</xdr:col>
      <xdr:colOff>152400</xdr:colOff>
      <xdr:row>5</xdr:row>
      <xdr:rowOff>15240</xdr:rowOff>
    </xdr:from>
    <xdr:to>
      <xdr:col>2</xdr:col>
      <xdr:colOff>480060</xdr:colOff>
      <xdr:row>5</xdr:row>
      <xdr:rowOff>205740</xdr:rowOff>
    </xdr:to>
    <xdr:sp macro="" textlink="">
      <xdr:nvSpPr>
        <xdr:cNvPr id="9" name="Seta: para a Esquerd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0800000">
          <a:off x="1653540" y="967740"/>
          <a:ext cx="327660" cy="190500"/>
        </a:xfrm>
        <a:prstGeom prst="lef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118933</xdr:colOff>
          <xdr:row>6</xdr:row>
          <xdr:rowOff>20645</xdr:rowOff>
        </xdr:from>
        <xdr:to>
          <xdr:col>4</xdr:col>
          <xdr:colOff>847380</xdr:colOff>
          <xdr:row>11</xdr:row>
          <xdr:rowOff>9526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Imagem" spid="_x0000_s3202"/>
                </a:ext>
              </a:extLst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229673" y="1239845"/>
              <a:ext cx="1338047" cy="94900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123270</xdr:colOff>
      <xdr:row>0</xdr:row>
      <xdr:rowOff>171778</xdr:rowOff>
    </xdr:from>
    <xdr:to>
      <xdr:col>2</xdr:col>
      <xdr:colOff>2</xdr:colOff>
      <xdr:row>3</xdr:row>
      <xdr:rowOff>0</xdr:rowOff>
    </xdr:to>
    <xdr:pic>
      <xdr:nvPicPr>
        <xdr:cNvPr id="5" name="Imagem 4" descr="Sticker traces de pneu - TenStickers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 flipV="1">
          <a:off x="861900" y="-566852"/>
          <a:ext cx="399722" cy="187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85725</xdr:colOff>
      <xdr:row>0</xdr:row>
      <xdr:rowOff>57150</xdr:rowOff>
    </xdr:from>
    <xdr:to>
      <xdr:col>11</xdr:col>
      <xdr:colOff>552951</xdr:colOff>
      <xdr:row>3</xdr:row>
      <xdr:rowOff>169946</xdr:rowOff>
    </xdr:to>
    <xdr:grpSp>
      <xdr:nvGrpSpPr>
        <xdr:cNvPr id="2" name="Agrupar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9020175" y="57150"/>
          <a:ext cx="1076826" cy="684296"/>
          <a:chOff x="7075571" y="47625"/>
          <a:chExt cx="1080837" cy="684296"/>
        </a:xfrm>
      </xdr:grpSpPr>
      <xdr:pic>
        <xdr:nvPicPr>
          <xdr:cNvPr id="3" name="Imagem 2" descr="Groupware Imagens – Download Grátis no Freepik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rgbClr val="FFC000">
                <a:shade val="45000"/>
                <a:satMod val="135000"/>
              </a:srgb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5856" b="97748" l="1438" r="97604">
                        <a14:foregroundMark x1="28914" y1="13739" x2="28914" y2="13739"/>
                        <a14:foregroundMark x1="46486" y1="6306" x2="46486" y2="6306"/>
                        <a14:foregroundMark x1="8946" y1="40766" x2="8946" y2="40766"/>
                        <a14:foregroundMark x1="1438" y1="41216" x2="1438" y2="41216"/>
                        <a14:foregroundMark x1="46965" y1="77252" x2="46965" y2="77252"/>
                        <a14:foregroundMark x1="60863" y1="85811" x2="60863" y2="85811"/>
                        <a14:foregroundMark x1="97604" y1="57207" x2="97604" y2="57207"/>
                        <a14:foregroundMark x1="56550" y1="97748" x2="56550" y2="9774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75571" y="47625"/>
            <a:ext cx="1080837" cy="684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7268577" y="229603"/>
            <a:ext cx="819150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500" b="1">
                <a:solidFill>
                  <a:schemeClr val="accent4"/>
                </a:solidFill>
              </a:rPr>
              <a:t>MENU</a:t>
            </a:r>
          </a:p>
        </xdr:txBody>
      </xdr:sp>
    </xdr:grpSp>
    <xdr:clientData/>
  </xdr:twoCellAnchor>
  <xdr:twoCellAnchor>
    <xdr:from>
      <xdr:col>0</xdr:col>
      <xdr:colOff>60960</xdr:colOff>
      <xdr:row>4</xdr:row>
      <xdr:rowOff>99508</xdr:rowOff>
    </xdr:from>
    <xdr:to>
      <xdr:col>6</xdr:col>
      <xdr:colOff>970429</xdr:colOff>
      <xdr:row>23</xdr:row>
      <xdr:rowOff>122369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3FF8115-A1CD-65F3-C8C2-40F4C229D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394335</xdr:colOff>
      <xdr:row>4</xdr:row>
      <xdr:rowOff>114300</xdr:rowOff>
    </xdr:from>
    <xdr:to>
      <xdr:col>15</xdr:col>
      <xdr:colOff>584835</xdr:colOff>
      <xdr:row>21</xdr:row>
      <xdr:rowOff>60960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AC4655-8AC5-C90B-45F0-ADFB6BE7C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521970</xdr:colOff>
      <xdr:row>4</xdr:row>
      <xdr:rowOff>100965</xdr:rowOff>
    </xdr:from>
    <xdr:to>
      <xdr:col>8</xdr:col>
      <xdr:colOff>491490</xdr:colOff>
      <xdr:row>16</xdr:row>
      <xdr:rowOff>121920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350BB7B-70A6-05EB-B5A4-E2AE57633105}"/>
            </a:ext>
            <a:ext uri="{147F2762-F138-4A5C-976F-8EAC2B608ADB}">
              <a16:predDERef xmlns:a16="http://schemas.microsoft.com/office/drawing/2014/main" pred="{E2AC4655-8AC5-C90B-45F0-ADFB6BE7C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5</xdr:row>
      <xdr:rowOff>0</xdr:rowOff>
    </xdr:from>
    <xdr:to>
      <xdr:col>2</xdr:col>
      <xdr:colOff>600540</xdr:colOff>
      <xdr:row>10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0"/>
          <a:ext cx="1445666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123271</xdr:colOff>
      <xdr:row>0</xdr:row>
      <xdr:rowOff>171777</xdr:rowOff>
    </xdr:from>
    <xdr:to>
      <xdr:col>2</xdr:col>
      <xdr:colOff>54432</xdr:colOff>
      <xdr:row>3</xdr:row>
      <xdr:rowOff>4947</xdr:rowOff>
    </xdr:to>
    <xdr:pic>
      <xdr:nvPicPr>
        <xdr:cNvPr id="3" name="Imagem 2" descr="Sticker traces de pneu - TenStickers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 flipV="1">
          <a:off x="705419" y="-410371"/>
          <a:ext cx="399722" cy="1564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349763</xdr:colOff>
      <xdr:row>0</xdr:row>
      <xdr:rowOff>84365</xdr:rowOff>
    </xdr:from>
    <xdr:to>
      <xdr:col>10</xdr:col>
      <xdr:colOff>815509</xdr:colOff>
      <xdr:row>4</xdr:row>
      <xdr:rowOff>6661</xdr:rowOff>
    </xdr:to>
    <xdr:grpSp>
      <xdr:nvGrpSpPr>
        <xdr:cNvPr id="4" name="Agrupar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7941188" y="84365"/>
          <a:ext cx="1284896" cy="684296"/>
          <a:chOff x="7075571" y="47625"/>
          <a:chExt cx="1080837" cy="684296"/>
        </a:xfrm>
      </xdr:grpSpPr>
      <xdr:pic>
        <xdr:nvPicPr>
          <xdr:cNvPr id="5" name="Imagem 4" descr="Groupware Imagens – Download Grátis no Freepik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duotone>
              <a:srgbClr val="FFC000">
                <a:shade val="45000"/>
                <a:satMod val="135000"/>
              </a:srgb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5856" b="97748" l="1438" r="97604">
                        <a14:foregroundMark x1="28914" y1="13739" x2="28914" y2="13739"/>
                        <a14:foregroundMark x1="46486" y1="6306" x2="46486" y2="6306"/>
                        <a14:foregroundMark x1="8946" y1="40766" x2="8946" y2="40766"/>
                        <a14:foregroundMark x1="1438" y1="41216" x2="1438" y2="41216"/>
                        <a14:foregroundMark x1="46965" y1="77252" x2="46965" y2="77252"/>
                        <a14:foregroundMark x1="60863" y1="85811" x2="60863" y2="85811"/>
                        <a14:foregroundMark x1="97604" y1="57207" x2="97604" y2="57207"/>
                        <a14:foregroundMark x1="56550" y1="97748" x2="56550" y2="9774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75571" y="47625"/>
            <a:ext cx="1080837" cy="684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7268577" y="229603"/>
            <a:ext cx="819150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500" b="1">
                <a:solidFill>
                  <a:schemeClr val="accent4"/>
                </a:solidFill>
              </a:rPr>
              <a:t>MENU</a:t>
            </a:r>
          </a:p>
        </xdr:txBody>
      </xdr:sp>
    </xdr:grpSp>
    <xdr:clientData/>
  </xdr:twoCellAnchor>
  <xdr:twoCellAnchor editAs="oneCell">
    <xdr:from>
      <xdr:col>11</xdr:col>
      <xdr:colOff>500064</xdr:colOff>
      <xdr:row>5</xdr:row>
      <xdr:rowOff>11907</xdr:rowOff>
    </xdr:from>
    <xdr:to>
      <xdr:col>12</xdr:col>
      <xdr:colOff>304454</xdr:colOff>
      <xdr:row>10</xdr:row>
      <xdr:rowOff>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1220" y="964407"/>
          <a:ext cx="625922" cy="940594"/>
        </a:xfrm>
        <a:prstGeom prst="rect">
          <a:avLst/>
        </a:prstGeom>
      </xdr:spPr>
    </xdr:pic>
    <xdr:clientData/>
  </xdr:twoCellAnchor>
  <xdr:twoCellAnchor editAs="oneCell">
    <xdr:from>
      <xdr:col>61</xdr:col>
      <xdr:colOff>309562</xdr:colOff>
      <xdr:row>5</xdr:row>
      <xdr:rowOff>23813</xdr:rowOff>
    </xdr:from>
    <xdr:to>
      <xdr:col>62</xdr:col>
      <xdr:colOff>416718</xdr:colOff>
      <xdr:row>10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7281" y="976313"/>
          <a:ext cx="928687" cy="928687"/>
        </a:xfrm>
        <a:prstGeom prst="rect">
          <a:avLst/>
        </a:prstGeom>
      </xdr:spPr>
    </xdr:pic>
    <xdr:clientData/>
  </xdr:twoCellAnchor>
  <xdr:twoCellAnchor editAs="oneCell">
    <xdr:from>
      <xdr:col>21</xdr:col>
      <xdr:colOff>488157</xdr:colOff>
      <xdr:row>5</xdr:row>
      <xdr:rowOff>35719</xdr:rowOff>
    </xdr:from>
    <xdr:to>
      <xdr:col>22</xdr:col>
      <xdr:colOff>297074</xdr:colOff>
      <xdr:row>9</xdr:row>
      <xdr:rowOff>154780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6" y="988219"/>
          <a:ext cx="630448" cy="881061"/>
        </a:xfrm>
        <a:prstGeom prst="rect">
          <a:avLst/>
        </a:prstGeom>
      </xdr:spPr>
    </xdr:pic>
    <xdr:clientData/>
  </xdr:twoCellAnchor>
  <xdr:twoCellAnchor editAs="oneCell">
    <xdr:from>
      <xdr:col>51</xdr:col>
      <xdr:colOff>428626</xdr:colOff>
      <xdr:row>5</xdr:row>
      <xdr:rowOff>23813</xdr:rowOff>
    </xdr:from>
    <xdr:to>
      <xdr:col>52</xdr:col>
      <xdr:colOff>345280</xdr:colOff>
      <xdr:row>10</xdr:row>
      <xdr:rowOff>9812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1032" y="976313"/>
          <a:ext cx="738187" cy="938499"/>
        </a:xfrm>
        <a:prstGeom prst="rect">
          <a:avLst/>
        </a:prstGeom>
      </xdr:spPr>
    </xdr:pic>
    <xdr:clientData/>
  </xdr:twoCellAnchor>
  <xdr:twoCellAnchor editAs="oneCell">
    <xdr:from>
      <xdr:col>31</xdr:col>
      <xdr:colOff>428624</xdr:colOff>
      <xdr:row>5</xdr:row>
      <xdr:rowOff>35720</xdr:rowOff>
    </xdr:from>
    <xdr:to>
      <xdr:col>32</xdr:col>
      <xdr:colOff>297655</xdr:colOff>
      <xdr:row>10</xdr:row>
      <xdr:rowOff>5158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10405" y="988220"/>
          <a:ext cx="690563" cy="921938"/>
        </a:xfrm>
        <a:prstGeom prst="rect">
          <a:avLst/>
        </a:prstGeom>
      </xdr:spPr>
    </xdr:pic>
    <xdr:clientData/>
  </xdr:twoCellAnchor>
  <xdr:twoCellAnchor editAs="oneCell">
    <xdr:from>
      <xdr:col>41</xdr:col>
      <xdr:colOff>44169</xdr:colOff>
      <xdr:row>5</xdr:row>
      <xdr:rowOff>10753</xdr:rowOff>
    </xdr:from>
    <xdr:to>
      <xdr:col>42</xdr:col>
      <xdr:colOff>582424</xdr:colOff>
      <xdr:row>9</xdr:row>
      <xdr:rowOff>153629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7008" y="981688"/>
          <a:ext cx="1386287" cy="880296"/>
        </a:xfrm>
        <a:prstGeom prst="rect">
          <a:avLst/>
        </a:prstGeom>
      </xdr:spPr>
    </xdr:pic>
    <xdr:clientData/>
  </xdr:twoCellAnchor>
  <xdr:twoCellAnchor editAs="oneCell">
    <xdr:from>
      <xdr:col>71</xdr:col>
      <xdr:colOff>338666</xdr:colOff>
      <xdr:row>4</xdr:row>
      <xdr:rowOff>158750</xdr:rowOff>
    </xdr:from>
    <xdr:to>
      <xdr:col>72</xdr:col>
      <xdr:colOff>548213</xdr:colOff>
      <xdr:row>10</xdr:row>
      <xdr:rowOff>40215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9999" y="920750"/>
          <a:ext cx="1024465" cy="10244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123270</xdr:colOff>
      <xdr:row>0</xdr:row>
      <xdr:rowOff>171778</xdr:rowOff>
    </xdr:from>
    <xdr:to>
      <xdr:col>2</xdr:col>
      <xdr:colOff>107952</xdr:colOff>
      <xdr:row>3</xdr:row>
      <xdr:rowOff>0</xdr:rowOff>
    </xdr:to>
    <xdr:pic>
      <xdr:nvPicPr>
        <xdr:cNvPr id="2" name="Imagem 1" descr="Sticker traces de pneu - TenStickers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 flipV="1">
          <a:off x="861900" y="-566852"/>
          <a:ext cx="399722" cy="187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514889</xdr:colOff>
      <xdr:row>0</xdr:row>
      <xdr:rowOff>65596</xdr:rowOff>
    </xdr:from>
    <xdr:to>
      <xdr:col>8</xdr:col>
      <xdr:colOff>92516</xdr:colOff>
      <xdr:row>3</xdr:row>
      <xdr:rowOff>178392</xdr:rowOff>
    </xdr:to>
    <xdr:grpSp>
      <xdr:nvGrpSpPr>
        <xdr:cNvPr id="3" name="Agrupar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6629939" y="65596"/>
          <a:ext cx="1073052" cy="684296"/>
          <a:chOff x="7075571" y="47625"/>
          <a:chExt cx="1080837" cy="684296"/>
        </a:xfrm>
      </xdr:grpSpPr>
      <xdr:pic>
        <xdr:nvPicPr>
          <xdr:cNvPr id="4" name="Imagem 3" descr="Groupware Imagens – Download Grátis no Freepik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rgbClr val="FFC000">
                <a:shade val="45000"/>
                <a:satMod val="135000"/>
              </a:srgb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5856" b="97748" l="1438" r="97604">
                        <a14:foregroundMark x1="28914" y1="13739" x2="28914" y2="13739"/>
                        <a14:foregroundMark x1="46486" y1="6306" x2="46486" y2="6306"/>
                        <a14:foregroundMark x1="8946" y1="40766" x2="8946" y2="40766"/>
                        <a14:foregroundMark x1="1438" y1="41216" x2="1438" y2="41216"/>
                        <a14:foregroundMark x1="46965" y1="77252" x2="46965" y2="77252"/>
                        <a14:foregroundMark x1="60863" y1="85811" x2="60863" y2="85811"/>
                        <a14:foregroundMark x1="97604" y1="57207" x2="97604" y2="57207"/>
                        <a14:foregroundMark x1="56550" y1="97748" x2="56550" y2="9774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75571" y="47625"/>
            <a:ext cx="1080837" cy="684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7268577" y="229603"/>
            <a:ext cx="819150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500" b="1">
                <a:solidFill>
                  <a:schemeClr val="accent4"/>
                </a:solidFill>
              </a:rPr>
              <a:t>MENU</a:t>
            </a:r>
          </a:p>
        </xdr:txBody>
      </xdr:sp>
    </xdr:grpSp>
    <xdr:clientData/>
  </xdr:twoCellAnchor>
  <xdr:twoCellAnchor editAs="oneCell">
    <xdr:from>
      <xdr:col>15</xdr:col>
      <xdr:colOff>19050</xdr:colOff>
      <xdr:row>26</xdr:row>
      <xdr:rowOff>85725</xdr:rowOff>
    </xdr:from>
    <xdr:to>
      <xdr:col>16</xdr:col>
      <xdr:colOff>7079</xdr:colOff>
      <xdr:row>26</xdr:row>
      <xdr:rowOff>1514475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5048250"/>
          <a:ext cx="2147029" cy="1428750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466726</xdr:colOff>
      <xdr:row>32</xdr:row>
      <xdr:rowOff>36750</xdr:rowOff>
    </xdr:from>
    <xdr:to>
      <xdr:col>15</xdr:col>
      <xdr:colOff>1571626</xdr:colOff>
      <xdr:row>32</xdr:row>
      <xdr:rowOff>1466850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5976" y="6523275"/>
          <a:ext cx="1104900" cy="1430100"/>
        </a:xfrm>
        <a:prstGeom prst="rect">
          <a:avLst/>
        </a:prstGeom>
      </xdr:spPr>
    </xdr:pic>
    <xdr:clientData/>
  </xdr:twoCellAnchor>
  <xdr:twoCellAnchor editAs="oneCell">
    <xdr:from>
      <xdr:col>15</xdr:col>
      <xdr:colOff>612621</xdr:colOff>
      <xdr:row>29</xdr:row>
      <xdr:rowOff>45443</xdr:rowOff>
    </xdr:from>
    <xdr:to>
      <xdr:col>15</xdr:col>
      <xdr:colOff>1602988</xdr:colOff>
      <xdr:row>30</xdr:row>
      <xdr:rowOff>9522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9938" y="12520870"/>
          <a:ext cx="990367" cy="1497372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27</xdr:row>
      <xdr:rowOff>28575</xdr:rowOff>
    </xdr:from>
    <xdr:to>
      <xdr:col>15</xdr:col>
      <xdr:colOff>1752600</xdr:colOff>
      <xdr:row>27</xdr:row>
      <xdr:rowOff>1438274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2151" y="9563100"/>
          <a:ext cx="1409699" cy="1409699"/>
        </a:xfrm>
        <a:prstGeom prst="rect">
          <a:avLst/>
        </a:prstGeom>
      </xdr:spPr>
    </xdr:pic>
    <xdr:clientData/>
  </xdr:twoCellAnchor>
  <xdr:twoCellAnchor editAs="oneCell">
    <xdr:from>
      <xdr:col>15</xdr:col>
      <xdr:colOff>542926</xdr:colOff>
      <xdr:row>28</xdr:row>
      <xdr:rowOff>47625</xdr:rowOff>
    </xdr:from>
    <xdr:to>
      <xdr:col>15</xdr:col>
      <xdr:colOff>1594698</xdr:colOff>
      <xdr:row>28</xdr:row>
      <xdr:rowOff>1517493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2176" y="11106150"/>
          <a:ext cx="1051772" cy="1469868"/>
        </a:xfrm>
        <a:prstGeom prst="rect">
          <a:avLst/>
        </a:prstGeom>
      </xdr:spPr>
    </xdr:pic>
    <xdr:clientData/>
  </xdr:twoCellAnchor>
  <xdr:twoCellAnchor editAs="oneCell">
    <xdr:from>
      <xdr:col>15</xdr:col>
      <xdr:colOff>514350</xdr:colOff>
      <xdr:row>25</xdr:row>
      <xdr:rowOff>38101</xdr:rowOff>
    </xdr:from>
    <xdr:to>
      <xdr:col>15</xdr:col>
      <xdr:colOff>1600200</xdr:colOff>
      <xdr:row>25</xdr:row>
      <xdr:rowOff>1487767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0" y="12620626"/>
          <a:ext cx="1085850" cy="1449666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66676</xdr:colOff>
      <xdr:row>31</xdr:row>
      <xdr:rowOff>66676</xdr:rowOff>
    </xdr:from>
    <xdr:to>
      <xdr:col>15</xdr:col>
      <xdr:colOff>2127823</xdr:colOff>
      <xdr:row>31</xdr:row>
      <xdr:rowOff>1438276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5926" y="14173201"/>
          <a:ext cx="2061147" cy="1371600"/>
        </a:xfrm>
        <a:prstGeom prst="rect">
          <a:avLst/>
        </a:prstGeom>
      </xdr:spPr>
    </xdr:pic>
    <xdr:clientData/>
  </xdr:twoCellAnchor>
  <xdr:twoCellAnchor editAs="oneCell">
    <xdr:from>
      <xdr:col>15</xdr:col>
      <xdr:colOff>314325</xdr:colOff>
      <xdr:row>30</xdr:row>
      <xdr:rowOff>47624</xdr:rowOff>
    </xdr:from>
    <xdr:to>
      <xdr:col>15</xdr:col>
      <xdr:colOff>1790700</xdr:colOff>
      <xdr:row>30</xdr:row>
      <xdr:rowOff>1523999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16025" y="17059274"/>
          <a:ext cx="1476375" cy="1476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123270</xdr:colOff>
      <xdr:row>0</xdr:row>
      <xdr:rowOff>171778</xdr:rowOff>
    </xdr:from>
    <xdr:to>
      <xdr:col>1</xdr:col>
      <xdr:colOff>1133477</xdr:colOff>
      <xdr:row>3</xdr:row>
      <xdr:rowOff>0</xdr:rowOff>
    </xdr:to>
    <xdr:pic>
      <xdr:nvPicPr>
        <xdr:cNvPr id="2" name="Imagem 1" descr="Sticker traces de pneu - TenStickers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 flipV="1">
          <a:off x="861900" y="-566852"/>
          <a:ext cx="399722" cy="187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66675</xdr:colOff>
      <xdr:row>0</xdr:row>
      <xdr:rowOff>66675</xdr:rowOff>
    </xdr:from>
    <xdr:to>
      <xdr:col>8</xdr:col>
      <xdr:colOff>533901</xdr:colOff>
      <xdr:row>3</xdr:row>
      <xdr:rowOff>179471</xdr:rowOff>
    </xdr:to>
    <xdr:grpSp>
      <xdr:nvGrpSpPr>
        <xdr:cNvPr id="3" name="Agrupar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5191125" y="66675"/>
          <a:ext cx="1076826" cy="684296"/>
          <a:chOff x="7075571" y="47625"/>
          <a:chExt cx="1080837" cy="684296"/>
        </a:xfrm>
      </xdr:grpSpPr>
      <xdr:pic>
        <xdr:nvPicPr>
          <xdr:cNvPr id="4" name="Imagem 3" descr="Groupware Imagens – Download Grátis no Freepik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rgbClr val="FFC000">
                <a:shade val="45000"/>
                <a:satMod val="135000"/>
              </a:srgb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5856" b="97748" l="1438" r="97604">
                        <a14:foregroundMark x1="28914" y1="13739" x2="28914" y2="13739"/>
                        <a14:foregroundMark x1="46486" y1="6306" x2="46486" y2="6306"/>
                        <a14:foregroundMark x1="8946" y1="40766" x2="8946" y2="40766"/>
                        <a14:foregroundMark x1="1438" y1="41216" x2="1438" y2="41216"/>
                        <a14:foregroundMark x1="46965" y1="77252" x2="46965" y2="77252"/>
                        <a14:foregroundMark x1="60863" y1="85811" x2="60863" y2="85811"/>
                        <a14:foregroundMark x1="97604" y1="57207" x2="97604" y2="57207"/>
                        <a14:foregroundMark x1="56550" y1="97748" x2="56550" y2="9774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75571" y="47625"/>
            <a:ext cx="1080837" cy="684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 txBox="1"/>
        </xdr:nvSpPr>
        <xdr:spPr>
          <a:xfrm>
            <a:off x="7268577" y="229603"/>
            <a:ext cx="819150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500" b="1">
                <a:solidFill>
                  <a:schemeClr val="accent4"/>
                </a:solidFill>
              </a:rPr>
              <a:t>MENU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showGridLines="0" tabSelected="1" zoomScale="85" zoomScaleNormal="85" workbookViewId="0"/>
  </sheetViews>
  <sheetFormatPr defaultRowHeight="15"/>
  <cols>
    <col min="1" max="1" width="13" customWidth="1"/>
  </cols>
  <sheetData>
    <row r="1" spans="1:21" s="20" customFormat="1" ht="15" customHeight="1">
      <c r="A1" s="18"/>
      <c r="B1" s="19"/>
      <c r="C1" s="19"/>
      <c r="D1" s="27" t="s">
        <v>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9"/>
      <c r="Q1" s="19"/>
      <c r="R1" s="19"/>
      <c r="S1" s="19"/>
      <c r="T1" s="19"/>
      <c r="U1" s="19"/>
    </row>
    <row r="2" spans="1:21" s="20" customFormat="1" ht="15" customHeight="1">
      <c r="A2" s="18"/>
      <c r="B2" s="19"/>
      <c r="C2" s="19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9"/>
      <c r="Q2" s="19"/>
      <c r="R2" s="19"/>
      <c r="S2" s="19"/>
      <c r="T2" s="19"/>
      <c r="U2" s="19"/>
    </row>
    <row r="3" spans="1:21" s="20" customFormat="1" ht="15" customHeight="1">
      <c r="A3" s="18"/>
      <c r="B3" s="19"/>
      <c r="C3" s="1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9"/>
      <c r="Q3" s="19"/>
      <c r="R3" s="19"/>
      <c r="S3" s="19"/>
      <c r="T3" s="19"/>
      <c r="U3" s="19"/>
    </row>
    <row r="4" spans="1:21" s="20" customFormat="1" ht="15" customHeight="1">
      <c r="A4" s="18"/>
      <c r="B4" s="19"/>
      <c r="C4" s="1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9"/>
      <c r="Q4" s="19"/>
      <c r="R4" s="19"/>
      <c r="S4" s="19"/>
      <c r="T4" s="19"/>
      <c r="U4" s="19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8" spans="1:21" ht="15" customHeight="1"/>
    <row r="9" spans="1:21" ht="15" customHeight="1"/>
    <row r="10" spans="1:21" ht="15" customHeight="1"/>
    <row r="11" spans="1:21" ht="15" customHeight="1"/>
    <row r="12" spans="1:21" ht="15" customHeight="1"/>
    <row r="17" ht="15" customHeight="1"/>
    <row r="18" ht="15" customHeight="1"/>
    <row r="19" ht="15" customHeight="1"/>
    <row r="20" ht="15" customHeight="1"/>
    <row r="21" ht="15" customHeight="1"/>
  </sheetData>
  <mergeCells count="1">
    <mergeCell ref="D1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showGridLines="0" zoomScaleNormal="100" workbookViewId="0">
      <selection activeCell="D6" sqref="D6:L6"/>
    </sheetView>
  </sheetViews>
  <sheetFormatPr defaultRowHeight="15"/>
  <cols>
    <col min="1" max="1" width="13" customWidth="1"/>
    <col min="5" max="5" width="14.5703125" customWidth="1"/>
    <col min="9" max="9" width="9.140625" customWidth="1"/>
    <col min="12" max="12" width="11.7109375" style="23" customWidth="1"/>
    <col min="14" max="14" width="18.28515625" customWidth="1"/>
    <col min="15" max="15" width="10.5703125" bestFit="1" customWidth="1"/>
  </cols>
  <sheetData>
    <row r="1" spans="1:21" s="31" customFormat="1" ht="15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s="31" customFormat="1" ht="1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s="31" customFormat="1" ht="1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s="31" customFormat="1" ht="1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 s="8" customFormat="1" ht="15" customHeight="1" thickBo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21"/>
      <c r="M5" s="7"/>
      <c r="N5" s="7"/>
      <c r="O5" s="7"/>
      <c r="P5" s="7"/>
      <c r="Q5" s="7"/>
      <c r="R5" s="7"/>
      <c r="S5" s="7"/>
      <c r="T5" s="7"/>
      <c r="U5" s="7"/>
    </row>
    <row r="6" spans="1:21" ht="21.75" thickBot="1">
      <c r="A6" s="40"/>
      <c r="B6" s="40"/>
      <c r="C6" s="40"/>
      <c r="D6" s="54" t="s">
        <v>31</v>
      </c>
      <c r="E6" s="55"/>
      <c r="F6" s="55"/>
      <c r="G6" s="55"/>
      <c r="H6" s="55"/>
      <c r="I6" s="55"/>
      <c r="J6" s="55"/>
      <c r="K6" s="55"/>
      <c r="L6" s="56"/>
      <c r="N6" s="47"/>
      <c r="O6" s="47"/>
      <c r="P6" s="47"/>
      <c r="Q6" s="47"/>
    </row>
    <row r="7" spans="1:21" ht="15" customHeight="1">
      <c r="A7" s="40"/>
      <c r="B7" s="40"/>
      <c r="C7" s="40"/>
      <c r="D7" s="38"/>
      <c r="E7" s="34"/>
      <c r="F7" s="32"/>
      <c r="G7" s="32"/>
      <c r="H7" s="32"/>
      <c r="I7" s="32"/>
      <c r="J7" s="32"/>
      <c r="K7" s="32"/>
      <c r="L7" s="33"/>
      <c r="N7" s="14"/>
    </row>
    <row r="8" spans="1:21" ht="15" customHeight="1">
      <c r="A8" s="40"/>
      <c r="B8" s="40"/>
      <c r="C8" s="40"/>
      <c r="D8" s="38"/>
      <c r="E8" s="34"/>
      <c r="F8" s="34"/>
      <c r="G8" s="34"/>
      <c r="H8" s="34"/>
      <c r="I8" s="34"/>
      <c r="J8" s="34"/>
      <c r="K8" s="34"/>
      <c r="L8" s="35"/>
    </row>
    <row r="9" spans="1:21" ht="15" customHeight="1">
      <c r="A9" s="40"/>
      <c r="B9" s="40"/>
      <c r="C9" s="40"/>
      <c r="D9" s="38"/>
      <c r="E9" s="34"/>
      <c r="F9" s="34"/>
      <c r="G9" s="34"/>
      <c r="H9" s="34"/>
      <c r="I9" s="34"/>
      <c r="J9" s="34"/>
      <c r="K9" s="34"/>
      <c r="L9" s="35"/>
    </row>
    <row r="10" spans="1:21" ht="15" customHeight="1">
      <c r="A10" s="40"/>
      <c r="B10" s="40"/>
      <c r="C10" s="40"/>
      <c r="D10" s="38"/>
      <c r="E10" s="34"/>
      <c r="F10" s="34"/>
      <c r="G10" s="34"/>
      <c r="H10" s="34"/>
      <c r="I10" s="34"/>
      <c r="J10" s="34"/>
      <c r="K10" s="34"/>
      <c r="L10" s="35"/>
      <c r="N10" s="9" t="s">
        <v>3</v>
      </c>
      <c r="O10" s="42">
        <f>SUM(L13:L42)</f>
        <v>6211.7999999999993</v>
      </c>
      <c r="P10" s="43"/>
      <c r="Q10" s="43"/>
    </row>
    <row r="11" spans="1:21" ht="15.75" customHeight="1" thickBot="1">
      <c r="A11" s="40"/>
      <c r="B11" s="40"/>
      <c r="C11" s="40"/>
      <c r="D11" s="39"/>
      <c r="E11" s="36"/>
      <c r="F11" s="36"/>
      <c r="G11" s="36"/>
      <c r="H11" s="36"/>
      <c r="I11" s="36"/>
      <c r="J11" s="36"/>
      <c r="K11" s="36"/>
      <c r="L11" s="37"/>
      <c r="N11" s="9" t="s">
        <v>4</v>
      </c>
      <c r="O11" s="42">
        <f>IF(O10&gt;=Teto_inss,Teto_inss*alicota_teto-deducao_teto,O10*VLOOKUP(O10,tab_inss,2,1)-VLOOKUP(O10,tab_inss,3,1))</f>
        <v>695.57199999999989</v>
      </c>
      <c r="P11" s="43"/>
      <c r="Q11" s="43"/>
    </row>
    <row r="12" spans="1:21">
      <c r="A12" s="40"/>
      <c r="B12" s="40"/>
      <c r="C12" s="40"/>
      <c r="D12" s="10" t="s">
        <v>5</v>
      </c>
      <c r="E12" s="10" t="s">
        <v>6</v>
      </c>
      <c r="F12" s="10" t="s">
        <v>7</v>
      </c>
      <c r="G12" s="10" t="s">
        <v>8</v>
      </c>
      <c r="H12" s="10" t="s">
        <v>9</v>
      </c>
      <c r="I12" s="10" t="s">
        <v>10</v>
      </c>
      <c r="J12" s="10" t="s">
        <v>11</v>
      </c>
      <c r="K12" s="10" t="s">
        <v>12</v>
      </c>
      <c r="L12" s="22" t="s">
        <v>13</v>
      </c>
      <c r="M12" s="3"/>
      <c r="N12" s="9" t="s">
        <v>14</v>
      </c>
      <c r="O12" s="42">
        <f>O10-O11-O14</f>
        <v>5137.0479999999989</v>
      </c>
      <c r="P12" s="43"/>
      <c r="Q12" s="43"/>
    </row>
    <row r="13" spans="1:21">
      <c r="A13" s="40"/>
      <c r="B13" s="40"/>
      <c r="C13" s="40"/>
      <c r="D13" s="1">
        <v>45170</v>
      </c>
      <c r="E13" s="4" t="s">
        <v>15</v>
      </c>
      <c r="F13" s="17">
        <f t="shared" ref="F13:L22" si="0">INDEX(BD_DADOS,MATCH($D13,BD_DATA,0),MATCH($D$6&amp;F$12,BD_NOMEHORA,0))</f>
        <v>8</v>
      </c>
      <c r="G13" s="2">
        <f t="shared" si="0"/>
        <v>8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6">
        <f>INDEX(BD_DADOS,MATCH($D13,BD_DATA,0),MATCH($D$6&amp;L$12,BD_NOMEHORA,0))</f>
        <v>223.2</v>
      </c>
      <c r="M13" s="3"/>
      <c r="N13" s="9" t="s">
        <v>16</v>
      </c>
      <c r="O13" s="44">
        <f>O12*VLOOKUP(O12,tab_irf,2,1) - VLOOKUP(O12,tab_irf,3,1)</f>
        <v>527.72819999999979</v>
      </c>
      <c r="P13" s="45"/>
      <c r="Q13" s="46"/>
    </row>
    <row r="14" spans="1:21">
      <c r="A14" s="40"/>
      <c r="B14" s="40"/>
      <c r="C14" s="40"/>
      <c r="D14" s="15">
        <v>45171</v>
      </c>
      <c r="E14" s="16" t="s">
        <v>17</v>
      </c>
      <c r="F14" s="17">
        <f t="shared" si="0"/>
        <v>8</v>
      </c>
      <c r="G14" s="17">
        <f t="shared" si="0"/>
        <v>0</v>
      </c>
      <c r="H14" s="17">
        <f t="shared" si="0"/>
        <v>0</v>
      </c>
      <c r="I14" s="17">
        <f t="shared" si="0"/>
        <v>8</v>
      </c>
      <c r="J14" s="17">
        <f t="shared" si="0"/>
        <v>0</v>
      </c>
      <c r="K14" s="17">
        <f t="shared" si="0"/>
        <v>0</v>
      </c>
      <c r="L14" s="24">
        <f t="shared" si="0"/>
        <v>280</v>
      </c>
      <c r="M14" s="3"/>
      <c r="N14" s="9" t="s">
        <v>18</v>
      </c>
      <c r="O14" s="42">
        <f>HLOOKUP(D6,tab_nome_depend,2,0)*tab_deducao_dependente</f>
        <v>379.18</v>
      </c>
      <c r="P14" s="43"/>
      <c r="Q14" s="43"/>
    </row>
    <row r="15" spans="1:21">
      <c r="A15" s="40"/>
      <c r="B15" s="40"/>
      <c r="C15" s="40"/>
      <c r="D15" s="1">
        <v>45172</v>
      </c>
      <c r="E15" s="4" t="s">
        <v>19</v>
      </c>
      <c r="F15" s="2">
        <f t="shared" si="0"/>
        <v>6</v>
      </c>
      <c r="G15" s="2">
        <f t="shared" si="0"/>
        <v>0</v>
      </c>
      <c r="H15" s="2">
        <f t="shared" si="0"/>
        <v>0</v>
      </c>
      <c r="I15" s="2">
        <f t="shared" si="0"/>
        <v>0</v>
      </c>
      <c r="J15" s="2">
        <f t="shared" si="0"/>
        <v>6</v>
      </c>
      <c r="K15" s="2">
        <f t="shared" si="0"/>
        <v>0</v>
      </c>
      <c r="L15" s="6">
        <f t="shared" si="0"/>
        <v>234</v>
      </c>
      <c r="M15" s="3"/>
      <c r="N15" s="9" t="s">
        <v>20</v>
      </c>
      <c r="O15" s="42">
        <f>O12-O13+O14</f>
        <v>4988.4997999999996</v>
      </c>
      <c r="P15" s="43"/>
      <c r="Q15" s="43"/>
    </row>
    <row r="16" spans="1:21">
      <c r="A16" s="40"/>
      <c r="B16" s="40"/>
      <c r="C16" s="40"/>
      <c r="D16" s="15">
        <v>45173</v>
      </c>
      <c r="E16" s="16" t="s">
        <v>21</v>
      </c>
      <c r="F16" s="17">
        <f t="shared" si="0"/>
        <v>12</v>
      </c>
      <c r="G16" s="17">
        <f t="shared" si="0"/>
        <v>8</v>
      </c>
      <c r="H16" s="17">
        <f t="shared" si="0"/>
        <v>4</v>
      </c>
      <c r="I16" s="17">
        <f t="shared" si="0"/>
        <v>0</v>
      </c>
      <c r="J16" s="17">
        <f t="shared" si="0"/>
        <v>0</v>
      </c>
      <c r="K16" s="17">
        <f t="shared" si="0"/>
        <v>0</v>
      </c>
      <c r="L16" s="24">
        <f t="shared" si="0"/>
        <v>353.6</v>
      </c>
      <c r="M16" s="3"/>
    </row>
    <row r="17" spans="1:17">
      <c r="A17" s="40"/>
      <c r="B17" s="40"/>
      <c r="C17" s="40"/>
      <c r="D17" s="1">
        <v>45174</v>
      </c>
      <c r="E17" s="4" t="s">
        <v>22</v>
      </c>
      <c r="F17" s="2">
        <f t="shared" si="0"/>
        <v>0</v>
      </c>
      <c r="G17" s="2">
        <f t="shared" si="0"/>
        <v>0</v>
      </c>
      <c r="H17" s="2">
        <f t="shared" si="0"/>
        <v>0</v>
      </c>
      <c r="I17" s="2">
        <f t="shared" si="0"/>
        <v>0</v>
      </c>
      <c r="J17" s="2">
        <f t="shared" si="0"/>
        <v>0</v>
      </c>
      <c r="K17" s="2">
        <f t="shared" si="0"/>
        <v>0</v>
      </c>
      <c r="L17" s="6">
        <f t="shared" si="0"/>
        <v>0</v>
      </c>
      <c r="N17" s="9" t="s">
        <v>23</v>
      </c>
      <c r="O17" s="41">
        <f>SUM(F13:F42)*hora_salarioantigo</f>
        <v>5292</v>
      </c>
      <c r="P17" s="41"/>
      <c r="Q17" s="41"/>
    </row>
    <row r="18" spans="1:17">
      <c r="A18" s="40"/>
      <c r="B18" s="40"/>
      <c r="C18" s="40"/>
      <c r="D18" s="15">
        <v>45175</v>
      </c>
      <c r="E18" s="16" t="s">
        <v>24</v>
      </c>
      <c r="F18" s="17">
        <f t="shared" si="0"/>
        <v>5</v>
      </c>
      <c r="G18" s="17">
        <f t="shared" si="0"/>
        <v>5</v>
      </c>
      <c r="H18" s="17">
        <f t="shared" si="0"/>
        <v>0</v>
      </c>
      <c r="I18" s="17">
        <f t="shared" si="0"/>
        <v>0</v>
      </c>
      <c r="J18" s="17">
        <f t="shared" si="0"/>
        <v>0</v>
      </c>
      <c r="K18" s="17">
        <f t="shared" si="0"/>
        <v>0</v>
      </c>
      <c r="L18" s="24">
        <f t="shared" si="0"/>
        <v>139.5</v>
      </c>
      <c r="M18" s="3"/>
    </row>
    <row r="19" spans="1:17">
      <c r="A19" s="40"/>
      <c r="B19" s="40"/>
      <c r="C19" s="40"/>
      <c r="D19" s="1">
        <v>45176</v>
      </c>
      <c r="E19" s="4" t="s">
        <v>25</v>
      </c>
      <c r="F19" s="2">
        <f t="shared" si="0"/>
        <v>8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si="0"/>
        <v>8</v>
      </c>
      <c r="L19" s="6">
        <f t="shared" si="0"/>
        <v>312</v>
      </c>
      <c r="M19" s="3"/>
    </row>
    <row r="20" spans="1:17">
      <c r="A20" s="40"/>
      <c r="B20" s="40"/>
      <c r="C20" s="40"/>
      <c r="D20" s="15">
        <v>45177</v>
      </c>
      <c r="E20" s="16" t="s">
        <v>15</v>
      </c>
      <c r="F20" s="17">
        <f t="shared" si="0"/>
        <v>8</v>
      </c>
      <c r="G20" s="17">
        <f t="shared" si="0"/>
        <v>8</v>
      </c>
      <c r="H20" s="17">
        <f t="shared" si="0"/>
        <v>0</v>
      </c>
      <c r="I20" s="17">
        <f t="shared" si="0"/>
        <v>0</v>
      </c>
      <c r="J20" s="17">
        <f t="shared" si="0"/>
        <v>0</v>
      </c>
      <c r="K20" s="17">
        <f t="shared" si="0"/>
        <v>0</v>
      </c>
      <c r="L20" s="24">
        <f t="shared" si="0"/>
        <v>223.2</v>
      </c>
      <c r="M20" s="3"/>
    </row>
    <row r="21" spans="1:17">
      <c r="A21" s="40"/>
      <c r="B21" s="40"/>
      <c r="C21" s="40"/>
      <c r="D21" s="1">
        <v>45178</v>
      </c>
      <c r="E21" s="4" t="s">
        <v>17</v>
      </c>
      <c r="F21" s="2">
        <f t="shared" si="0"/>
        <v>8</v>
      </c>
      <c r="G21" s="2">
        <f t="shared" si="0"/>
        <v>0</v>
      </c>
      <c r="H21" s="2">
        <f t="shared" si="0"/>
        <v>0</v>
      </c>
      <c r="I21" s="2">
        <f t="shared" si="0"/>
        <v>8</v>
      </c>
      <c r="J21" s="2">
        <f t="shared" si="0"/>
        <v>0</v>
      </c>
      <c r="K21" s="2">
        <f t="shared" si="0"/>
        <v>0</v>
      </c>
      <c r="L21" s="6">
        <f t="shared" si="0"/>
        <v>280</v>
      </c>
      <c r="M21" s="3"/>
    </row>
    <row r="22" spans="1:17">
      <c r="A22" s="40"/>
      <c r="B22" s="40"/>
      <c r="C22" s="40"/>
      <c r="D22" s="15">
        <v>45179</v>
      </c>
      <c r="E22" s="16" t="s">
        <v>19</v>
      </c>
      <c r="F22" s="17">
        <f t="shared" si="0"/>
        <v>8</v>
      </c>
      <c r="G22" s="17">
        <f t="shared" si="0"/>
        <v>0</v>
      </c>
      <c r="H22" s="17">
        <f t="shared" si="0"/>
        <v>0</v>
      </c>
      <c r="I22" s="17">
        <f t="shared" si="0"/>
        <v>0</v>
      </c>
      <c r="J22" s="17">
        <f t="shared" si="0"/>
        <v>8</v>
      </c>
      <c r="K22" s="17">
        <f t="shared" si="0"/>
        <v>0</v>
      </c>
      <c r="L22" s="24">
        <f t="shared" si="0"/>
        <v>312</v>
      </c>
    </row>
    <row r="23" spans="1:17">
      <c r="A23" s="40"/>
      <c r="B23" s="40"/>
      <c r="C23" s="40"/>
      <c r="D23" s="1">
        <v>45180</v>
      </c>
      <c r="E23" s="4" t="s">
        <v>21</v>
      </c>
      <c r="F23" s="2">
        <f t="shared" ref="F23:L32" si="1">INDEX(BD_DADOS,MATCH($D23,BD_DATA,0),MATCH($D$6&amp;F$12,BD_NOMEHORA,0))</f>
        <v>0</v>
      </c>
      <c r="G23" s="2">
        <f t="shared" si="1"/>
        <v>0</v>
      </c>
      <c r="H23" s="2">
        <f t="shared" si="1"/>
        <v>0</v>
      </c>
      <c r="I23" s="2">
        <f t="shared" si="1"/>
        <v>0</v>
      </c>
      <c r="J23" s="2">
        <f t="shared" si="1"/>
        <v>0</v>
      </c>
      <c r="K23" s="2">
        <f t="shared" si="1"/>
        <v>0</v>
      </c>
      <c r="L23" s="6">
        <f t="shared" si="1"/>
        <v>0</v>
      </c>
      <c r="M23" s="3"/>
    </row>
    <row r="24" spans="1:17">
      <c r="A24" s="40"/>
      <c r="B24" s="40"/>
      <c r="C24" s="40"/>
      <c r="D24" s="15">
        <v>45181</v>
      </c>
      <c r="E24" s="16" t="s">
        <v>22</v>
      </c>
      <c r="F24" s="17">
        <f t="shared" si="1"/>
        <v>2</v>
      </c>
      <c r="G24" s="17">
        <f t="shared" si="1"/>
        <v>2</v>
      </c>
      <c r="H24" s="17">
        <f t="shared" si="1"/>
        <v>0</v>
      </c>
      <c r="I24" s="17">
        <f t="shared" si="1"/>
        <v>0</v>
      </c>
      <c r="J24" s="17">
        <f t="shared" si="1"/>
        <v>0</v>
      </c>
      <c r="K24" s="17">
        <f t="shared" si="1"/>
        <v>0</v>
      </c>
      <c r="L24" s="24">
        <f t="shared" si="1"/>
        <v>55.8</v>
      </c>
      <c r="M24" s="3"/>
    </row>
    <row r="25" spans="1:17">
      <c r="A25" s="40"/>
      <c r="B25" s="40"/>
      <c r="C25" s="40"/>
      <c r="D25" s="1">
        <v>45182</v>
      </c>
      <c r="E25" s="4" t="s">
        <v>24</v>
      </c>
      <c r="F25" s="2">
        <f t="shared" si="1"/>
        <v>13</v>
      </c>
      <c r="G25" s="2">
        <f t="shared" si="1"/>
        <v>8</v>
      </c>
      <c r="H25" s="2">
        <f t="shared" si="1"/>
        <v>5</v>
      </c>
      <c r="I25" s="2">
        <f t="shared" si="1"/>
        <v>0</v>
      </c>
      <c r="J25" s="2">
        <f t="shared" si="1"/>
        <v>0</v>
      </c>
      <c r="K25" s="2">
        <f t="shared" si="1"/>
        <v>0</v>
      </c>
      <c r="L25" s="6">
        <f t="shared" si="1"/>
        <v>386.2</v>
      </c>
      <c r="M25" s="3"/>
    </row>
    <row r="26" spans="1:17">
      <c r="A26" s="40"/>
      <c r="B26" s="40"/>
      <c r="C26" s="40"/>
      <c r="D26" s="15">
        <v>45183</v>
      </c>
      <c r="E26" s="16" t="s">
        <v>25</v>
      </c>
      <c r="F26" s="17">
        <f t="shared" si="1"/>
        <v>12</v>
      </c>
      <c r="G26" s="17">
        <f t="shared" si="1"/>
        <v>8</v>
      </c>
      <c r="H26" s="17">
        <f t="shared" si="1"/>
        <v>4</v>
      </c>
      <c r="I26" s="17">
        <f t="shared" si="1"/>
        <v>0</v>
      </c>
      <c r="J26" s="17">
        <f t="shared" si="1"/>
        <v>0</v>
      </c>
      <c r="K26" s="17">
        <f t="shared" si="1"/>
        <v>0</v>
      </c>
      <c r="L26" s="24">
        <f t="shared" si="1"/>
        <v>353.6</v>
      </c>
      <c r="M26" s="3"/>
    </row>
    <row r="27" spans="1:17">
      <c r="A27" s="40"/>
      <c r="B27" s="40"/>
      <c r="C27" s="40"/>
      <c r="D27" s="1">
        <v>45184</v>
      </c>
      <c r="E27" s="4" t="s">
        <v>15</v>
      </c>
      <c r="F27" s="2">
        <f t="shared" si="1"/>
        <v>8</v>
      </c>
      <c r="G27" s="2">
        <f t="shared" si="1"/>
        <v>8</v>
      </c>
      <c r="H27" s="2">
        <f t="shared" si="1"/>
        <v>0</v>
      </c>
      <c r="I27" s="2">
        <f t="shared" si="1"/>
        <v>0</v>
      </c>
      <c r="J27" s="2">
        <f t="shared" si="1"/>
        <v>0</v>
      </c>
      <c r="K27" s="2">
        <f t="shared" si="1"/>
        <v>0</v>
      </c>
      <c r="L27" s="6">
        <f t="shared" si="1"/>
        <v>223.2</v>
      </c>
      <c r="M27" s="3"/>
    </row>
    <row r="28" spans="1:17">
      <c r="A28" s="40"/>
      <c r="B28" s="40"/>
      <c r="C28" s="40"/>
      <c r="D28" s="15">
        <v>45185</v>
      </c>
      <c r="E28" s="16" t="s">
        <v>17</v>
      </c>
      <c r="F28" s="17">
        <f t="shared" si="1"/>
        <v>8</v>
      </c>
      <c r="G28" s="17">
        <f t="shared" si="1"/>
        <v>0</v>
      </c>
      <c r="H28" s="17">
        <f t="shared" si="1"/>
        <v>0</v>
      </c>
      <c r="I28" s="17">
        <f t="shared" si="1"/>
        <v>8</v>
      </c>
      <c r="J28" s="17">
        <f t="shared" si="1"/>
        <v>0</v>
      </c>
      <c r="K28" s="17">
        <f t="shared" si="1"/>
        <v>0</v>
      </c>
      <c r="L28" s="24">
        <f t="shared" si="1"/>
        <v>280</v>
      </c>
      <c r="M28" s="3"/>
    </row>
    <row r="29" spans="1:17">
      <c r="A29" s="40"/>
      <c r="B29" s="40"/>
      <c r="C29" s="40"/>
      <c r="D29" s="1">
        <v>45186</v>
      </c>
      <c r="E29" s="4" t="s">
        <v>19</v>
      </c>
      <c r="F29" s="2">
        <f t="shared" si="1"/>
        <v>5</v>
      </c>
      <c r="G29" s="2">
        <f t="shared" si="1"/>
        <v>0</v>
      </c>
      <c r="H29" s="2">
        <f t="shared" si="1"/>
        <v>0</v>
      </c>
      <c r="I29" s="2">
        <f t="shared" si="1"/>
        <v>0</v>
      </c>
      <c r="J29" s="2">
        <f t="shared" si="1"/>
        <v>5</v>
      </c>
      <c r="K29" s="2">
        <f t="shared" si="1"/>
        <v>0</v>
      </c>
      <c r="L29" s="6">
        <f t="shared" si="1"/>
        <v>195</v>
      </c>
      <c r="M29" s="3"/>
    </row>
    <row r="30" spans="1:17">
      <c r="A30" s="40"/>
      <c r="B30" s="40"/>
      <c r="C30" s="40"/>
      <c r="D30" s="15">
        <v>45187</v>
      </c>
      <c r="E30" s="16" t="s">
        <v>21</v>
      </c>
      <c r="F30" s="17">
        <f t="shared" si="1"/>
        <v>5</v>
      </c>
      <c r="G30" s="17">
        <f t="shared" si="1"/>
        <v>5</v>
      </c>
      <c r="H30" s="17">
        <f t="shared" si="1"/>
        <v>0</v>
      </c>
      <c r="I30" s="17">
        <f t="shared" si="1"/>
        <v>0</v>
      </c>
      <c r="J30" s="17">
        <f t="shared" si="1"/>
        <v>0</v>
      </c>
      <c r="K30" s="17">
        <f t="shared" si="1"/>
        <v>0</v>
      </c>
      <c r="L30" s="24">
        <f t="shared" si="1"/>
        <v>139.5</v>
      </c>
      <c r="M30" s="3"/>
    </row>
    <row r="31" spans="1:17">
      <c r="A31" s="40"/>
      <c r="B31" s="40"/>
      <c r="C31" s="40"/>
      <c r="D31" s="1">
        <v>45188</v>
      </c>
      <c r="E31" s="4" t="s">
        <v>22</v>
      </c>
      <c r="F31" s="2">
        <f t="shared" si="1"/>
        <v>0</v>
      </c>
      <c r="G31" s="2">
        <f t="shared" si="1"/>
        <v>0</v>
      </c>
      <c r="H31" s="2">
        <f t="shared" si="1"/>
        <v>0</v>
      </c>
      <c r="I31" s="2">
        <f t="shared" si="1"/>
        <v>0</v>
      </c>
      <c r="J31" s="2">
        <f t="shared" si="1"/>
        <v>0</v>
      </c>
      <c r="K31" s="2">
        <f t="shared" si="1"/>
        <v>0</v>
      </c>
      <c r="L31" s="6">
        <f t="shared" si="1"/>
        <v>0</v>
      </c>
      <c r="M31" s="3"/>
    </row>
    <row r="32" spans="1:17">
      <c r="A32" s="40"/>
      <c r="B32" s="40"/>
      <c r="C32" s="40"/>
      <c r="D32" s="15">
        <v>45189</v>
      </c>
      <c r="E32" s="16" t="s">
        <v>24</v>
      </c>
      <c r="F32" s="17">
        <f t="shared" si="1"/>
        <v>8</v>
      </c>
      <c r="G32" s="17">
        <f t="shared" si="1"/>
        <v>8</v>
      </c>
      <c r="H32" s="17">
        <f t="shared" si="1"/>
        <v>0</v>
      </c>
      <c r="I32" s="17">
        <f t="shared" si="1"/>
        <v>0</v>
      </c>
      <c r="J32" s="17">
        <f t="shared" si="1"/>
        <v>0</v>
      </c>
      <c r="K32" s="17">
        <f t="shared" si="1"/>
        <v>0</v>
      </c>
      <c r="L32" s="24">
        <f t="shared" si="1"/>
        <v>223.2</v>
      </c>
      <c r="M32" s="3"/>
    </row>
    <row r="33" spans="1:13">
      <c r="A33" s="40"/>
      <c r="B33" s="40"/>
      <c r="C33" s="40"/>
      <c r="D33" s="1">
        <v>45190</v>
      </c>
      <c r="E33" s="4" t="s">
        <v>25</v>
      </c>
      <c r="F33" s="2">
        <f t="shared" ref="F33:L42" si="2">INDEX(BD_DADOS,MATCH($D33,BD_DATA,0),MATCH($D$6&amp;F$12,BD_NOMEHORA,0))</f>
        <v>8</v>
      </c>
      <c r="G33" s="2">
        <f t="shared" si="2"/>
        <v>8</v>
      </c>
      <c r="H33" s="2">
        <f t="shared" si="2"/>
        <v>0</v>
      </c>
      <c r="I33" s="2">
        <f t="shared" si="2"/>
        <v>0</v>
      </c>
      <c r="J33" s="2">
        <f t="shared" si="2"/>
        <v>0</v>
      </c>
      <c r="K33" s="2">
        <f t="shared" si="2"/>
        <v>0</v>
      </c>
      <c r="L33" s="6">
        <f t="shared" si="2"/>
        <v>223.2</v>
      </c>
      <c r="M33" s="3"/>
    </row>
    <row r="34" spans="1:13">
      <c r="A34" s="40"/>
      <c r="B34" s="40"/>
      <c r="C34" s="40"/>
      <c r="D34" s="15">
        <v>45191</v>
      </c>
      <c r="E34" s="16" t="s">
        <v>15</v>
      </c>
      <c r="F34" s="17">
        <f t="shared" si="2"/>
        <v>4</v>
      </c>
      <c r="G34" s="17">
        <f t="shared" si="2"/>
        <v>4</v>
      </c>
      <c r="H34" s="17">
        <f t="shared" si="2"/>
        <v>0</v>
      </c>
      <c r="I34" s="17">
        <f t="shared" si="2"/>
        <v>0</v>
      </c>
      <c r="J34" s="17">
        <f t="shared" si="2"/>
        <v>0</v>
      </c>
      <c r="K34" s="17">
        <f t="shared" si="2"/>
        <v>0</v>
      </c>
      <c r="L34" s="24">
        <f t="shared" si="2"/>
        <v>111.6</v>
      </c>
      <c r="M34" s="3"/>
    </row>
    <row r="35" spans="1:13">
      <c r="A35" s="40"/>
      <c r="B35" s="40"/>
      <c r="C35" s="40"/>
      <c r="D35" s="1">
        <v>45192</v>
      </c>
      <c r="E35" s="4" t="s">
        <v>17</v>
      </c>
      <c r="F35" s="2">
        <f t="shared" si="2"/>
        <v>4</v>
      </c>
      <c r="G35" s="2">
        <f t="shared" si="2"/>
        <v>0</v>
      </c>
      <c r="H35" s="2">
        <f t="shared" si="2"/>
        <v>0</v>
      </c>
      <c r="I35" s="2">
        <f t="shared" si="2"/>
        <v>4</v>
      </c>
      <c r="J35" s="2">
        <f t="shared" si="2"/>
        <v>0</v>
      </c>
      <c r="K35" s="2">
        <f t="shared" si="2"/>
        <v>0</v>
      </c>
      <c r="L35" s="6">
        <f t="shared" si="2"/>
        <v>140</v>
      </c>
      <c r="M35" s="3"/>
    </row>
    <row r="36" spans="1:13">
      <c r="A36" s="40"/>
      <c r="B36" s="40"/>
      <c r="C36" s="40"/>
      <c r="D36" s="15">
        <v>45193</v>
      </c>
      <c r="E36" s="16" t="s">
        <v>19</v>
      </c>
      <c r="F36" s="17">
        <f t="shared" si="2"/>
        <v>6</v>
      </c>
      <c r="G36" s="17">
        <f t="shared" si="2"/>
        <v>0</v>
      </c>
      <c r="H36" s="17">
        <f t="shared" si="2"/>
        <v>0</v>
      </c>
      <c r="I36" s="17">
        <f t="shared" si="2"/>
        <v>0</v>
      </c>
      <c r="J36" s="17">
        <f t="shared" si="2"/>
        <v>6</v>
      </c>
      <c r="K36" s="17">
        <f t="shared" si="2"/>
        <v>0</v>
      </c>
      <c r="L36" s="24">
        <f t="shared" si="2"/>
        <v>234</v>
      </c>
      <c r="M36" s="3"/>
    </row>
    <row r="37" spans="1:13">
      <c r="A37" s="40"/>
      <c r="B37" s="40"/>
      <c r="C37" s="40"/>
      <c r="D37" s="1">
        <v>45194</v>
      </c>
      <c r="E37" s="4" t="s">
        <v>21</v>
      </c>
      <c r="F37" s="2">
        <f t="shared" si="2"/>
        <v>8</v>
      </c>
      <c r="G37" s="2">
        <f t="shared" si="2"/>
        <v>0</v>
      </c>
      <c r="H37" s="2">
        <f t="shared" si="2"/>
        <v>0</v>
      </c>
      <c r="I37" s="2">
        <f t="shared" si="2"/>
        <v>0</v>
      </c>
      <c r="J37" s="2">
        <f t="shared" si="2"/>
        <v>0</v>
      </c>
      <c r="K37" s="2">
        <f t="shared" si="2"/>
        <v>8</v>
      </c>
      <c r="L37" s="6">
        <f t="shared" si="2"/>
        <v>312</v>
      </c>
      <c r="M37" s="3"/>
    </row>
    <row r="38" spans="1:13">
      <c r="A38" s="40"/>
      <c r="B38" s="40"/>
      <c r="C38" s="40"/>
      <c r="D38" s="15">
        <v>45195</v>
      </c>
      <c r="E38" s="16" t="s">
        <v>22</v>
      </c>
      <c r="F38" s="17">
        <f t="shared" si="2"/>
        <v>6</v>
      </c>
      <c r="G38" s="17">
        <f t="shared" si="2"/>
        <v>6</v>
      </c>
      <c r="H38" s="17">
        <f t="shared" si="2"/>
        <v>0</v>
      </c>
      <c r="I38" s="17">
        <f t="shared" si="2"/>
        <v>0</v>
      </c>
      <c r="J38" s="17">
        <f t="shared" si="2"/>
        <v>0</v>
      </c>
      <c r="K38" s="17">
        <f t="shared" si="2"/>
        <v>0</v>
      </c>
      <c r="L38" s="24">
        <f t="shared" si="2"/>
        <v>167.39999999999998</v>
      </c>
      <c r="M38" s="3"/>
    </row>
    <row r="39" spans="1:13">
      <c r="A39" s="40"/>
      <c r="B39" s="40"/>
      <c r="C39" s="40"/>
      <c r="D39" s="1">
        <v>45196</v>
      </c>
      <c r="E39" s="4" t="s">
        <v>24</v>
      </c>
      <c r="F39" s="2">
        <f t="shared" si="2"/>
        <v>8</v>
      </c>
      <c r="G39" s="2">
        <f t="shared" si="2"/>
        <v>8</v>
      </c>
      <c r="H39" s="2">
        <f t="shared" si="2"/>
        <v>0</v>
      </c>
      <c r="I39" s="2">
        <f t="shared" si="2"/>
        <v>0</v>
      </c>
      <c r="J39" s="2">
        <f t="shared" si="2"/>
        <v>0</v>
      </c>
      <c r="K39" s="2">
        <f t="shared" si="2"/>
        <v>0</v>
      </c>
      <c r="L39" s="6">
        <f t="shared" si="2"/>
        <v>223.2</v>
      </c>
      <c r="M39" s="3"/>
    </row>
    <row r="40" spans="1:13">
      <c r="A40" s="40"/>
      <c r="B40" s="40"/>
      <c r="C40" s="40"/>
      <c r="D40" s="15">
        <v>45197</v>
      </c>
      <c r="E40" s="16" t="s">
        <v>25</v>
      </c>
      <c r="F40" s="17">
        <f t="shared" si="2"/>
        <v>8</v>
      </c>
      <c r="G40" s="17">
        <f t="shared" si="2"/>
        <v>8</v>
      </c>
      <c r="H40" s="17">
        <f t="shared" si="2"/>
        <v>0</v>
      </c>
      <c r="I40" s="17">
        <f t="shared" si="2"/>
        <v>0</v>
      </c>
      <c r="J40" s="17">
        <f t="shared" si="2"/>
        <v>0</v>
      </c>
      <c r="K40" s="17">
        <f t="shared" si="2"/>
        <v>0</v>
      </c>
      <c r="L40" s="24">
        <f t="shared" si="2"/>
        <v>223.2</v>
      </c>
      <c r="M40" s="3"/>
    </row>
    <row r="41" spans="1:13">
      <c r="A41" s="40"/>
      <c r="B41" s="40"/>
      <c r="C41" s="40"/>
      <c r="D41" s="1">
        <v>45198</v>
      </c>
      <c r="E41" s="4" t="s">
        <v>15</v>
      </c>
      <c r="F41" s="2">
        <f t="shared" si="2"/>
        <v>8</v>
      </c>
      <c r="G41" s="2">
        <f t="shared" si="2"/>
        <v>8</v>
      </c>
      <c r="H41" s="2">
        <f t="shared" si="2"/>
        <v>0</v>
      </c>
      <c r="I41" s="2">
        <f t="shared" si="2"/>
        <v>0</v>
      </c>
      <c r="J41" s="2">
        <f t="shared" si="2"/>
        <v>0</v>
      </c>
      <c r="K41" s="2">
        <f t="shared" si="2"/>
        <v>0</v>
      </c>
      <c r="L41" s="6">
        <f t="shared" si="2"/>
        <v>223.2</v>
      </c>
      <c r="M41" s="3"/>
    </row>
    <row r="42" spans="1:13">
      <c r="A42" s="40"/>
      <c r="B42" s="40"/>
      <c r="C42" s="40"/>
      <c r="D42" s="15">
        <v>45199</v>
      </c>
      <c r="E42" s="16" t="s">
        <v>17</v>
      </c>
      <c r="F42" s="17">
        <f t="shared" si="2"/>
        <v>4</v>
      </c>
      <c r="G42" s="17">
        <f t="shared" si="2"/>
        <v>0</v>
      </c>
      <c r="H42" s="17">
        <f t="shared" si="2"/>
        <v>0</v>
      </c>
      <c r="I42" s="17">
        <f t="shared" si="2"/>
        <v>4</v>
      </c>
      <c r="J42" s="17">
        <f t="shared" si="2"/>
        <v>0</v>
      </c>
      <c r="K42" s="17">
        <f t="shared" si="2"/>
        <v>0</v>
      </c>
      <c r="L42" s="24">
        <f t="shared" si="2"/>
        <v>140</v>
      </c>
    </row>
  </sheetData>
  <sheetProtection algorithmName="SHA-512" hashValue="hwmnrhVE+gx3uWvbKY5q5EwywC0CZL+8eFM2eghOIrQA1Iql1h7HC9j5e3Sjf3pUWNN3YgSbPB37A/UGBHsGeQ==" saltValue="oyFFlCFIlhrw+a3fUOqq+Q==" spinCount="100000" sheet="1" objects="1" scenarios="1" selectLockedCells="1"/>
  <mergeCells count="13">
    <mergeCell ref="A1:XFD4"/>
    <mergeCell ref="D6:L6"/>
    <mergeCell ref="F7:L11"/>
    <mergeCell ref="D7:E11"/>
    <mergeCell ref="A6:C42"/>
    <mergeCell ref="O17:Q17"/>
    <mergeCell ref="O15:Q15"/>
    <mergeCell ref="O14:Q14"/>
    <mergeCell ref="O13:Q13"/>
    <mergeCell ref="O12:Q12"/>
    <mergeCell ref="O11:Q11"/>
    <mergeCell ref="O10:Q10"/>
    <mergeCell ref="N6:Q6"/>
  </mergeCells>
  <phoneticPr fontId="13" type="noConversion"/>
  <dataValidations count="1">
    <dataValidation type="list" allowBlank="1" showInputMessage="1" showErrorMessage="1" promptTitle="SELECIONE O FUNCIONÁRIO DESEJADO" sqref="D6:L6" xr:uid="{00000000-0002-0000-0100-000000000000}">
      <formula1>"SELECIONE O FUNCIONÁRIO A SER ANALISADO,BETÃO,CARLÃO,DITÃO,JORJÃO,RENATÃO,TONHÃO,ZELÃO,"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3BCA9B2-6094-4B2E-B0A5-E84EEDD148FF}">
            <xm:f>CONFIGURAÇÃO!$B$18</xm:f>
            <x14:dxf>
              <font>
                <b/>
                <i val="0"/>
                <color rgb="FFFF0000"/>
              </font>
            </x14:dxf>
          </x14:cfRule>
          <xm:sqref>D13:D42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date" operator="equal" allowBlank="1" showInputMessage="1" showErrorMessage="1" xr:uid="{00000000-0002-0000-0100-000001000000}">
          <x14:formula1>
            <xm:f>CONFIGURAÇÃO!B18</xm:f>
          </x14:formula1>
          <xm:sqref>D13:D42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showGridLines="0" zoomScaleNormal="100" workbookViewId="0">
      <selection sqref="A1:XFD4"/>
    </sheetView>
  </sheetViews>
  <sheetFormatPr defaultRowHeight="15"/>
  <cols>
    <col min="1" max="1" width="13" customWidth="1"/>
    <col min="2" max="2" width="16.7109375" customWidth="1"/>
    <col min="3" max="3" width="18.28515625" customWidth="1"/>
    <col min="4" max="4" width="19" customWidth="1"/>
    <col min="5" max="5" width="15.5703125" customWidth="1"/>
    <col min="7" max="7" width="14.85546875" customWidth="1"/>
  </cols>
  <sheetData>
    <row r="1" spans="1:21" s="31" customFormat="1" ht="15" customHeight="1">
      <c r="A1" s="29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s="31" customFormat="1" ht="1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s="31" customFormat="1" ht="1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s="31" customFormat="1" ht="1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40"/>
    </row>
    <row r="6" spans="1:21">
      <c r="A6" s="40"/>
    </row>
    <row r="7" spans="1:21">
      <c r="A7" s="40"/>
    </row>
    <row r="8" spans="1:21">
      <c r="A8" s="40"/>
      <c r="B8" s="2" t="s">
        <v>27</v>
      </c>
      <c r="C8" s="2" t="s">
        <v>23</v>
      </c>
      <c r="D8" s="2" t="s">
        <v>28</v>
      </c>
      <c r="E8" s="2" t="s">
        <v>29</v>
      </c>
    </row>
    <row r="9" spans="1:21">
      <c r="A9" s="40"/>
      <c r="B9" s="2" t="s">
        <v>30</v>
      </c>
      <c r="C9" s="6">
        <v>6399</v>
      </c>
      <c r="D9" s="6">
        <v>7743.699999999998</v>
      </c>
      <c r="E9" s="11">
        <f>D9-C9</f>
        <v>1344.699999999998</v>
      </c>
    </row>
    <row r="10" spans="1:21">
      <c r="A10" s="40"/>
      <c r="B10" s="2" t="s">
        <v>31</v>
      </c>
      <c r="C10" s="6">
        <v>5076</v>
      </c>
      <c r="D10" s="6">
        <v>6211.7999999999993</v>
      </c>
      <c r="E10" s="11">
        <f t="shared" ref="E10:E15" si="0">D10-C10</f>
        <v>1135.7999999999993</v>
      </c>
    </row>
    <row r="11" spans="1:21">
      <c r="A11" s="40"/>
      <c r="B11" s="2" t="s">
        <v>32</v>
      </c>
      <c r="C11" s="6">
        <v>6642</v>
      </c>
      <c r="D11" s="6">
        <v>7986.8</v>
      </c>
      <c r="E11" s="11">
        <f t="shared" si="0"/>
        <v>1344.8000000000002</v>
      </c>
    </row>
    <row r="12" spans="1:21">
      <c r="A12" s="40"/>
      <c r="B12" s="2" t="s">
        <v>33</v>
      </c>
      <c r="C12" s="6">
        <v>4779</v>
      </c>
      <c r="D12" s="6">
        <v>5724.1</v>
      </c>
      <c r="E12" s="11">
        <f t="shared" si="0"/>
        <v>945.10000000000036</v>
      </c>
    </row>
    <row r="13" spans="1:21">
      <c r="A13" s="40"/>
      <c r="B13" s="2" t="s">
        <v>34</v>
      </c>
      <c r="C13" s="6">
        <v>5103</v>
      </c>
      <c r="D13" s="6">
        <v>5940.9999999999982</v>
      </c>
      <c r="E13" s="11">
        <f t="shared" si="0"/>
        <v>837.99999999999818</v>
      </c>
    </row>
    <row r="14" spans="1:21">
      <c r="A14" s="40"/>
      <c r="B14" s="2" t="s">
        <v>35</v>
      </c>
      <c r="C14" s="6">
        <v>6912</v>
      </c>
      <c r="D14" s="6">
        <v>8310.2000000000007</v>
      </c>
      <c r="E14" s="11">
        <f t="shared" si="0"/>
        <v>1398.2000000000007</v>
      </c>
    </row>
    <row r="15" spans="1:21">
      <c r="A15" s="40"/>
      <c r="B15" s="2" t="s">
        <v>36</v>
      </c>
      <c r="C15" s="6">
        <v>2538</v>
      </c>
      <c r="D15" s="6">
        <v>3052.5</v>
      </c>
      <c r="E15" s="11">
        <f t="shared" si="0"/>
        <v>514.5</v>
      </c>
    </row>
    <row r="16" spans="1:21">
      <c r="A16" s="40"/>
    </row>
    <row r="17" spans="1:3">
      <c r="A17" s="40"/>
    </row>
    <row r="18" spans="1:3">
      <c r="A18" s="40"/>
      <c r="B18" t="s">
        <v>37</v>
      </c>
      <c r="C18" s="14">
        <f>SUM(C9:C15)</f>
        <v>37449</v>
      </c>
    </row>
    <row r="19" spans="1:3">
      <c r="A19" s="40"/>
      <c r="B19" t="s">
        <v>38</v>
      </c>
      <c r="C19" s="14">
        <f>SUM(D9:D15)</f>
        <v>44970.099999999991</v>
      </c>
    </row>
    <row r="20" spans="1:3">
      <c r="A20" s="40"/>
    </row>
    <row r="21" spans="1:3">
      <c r="A21" s="40"/>
    </row>
    <row r="22" spans="1:3">
      <c r="A22" s="40"/>
    </row>
    <row r="23" spans="1:3">
      <c r="A23" s="40"/>
    </row>
    <row r="24" spans="1:3">
      <c r="A24" s="40"/>
    </row>
    <row r="25" spans="1:3">
      <c r="A25" s="40"/>
    </row>
    <row r="26" spans="1:3">
      <c r="A26" s="40"/>
    </row>
    <row r="27" spans="1:3">
      <c r="A27" s="40"/>
    </row>
    <row r="28" spans="1:3">
      <c r="A28" s="40"/>
    </row>
    <row r="29" spans="1:3">
      <c r="A29" s="40"/>
    </row>
    <row r="30" spans="1:3">
      <c r="A30" s="40"/>
    </row>
    <row r="31" spans="1:3">
      <c r="A31" s="40"/>
    </row>
    <row r="32" spans="1:3">
      <c r="A32" s="40"/>
    </row>
    <row r="33" spans="1:1">
      <c r="A33" s="40"/>
    </row>
    <row r="34" spans="1:1">
      <c r="A34" s="40"/>
    </row>
    <row r="35" spans="1:1">
      <c r="A35" s="40"/>
    </row>
    <row r="36" spans="1:1">
      <c r="A36" s="40"/>
    </row>
    <row r="37" spans="1:1">
      <c r="A37" s="40"/>
    </row>
    <row r="38" spans="1:1">
      <c r="A38" s="40"/>
    </row>
    <row r="39" spans="1:1">
      <c r="A39" s="40"/>
    </row>
    <row r="40" spans="1:1">
      <c r="A40" s="40"/>
    </row>
    <row r="41" spans="1:1">
      <c r="A41" s="40"/>
    </row>
    <row r="42" spans="1:1">
      <c r="A42" s="40"/>
    </row>
    <row r="43" spans="1:1">
      <c r="A43" s="40"/>
    </row>
    <row r="44" spans="1:1">
      <c r="A44" s="40"/>
    </row>
    <row r="45" spans="1:1">
      <c r="A45" s="40"/>
    </row>
    <row r="46" spans="1:1">
      <c r="A46" s="40"/>
    </row>
    <row r="47" spans="1:1">
      <c r="A47" s="40"/>
    </row>
    <row r="48" spans="1:1">
      <c r="A48" s="40"/>
    </row>
    <row r="49" spans="1:1">
      <c r="A49" s="40"/>
    </row>
    <row r="50" spans="1:1">
      <c r="A50" s="40"/>
    </row>
    <row r="51" spans="1:1">
      <c r="A51" s="40"/>
    </row>
    <row r="52" spans="1:1">
      <c r="A52" s="40"/>
    </row>
    <row r="53" spans="1:1">
      <c r="A53" s="40"/>
    </row>
    <row r="54" spans="1:1">
      <c r="A54" s="40"/>
    </row>
    <row r="55" spans="1:1">
      <c r="A55" s="40"/>
    </row>
    <row r="56" spans="1:1">
      <c r="A56" s="40"/>
    </row>
  </sheetData>
  <sheetProtection algorithmName="SHA-512" hashValue="+QbE20atHhdGFXfBwpZ77nYRB7O+4aQqePNlruvYEvTqKaLKFcVyLcJ2TddjM19vogx5nJX8zBy3AU2QPde6Ig==" saltValue="/70im+la98jo8YqcQIcuoQ==" spinCount="100000" sheet="1" objects="1" scenarios="1"/>
  <mergeCells count="2">
    <mergeCell ref="A5:A56"/>
    <mergeCell ref="A1:XFD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U60"/>
  <sheetViews>
    <sheetView showGridLines="0" zoomScaleNormal="100" workbookViewId="0">
      <selection activeCell="D14" sqref="D14:D22"/>
    </sheetView>
  </sheetViews>
  <sheetFormatPr defaultColWidth="12.28515625" defaultRowHeight="15"/>
  <cols>
    <col min="1" max="2" width="12.28515625" style="62"/>
    <col min="3" max="3" width="15.5703125" style="63" customWidth="1"/>
    <col min="4" max="10" width="12.28515625" style="62"/>
    <col min="11" max="11" width="12.28515625" style="62" customWidth="1"/>
    <col min="12" max="12" width="12.28515625" style="62"/>
    <col min="13" max="13" width="12.28515625" style="63"/>
    <col min="14" max="22" width="12.28515625" style="62"/>
    <col min="23" max="23" width="12.28515625" style="63"/>
    <col min="24" max="27" width="12.28515625" style="62"/>
    <col min="28" max="28" width="12.5703125" style="62" customWidth="1"/>
    <col min="29" max="32" width="12.28515625" style="62"/>
    <col min="33" max="33" width="12.28515625" style="63"/>
    <col min="34" max="42" width="12.28515625" style="62"/>
    <col min="43" max="43" width="12.28515625" style="63"/>
    <col min="44" max="52" width="12.28515625" style="62"/>
    <col min="53" max="53" width="12.28515625" style="63"/>
    <col min="54" max="62" width="12.28515625" style="62"/>
    <col min="63" max="63" width="12.28515625" style="63"/>
    <col min="64" max="72" width="12.28515625" style="62"/>
    <col min="73" max="73" width="12.28515625" style="63"/>
    <col min="74" max="16384" width="12.28515625" style="62"/>
  </cols>
  <sheetData>
    <row r="1" spans="1:863" s="58" customFormat="1" ht="15" customHeight="1">
      <c r="A1" s="58" t="s">
        <v>39</v>
      </c>
      <c r="B1" s="59"/>
      <c r="C1" s="60" t="s">
        <v>40</v>
      </c>
      <c r="D1" s="60"/>
      <c r="E1" s="60"/>
      <c r="F1" s="60"/>
      <c r="G1" s="60"/>
      <c r="H1" s="60"/>
      <c r="I1" s="60"/>
      <c r="J1" s="59"/>
      <c r="K1" s="59"/>
      <c r="L1" s="59"/>
      <c r="M1" s="60"/>
      <c r="N1" s="60"/>
      <c r="O1" s="60"/>
      <c r="P1" s="60"/>
      <c r="Q1" s="60"/>
      <c r="R1" s="60"/>
      <c r="S1" s="60"/>
      <c r="T1" s="59"/>
      <c r="U1" s="59"/>
      <c r="V1" s="59"/>
      <c r="W1" s="60"/>
      <c r="X1" s="60"/>
      <c r="Y1" s="60"/>
      <c r="Z1" s="60"/>
      <c r="AA1" s="60"/>
      <c r="AB1" s="60"/>
      <c r="AC1" s="60"/>
      <c r="AD1" s="59"/>
      <c r="AE1" s="59"/>
      <c r="AF1" s="59"/>
      <c r="AG1" s="60"/>
      <c r="AH1" s="60"/>
      <c r="AI1" s="60"/>
      <c r="AJ1" s="60"/>
      <c r="AK1" s="60"/>
      <c r="AL1" s="60"/>
      <c r="AM1" s="60"/>
      <c r="AN1" s="59"/>
      <c r="AO1" s="59"/>
      <c r="AP1" s="59"/>
      <c r="AQ1" s="60"/>
      <c r="AR1" s="60"/>
      <c r="AS1" s="60"/>
      <c r="AT1" s="60"/>
      <c r="AU1" s="60"/>
      <c r="AV1" s="60"/>
      <c r="AW1" s="60"/>
      <c r="AX1" s="59"/>
      <c r="AY1" s="59"/>
      <c r="AZ1" s="59"/>
      <c r="BA1" s="60"/>
      <c r="BB1" s="60"/>
      <c r="BC1" s="60"/>
      <c r="BD1" s="60"/>
      <c r="BE1" s="60"/>
      <c r="BF1" s="60"/>
      <c r="BG1" s="60"/>
      <c r="BH1" s="59"/>
      <c r="BI1" s="59"/>
      <c r="BJ1" s="59"/>
      <c r="BK1" s="60"/>
      <c r="BL1" s="60"/>
      <c r="BM1" s="60"/>
      <c r="BN1" s="60"/>
      <c r="BO1" s="60"/>
      <c r="BP1" s="60"/>
      <c r="BQ1" s="60"/>
      <c r="BR1" s="59"/>
      <c r="BS1" s="59"/>
      <c r="BT1" s="59"/>
      <c r="BU1" s="60"/>
      <c r="BV1" s="60"/>
      <c r="BW1" s="60"/>
      <c r="BX1" s="60"/>
      <c r="BY1" s="60"/>
      <c r="BZ1" s="60"/>
      <c r="CA1" s="60"/>
      <c r="CB1" s="59"/>
    </row>
    <row r="2" spans="1:863" s="58" customFormat="1" ht="15" customHeight="1">
      <c r="B2" s="59"/>
      <c r="C2" s="60"/>
      <c r="D2" s="60"/>
      <c r="E2" s="60"/>
      <c r="F2" s="60"/>
      <c r="G2" s="60"/>
      <c r="H2" s="60"/>
      <c r="I2" s="60"/>
      <c r="J2" s="59"/>
      <c r="K2" s="59"/>
      <c r="L2" s="59"/>
      <c r="M2" s="60"/>
      <c r="N2" s="60"/>
      <c r="O2" s="60"/>
      <c r="P2" s="60"/>
      <c r="Q2" s="60"/>
      <c r="R2" s="60"/>
      <c r="S2" s="60"/>
      <c r="T2" s="59"/>
      <c r="U2" s="59"/>
      <c r="V2" s="59"/>
      <c r="W2" s="60"/>
      <c r="X2" s="60"/>
      <c r="Y2" s="60"/>
      <c r="Z2" s="60"/>
      <c r="AA2" s="60"/>
      <c r="AB2" s="60"/>
      <c r="AC2" s="60"/>
      <c r="AD2" s="59"/>
      <c r="AE2" s="59"/>
      <c r="AF2" s="59"/>
      <c r="AG2" s="60"/>
      <c r="AH2" s="60"/>
      <c r="AI2" s="60"/>
      <c r="AJ2" s="60"/>
      <c r="AK2" s="60"/>
      <c r="AL2" s="60"/>
      <c r="AM2" s="60"/>
      <c r="AN2" s="59"/>
      <c r="AO2" s="59"/>
      <c r="AP2" s="59"/>
      <c r="AQ2" s="60"/>
      <c r="AR2" s="60"/>
      <c r="AS2" s="60"/>
      <c r="AT2" s="60"/>
      <c r="AU2" s="60"/>
      <c r="AV2" s="60"/>
      <c r="AW2" s="60"/>
      <c r="AX2" s="59"/>
      <c r="AY2" s="59"/>
      <c r="AZ2" s="59"/>
      <c r="BA2" s="60"/>
      <c r="BB2" s="60"/>
      <c r="BC2" s="60"/>
      <c r="BD2" s="60"/>
      <c r="BE2" s="60"/>
      <c r="BF2" s="60"/>
      <c r="BG2" s="60"/>
      <c r="BH2" s="59"/>
      <c r="BI2" s="59"/>
      <c r="BJ2" s="59"/>
      <c r="BK2" s="60"/>
      <c r="BL2" s="60"/>
      <c r="BM2" s="60"/>
      <c r="BN2" s="60"/>
      <c r="BO2" s="60"/>
      <c r="BP2" s="60"/>
      <c r="BQ2" s="60"/>
      <c r="BR2" s="59"/>
      <c r="BS2" s="59"/>
      <c r="BT2" s="59"/>
      <c r="BU2" s="60"/>
      <c r="BV2" s="60"/>
      <c r="BW2" s="60"/>
      <c r="BX2" s="60"/>
      <c r="BY2" s="60"/>
      <c r="BZ2" s="60"/>
      <c r="CA2" s="60"/>
      <c r="CB2" s="59"/>
    </row>
    <row r="3" spans="1:863" s="58" customFormat="1" ht="15" customHeight="1">
      <c r="B3" s="59"/>
      <c r="C3" s="60"/>
      <c r="D3" s="60"/>
      <c r="E3" s="60"/>
      <c r="F3" s="60"/>
      <c r="G3" s="60"/>
      <c r="H3" s="60"/>
      <c r="I3" s="60"/>
      <c r="J3" s="59"/>
      <c r="K3" s="59"/>
      <c r="L3" s="59"/>
      <c r="M3" s="60"/>
      <c r="N3" s="60"/>
      <c r="O3" s="60"/>
      <c r="P3" s="60"/>
      <c r="Q3" s="60"/>
      <c r="R3" s="60"/>
      <c r="S3" s="60"/>
      <c r="T3" s="59"/>
      <c r="U3" s="59"/>
      <c r="V3" s="59"/>
      <c r="W3" s="60"/>
      <c r="X3" s="60"/>
      <c r="Y3" s="60"/>
      <c r="Z3" s="60"/>
      <c r="AA3" s="60"/>
      <c r="AB3" s="60"/>
      <c r="AC3" s="60"/>
      <c r="AD3" s="59"/>
      <c r="AE3" s="59"/>
      <c r="AF3" s="59"/>
      <c r="AG3" s="60"/>
      <c r="AH3" s="60"/>
      <c r="AI3" s="60"/>
      <c r="AJ3" s="60"/>
      <c r="AK3" s="60"/>
      <c r="AL3" s="60"/>
      <c r="AM3" s="60"/>
      <c r="AN3" s="59"/>
      <c r="AO3" s="59"/>
      <c r="AP3" s="59"/>
      <c r="AQ3" s="60"/>
      <c r="AR3" s="60"/>
      <c r="AS3" s="60"/>
      <c r="AT3" s="60"/>
      <c r="AU3" s="60"/>
      <c r="AV3" s="60"/>
      <c r="AW3" s="60"/>
      <c r="AX3" s="59"/>
      <c r="AY3" s="59"/>
      <c r="AZ3" s="59"/>
      <c r="BA3" s="60"/>
      <c r="BB3" s="60"/>
      <c r="BC3" s="60"/>
      <c r="BD3" s="60"/>
      <c r="BE3" s="60"/>
      <c r="BF3" s="60"/>
      <c r="BG3" s="60"/>
      <c r="BH3" s="59"/>
      <c r="BI3" s="59"/>
      <c r="BJ3" s="59"/>
      <c r="BK3" s="60"/>
      <c r="BL3" s="60"/>
      <c r="BM3" s="60"/>
      <c r="BN3" s="60"/>
      <c r="BO3" s="60"/>
      <c r="BP3" s="60"/>
      <c r="BQ3" s="60"/>
      <c r="BR3" s="59"/>
      <c r="BS3" s="59"/>
      <c r="BT3" s="59"/>
      <c r="BU3" s="60"/>
      <c r="BV3" s="60"/>
      <c r="BW3" s="60"/>
      <c r="BX3" s="60"/>
      <c r="BY3" s="60"/>
      <c r="BZ3" s="60"/>
      <c r="CA3" s="60"/>
      <c r="CB3" s="59"/>
    </row>
    <row r="4" spans="1:863" s="58" customFormat="1" ht="15" customHeight="1">
      <c r="B4" s="59"/>
      <c r="C4" s="60"/>
      <c r="D4" s="60"/>
      <c r="E4" s="60"/>
      <c r="F4" s="60"/>
      <c r="G4" s="60"/>
      <c r="H4" s="60"/>
      <c r="I4" s="60"/>
      <c r="J4" s="59"/>
      <c r="K4" s="59"/>
      <c r="L4" s="59"/>
      <c r="M4" s="60"/>
      <c r="N4" s="60"/>
      <c r="O4" s="60"/>
      <c r="P4" s="60"/>
      <c r="Q4" s="60"/>
      <c r="R4" s="60"/>
      <c r="S4" s="60"/>
      <c r="T4" s="59"/>
      <c r="U4" s="59"/>
      <c r="V4" s="59"/>
      <c r="W4" s="60"/>
      <c r="X4" s="60"/>
      <c r="Y4" s="60"/>
      <c r="Z4" s="60"/>
      <c r="AA4" s="60"/>
      <c r="AB4" s="60"/>
      <c r="AC4" s="60"/>
      <c r="AD4" s="59"/>
      <c r="AE4" s="59"/>
      <c r="AF4" s="59"/>
      <c r="AG4" s="60"/>
      <c r="AH4" s="60"/>
      <c r="AI4" s="60"/>
      <c r="AJ4" s="60"/>
      <c r="AK4" s="60"/>
      <c r="AL4" s="60"/>
      <c r="AM4" s="60"/>
      <c r="AN4" s="59"/>
      <c r="AO4" s="59"/>
      <c r="AP4" s="59"/>
      <c r="AQ4" s="60"/>
      <c r="AR4" s="60"/>
      <c r="AS4" s="60"/>
      <c r="AT4" s="60"/>
      <c r="AU4" s="60"/>
      <c r="AV4" s="60"/>
      <c r="AW4" s="60"/>
      <c r="AX4" s="59"/>
      <c r="AY4" s="59"/>
      <c r="AZ4" s="59"/>
      <c r="BA4" s="60"/>
      <c r="BB4" s="60"/>
      <c r="BC4" s="60"/>
      <c r="BD4" s="60"/>
      <c r="BE4" s="60"/>
      <c r="BF4" s="60"/>
      <c r="BG4" s="60"/>
      <c r="BH4" s="59"/>
      <c r="BI4" s="59"/>
      <c r="BJ4" s="59"/>
      <c r="BK4" s="60"/>
      <c r="BL4" s="60"/>
      <c r="BM4" s="60"/>
      <c r="BN4" s="60"/>
      <c r="BO4" s="60"/>
      <c r="BP4" s="60"/>
      <c r="BQ4" s="60"/>
      <c r="BR4" s="59"/>
      <c r="BS4" s="59"/>
      <c r="BT4" s="59"/>
      <c r="BU4" s="60"/>
      <c r="BV4" s="60"/>
      <c r="BW4" s="60"/>
      <c r="BX4" s="60"/>
      <c r="BY4" s="60"/>
      <c r="BZ4" s="60"/>
      <c r="CA4" s="60"/>
      <c r="CB4" s="59"/>
    </row>
    <row r="5" spans="1:863">
      <c r="A5" s="61"/>
    </row>
    <row r="6" spans="1:863">
      <c r="C6" s="62"/>
      <c r="D6" s="64"/>
      <c r="E6" s="64"/>
      <c r="M6" s="62"/>
      <c r="N6" s="64"/>
      <c r="O6" s="64"/>
      <c r="W6" s="62"/>
      <c r="X6" s="64"/>
      <c r="Y6" s="64"/>
      <c r="AG6" s="62"/>
      <c r="AH6" s="64"/>
      <c r="AI6" s="64"/>
      <c r="AQ6" s="62"/>
      <c r="AR6" s="64"/>
      <c r="AS6" s="64"/>
      <c r="BA6" s="62"/>
      <c r="BB6" s="64"/>
      <c r="BC6" s="64"/>
      <c r="BK6" s="62"/>
      <c r="BL6" s="64"/>
      <c r="BM6" s="64"/>
      <c r="BU6" s="62"/>
      <c r="BV6" s="64"/>
      <c r="BW6" s="64"/>
    </row>
    <row r="7" spans="1:863">
      <c r="C7" s="62"/>
      <c r="D7" s="64"/>
      <c r="E7" s="64"/>
      <c r="M7" s="62"/>
      <c r="N7" s="64"/>
      <c r="O7" s="64"/>
      <c r="W7" s="62"/>
      <c r="X7" s="64"/>
      <c r="Y7" s="64"/>
      <c r="AG7" s="62"/>
      <c r="AH7" s="64"/>
      <c r="AI7" s="64"/>
      <c r="AQ7" s="62"/>
      <c r="AR7" s="64"/>
      <c r="AS7" s="64"/>
      <c r="BA7" s="62"/>
      <c r="BB7" s="64"/>
      <c r="BC7" s="64"/>
      <c r="BK7" s="62"/>
      <c r="BL7" s="64"/>
      <c r="BM7" s="64"/>
      <c r="BU7" s="62"/>
      <c r="BV7" s="64"/>
      <c r="BW7" s="64"/>
    </row>
    <row r="8" spans="1:863">
      <c r="C8" s="62"/>
      <c r="D8" s="65" t="s">
        <v>41</v>
      </c>
      <c r="E8" s="65"/>
      <c r="F8" s="66" t="s">
        <v>31</v>
      </c>
      <c r="G8" s="66"/>
      <c r="H8" s="66"/>
      <c r="M8" s="62"/>
      <c r="N8" s="65" t="s">
        <v>41</v>
      </c>
      <c r="O8" s="65"/>
      <c r="P8" s="66" t="s">
        <v>34</v>
      </c>
      <c r="Q8" s="66"/>
      <c r="R8" s="66"/>
      <c r="W8" s="62"/>
      <c r="X8" s="65" t="s">
        <v>41</v>
      </c>
      <c r="Y8" s="65"/>
      <c r="Z8" s="66" t="s">
        <v>33</v>
      </c>
      <c r="AA8" s="66"/>
      <c r="AB8" s="66"/>
      <c r="AG8" s="62"/>
      <c r="AH8" s="65" t="s">
        <v>41</v>
      </c>
      <c r="AI8" s="65"/>
      <c r="AJ8" s="66" t="s">
        <v>30</v>
      </c>
      <c r="AK8" s="66"/>
      <c r="AL8" s="66"/>
      <c r="AQ8" s="62"/>
      <c r="AR8" s="65" t="s">
        <v>41</v>
      </c>
      <c r="AS8" s="65"/>
      <c r="AT8" s="66" t="s">
        <v>35</v>
      </c>
      <c r="AU8" s="66"/>
      <c r="AV8" s="66"/>
      <c r="BA8" s="62"/>
      <c r="BB8" s="65" t="s">
        <v>41</v>
      </c>
      <c r="BC8" s="65"/>
      <c r="BD8" s="66" t="s">
        <v>36</v>
      </c>
      <c r="BE8" s="66"/>
      <c r="BF8" s="66"/>
      <c r="BK8" s="62"/>
      <c r="BL8" s="65" t="s">
        <v>41</v>
      </c>
      <c r="BM8" s="65"/>
      <c r="BN8" s="66" t="s">
        <v>32</v>
      </c>
      <c r="BO8" s="66"/>
      <c r="BP8" s="66"/>
      <c r="BU8" s="62"/>
      <c r="BV8" s="65" t="s">
        <v>41</v>
      </c>
      <c r="BW8" s="65"/>
      <c r="BX8" s="66" t="s">
        <v>2</v>
      </c>
      <c r="BY8" s="66"/>
      <c r="BZ8" s="66"/>
    </row>
    <row r="9" spans="1:863">
      <c r="C9" s="62"/>
      <c r="D9" s="65" t="s">
        <v>42</v>
      </c>
      <c r="E9" s="65"/>
      <c r="F9" s="57">
        <v>2</v>
      </c>
      <c r="G9" s="57"/>
      <c r="H9" s="57"/>
      <c r="M9" s="62"/>
      <c r="N9" s="65" t="s">
        <v>42</v>
      </c>
      <c r="O9" s="65"/>
      <c r="P9" s="57">
        <v>0</v>
      </c>
      <c r="Q9" s="57"/>
      <c r="R9" s="57"/>
      <c r="W9" s="62"/>
      <c r="X9" s="65" t="s">
        <v>42</v>
      </c>
      <c r="Y9" s="65"/>
      <c r="Z9" s="57">
        <v>1</v>
      </c>
      <c r="AA9" s="57"/>
      <c r="AB9" s="57"/>
      <c r="AG9" s="62"/>
      <c r="AH9" s="65" t="s">
        <v>42</v>
      </c>
      <c r="AI9" s="65"/>
      <c r="AJ9" s="57">
        <v>3</v>
      </c>
      <c r="AK9" s="57"/>
      <c r="AL9" s="57"/>
      <c r="AQ9" s="62"/>
      <c r="AR9" s="65" t="s">
        <v>42</v>
      </c>
      <c r="AS9" s="65"/>
      <c r="AT9" s="57">
        <v>1</v>
      </c>
      <c r="AU9" s="57"/>
      <c r="AV9" s="57"/>
      <c r="BA9" s="62"/>
      <c r="BB9" s="65" t="s">
        <v>42</v>
      </c>
      <c r="BC9" s="65"/>
      <c r="BD9" s="57">
        <v>2</v>
      </c>
      <c r="BE9" s="57"/>
      <c r="BF9" s="57"/>
      <c r="BK9" s="62"/>
      <c r="BL9" s="65" t="s">
        <v>42</v>
      </c>
      <c r="BM9" s="65"/>
      <c r="BN9" s="57">
        <v>0</v>
      </c>
      <c r="BO9" s="57"/>
      <c r="BP9" s="57"/>
      <c r="BU9" s="62"/>
      <c r="BV9" s="65" t="s">
        <v>42</v>
      </c>
      <c r="BW9" s="65"/>
      <c r="BX9" s="57">
        <v>0</v>
      </c>
      <c r="BY9" s="57"/>
      <c r="BZ9" s="57"/>
    </row>
    <row r="10" spans="1:863">
      <c r="C10" s="62"/>
      <c r="D10" s="65" t="s">
        <v>43</v>
      </c>
      <c r="E10" s="65"/>
      <c r="F10" s="67">
        <f>SUM(D14:D43)*CONFIGURAÇÃO!L9</f>
        <v>5292</v>
      </c>
      <c r="G10" s="67"/>
      <c r="H10" s="68"/>
      <c r="M10" s="62"/>
      <c r="N10" s="65" t="s">
        <v>43</v>
      </c>
      <c r="O10" s="65"/>
      <c r="P10" s="67">
        <f>SUM(N14:N43)*CONFIGURAÇÃO!V9</f>
        <v>0</v>
      </c>
      <c r="Q10" s="67"/>
      <c r="R10" s="68"/>
      <c r="W10" s="62"/>
      <c r="X10" s="65" t="s">
        <v>43</v>
      </c>
      <c r="Y10" s="65"/>
      <c r="Z10" s="67">
        <f>SUM(X14:X43)*CONFIGURAÇÃO!AF9</f>
        <v>0</v>
      </c>
      <c r="AA10" s="67"/>
      <c r="AB10" s="68"/>
      <c r="AG10" s="62"/>
      <c r="AH10" s="65" t="s">
        <v>43</v>
      </c>
      <c r="AI10" s="65"/>
      <c r="AJ10" s="67">
        <f>SUM(AH14:AH43)*CONFIGURAÇÃO!AP9</f>
        <v>0</v>
      </c>
      <c r="AK10" s="67"/>
      <c r="AL10" s="68"/>
      <c r="AQ10" s="62"/>
      <c r="AR10" s="65" t="s">
        <v>43</v>
      </c>
      <c r="AS10" s="65"/>
      <c r="AT10" s="67">
        <f>SUM(AR14:AR43)*CONFIGURAÇÃO!AZ9</f>
        <v>0</v>
      </c>
      <c r="AU10" s="67"/>
      <c r="AV10" s="68"/>
      <c r="BA10" s="62"/>
      <c r="BB10" s="65" t="s">
        <v>43</v>
      </c>
      <c r="BC10" s="65"/>
      <c r="BD10" s="67">
        <f>SUM(BB14:BB43)*CONFIGURAÇÃO!BJ9</f>
        <v>0</v>
      </c>
      <c r="BE10" s="67"/>
      <c r="BF10" s="68"/>
      <c r="BK10" s="62"/>
      <c r="BL10" s="65" t="s">
        <v>43</v>
      </c>
      <c r="BM10" s="65"/>
      <c r="BN10" s="67">
        <f>SUM(BL14:BL43)*CONFIGURAÇÃO!BT9</f>
        <v>0</v>
      </c>
      <c r="BO10" s="67"/>
      <c r="BP10" s="68"/>
      <c r="BU10" s="62"/>
      <c r="BV10" s="65" t="s">
        <v>43</v>
      </c>
      <c r="BW10" s="65"/>
      <c r="BX10" s="67">
        <f>SUM(BV14:BV43)*CONFIGURAÇÃO!CD9</f>
        <v>0</v>
      </c>
      <c r="BY10" s="67"/>
      <c r="BZ10" s="68"/>
    </row>
    <row r="12" spans="1:863">
      <c r="B12" s="69" t="s">
        <v>5</v>
      </c>
      <c r="C12" s="69" t="s">
        <v>6</v>
      </c>
      <c r="D12" s="69" t="s">
        <v>7</v>
      </c>
      <c r="E12" s="69" t="s">
        <v>8</v>
      </c>
      <c r="F12" s="69" t="s">
        <v>9</v>
      </c>
      <c r="G12" s="69" t="s">
        <v>10</v>
      </c>
      <c r="H12" s="69" t="s">
        <v>11</v>
      </c>
      <c r="I12" s="69" t="s">
        <v>12</v>
      </c>
      <c r="J12" s="69" t="s">
        <v>13</v>
      </c>
      <c r="L12" s="69" t="s">
        <v>5</v>
      </c>
      <c r="M12" s="69" t="s">
        <v>6</v>
      </c>
      <c r="N12" s="69" t="s">
        <v>7</v>
      </c>
      <c r="O12" s="69" t="s">
        <v>8</v>
      </c>
      <c r="P12" s="69" t="s">
        <v>9</v>
      </c>
      <c r="Q12" s="69" t="s">
        <v>10</v>
      </c>
      <c r="R12" s="69" t="s">
        <v>11</v>
      </c>
      <c r="S12" s="69" t="s">
        <v>12</v>
      </c>
      <c r="T12" s="69" t="s">
        <v>13</v>
      </c>
      <c r="V12" s="69" t="s">
        <v>5</v>
      </c>
      <c r="W12" s="69" t="s">
        <v>6</v>
      </c>
      <c r="X12" s="69" t="s">
        <v>7</v>
      </c>
      <c r="Y12" s="69" t="s">
        <v>8</v>
      </c>
      <c r="Z12" s="69" t="s">
        <v>9</v>
      </c>
      <c r="AA12" s="69" t="s">
        <v>10</v>
      </c>
      <c r="AB12" s="69" t="s">
        <v>11</v>
      </c>
      <c r="AC12" s="69" t="s">
        <v>12</v>
      </c>
      <c r="AD12" s="69" t="s">
        <v>13</v>
      </c>
      <c r="AF12" s="69" t="s">
        <v>5</v>
      </c>
      <c r="AG12" s="69" t="s">
        <v>6</v>
      </c>
      <c r="AH12" s="69" t="s">
        <v>7</v>
      </c>
      <c r="AI12" s="69" t="s">
        <v>8</v>
      </c>
      <c r="AJ12" s="69" t="s">
        <v>9</v>
      </c>
      <c r="AK12" s="69" t="s">
        <v>10</v>
      </c>
      <c r="AL12" s="69" t="s">
        <v>11</v>
      </c>
      <c r="AM12" s="69" t="s">
        <v>12</v>
      </c>
      <c r="AN12" s="69" t="s">
        <v>13</v>
      </c>
      <c r="AP12" s="69" t="s">
        <v>5</v>
      </c>
      <c r="AQ12" s="69" t="s">
        <v>6</v>
      </c>
      <c r="AR12" s="69" t="s">
        <v>7</v>
      </c>
      <c r="AS12" s="69" t="s">
        <v>8</v>
      </c>
      <c r="AT12" s="69" t="s">
        <v>9</v>
      </c>
      <c r="AU12" s="69" t="s">
        <v>10</v>
      </c>
      <c r="AV12" s="69" t="s">
        <v>11</v>
      </c>
      <c r="AW12" s="69" t="s">
        <v>12</v>
      </c>
      <c r="AX12" s="69" t="s">
        <v>13</v>
      </c>
      <c r="AZ12" s="69" t="s">
        <v>5</v>
      </c>
      <c r="BA12" s="69" t="s">
        <v>6</v>
      </c>
      <c r="BB12" s="69" t="s">
        <v>7</v>
      </c>
      <c r="BC12" s="69" t="s">
        <v>8</v>
      </c>
      <c r="BD12" s="69" t="s">
        <v>9</v>
      </c>
      <c r="BE12" s="69" t="s">
        <v>10</v>
      </c>
      <c r="BF12" s="69" t="s">
        <v>11</v>
      </c>
      <c r="BG12" s="69" t="s">
        <v>12</v>
      </c>
      <c r="BH12" s="69" t="s">
        <v>13</v>
      </c>
      <c r="BJ12" s="69" t="s">
        <v>5</v>
      </c>
      <c r="BK12" s="69" t="s">
        <v>6</v>
      </c>
      <c r="BL12" s="69" t="s">
        <v>7</v>
      </c>
      <c r="BM12" s="69" t="s">
        <v>8</v>
      </c>
      <c r="BN12" s="69" t="s">
        <v>9</v>
      </c>
      <c r="BO12" s="69" t="s">
        <v>10</v>
      </c>
      <c r="BP12" s="69" t="s">
        <v>11</v>
      </c>
      <c r="BQ12" s="69" t="s">
        <v>12</v>
      </c>
      <c r="BR12" s="69" t="s">
        <v>13</v>
      </c>
      <c r="BT12" s="69" t="s">
        <v>5</v>
      </c>
      <c r="BU12" s="69" t="s">
        <v>6</v>
      </c>
      <c r="BV12" s="69" t="s">
        <v>7</v>
      </c>
      <c r="BW12" s="69" t="s">
        <v>8</v>
      </c>
      <c r="BX12" s="69" t="s">
        <v>9</v>
      </c>
      <c r="BY12" s="69" t="s">
        <v>10</v>
      </c>
      <c r="BZ12" s="69" t="s">
        <v>11</v>
      </c>
      <c r="CA12" s="69" t="s">
        <v>12</v>
      </c>
      <c r="CB12" s="69" t="s">
        <v>13</v>
      </c>
    </row>
    <row r="13" spans="1:863">
      <c r="B13" s="70"/>
      <c r="C13" s="70"/>
      <c r="D13" s="70" t="str">
        <f>(F8&amp;D12)</f>
        <v>CARLÃOHT</v>
      </c>
      <c r="E13" s="70" t="str">
        <f>(F8&amp;E12)</f>
        <v>CARLÃOHN</v>
      </c>
      <c r="F13" s="70" t="str">
        <f>(F8&amp;F12)</f>
        <v>CARLÃOHE</v>
      </c>
      <c r="G13" s="70" t="str">
        <f>(F8&amp;G12)</f>
        <v>CARLÃOHS</v>
      </c>
      <c r="H13" s="70" t="str">
        <f>(F8&amp;H12)</f>
        <v>CARLÃOHD</v>
      </c>
      <c r="I13" s="70" t="str">
        <f>(F8&amp;I12)</f>
        <v xml:space="preserve">CARLÃOHF </v>
      </c>
      <c r="J13" s="70" t="str">
        <f>(F8&amp;J12)</f>
        <v>CARLÃOR$</v>
      </c>
      <c r="L13" s="70"/>
      <c r="M13" s="70"/>
      <c r="N13" s="70" t="str">
        <f>(P8&amp;N12)</f>
        <v>RENATÃOHT</v>
      </c>
      <c r="O13" s="70" t="str">
        <f>(P8&amp;O12)</f>
        <v>RENATÃOHN</v>
      </c>
      <c r="P13" s="70" t="str">
        <f>(P8&amp;P12)</f>
        <v>RENATÃOHE</v>
      </c>
      <c r="Q13" s="70" t="str">
        <f>(P8&amp;Q12)</f>
        <v>RENATÃOHS</v>
      </c>
      <c r="R13" s="70" t="str">
        <f>(P8&amp;R12)</f>
        <v>RENATÃOHD</v>
      </c>
      <c r="S13" s="70" t="str">
        <f>(P8&amp;S12)</f>
        <v xml:space="preserve">RENATÃOHF </v>
      </c>
      <c r="T13" s="70" t="str">
        <f>(P8&amp;T12)</f>
        <v>RENATÃOR$</v>
      </c>
      <c r="V13" s="70"/>
      <c r="W13" s="70"/>
      <c r="X13" s="70" t="str">
        <f>(Z8&amp;X12)</f>
        <v>JORJÃOHT</v>
      </c>
      <c r="Y13" s="70" t="str">
        <f>(Z8&amp;Y12)</f>
        <v>JORJÃOHN</v>
      </c>
      <c r="Z13" s="70" t="str">
        <f>(Z8&amp;Z12)</f>
        <v>JORJÃOHE</v>
      </c>
      <c r="AA13" s="70" t="str">
        <f>(Z8&amp;AA12)</f>
        <v>JORJÃOHS</v>
      </c>
      <c r="AB13" s="70" t="str">
        <f>(Z8&amp;AB12)</f>
        <v>JORJÃOHD</v>
      </c>
      <c r="AC13" s="70" t="str">
        <f>(Z8&amp;AC12)</f>
        <v xml:space="preserve">JORJÃOHF </v>
      </c>
      <c r="AD13" s="70" t="str">
        <f>(Z8&amp;AD12)</f>
        <v>JORJÃOR$</v>
      </c>
      <c r="AF13" s="70"/>
      <c r="AG13" s="70"/>
      <c r="AH13" s="70" t="str">
        <f>(AJ8&amp;AH12)</f>
        <v>BETÃOHT</v>
      </c>
      <c r="AI13" s="70" t="str">
        <f>(AJ8&amp;AI12)</f>
        <v>BETÃOHN</v>
      </c>
      <c r="AJ13" s="70" t="str">
        <f>(AJ8&amp;AJ12)</f>
        <v>BETÃOHE</v>
      </c>
      <c r="AK13" s="70" t="str">
        <f>(AJ8&amp;AK12)</f>
        <v>BETÃOHS</v>
      </c>
      <c r="AL13" s="70" t="str">
        <f>(AJ8&amp;AL12)</f>
        <v>BETÃOHD</v>
      </c>
      <c r="AM13" s="70" t="str">
        <f>(AJ8&amp;AM12)</f>
        <v xml:space="preserve">BETÃOHF </v>
      </c>
      <c r="AN13" s="70" t="str">
        <f>(AJ8&amp;AN12)</f>
        <v>BETÃOR$</v>
      </c>
      <c r="AP13" s="70"/>
      <c r="AQ13" s="70"/>
      <c r="AR13" s="70" t="str">
        <f>(AT8&amp;AR12)</f>
        <v>TONHÃOHT</v>
      </c>
      <c r="AS13" s="70" t="str">
        <f>(AT8&amp;AS12)</f>
        <v>TONHÃOHN</v>
      </c>
      <c r="AT13" s="70" t="str">
        <f>(AT8&amp;AT12)</f>
        <v>TONHÃOHE</v>
      </c>
      <c r="AU13" s="70" t="str">
        <f>(AT8&amp;AU12)</f>
        <v>TONHÃOHS</v>
      </c>
      <c r="AV13" s="70" t="str">
        <f>(AT8&amp;AV12)</f>
        <v>TONHÃOHD</v>
      </c>
      <c r="AW13" s="70" t="str">
        <f>(AT8&amp;AW12)</f>
        <v xml:space="preserve">TONHÃOHF </v>
      </c>
      <c r="AX13" s="70" t="str">
        <f>(AT8&amp;AX12)</f>
        <v>TONHÃOR$</v>
      </c>
      <c r="AZ13" s="70"/>
      <c r="BA13" s="70"/>
      <c r="BB13" s="70" t="str">
        <f>(BD8&amp;BB12)</f>
        <v>ZELÃOHT</v>
      </c>
      <c r="BC13" s="70" t="str">
        <f>(BD8&amp;BC12)</f>
        <v>ZELÃOHN</v>
      </c>
      <c r="BD13" s="70" t="str">
        <f>(BD8&amp;BD12)</f>
        <v>ZELÃOHE</v>
      </c>
      <c r="BE13" s="70" t="str">
        <f>(BD8&amp;BE12)</f>
        <v>ZELÃOHS</v>
      </c>
      <c r="BF13" s="70" t="str">
        <f>(BD8&amp;BF12)</f>
        <v>ZELÃOHD</v>
      </c>
      <c r="BG13" s="70" t="str">
        <f>(BD8&amp;BG12)</f>
        <v xml:space="preserve">ZELÃOHF </v>
      </c>
      <c r="BH13" s="70" t="str">
        <f>(BD8&amp;BH12)</f>
        <v>ZELÃOR$</v>
      </c>
      <c r="BJ13" s="70"/>
      <c r="BK13" s="70"/>
      <c r="BL13" s="70" t="str">
        <f>(BN8&amp;BL12)</f>
        <v>DITÃOHT</v>
      </c>
      <c r="BM13" s="70" t="str">
        <f>(BN8&amp;BM12)</f>
        <v>DITÃOHN</v>
      </c>
      <c r="BN13" s="70" t="str">
        <f>(BN8&amp;BN12)</f>
        <v>DITÃOHE</v>
      </c>
      <c r="BO13" s="70" t="str">
        <f>(BN8&amp;BO12)</f>
        <v>DITÃOHS</v>
      </c>
      <c r="BP13" s="70" t="str">
        <f>(BN8&amp;BP12)</f>
        <v>DITÃOHD</v>
      </c>
      <c r="BQ13" s="70" t="str">
        <f>(BN8&amp;BQ12)</f>
        <v xml:space="preserve">DITÃOHF </v>
      </c>
      <c r="BR13" s="70" t="str">
        <f>(BN8&amp;BR12)</f>
        <v>DITÃOR$</v>
      </c>
      <c r="BT13" s="70"/>
      <c r="BU13" s="70"/>
      <c r="BV13" s="70" t="str">
        <f>(BX8&amp;BV12)</f>
        <v>SELECIONE O FUNCIONÁRIO A SER ANALISADOHT</v>
      </c>
      <c r="BW13" s="70" t="str">
        <f>(BX8&amp;BW12)</f>
        <v>SELECIONE O FUNCIONÁRIO A SER ANALISADOHN</v>
      </c>
      <c r="BX13" s="70" t="str">
        <f>(BX8&amp;BX12)</f>
        <v>SELECIONE O FUNCIONÁRIO A SER ANALISADOHE</v>
      </c>
      <c r="BY13" s="70" t="str">
        <f>(BX8&amp;BY12)</f>
        <v>SELECIONE O FUNCIONÁRIO A SER ANALISADOHS</v>
      </c>
      <c r="BZ13" s="70" t="str">
        <f>(BX8&amp;BZ12)</f>
        <v>SELECIONE O FUNCIONÁRIO A SER ANALISADOHD</v>
      </c>
      <c r="CA13" s="70" t="str">
        <f>(BX8&amp;CA12)</f>
        <v xml:space="preserve">SELECIONE O FUNCIONÁRIO A SER ANALISADOHF </v>
      </c>
      <c r="CB13" s="70" t="str">
        <f>(BX8&amp;CB12)</f>
        <v>SELECIONE O FUNCIONÁRIO A SER ANALISADOR$</v>
      </c>
    </row>
    <row r="14" spans="1:863">
      <c r="B14" s="71">
        <v>45170</v>
      </c>
      <c r="C14" s="72">
        <f>WEEKDAY(B14)</f>
        <v>6</v>
      </c>
      <c r="D14" s="12">
        <v>8</v>
      </c>
      <c r="E14" s="73">
        <f>IF(B14=CONFIGURAÇÃO!$B$18,0,IF(B14=CONFIGURAÇÃO!$B$19,0,IF($C14=1,0,IF($C14=7,0,IF($D14&gt;8,8,$D14)))))</f>
        <v>8</v>
      </c>
      <c r="F14" s="73">
        <f>IF(B14=CONFIGURAÇÃO!$B$18,0,IF(B14=CONFIGURAÇÃO!$B$19,0,IF($C14=1,0,IF($C14=7,0,IF($D14&gt;8,$D14-$E14,0)))))</f>
        <v>0</v>
      </c>
      <c r="G14" s="73">
        <f>IF(B14=CONFIGURAÇÃO!$B$18,0,IF(B14=CONFIGURAÇÃO!$B$19,0,IF(C14=7,D14,0)))</f>
        <v>0</v>
      </c>
      <c r="H14" s="73">
        <f>IF(B14=CONFIGURAÇÃO!$B$18,0,IF(B14=CONFIGURAÇÃO!$B$19,0,IF(C14=1,D14,0)))</f>
        <v>0</v>
      </c>
      <c r="I14" s="73">
        <f>IF(B14=CONFIGURAÇÃO!$B$18,'BANCO DADOS '!D14,IF(B14=CONFIGURAÇÃO!$B$19,'BANCO DADOS '!D14,0))</f>
        <v>0</v>
      </c>
      <c r="J14" s="74">
        <f t="shared" ref="J14:J15" si="0">E14*VLOOKUP(C14,tab_config_dia_semana,2,FALSE)+ F14 * VLOOKUP(C14,tab_config_dia_semana,3,FALSE) + G14 *VLOOKUP(C14,tab_config_dia_semana,4,FALSE) + H14*VLOOKUP(C14,tab_config_dia_semana,4,FALSE)+I14 * VLOOKUP($C$16,tab_config_dia_semana,4,FALSE)</f>
        <v>223.2</v>
      </c>
      <c r="L14" s="71">
        <v>45170</v>
      </c>
      <c r="M14" s="72">
        <f>WEEKDAY(L14)</f>
        <v>6</v>
      </c>
      <c r="N14" s="12">
        <v>2</v>
      </c>
      <c r="O14" s="73">
        <f>IF(L14=CONFIGURAÇÃO!$B$18,0,IF(L14=CONFIGURAÇÃO!$B$19,0,IF($M14=1,0,IF($M14=7,0,IF($N14&gt;8,8,$N14)))))</f>
        <v>2</v>
      </c>
      <c r="P14" s="73">
        <f>IF(L14=CONFIGURAÇÃO!$B$18,0,IF(L14=CONFIGURAÇÃO!$B$19,0,IF($M14=1,0,IF($M14=7,0,IF($N14&gt;8,$N14-$O14,0)))))</f>
        <v>0</v>
      </c>
      <c r="Q14" s="73">
        <f>IF(L14=CONFIGURAÇÃO!$B$18,0,IF(L14=CONFIGURAÇÃO!$B$19,0,IF(M14=7,N14,0)))</f>
        <v>0</v>
      </c>
      <c r="R14" s="73">
        <f>IF(L14=CONFIGURAÇÃO!$B$18,0,IF(L14=CONFIGURAÇÃO!$B$19,0,IF(M14=1,N14,0)))</f>
        <v>0</v>
      </c>
      <c r="S14" s="73">
        <f>IF(L14=CONFIGURAÇÃO!$B$18,'BANCO DADOS '!N14,IF(L14=CONFIGURAÇÃO!$B$19,'BANCO DADOS '!N14,0))</f>
        <v>0</v>
      </c>
      <c r="T14" s="74">
        <f t="shared" ref="T14" si="1">O14*VLOOKUP(M14,tab_config_dia_semana,2,FALSE)+ P14 * VLOOKUP(M14,tab_config_dia_semana,3,FALSE) + Q14 *VLOOKUP(M14,tab_config_dia_semana,4,FALSE) + R14*VLOOKUP(M14,tab_config_dia_semana,4,FALSE)+S14 * VLOOKUP($C$16,tab_config_dia_semana,4,FALSE)</f>
        <v>55.8</v>
      </c>
      <c r="V14" s="71">
        <v>45170</v>
      </c>
      <c r="W14" s="72">
        <f>WEEKDAY(V14)</f>
        <v>6</v>
      </c>
      <c r="X14" s="12">
        <v>4</v>
      </c>
      <c r="Y14" s="73">
        <f>IF(V14=CONFIGURAÇÃO!$B$18,0,IF(V14=CONFIGURAÇÃO!$B$19,0,IF(W$14=1,0,IF($X14=7,0,IF($X14&gt;8,8,$X14)))))</f>
        <v>4</v>
      </c>
      <c r="Z14" s="73">
        <f>IF(V14=CONFIGURAÇÃO!$B$18,0,IF(V14=CONFIGURAÇÃO!$B$19,0,IF($C14=1,0,IF($W14=7,0,IF($X14&gt;8,$X14-$Y14,0)))))</f>
        <v>0</v>
      </c>
      <c r="AA14" s="73">
        <f>IF(V14=CONFIGURAÇÃO!$B$18,0,IF(V14=CONFIGURAÇÃO!$B$19,0,IF(W14=7,X14,0)))</f>
        <v>0</v>
      </c>
      <c r="AB14" s="73">
        <f>IF(V14=CONFIGURAÇÃO!$B$18,0,IF(V14=CONFIGURAÇÃO!$B$19,0,IF(W14=1,X14,0)))</f>
        <v>0</v>
      </c>
      <c r="AC14" s="73">
        <f>IF(V14=CONFIGURAÇÃO!$B$18,'BANCO DADOS '!X14,IF(V14=CONFIGURAÇÃO!$B$19,'BANCO DADOS '!X14,0))</f>
        <v>0</v>
      </c>
      <c r="AD14" s="74">
        <f t="shared" ref="AD14" si="2">Y14*VLOOKUP(W14,tab_config_dia_semana,2,FALSE)+ Z14 * VLOOKUP(W14,tab_config_dia_semana,3,FALSE) + AA14 *VLOOKUP(W14,tab_config_dia_semana,4,FALSE) + AB14*VLOOKUP(W14,tab_config_dia_semana,4,FALSE)+AC14 * VLOOKUP($C$16,tab_config_dia_semana,4,FALSE)</f>
        <v>111.6</v>
      </c>
      <c r="AF14" s="71">
        <v>45170</v>
      </c>
      <c r="AG14" s="72">
        <f>WEEKDAY(AF14)</f>
        <v>6</v>
      </c>
      <c r="AH14" s="12">
        <v>8</v>
      </c>
      <c r="AI14" s="73">
        <f>IF(AF14=CONFIGURAÇÃO!$B$18,0,IF(AF14=CONFIGURAÇÃO!$B$19,0,IF($AG14=1,0,IF($AG14=7,0,IF($AH14&gt;8,8,$AH14)))))</f>
        <v>8</v>
      </c>
      <c r="AJ14" s="73">
        <f>IF(AF14=CONFIGURAÇÃO!$B$18,0,IF(AF14=CONFIGURAÇÃO!$B$19,0,IF($AG14=1,0,IF($AG14=7,0,IF($AH14&gt;8,$AH14-$AI14,0)))))</f>
        <v>0</v>
      </c>
      <c r="AK14" s="73">
        <f>IF(AF14=CONFIGURAÇÃO!$B$18,0,IF(AF14=CONFIGURAÇÃO!$B$19,0,IF(AG14=7,AH14,0)))</f>
        <v>0</v>
      </c>
      <c r="AL14" s="73">
        <f>IF(AF14=CONFIGURAÇÃO!$B$18,0,IF(AF14=CONFIGURAÇÃO!$B$19,0,IF(AG14=1,AH14,0)))</f>
        <v>0</v>
      </c>
      <c r="AM14" s="73">
        <f>IF(AF14=CONFIGURAÇÃO!$B$18,'BANCO DADOS '!AH14,IF(AF14=CONFIGURAÇÃO!$B$19,'BANCO DADOS '!AH14,0))</f>
        <v>0</v>
      </c>
      <c r="AN14" s="74">
        <f t="shared" ref="AN14" si="3">AI14*VLOOKUP(AG14,tab_config_dia_semana,2,FALSE)+ AJ14 * VLOOKUP(AG14,tab_config_dia_semana,3,FALSE) + AK14 *VLOOKUP(AG14,tab_config_dia_semana,4,FALSE) + AL14*VLOOKUP(AG14,tab_config_dia_semana,4,FALSE)+AM14 * VLOOKUP($C$16,tab_config_dia_semana,4,FALSE)</f>
        <v>223.2</v>
      </c>
      <c r="AP14" s="71">
        <v>45170</v>
      </c>
      <c r="AQ14" s="72">
        <f>WEEKDAY(AP14)</f>
        <v>6</v>
      </c>
      <c r="AR14" s="12">
        <v>8</v>
      </c>
      <c r="AS14" s="73">
        <f>IF(AP14=CONFIGURAÇÃO!$B$18,0,IF(AP14=CONFIGURAÇÃO!$B$19,0,IF($AQ14=1,0,IF($AQ14=7,0,IF($AR14&gt;8,8,$AR14)))))</f>
        <v>8</v>
      </c>
      <c r="AT14" s="73">
        <f>IF(AP14=CONFIGURAÇÃO!$B$18,0,IF(AP14=CONFIGURAÇÃO!$B$19,0,IF($AQ14=1,0,IF($AQ14=7,0,IF($AR14&gt;8,$AR14-$AS14,0)))))</f>
        <v>0</v>
      </c>
      <c r="AU14" s="73">
        <f>IF(AP14=CONFIGURAÇÃO!$B$18,0,IF(AP14=CONFIGURAÇÃO!$B$19,0,IF(AQ14=7,AR14,0)))</f>
        <v>0</v>
      </c>
      <c r="AV14" s="73">
        <f>IF(AP14=CONFIGURAÇÃO!$B$18,0,IF(AP14=CONFIGURAÇÃO!$B$19,0,IF(AQ14=1,AR14,0)))</f>
        <v>0</v>
      </c>
      <c r="AW14" s="73">
        <f>IF(AP14=CONFIGURAÇÃO!$B$18,'BANCO DADOS '!AR14,IF(AP14=CONFIGURAÇÃO!$B$19,'BANCO DADOS '!AR14,0))</f>
        <v>0</v>
      </c>
      <c r="AX14" s="74">
        <f t="shared" ref="AX14" si="4">AS14*VLOOKUP(AQ14,tab_config_dia_semana,2,FALSE)+ AT14 * VLOOKUP(AQ14,tab_config_dia_semana,3,FALSE) + AU14 *VLOOKUP(AQ14,tab_config_dia_semana,4,FALSE) + AV14*VLOOKUP(AQ14,tab_config_dia_semana,4,FALSE)+AW14 * VLOOKUP($C$16,tab_config_dia_semana,4,FALSE)</f>
        <v>223.2</v>
      </c>
      <c r="AZ14" s="71">
        <v>45170</v>
      </c>
      <c r="BA14" s="72">
        <f>WEEKDAY(AZ14)</f>
        <v>6</v>
      </c>
      <c r="BB14" s="12">
        <v>4</v>
      </c>
      <c r="BC14" s="73">
        <f>IF(AZ14=CONFIGURAÇÃO!$B$18,0,IF(AZ14=CONFIGURAÇÃO!$B$19,0,IF($BA14=1,0,IF($BA14=7,0,IF($BB14&gt;8,8,BB14)))))</f>
        <v>4</v>
      </c>
      <c r="BD14" s="73">
        <f>IF(AZ14=CONFIGURAÇÃO!$B$18,0,IF(AZ14=CONFIGURAÇÃO!$B$19,0,IF($BA14=1,0,IF($BA14=7,0,IF($BB14&gt;8,$BB14-$BC14,0)))))</f>
        <v>0</v>
      </c>
      <c r="BE14" s="73">
        <f>IF(AZ14=CONFIGURAÇÃO!$B$18,0,IF(AZ14=CONFIGURAÇÃO!$B$19,0,IF(BA14=7,BB14,0)))</f>
        <v>0</v>
      </c>
      <c r="BF14" s="73">
        <f>IF(AZ14=CONFIGURAÇÃO!$B$18,0,IF(AZ14=CONFIGURAÇÃO!$B$19,0,IF(BA14=1,BB14,0)))</f>
        <v>0</v>
      </c>
      <c r="BG14" s="73">
        <f>IF(AZ14=CONFIGURAÇÃO!$B$18,'BANCO DADOS '!BB14,IF(AZ14=CONFIGURAÇÃO!$B$19,'BANCO DADOS '!BB14,0))</f>
        <v>0</v>
      </c>
      <c r="BH14" s="74">
        <f t="shared" ref="BH14" si="5">BC14*VLOOKUP(BA14,tab_config_dia_semana,2,FALSE)+ BD14 * VLOOKUP(BA14,tab_config_dia_semana,3,FALSE) + BE14 *VLOOKUP(BA14,tab_config_dia_semana,4,FALSE) + BF14*VLOOKUP(BA14,tab_config_dia_semana,4,FALSE)+BG14 * VLOOKUP($C$16,tab_config_dia_semana,4,FALSE)</f>
        <v>111.6</v>
      </c>
      <c r="BJ14" s="71">
        <v>45170</v>
      </c>
      <c r="BK14" s="72">
        <f>WEEKDAY(BJ14)</f>
        <v>6</v>
      </c>
      <c r="BL14" s="12">
        <v>8</v>
      </c>
      <c r="BM14" s="73">
        <f>IF(BJ14=CONFIGURAÇÃO!$B$18,0,IF(BJ14=CONFIGURAÇÃO!$B$19,0,IF($BK14=1,0,IF($BK14=7,0,IF($BL14&gt;8,8,$BL14)))))</f>
        <v>8</v>
      </c>
      <c r="BN14" s="73">
        <f>IF(BJ14=CONFIGURAÇÃO!$B$18,0,IF(BJ14=CONFIGURAÇÃO!$B$19,0,IF($BK14=1,0,IF($BK14=7,0,IF($BL14&gt;8,$BL14-$BM14,0)))))</f>
        <v>0</v>
      </c>
      <c r="BO14" s="73">
        <f>IF(BJ14=CONFIGURAÇÃO!$B$18,0,IF(BJ14=CONFIGURAÇÃO!$B$19,0,IF(BK14=7,BL14,0)))</f>
        <v>0</v>
      </c>
      <c r="BP14" s="73">
        <f>IF(BJ14=CONFIGURAÇÃO!$B$18,0,IF(BJ14=CONFIGURAÇÃO!$B$19,0,IF(BK14=1,BL14,0)))</f>
        <v>0</v>
      </c>
      <c r="BQ14" s="73">
        <f>IF(BJ14=CONFIGURAÇÃO!$B$18,'BANCO DADOS '!BL14,IF(BJ14=CONFIGURAÇÃO!$B$19,'BANCO DADOS '!BL14,0))</f>
        <v>0</v>
      </c>
      <c r="BR14" s="74">
        <f t="shared" ref="BR14" si="6">BM14*VLOOKUP(BK14,tab_config_dia_semana,2,FALSE)+ BN14 * VLOOKUP(BK14,tab_config_dia_semana,3,FALSE) + BO14 *VLOOKUP(BK14,tab_config_dia_semana,4,FALSE) + BP14*VLOOKUP(BK14,tab_config_dia_semana,4,FALSE)+BQ14 * VLOOKUP($C$16,tab_config_dia_semana,4,FALSE)</f>
        <v>223.2</v>
      </c>
      <c r="BT14" s="71">
        <v>45170</v>
      </c>
      <c r="BU14" s="72">
        <f>WEEKDAY(BT14)</f>
        <v>6</v>
      </c>
      <c r="BV14" s="12">
        <v>0</v>
      </c>
      <c r="BW14" s="73">
        <f>IF(BT14=CONFIGURAÇÃO!$B$18,0,IF(BT14=CONFIGURAÇÃO!$BV$19,0,IF($BU14=1,0,IF($BU14=7,0,IF($BV14&gt;8,8,$BV14)))))</f>
        <v>0</v>
      </c>
      <c r="BX14" s="73">
        <f>IF(BT14=CONFIGURAÇÃO!$B$18,0,IF(BT14=CONFIGURAÇÃO!$B$19,0,IF($BU14=1,0,IF($BU14=7,0,IF($BV14&gt;8,$BV14-$BM14,0)))))</f>
        <v>0</v>
      </c>
      <c r="BY14" s="73">
        <f>IF(BT14=CONFIGURAÇÃO!$B$18,0,IF(BT14=CONFIGURAÇÃO!$B$19,0,IF(BU14=7,BV14,0)))</f>
        <v>0</v>
      </c>
      <c r="BZ14" s="73">
        <f>IF(BT14=CONFIGURAÇÃO!$B$18,0,IF(BT14=CONFIGURAÇÃO!$B$19,0,IF(BU14=1,BV14,0)))</f>
        <v>0</v>
      </c>
      <c r="CA14" s="73">
        <f>IF(BT14=CONFIGURAÇÃO!$B$18,'BANCO DADOS '!BV14,IF(BT14=CONFIGURAÇÃO!$B$19,'BANCO DADOS '!BV14,0))</f>
        <v>0</v>
      </c>
      <c r="CB14" s="74">
        <f t="shared" ref="CB14:CB43" si="7">BW14*VLOOKUP(BU14,tab_config_dia_semana,2,FALSE)+ BX14 * VLOOKUP(BU14,tab_config_dia_semana,3,FALSE) + BY14 *VLOOKUP(BU14,tab_config_dia_semana,4,FALSE) + BZ14*VLOOKUP(BU14,tab_config_dia_semana,4,FALSE)+CA14 * VLOOKUP($C$16,tab_config_dia_semana,4,FALSE)</f>
        <v>0</v>
      </c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  <c r="GM14" s="75"/>
      <c r="GN14" s="75"/>
      <c r="GO14" s="75"/>
      <c r="GP14" s="75"/>
      <c r="GQ14" s="75"/>
      <c r="GR14" s="75"/>
      <c r="GS14" s="75"/>
      <c r="GT14" s="75"/>
      <c r="GU14" s="75"/>
      <c r="GV14" s="75"/>
      <c r="GW14" s="75"/>
      <c r="GX14" s="75"/>
      <c r="GY14" s="75"/>
      <c r="GZ14" s="75"/>
      <c r="HA14" s="75"/>
      <c r="HB14" s="75"/>
      <c r="HC14" s="75"/>
      <c r="HD14" s="75"/>
      <c r="HE14" s="75"/>
      <c r="HF14" s="75"/>
      <c r="HG14" s="75"/>
      <c r="HH14" s="75"/>
      <c r="HI14" s="75"/>
      <c r="HJ14" s="75"/>
      <c r="HK14" s="75"/>
      <c r="HL14" s="75"/>
      <c r="HM14" s="75"/>
      <c r="HN14" s="75"/>
      <c r="HO14" s="75"/>
      <c r="HP14" s="75"/>
      <c r="HQ14" s="75"/>
      <c r="HR14" s="75"/>
      <c r="HS14" s="75"/>
      <c r="HT14" s="75"/>
      <c r="HU14" s="75"/>
      <c r="HV14" s="75"/>
      <c r="HW14" s="75"/>
      <c r="HX14" s="75"/>
      <c r="HY14" s="75"/>
      <c r="HZ14" s="75"/>
      <c r="IA14" s="75"/>
      <c r="IB14" s="75"/>
      <c r="IC14" s="75"/>
      <c r="ID14" s="75"/>
      <c r="IE14" s="75"/>
      <c r="IF14" s="75"/>
      <c r="IG14" s="75"/>
      <c r="IH14" s="75"/>
      <c r="II14" s="75"/>
      <c r="IJ14" s="75"/>
      <c r="IK14" s="75"/>
      <c r="IL14" s="75"/>
      <c r="IM14" s="75"/>
      <c r="IN14" s="75"/>
      <c r="IO14" s="75"/>
      <c r="IP14" s="75"/>
      <c r="IQ14" s="75"/>
      <c r="IR14" s="75"/>
      <c r="IS14" s="75"/>
      <c r="IT14" s="75"/>
      <c r="IU14" s="75"/>
      <c r="IV14" s="75"/>
      <c r="IW14" s="75"/>
      <c r="IX14" s="75"/>
      <c r="IY14" s="75"/>
      <c r="IZ14" s="75"/>
      <c r="JA14" s="75"/>
      <c r="JB14" s="75"/>
      <c r="JC14" s="75"/>
      <c r="JD14" s="75"/>
      <c r="JE14" s="75"/>
      <c r="JF14" s="75"/>
      <c r="JG14" s="75"/>
      <c r="JH14" s="75"/>
      <c r="JI14" s="75"/>
      <c r="JJ14" s="75"/>
      <c r="JK14" s="75"/>
      <c r="JL14" s="75"/>
      <c r="JM14" s="75"/>
      <c r="JN14" s="75"/>
      <c r="JO14" s="75"/>
      <c r="JP14" s="75"/>
      <c r="JQ14" s="75"/>
      <c r="JR14" s="75"/>
      <c r="JS14" s="75"/>
      <c r="JT14" s="75"/>
      <c r="JU14" s="75"/>
      <c r="JV14" s="75"/>
      <c r="JW14" s="75"/>
      <c r="JX14" s="75"/>
      <c r="JY14" s="75"/>
      <c r="JZ14" s="75"/>
      <c r="KA14" s="75"/>
      <c r="KB14" s="75"/>
      <c r="KC14" s="75"/>
      <c r="KD14" s="75"/>
      <c r="KE14" s="75"/>
      <c r="KF14" s="75"/>
      <c r="KG14" s="75"/>
      <c r="KH14" s="75"/>
      <c r="KI14" s="75"/>
      <c r="KJ14" s="75"/>
      <c r="KK14" s="75"/>
      <c r="KL14" s="75"/>
      <c r="KM14" s="75"/>
      <c r="KN14" s="75"/>
      <c r="KO14" s="75"/>
      <c r="KP14" s="75"/>
      <c r="KQ14" s="75"/>
      <c r="KR14" s="75"/>
      <c r="KS14" s="75"/>
      <c r="KT14" s="75"/>
      <c r="KU14" s="75"/>
      <c r="KV14" s="75"/>
      <c r="KW14" s="75"/>
      <c r="KX14" s="75"/>
      <c r="KY14" s="75"/>
      <c r="KZ14" s="75"/>
      <c r="LA14" s="75"/>
      <c r="LB14" s="75"/>
      <c r="LC14" s="75"/>
      <c r="LD14" s="75"/>
      <c r="LE14" s="75"/>
      <c r="LF14" s="75"/>
      <c r="LG14" s="75"/>
      <c r="LH14" s="75"/>
      <c r="LI14" s="75"/>
      <c r="LJ14" s="75"/>
      <c r="LK14" s="75"/>
      <c r="LL14" s="75"/>
      <c r="LM14" s="75"/>
      <c r="LN14" s="75"/>
      <c r="LO14" s="75"/>
      <c r="LP14" s="75"/>
      <c r="LQ14" s="75"/>
      <c r="LR14" s="75"/>
      <c r="LS14" s="75"/>
      <c r="LT14" s="75"/>
      <c r="LU14" s="75"/>
      <c r="LV14" s="75"/>
      <c r="LW14" s="75"/>
      <c r="LX14" s="75"/>
      <c r="LY14" s="75"/>
      <c r="LZ14" s="75"/>
      <c r="MA14" s="75"/>
      <c r="MB14" s="75"/>
      <c r="MC14" s="75"/>
      <c r="MD14" s="75"/>
      <c r="ME14" s="75"/>
      <c r="MF14" s="75"/>
      <c r="MG14" s="75"/>
      <c r="MH14" s="75"/>
      <c r="MI14" s="75"/>
      <c r="MJ14" s="75"/>
      <c r="MK14" s="75"/>
      <c r="ML14" s="75"/>
      <c r="MM14" s="75"/>
      <c r="MN14" s="75"/>
      <c r="MO14" s="75"/>
      <c r="MP14" s="75"/>
      <c r="MQ14" s="75"/>
      <c r="MR14" s="75"/>
      <c r="MS14" s="75"/>
      <c r="MT14" s="75"/>
      <c r="MU14" s="75"/>
      <c r="MV14" s="75"/>
      <c r="MW14" s="75"/>
      <c r="MX14" s="75"/>
      <c r="MY14" s="75"/>
      <c r="MZ14" s="75"/>
      <c r="NA14" s="75"/>
      <c r="NB14" s="75"/>
      <c r="NC14" s="75"/>
      <c r="ND14" s="75"/>
      <c r="NE14" s="75"/>
      <c r="NF14" s="75"/>
      <c r="NG14" s="75"/>
      <c r="NH14" s="75"/>
      <c r="NI14" s="75"/>
      <c r="NJ14" s="75"/>
      <c r="NK14" s="75"/>
      <c r="NL14" s="75"/>
      <c r="NM14" s="75"/>
      <c r="NN14" s="75"/>
      <c r="NO14" s="75"/>
      <c r="NP14" s="75"/>
      <c r="NQ14" s="75"/>
      <c r="NR14" s="75"/>
      <c r="NS14" s="75"/>
      <c r="NT14" s="75"/>
      <c r="NU14" s="75"/>
      <c r="NV14" s="75"/>
      <c r="NW14" s="75"/>
      <c r="NX14" s="75"/>
      <c r="NY14" s="75"/>
      <c r="NZ14" s="75"/>
      <c r="OA14" s="75"/>
      <c r="OB14" s="75"/>
      <c r="OC14" s="75"/>
      <c r="OD14" s="75"/>
      <c r="OE14" s="75"/>
      <c r="OF14" s="75"/>
      <c r="OG14" s="75"/>
      <c r="OH14" s="75"/>
      <c r="OI14" s="75"/>
      <c r="OJ14" s="75"/>
      <c r="OK14" s="75"/>
      <c r="OL14" s="75"/>
      <c r="OM14" s="75"/>
      <c r="ON14" s="75"/>
      <c r="OO14" s="75"/>
      <c r="OP14" s="75"/>
      <c r="OQ14" s="75"/>
      <c r="OR14" s="75"/>
      <c r="OS14" s="75"/>
      <c r="OT14" s="75"/>
      <c r="OU14" s="75"/>
      <c r="OV14" s="75"/>
      <c r="OW14" s="75"/>
      <c r="OX14" s="75"/>
      <c r="OY14" s="75"/>
      <c r="OZ14" s="75"/>
      <c r="PA14" s="75"/>
      <c r="PB14" s="75"/>
      <c r="PC14" s="75"/>
      <c r="PD14" s="75"/>
      <c r="PE14" s="75"/>
      <c r="PF14" s="75"/>
      <c r="PG14" s="75"/>
      <c r="PH14" s="75"/>
      <c r="PI14" s="75"/>
      <c r="PJ14" s="75"/>
      <c r="PK14" s="75"/>
      <c r="PL14" s="75"/>
      <c r="PM14" s="75"/>
      <c r="PN14" s="75"/>
      <c r="PO14" s="75"/>
      <c r="PP14" s="75"/>
      <c r="PQ14" s="75"/>
      <c r="PR14" s="75"/>
      <c r="PS14" s="75"/>
      <c r="PT14" s="75"/>
      <c r="PU14" s="75"/>
      <c r="PV14" s="75"/>
      <c r="PW14" s="75"/>
      <c r="PX14" s="75"/>
      <c r="PY14" s="75"/>
      <c r="PZ14" s="75"/>
      <c r="QA14" s="75"/>
      <c r="QB14" s="75"/>
      <c r="QC14" s="75"/>
      <c r="QD14" s="75"/>
      <c r="QE14" s="75"/>
      <c r="QF14" s="75"/>
      <c r="QG14" s="75"/>
      <c r="QH14" s="75"/>
      <c r="QI14" s="75"/>
      <c r="QJ14" s="75"/>
      <c r="QK14" s="75"/>
      <c r="QL14" s="75"/>
      <c r="QM14" s="75"/>
      <c r="QN14" s="75"/>
      <c r="QO14" s="75"/>
      <c r="QP14" s="75"/>
      <c r="QQ14" s="75"/>
      <c r="QR14" s="75"/>
      <c r="QS14" s="75"/>
      <c r="QT14" s="75"/>
      <c r="QU14" s="75"/>
      <c r="QV14" s="75"/>
      <c r="QW14" s="75"/>
      <c r="QX14" s="75"/>
      <c r="QY14" s="75"/>
      <c r="QZ14" s="75"/>
      <c r="RA14" s="75"/>
      <c r="RB14" s="75"/>
      <c r="RC14" s="75"/>
      <c r="RD14" s="75"/>
      <c r="RE14" s="75"/>
      <c r="RF14" s="75"/>
      <c r="RG14" s="75"/>
      <c r="RH14" s="75"/>
      <c r="RI14" s="75"/>
      <c r="RJ14" s="75"/>
      <c r="RK14" s="75"/>
      <c r="RL14" s="75"/>
      <c r="RM14" s="75"/>
      <c r="RN14" s="75"/>
      <c r="RO14" s="75"/>
      <c r="RP14" s="75"/>
      <c r="RQ14" s="75"/>
      <c r="RR14" s="75"/>
      <c r="RS14" s="75"/>
      <c r="RT14" s="75"/>
      <c r="RU14" s="75"/>
      <c r="RV14" s="75"/>
      <c r="RW14" s="75"/>
      <c r="RX14" s="75"/>
      <c r="RY14" s="75"/>
      <c r="RZ14" s="75"/>
      <c r="SA14" s="75"/>
      <c r="SB14" s="75"/>
      <c r="SC14" s="75"/>
      <c r="SD14" s="75"/>
      <c r="SE14" s="75"/>
      <c r="SF14" s="75"/>
      <c r="SG14" s="75"/>
      <c r="SH14" s="75"/>
      <c r="SI14" s="75"/>
      <c r="SJ14" s="75"/>
      <c r="SK14" s="75"/>
      <c r="SL14" s="75"/>
      <c r="SM14" s="75"/>
      <c r="SN14" s="75"/>
      <c r="SO14" s="75"/>
      <c r="SP14" s="75"/>
      <c r="SQ14" s="75"/>
      <c r="SR14" s="75"/>
      <c r="SS14" s="75"/>
      <c r="ST14" s="75"/>
      <c r="SU14" s="75"/>
      <c r="SV14" s="75"/>
      <c r="SW14" s="75"/>
      <c r="SX14" s="75"/>
      <c r="SY14" s="75"/>
      <c r="SZ14" s="75"/>
      <c r="TA14" s="75"/>
      <c r="TB14" s="75"/>
      <c r="TC14" s="75"/>
      <c r="TD14" s="75"/>
      <c r="TE14" s="75"/>
      <c r="TF14" s="75"/>
      <c r="TG14" s="75"/>
      <c r="TH14" s="75"/>
      <c r="TI14" s="75"/>
      <c r="TJ14" s="75"/>
      <c r="TK14" s="75"/>
      <c r="TL14" s="75"/>
      <c r="TM14" s="75"/>
      <c r="TN14" s="75"/>
      <c r="TO14" s="75"/>
      <c r="TP14" s="75"/>
      <c r="TQ14" s="75"/>
      <c r="TR14" s="75"/>
      <c r="TS14" s="75"/>
      <c r="TT14" s="75"/>
      <c r="TU14" s="75"/>
      <c r="TV14" s="75"/>
      <c r="TW14" s="75"/>
      <c r="TX14" s="75"/>
      <c r="TY14" s="75"/>
      <c r="TZ14" s="75"/>
      <c r="UA14" s="75"/>
      <c r="UB14" s="75"/>
      <c r="UC14" s="75"/>
      <c r="UD14" s="75"/>
      <c r="UE14" s="75"/>
      <c r="UF14" s="75"/>
      <c r="UG14" s="75"/>
      <c r="UH14" s="75"/>
      <c r="UI14" s="75"/>
      <c r="UJ14" s="75"/>
      <c r="UK14" s="75"/>
      <c r="UL14" s="75"/>
      <c r="UM14" s="75"/>
      <c r="UN14" s="75"/>
      <c r="UO14" s="75"/>
      <c r="UP14" s="75"/>
      <c r="UQ14" s="75"/>
      <c r="UR14" s="75"/>
      <c r="US14" s="75"/>
      <c r="UT14" s="75"/>
      <c r="UU14" s="75"/>
      <c r="UV14" s="75"/>
      <c r="UW14" s="75"/>
      <c r="UX14" s="75"/>
      <c r="UY14" s="75"/>
      <c r="UZ14" s="75"/>
      <c r="VA14" s="75"/>
      <c r="VB14" s="75"/>
      <c r="VC14" s="75"/>
      <c r="VD14" s="75"/>
      <c r="VE14" s="75"/>
      <c r="VF14" s="75"/>
      <c r="VG14" s="75"/>
      <c r="VH14" s="75"/>
      <c r="VI14" s="75"/>
      <c r="VJ14" s="75"/>
      <c r="VK14" s="75"/>
      <c r="VL14" s="75"/>
      <c r="VM14" s="75"/>
      <c r="VN14" s="75"/>
      <c r="VO14" s="75"/>
      <c r="VP14" s="75"/>
      <c r="VQ14" s="75"/>
      <c r="VR14" s="75"/>
      <c r="VS14" s="75"/>
      <c r="VT14" s="75"/>
      <c r="VU14" s="75"/>
      <c r="VV14" s="75"/>
      <c r="VW14" s="75"/>
      <c r="VX14" s="75"/>
      <c r="VY14" s="75"/>
      <c r="VZ14" s="75"/>
      <c r="WA14" s="75"/>
      <c r="WB14" s="75"/>
      <c r="WC14" s="75"/>
      <c r="WD14" s="75"/>
      <c r="WE14" s="75"/>
      <c r="WF14" s="75"/>
      <c r="WG14" s="75"/>
      <c r="WH14" s="75"/>
      <c r="WI14" s="75"/>
      <c r="WJ14" s="75"/>
      <c r="WK14" s="75"/>
      <c r="WL14" s="75"/>
      <c r="WM14" s="75"/>
      <c r="WN14" s="75"/>
      <c r="WO14" s="75"/>
      <c r="WP14" s="75"/>
      <c r="WQ14" s="75"/>
      <c r="WR14" s="75"/>
      <c r="WS14" s="75"/>
      <c r="WT14" s="75"/>
      <c r="WU14" s="75"/>
      <c r="WV14" s="75"/>
      <c r="WW14" s="75"/>
      <c r="WX14" s="75"/>
      <c r="WY14" s="75"/>
      <c r="WZ14" s="75"/>
      <c r="XA14" s="75"/>
      <c r="XB14" s="75"/>
      <c r="XC14" s="75"/>
      <c r="XD14" s="75"/>
      <c r="XE14" s="75"/>
      <c r="XF14" s="75"/>
      <c r="XG14" s="75"/>
      <c r="XH14" s="75"/>
      <c r="XI14" s="75"/>
      <c r="XJ14" s="75"/>
      <c r="XK14" s="75"/>
      <c r="XL14" s="75"/>
      <c r="XM14" s="75"/>
      <c r="XN14" s="75"/>
      <c r="XO14" s="75"/>
      <c r="XP14" s="75"/>
      <c r="XQ14" s="75"/>
      <c r="XR14" s="75"/>
      <c r="XS14" s="75"/>
      <c r="XT14" s="75"/>
      <c r="XU14" s="75"/>
      <c r="XV14" s="75"/>
      <c r="XW14" s="75"/>
      <c r="XX14" s="75"/>
      <c r="XY14" s="75"/>
      <c r="XZ14" s="75"/>
      <c r="YA14" s="75"/>
      <c r="YB14" s="75"/>
      <c r="YC14" s="75"/>
      <c r="YD14" s="75"/>
      <c r="YE14" s="75"/>
      <c r="YF14" s="75"/>
      <c r="YG14" s="75"/>
      <c r="YH14" s="75"/>
      <c r="YI14" s="75"/>
      <c r="YJ14" s="75"/>
      <c r="YK14" s="75"/>
      <c r="YL14" s="75"/>
      <c r="YM14" s="75"/>
      <c r="YN14" s="75"/>
      <c r="YO14" s="75"/>
      <c r="YP14" s="75"/>
      <c r="YQ14" s="75"/>
      <c r="YR14" s="75"/>
      <c r="YS14" s="75"/>
      <c r="YT14" s="75"/>
      <c r="YU14" s="75"/>
      <c r="YV14" s="75"/>
      <c r="YW14" s="75"/>
      <c r="YX14" s="75"/>
      <c r="YY14" s="75"/>
      <c r="YZ14" s="75"/>
      <c r="ZA14" s="75"/>
      <c r="ZB14" s="75"/>
      <c r="ZC14" s="75"/>
      <c r="ZD14" s="75"/>
      <c r="ZE14" s="75"/>
      <c r="ZF14" s="75"/>
      <c r="ZG14" s="75"/>
      <c r="ZH14" s="75"/>
      <c r="ZI14" s="75"/>
      <c r="ZJ14" s="75"/>
      <c r="ZK14" s="75"/>
      <c r="ZL14" s="75"/>
      <c r="ZM14" s="75"/>
      <c r="ZN14" s="75"/>
      <c r="ZO14" s="75"/>
      <c r="ZP14" s="75"/>
      <c r="ZQ14" s="75"/>
      <c r="ZR14" s="75"/>
      <c r="ZS14" s="75"/>
      <c r="ZT14" s="75"/>
      <c r="ZU14" s="75"/>
      <c r="ZV14" s="75"/>
      <c r="ZW14" s="75"/>
      <c r="ZX14" s="75"/>
      <c r="ZY14" s="75"/>
      <c r="ZZ14" s="75"/>
      <c r="AAA14" s="75"/>
      <c r="AAB14" s="75"/>
      <c r="AAC14" s="75"/>
      <c r="AAD14" s="75"/>
      <c r="AAE14" s="75"/>
      <c r="AAF14" s="75"/>
      <c r="AAG14" s="75"/>
      <c r="AAH14" s="75"/>
      <c r="AAI14" s="75"/>
      <c r="AAJ14" s="75"/>
      <c r="AAK14" s="75"/>
      <c r="AAL14" s="75"/>
      <c r="AAM14" s="75"/>
      <c r="AAN14" s="75"/>
      <c r="AAO14" s="75"/>
      <c r="AAP14" s="75"/>
      <c r="AAQ14" s="75"/>
      <c r="AAR14" s="75"/>
      <c r="AAS14" s="75"/>
      <c r="AAT14" s="75"/>
      <c r="AAU14" s="75"/>
      <c r="AAV14" s="75"/>
      <c r="AAW14" s="75"/>
      <c r="AAX14" s="75"/>
      <c r="AAY14" s="75"/>
      <c r="AAZ14" s="75"/>
      <c r="ABA14" s="75"/>
      <c r="ABB14" s="75"/>
      <c r="ABC14" s="75"/>
      <c r="ABD14" s="75"/>
      <c r="ABE14" s="75"/>
      <c r="ABF14" s="75"/>
      <c r="ABG14" s="75"/>
      <c r="ABH14" s="75"/>
      <c r="ABI14" s="75"/>
      <c r="ABJ14" s="75"/>
      <c r="ABK14" s="75"/>
      <c r="ABL14" s="75"/>
      <c r="ABM14" s="75"/>
      <c r="ABN14" s="75"/>
      <c r="ABO14" s="75"/>
      <c r="ABP14" s="75"/>
      <c r="ABQ14" s="75"/>
      <c r="ABR14" s="75"/>
      <c r="ABS14" s="75"/>
      <c r="ABT14" s="75"/>
      <c r="ABU14" s="75"/>
      <c r="ABV14" s="75"/>
      <c r="ABW14" s="75"/>
      <c r="ABX14" s="75"/>
      <c r="ABY14" s="75"/>
      <c r="ABZ14" s="75"/>
      <c r="ACA14" s="75"/>
      <c r="ACB14" s="75"/>
      <c r="ACC14" s="75"/>
      <c r="ACD14" s="75"/>
      <c r="ACE14" s="75"/>
      <c r="ACF14" s="75"/>
      <c r="ACG14" s="75"/>
      <c r="ACH14" s="75"/>
      <c r="ACI14" s="75"/>
      <c r="ACJ14" s="75"/>
      <c r="ACK14" s="75"/>
      <c r="ACL14" s="75"/>
      <c r="ACM14" s="75"/>
      <c r="ACN14" s="75"/>
      <c r="ACO14" s="75"/>
      <c r="ACP14" s="75"/>
      <c r="ACQ14" s="75"/>
      <c r="ACR14" s="75"/>
      <c r="ACS14" s="75"/>
      <c r="ACT14" s="75"/>
      <c r="ACU14" s="75"/>
      <c r="ACV14" s="75"/>
      <c r="ACW14" s="75"/>
      <c r="ACX14" s="75"/>
      <c r="ACY14" s="75"/>
      <c r="ACZ14" s="75"/>
      <c r="ADA14" s="75"/>
      <c r="ADB14" s="75"/>
      <c r="ADC14" s="75"/>
      <c r="ADD14" s="75"/>
      <c r="ADE14" s="75"/>
      <c r="ADF14" s="75"/>
      <c r="ADG14" s="75"/>
      <c r="ADH14" s="75"/>
      <c r="ADI14" s="75"/>
      <c r="ADJ14" s="75"/>
      <c r="ADK14" s="75"/>
      <c r="ADL14" s="75"/>
      <c r="ADM14" s="75"/>
      <c r="ADN14" s="75"/>
      <c r="ADO14" s="75"/>
      <c r="ADP14" s="75"/>
      <c r="ADQ14" s="75"/>
      <c r="ADR14" s="75"/>
      <c r="ADS14" s="75"/>
      <c r="ADT14" s="75"/>
      <c r="ADU14" s="75"/>
      <c r="ADV14" s="75"/>
      <c r="ADW14" s="75"/>
      <c r="ADX14" s="75"/>
      <c r="ADY14" s="75"/>
      <c r="ADZ14" s="75"/>
      <c r="AEA14" s="75"/>
      <c r="AEB14" s="75"/>
      <c r="AEC14" s="75"/>
      <c r="AED14" s="75"/>
      <c r="AEE14" s="75"/>
      <c r="AEF14" s="75"/>
      <c r="AEG14" s="75"/>
      <c r="AEH14" s="75"/>
      <c r="AEI14" s="75"/>
      <c r="AEJ14" s="75"/>
      <c r="AEK14" s="75"/>
      <c r="AEL14" s="75"/>
      <c r="AEM14" s="75"/>
      <c r="AEN14" s="75"/>
      <c r="AEO14" s="75"/>
      <c r="AEP14" s="75"/>
      <c r="AEQ14" s="75"/>
      <c r="AER14" s="75"/>
      <c r="AES14" s="75"/>
      <c r="AET14" s="75"/>
      <c r="AEU14" s="75"/>
      <c r="AEV14" s="75"/>
      <c r="AEW14" s="75"/>
      <c r="AEX14" s="75"/>
      <c r="AEY14" s="75"/>
      <c r="AEZ14" s="75"/>
      <c r="AFA14" s="75"/>
      <c r="AFB14" s="75"/>
      <c r="AFC14" s="75"/>
      <c r="AFD14" s="75"/>
      <c r="AFE14" s="75"/>
      <c r="AFF14" s="75"/>
      <c r="AFG14" s="75"/>
      <c r="AFH14" s="75"/>
      <c r="AFI14" s="75"/>
      <c r="AFJ14" s="75"/>
      <c r="AFK14" s="75"/>
      <c r="AFL14" s="75"/>
      <c r="AFM14" s="75"/>
      <c r="AFN14" s="75"/>
      <c r="AFO14" s="75"/>
      <c r="AFP14" s="75"/>
      <c r="AFQ14" s="75"/>
      <c r="AFR14" s="75"/>
      <c r="AFS14" s="75"/>
      <c r="AFT14" s="75"/>
      <c r="AFU14" s="75"/>
      <c r="AFV14" s="75"/>
      <c r="AFW14" s="75"/>
      <c r="AFX14" s="75"/>
      <c r="AFY14" s="75"/>
      <c r="AFZ14" s="75"/>
      <c r="AGA14" s="75"/>
      <c r="AGB14" s="75"/>
      <c r="AGC14" s="75"/>
      <c r="AGD14" s="75"/>
      <c r="AGE14" s="75"/>
    </row>
    <row r="15" spans="1:863" s="80" customFormat="1">
      <c r="A15" s="62"/>
      <c r="B15" s="76">
        <v>45171</v>
      </c>
      <c r="C15" s="77">
        <f t="shared" ref="C15:C43" si="8">WEEKDAY(B15)</f>
        <v>7</v>
      </c>
      <c r="D15" s="25">
        <v>8</v>
      </c>
      <c r="E15" s="78">
        <f>IF(B15=CONFIGURAÇÃO!$B$18,0,IF(B15=CONFIGURAÇÃO!$B$19,0,IF($C15=1,0,IF($C15=7,0,IF($D15&gt;8,8,$D15)))))</f>
        <v>0</v>
      </c>
      <c r="F15" s="78">
        <f>IF(B15=CONFIGURAÇÃO!$B$18,0,IF(B15=CONFIGURAÇÃO!$B$19,0,IF($C15=1,0,IF($C15=7,0,IF($D15&gt;8,$D15-$E15,0)))))</f>
        <v>0</v>
      </c>
      <c r="G15" s="78">
        <f>IF(B15=CONFIGURAÇÃO!$B$18,0,IF(B15=CONFIGURAÇÃO!$B$19,0,IF(C15=7,D15,0)))</f>
        <v>8</v>
      </c>
      <c r="H15" s="78">
        <f>IF(B15=CONFIGURAÇÃO!$B$18,0,IF(B15=CONFIGURAÇÃO!$B$19,0,IF(C15=1,D15,0)))</f>
        <v>0</v>
      </c>
      <c r="I15" s="78">
        <f>IF(B15=CONFIGURAÇÃO!$B$18,'BANCO DADOS '!D15,IF(B15=CONFIGURAÇÃO!$B$19,'BANCO DADOS '!D15,0))</f>
        <v>0</v>
      </c>
      <c r="J15" s="79">
        <f t="shared" si="0"/>
        <v>280</v>
      </c>
      <c r="K15" s="62"/>
      <c r="L15" s="76">
        <v>45171</v>
      </c>
      <c r="M15" s="77">
        <f t="shared" ref="M15:M43" si="9">WEEKDAY(L15)</f>
        <v>7</v>
      </c>
      <c r="N15" s="25">
        <v>0</v>
      </c>
      <c r="O15" s="78">
        <f>IF(L15=CONFIGURAÇÃO!$B$18,0,IF(L15=CONFIGURAÇÃO!$B$19,0,IF($M15=1,0,IF($M15=7,0,IF($N15&gt;8,8,$N15)))))</f>
        <v>0</v>
      </c>
      <c r="P15" s="78">
        <f>IF(L15=CONFIGURAÇÃO!$B$18,0,IF(L15=CONFIGURAÇÃO!$B$19,0,IF($M15=1,0,IF($M15=7,0,IF($N15&gt;8,$N15-$O15,0)))))</f>
        <v>0</v>
      </c>
      <c r="Q15" s="78">
        <f>IF(L15=CONFIGURAÇÃO!$B$18,0,IF(L15=CONFIGURAÇÃO!$B$19,0,IF(M15=7,N15,0)))</f>
        <v>0</v>
      </c>
      <c r="R15" s="78">
        <f>IF(L15=CONFIGURAÇÃO!$B$18,0,IF(L15=CONFIGURAÇÃO!$B$19,0,IF(M15=1,N15,0)))</f>
        <v>0</v>
      </c>
      <c r="S15" s="78">
        <f>IF(L15=CONFIGURAÇÃO!$B$18,'BANCO DADOS '!N15,IF(L15=CONFIGURAÇÃO!$B$19,'BANCO DADOS '!N15,0))</f>
        <v>0</v>
      </c>
      <c r="T15" s="79">
        <f t="shared" ref="T15:T43" si="10">O15*VLOOKUP(M15,tab_config_dia_semana,2,FALSE)+ P15 * VLOOKUP(M15,tab_config_dia_semana,3,FALSE) + Q15 *VLOOKUP(M15,tab_config_dia_semana,4,FALSE) + R15*VLOOKUP(M15,tab_config_dia_semana,4,FALSE)+S15 * VLOOKUP($C$16,tab_config_dia_semana,4,FALSE)</f>
        <v>0</v>
      </c>
      <c r="U15" s="62"/>
      <c r="V15" s="76">
        <v>45171</v>
      </c>
      <c r="W15" s="77">
        <f t="shared" ref="W15:W43" si="11">WEEKDAY(V15)</f>
        <v>7</v>
      </c>
      <c r="X15" s="25">
        <v>10</v>
      </c>
      <c r="Y15" s="78">
        <f>IF(V15=CONFIGURAÇÃO!$B$18,0,IF(V15=CONFIGURAÇÃO!$B$19,0,IF(W$14=1,0,IF($X15=7,0,IF($X15&gt;8,8,$X15)))))</f>
        <v>8</v>
      </c>
      <c r="Z15" s="78">
        <f>IF(V15=CONFIGURAÇÃO!$B$18,0,IF(V15=CONFIGURAÇÃO!$B$19,0,IF($C15=1,0,IF($W15=7,0,IF($X15&gt;8,$X15-$Y15,0)))))</f>
        <v>0</v>
      </c>
      <c r="AA15" s="78">
        <f>IF(V15=CONFIGURAÇÃO!$B$18,0,IF(V15=CONFIGURAÇÃO!$B$19,0,IF(W15=7,X15,0)))</f>
        <v>10</v>
      </c>
      <c r="AB15" s="78">
        <f>IF(V15=CONFIGURAÇÃO!$B$18,0,IF(V15=CONFIGURAÇÃO!$B$19,0,IF(W15=1,X15,0)))</f>
        <v>0</v>
      </c>
      <c r="AC15" s="78">
        <f>IF(V15=CONFIGURAÇÃO!$B$18,'BANCO DADOS '!X15,IF(V15=CONFIGURAÇÃO!$B$19,'BANCO DADOS '!X15,0))</f>
        <v>0</v>
      </c>
      <c r="AD15" s="79">
        <f t="shared" ref="AD15:AD43" si="12">Y15*VLOOKUP(W15,tab_config_dia_semana,2,FALSE)+ Z15 * VLOOKUP(W15,tab_config_dia_semana,3,FALSE) + AA15 *VLOOKUP(W15,tab_config_dia_semana,4,FALSE) + AB15*VLOOKUP(W15,tab_config_dia_semana,4,FALSE)+AC15 * VLOOKUP($C$16,tab_config_dia_semana,4,FALSE)</f>
        <v>350</v>
      </c>
      <c r="AE15" s="62"/>
      <c r="AF15" s="76">
        <v>45171</v>
      </c>
      <c r="AG15" s="77">
        <f t="shared" ref="AG15:AG43" si="13">WEEKDAY(AF15)</f>
        <v>7</v>
      </c>
      <c r="AH15" s="25">
        <v>8</v>
      </c>
      <c r="AI15" s="78">
        <f>IF(AF15=CONFIGURAÇÃO!$B$18,0,IF(AF15=CONFIGURAÇÃO!$B$19,0,IF($AG15=1,0,IF($AG15=7,0,IF($AH15&gt;8,8,$AH15)))))</f>
        <v>0</v>
      </c>
      <c r="AJ15" s="78">
        <f>IF(AF15=CONFIGURAÇÃO!$B$18,0,IF(AF15=CONFIGURAÇÃO!$B$19,0,IF($AG15=1,0,IF($AG15=7,0,IF($AH15&gt;8,$AH15-$AI15,0)))))</f>
        <v>0</v>
      </c>
      <c r="AK15" s="78">
        <f>IF(AF15=CONFIGURAÇÃO!$B$18,0,IF(AF15=CONFIGURAÇÃO!$B$19,0,IF(AG15=7,AH15,0)))</f>
        <v>8</v>
      </c>
      <c r="AL15" s="78">
        <f>IF(AF15=CONFIGURAÇÃO!$B$18,0,IF(AF15=CONFIGURAÇÃO!$B$19,0,IF(AG15=1,AH15,0)))</f>
        <v>0</v>
      </c>
      <c r="AM15" s="78">
        <f>IF(AF15=CONFIGURAÇÃO!$B$18,'BANCO DADOS '!AH15,IF(AF15=CONFIGURAÇÃO!$B$19,'BANCO DADOS '!AH15,0))</f>
        <v>0</v>
      </c>
      <c r="AN15" s="79">
        <f t="shared" ref="AN15:AN43" si="14">AI15*VLOOKUP(AG15,tab_config_dia_semana,2,FALSE)+ AJ15 * VLOOKUP(AG15,tab_config_dia_semana,3,FALSE) + AK15 *VLOOKUP(AG15,tab_config_dia_semana,4,FALSE) + AL15*VLOOKUP(AG15,tab_config_dia_semana,4,FALSE)+AM15 * VLOOKUP($C$16,tab_config_dia_semana,4,FALSE)</f>
        <v>280</v>
      </c>
      <c r="AO15" s="62"/>
      <c r="AP15" s="76">
        <v>45171</v>
      </c>
      <c r="AQ15" s="77">
        <f t="shared" ref="AQ15:AQ43" si="15">WEEKDAY(AP15)</f>
        <v>7</v>
      </c>
      <c r="AR15" s="25">
        <v>9</v>
      </c>
      <c r="AS15" s="78">
        <f>IF(AP15=CONFIGURAÇÃO!$B$18,0,IF(AP15=CONFIGURAÇÃO!$B$19,0,IF($AQ15=1,0,IF($AQ15=7,0,IF($AR15&gt;8,8,$AR15)))))</f>
        <v>0</v>
      </c>
      <c r="AT15" s="78">
        <f>IF(AP15=CONFIGURAÇÃO!$B$18,0,IF(AP15=CONFIGURAÇÃO!$B$19,0,IF($AQ15=1,0,IF($AQ15=7,0,IF($AR15&gt;8,$AR15-$AS15,0)))))</f>
        <v>0</v>
      </c>
      <c r="AU15" s="78">
        <f>IF(AP15=CONFIGURAÇÃO!$B$18,0,IF(AP15=CONFIGURAÇÃO!$B$19,0,IF(AQ15=7,AR15,0)))</f>
        <v>9</v>
      </c>
      <c r="AV15" s="78">
        <f>IF(AP15=CONFIGURAÇÃO!$B$18,0,IF(AP15=CONFIGURAÇÃO!$B$19,0,IF(AQ15=1,AR15,0)))</f>
        <v>0</v>
      </c>
      <c r="AW15" s="78">
        <f>IF(AP15=CONFIGURAÇÃO!$B$18,'BANCO DADOS '!AR15,IF(AP15=CONFIGURAÇÃO!$B$19,'BANCO DADOS '!AR15,0))</f>
        <v>0</v>
      </c>
      <c r="AX15" s="79">
        <f t="shared" ref="AX15:AX43" si="16">AS15*VLOOKUP(AQ15,tab_config_dia_semana,2,FALSE)+ AT15 * VLOOKUP(AQ15,tab_config_dia_semana,3,FALSE) + AU15 *VLOOKUP(AQ15,tab_config_dia_semana,4,FALSE) + AV15*VLOOKUP(AQ15,tab_config_dia_semana,4,FALSE)+AW15 * VLOOKUP($C$16,tab_config_dia_semana,4,FALSE)</f>
        <v>315</v>
      </c>
      <c r="AY15" s="62"/>
      <c r="AZ15" s="76">
        <v>45171</v>
      </c>
      <c r="BA15" s="77">
        <f t="shared" ref="BA15:BA43" si="17">WEEKDAY(AZ15)</f>
        <v>7</v>
      </c>
      <c r="BB15" s="25">
        <v>2</v>
      </c>
      <c r="BC15" s="78">
        <f>IF(AZ15=CONFIGURAÇÃO!$B$18,0,IF(AZ15=CONFIGURAÇÃO!$B$19,0,IF($BA15=1,0,IF($BA15=7,0,IF($BB15&gt;8,8,BB15)))))</f>
        <v>0</v>
      </c>
      <c r="BD15" s="78">
        <f>IF(AZ15=CONFIGURAÇÃO!$B$18,0,IF(AZ15=CONFIGURAÇÃO!$B$19,0,IF($BA15=1,0,IF($BA15=7,0,IF($BB15&gt;8,$BB15-$BC15,0)))))</f>
        <v>0</v>
      </c>
      <c r="BE15" s="78">
        <f>IF(AZ15=CONFIGURAÇÃO!$B$18,0,IF(AZ15=CONFIGURAÇÃO!$B$19,0,IF(BA15=7,BB15,0)))</f>
        <v>2</v>
      </c>
      <c r="BF15" s="78">
        <f>IF(AZ15=CONFIGURAÇÃO!$B$18,0,IF(AZ15=CONFIGURAÇÃO!$B$19,0,IF(BA15=1,BB15,0)))</f>
        <v>0</v>
      </c>
      <c r="BG15" s="78">
        <f>IF(AZ15=CONFIGURAÇÃO!$B$18,'BANCO DADOS '!BB15,IF(AZ15=CONFIGURAÇÃO!$B$19,'BANCO DADOS '!BB15,0))</f>
        <v>0</v>
      </c>
      <c r="BH15" s="79">
        <f t="shared" ref="BH15:BH43" si="18">BC15*VLOOKUP(BA15,tab_config_dia_semana,2,FALSE)+ BD15 * VLOOKUP(BA15,tab_config_dia_semana,3,FALSE) + BE15 *VLOOKUP(BA15,tab_config_dia_semana,4,FALSE) + BF15*VLOOKUP(BA15,tab_config_dia_semana,4,FALSE)+BG15 * VLOOKUP($C$16,tab_config_dia_semana,4,FALSE)</f>
        <v>70</v>
      </c>
      <c r="BI15" s="62"/>
      <c r="BJ15" s="76">
        <v>45171</v>
      </c>
      <c r="BK15" s="77">
        <f t="shared" ref="BK15:BK43" si="19">WEEKDAY(BJ15)</f>
        <v>7</v>
      </c>
      <c r="BL15" s="25">
        <v>8</v>
      </c>
      <c r="BM15" s="78">
        <f>IF(BJ15=CONFIGURAÇÃO!$B$18,0,IF(BJ15=CONFIGURAÇÃO!$B$19,0,IF($BK15=1,0,IF($BK15=7,0,IF($BL15&gt;8,8,$BL15)))))</f>
        <v>0</v>
      </c>
      <c r="BN15" s="78">
        <f>IF(BJ15=CONFIGURAÇÃO!$B$18,0,IF(BJ15=CONFIGURAÇÃO!$B$19,0,IF($BK15=1,0,IF($BK15=7,0,IF($BL15&gt;8,$BL15-$BM15,0)))))</f>
        <v>0</v>
      </c>
      <c r="BO15" s="78">
        <f>IF(BJ15=CONFIGURAÇÃO!$B$18,0,IF(BJ15=CONFIGURAÇÃO!$B$19,0,IF(BK15=7,BL15,0)))</f>
        <v>8</v>
      </c>
      <c r="BP15" s="78">
        <f>IF(BJ15=CONFIGURAÇÃO!$B$18,0,IF(BJ15=CONFIGURAÇÃO!$B$19,0,IF(BK15=1,BL15,0)))</f>
        <v>0</v>
      </c>
      <c r="BQ15" s="78">
        <f>IF(BJ15=CONFIGURAÇÃO!$B$18,'BANCO DADOS '!BL15,IF(BJ15=CONFIGURAÇÃO!$B$19,'BANCO DADOS '!BL15,0))</f>
        <v>0</v>
      </c>
      <c r="BR15" s="79">
        <f t="shared" ref="BR15:BR43" si="20">BM15*VLOOKUP(BK15,tab_config_dia_semana,2,FALSE)+ BN15 * VLOOKUP(BK15,tab_config_dia_semana,3,FALSE) + BO15 *VLOOKUP(BK15,tab_config_dia_semana,4,FALSE) + BP15*VLOOKUP(BK15,tab_config_dia_semana,4,FALSE)+BQ15 * VLOOKUP($C$16,tab_config_dia_semana,4,FALSE)</f>
        <v>280</v>
      </c>
      <c r="BS15" s="62"/>
      <c r="BT15" s="76">
        <v>45171</v>
      </c>
      <c r="BU15" s="77">
        <f t="shared" ref="BU15:BU43" si="21">WEEKDAY(BT15)</f>
        <v>7</v>
      </c>
      <c r="BV15" s="25">
        <v>0</v>
      </c>
      <c r="BW15" s="78">
        <f>IF(BT15=CONFIGURAÇÃO!$B$18,0,IF(BT15=CONFIGURAÇÃO!$BV$19,0,IF($BU15=1,0,IF($BU15=7,0,IF($BV15&gt;8,8,$BV15)))))</f>
        <v>0</v>
      </c>
      <c r="BX15" s="78">
        <f>IF(BT15=CONFIGURAÇÃO!$B$18,0,IF(BT15=CONFIGURAÇÃO!$B$19,0,IF($BU15=1,0,IF($BU15=7,0,IF($BV15&gt;8,$BV15-$BM15,0)))))</f>
        <v>0</v>
      </c>
      <c r="BY15" s="78">
        <f>IF(BT15=CONFIGURAÇÃO!$B$18,0,IF(BT15=CONFIGURAÇÃO!$B$19,0,IF(BU15=7,BV15,0)))</f>
        <v>0</v>
      </c>
      <c r="BZ15" s="78">
        <f>IF(BT15=CONFIGURAÇÃO!$B$18,0,IF(BT15=CONFIGURAÇÃO!$B$19,0,IF(BU15=1,BV15,0)))</f>
        <v>0</v>
      </c>
      <c r="CA15" s="78">
        <f>IF(BT15=CONFIGURAÇÃO!$B$18,'BANCO DADOS '!BV15,IF(BT15=CONFIGURAÇÃO!$B$19,'BANCO DADOS '!BV15,0))</f>
        <v>0</v>
      </c>
      <c r="CB15" s="79">
        <f t="shared" si="7"/>
        <v>0</v>
      </c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5"/>
      <c r="HR15" s="75"/>
      <c r="HS15" s="75"/>
      <c r="HT15" s="75"/>
      <c r="HU15" s="75"/>
      <c r="HV15" s="75"/>
      <c r="HW15" s="75"/>
      <c r="HX15" s="75"/>
      <c r="HY15" s="75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5"/>
      <c r="IQ15" s="75"/>
      <c r="IR15" s="75"/>
      <c r="IS15" s="75"/>
      <c r="IT15" s="75"/>
      <c r="IU15" s="75"/>
      <c r="IV15" s="75"/>
      <c r="IW15" s="75"/>
      <c r="IX15" s="75"/>
      <c r="IY15" s="75"/>
      <c r="IZ15" s="75"/>
      <c r="JA15" s="75"/>
      <c r="JB15" s="75"/>
      <c r="JC15" s="75"/>
      <c r="JD15" s="75"/>
      <c r="JE15" s="75"/>
      <c r="JF15" s="75"/>
      <c r="JG15" s="75"/>
      <c r="JH15" s="75"/>
      <c r="JI15" s="75"/>
      <c r="JJ15" s="75"/>
      <c r="JK15" s="75"/>
      <c r="JL15" s="75"/>
      <c r="JM15" s="75"/>
      <c r="JN15" s="75"/>
      <c r="JO15" s="75"/>
      <c r="JP15" s="75"/>
      <c r="JQ15" s="75"/>
      <c r="JR15" s="75"/>
      <c r="JS15" s="75"/>
      <c r="JT15" s="75"/>
      <c r="JU15" s="75"/>
      <c r="JV15" s="75"/>
      <c r="JW15" s="75"/>
      <c r="JX15" s="75"/>
      <c r="JY15" s="75"/>
      <c r="JZ15" s="75"/>
      <c r="KA15" s="75"/>
      <c r="KB15" s="75"/>
      <c r="KC15" s="75"/>
      <c r="KD15" s="75"/>
      <c r="KE15" s="75"/>
      <c r="KF15" s="75"/>
      <c r="KG15" s="75"/>
      <c r="KH15" s="75"/>
      <c r="KI15" s="75"/>
      <c r="KJ15" s="75"/>
      <c r="KK15" s="75"/>
      <c r="KL15" s="75"/>
      <c r="KM15" s="75"/>
      <c r="KN15" s="75"/>
      <c r="KO15" s="75"/>
      <c r="KP15" s="75"/>
      <c r="KQ15" s="75"/>
      <c r="KR15" s="75"/>
      <c r="KS15" s="75"/>
      <c r="KT15" s="75"/>
      <c r="KU15" s="75"/>
      <c r="KV15" s="75"/>
      <c r="KW15" s="75"/>
      <c r="KX15" s="75"/>
      <c r="KY15" s="75"/>
      <c r="KZ15" s="75"/>
      <c r="LA15" s="75"/>
      <c r="LB15" s="75"/>
      <c r="LC15" s="75"/>
      <c r="LD15" s="75"/>
      <c r="LE15" s="75"/>
      <c r="LF15" s="75"/>
      <c r="LG15" s="75"/>
      <c r="LH15" s="75"/>
      <c r="LI15" s="75"/>
      <c r="LJ15" s="75"/>
      <c r="LK15" s="75"/>
      <c r="LL15" s="75"/>
      <c r="LM15" s="75"/>
      <c r="LN15" s="75"/>
      <c r="LO15" s="75"/>
      <c r="LP15" s="75"/>
      <c r="LQ15" s="75"/>
      <c r="LR15" s="75"/>
      <c r="LS15" s="75"/>
      <c r="LT15" s="75"/>
      <c r="LU15" s="75"/>
      <c r="LV15" s="75"/>
      <c r="LW15" s="75"/>
      <c r="LX15" s="75"/>
      <c r="LY15" s="75"/>
      <c r="LZ15" s="75"/>
      <c r="MA15" s="75"/>
      <c r="MB15" s="75"/>
      <c r="MC15" s="75"/>
      <c r="MD15" s="75"/>
      <c r="ME15" s="75"/>
      <c r="MF15" s="75"/>
      <c r="MG15" s="75"/>
      <c r="MH15" s="75"/>
      <c r="MI15" s="75"/>
      <c r="MJ15" s="75"/>
      <c r="MK15" s="75"/>
      <c r="ML15" s="75"/>
      <c r="MM15" s="75"/>
      <c r="MN15" s="75"/>
      <c r="MO15" s="75"/>
      <c r="MP15" s="75"/>
      <c r="MQ15" s="75"/>
      <c r="MR15" s="75"/>
      <c r="MS15" s="75"/>
      <c r="MT15" s="75"/>
      <c r="MU15" s="75"/>
      <c r="MV15" s="75"/>
      <c r="MW15" s="75"/>
      <c r="MX15" s="75"/>
      <c r="MY15" s="75"/>
      <c r="MZ15" s="75"/>
      <c r="NA15" s="75"/>
      <c r="NB15" s="75"/>
      <c r="NC15" s="75"/>
      <c r="ND15" s="75"/>
      <c r="NE15" s="75"/>
      <c r="NF15" s="75"/>
      <c r="NG15" s="75"/>
      <c r="NH15" s="75"/>
      <c r="NI15" s="75"/>
      <c r="NJ15" s="75"/>
      <c r="NK15" s="75"/>
      <c r="NL15" s="75"/>
      <c r="NM15" s="75"/>
      <c r="NN15" s="75"/>
      <c r="NO15" s="75"/>
      <c r="NP15" s="75"/>
      <c r="NQ15" s="75"/>
      <c r="NR15" s="75"/>
      <c r="NS15" s="75"/>
      <c r="NT15" s="75"/>
      <c r="NU15" s="75"/>
      <c r="NV15" s="75"/>
      <c r="NW15" s="75"/>
      <c r="NX15" s="75"/>
      <c r="NY15" s="75"/>
      <c r="NZ15" s="75"/>
      <c r="OA15" s="75"/>
      <c r="OB15" s="75"/>
      <c r="OC15" s="75"/>
      <c r="OD15" s="75"/>
      <c r="OE15" s="75"/>
      <c r="OF15" s="75"/>
      <c r="OG15" s="75"/>
      <c r="OH15" s="75"/>
      <c r="OI15" s="75"/>
      <c r="OJ15" s="75"/>
      <c r="OK15" s="75"/>
      <c r="OL15" s="75"/>
      <c r="OM15" s="75"/>
      <c r="ON15" s="75"/>
      <c r="OO15" s="75"/>
      <c r="OP15" s="75"/>
      <c r="OQ15" s="75"/>
      <c r="OR15" s="75"/>
      <c r="OS15" s="75"/>
      <c r="OT15" s="75"/>
      <c r="OU15" s="75"/>
      <c r="OV15" s="75"/>
      <c r="OW15" s="75"/>
      <c r="OX15" s="75"/>
      <c r="OY15" s="75"/>
      <c r="OZ15" s="75"/>
      <c r="PA15" s="75"/>
      <c r="PB15" s="75"/>
      <c r="PC15" s="75"/>
      <c r="PD15" s="75"/>
      <c r="PE15" s="75"/>
      <c r="PF15" s="75"/>
      <c r="PG15" s="75"/>
      <c r="PH15" s="75"/>
      <c r="PI15" s="75"/>
      <c r="PJ15" s="75"/>
      <c r="PK15" s="75"/>
      <c r="PL15" s="75"/>
      <c r="PM15" s="75"/>
      <c r="PN15" s="75"/>
      <c r="PO15" s="75"/>
      <c r="PP15" s="75"/>
      <c r="PQ15" s="75"/>
      <c r="PR15" s="75"/>
      <c r="PS15" s="75"/>
      <c r="PT15" s="75"/>
      <c r="PU15" s="75"/>
      <c r="PV15" s="75"/>
      <c r="PW15" s="75"/>
      <c r="PX15" s="75"/>
      <c r="PY15" s="75"/>
      <c r="PZ15" s="75"/>
      <c r="QA15" s="75"/>
      <c r="QB15" s="75"/>
      <c r="QC15" s="75"/>
      <c r="QD15" s="75"/>
      <c r="QE15" s="75"/>
      <c r="QF15" s="75"/>
      <c r="QG15" s="75"/>
      <c r="QH15" s="75"/>
      <c r="QI15" s="75"/>
      <c r="QJ15" s="75"/>
      <c r="QK15" s="75"/>
      <c r="QL15" s="75"/>
      <c r="QM15" s="75"/>
      <c r="QN15" s="75"/>
      <c r="QO15" s="75"/>
      <c r="QP15" s="75"/>
      <c r="QQ15" s="75"/>
      <c r="QR15" s="75"/>
      <c r="QS15" s="75"/>
      <c r="QT15" s="75"/>
      <c r="QU15" s="75"/>
      <c r="QV15" s="75"/>
      <c r="QW15" s="75"/>
      <c r="QX15" s="75"/>
      <c r="QY15" s="75"/>
      <c r="QZ15" s="75"/>
      <c r="RA15" s="75"/>
      <c r="RB15" s="75"/>
      <c r="RC15" s="75"/>
      <c r="RD15" s="75"/>
      <c r="RE15" s="75"/>
      <c r="RF15" s="75"/>
      <c r="RG15" s="75"/>
      <c r="RH15" s="75"/>
      <c r="RI15" s="75"/>
      <c r="RJ15" s="75"/>
      <c r="RK15" s="75"/>
      <c r="RL15" s="75"/>
      <c r="RM15" s="75"/>
      <c r="RN15" s="75"/>
      <c r="RO15" s="75"/>
      <c r="RP15" s="75"/>
      <c r="RQ15" s="75"/>
      <c r="RR15" s="75"/>
      <c r="RS15" s="75"/>
      <c r="RT15" s="75"/>
      <c r="RU15" s="75"/>
      <c r="RV15" s="75"/>
      <c r="RW15" s="75"/>
      <c r="RX15" s="75"/>
      <c r="RY15" s="75"/>
      <c r="RZ15" s="75"/>
      <c r="SA15" s="75"/>
      <c r="SB15" s="75"/>
      <c r="SC15" s="75"/>
      <c r="SD15" s="75"/>
      <c r="SE15" s="75"/>
      <c r="SF15" s="75"/>
      <c r="SG15" s="75"/>
      <c r="SH15" s="75"/>
      <c r="SI15" s="75"/>
      <c r="SJ15" s="75"/>
      <c r="SK15" s="75"/>
      <c r="SL15" s="75"/>
      <c r="SM15" s="75"/>
      <c r="SN15" s="75"/>
      <c r="SO15" s="75"/>
      <c r="SP15" s="75"/>
      <c r="SQ15" s="75"/>
      <c r="SR15" s="75"/>
      <c r="SS15" s="75"/>
      <c r="ST15" s="75"/>
      <c r="SU15" s="75"/>
      <c r="SV15" s="75"/>
      <c r="SW15" s="75"/>
      <c r="SX15" s="75"/>
      <c r="SY15" s="75"/>
      <c r="SZ15" s="75"/>
      <c r="TA15" s="75"/>
      <c r="TB15" s="75"/>
      <c r="TC15" s="75"/>
      <c r="TD15" s="75"/>
      <c r="TE15" s="75"/>
      <c r="TF15" s="75"/>
      <c r="TG15" s="75"/>
      <c r="TH15" s="75"/>
      <c r="TI15" s="75"/>
      <c r="TJ15" s="75"/>
      <c r="TK15" s="75"/>
      <c r="TL15" s="75"/>
      <c r="TM15" s="75"/>
      <c r="TN15" s="75"/>
      <c r="TO15" s="75"/>
      <c r="TP15" s="75"/>
      <c r="TQ15" s="75"/>
      <c r="TR15" s="75"/>
      <c r="TS15" s="75"/>
      <c r="TT15" s="75"/>
      <c r="TU15" s="75"/>
      <c r="TV15" s="75"/>
      <c r="TW15" s="75"/>
      <c r="TX15" s="75"/>
      <c r="TY15" s="75"/>
      <c r="TZ15" s="75"/>
      <c r="UA15" s="75"/>
      <c r="UB15" s="75"/>
      <c r="UC15" s="75"/>
      <c r="UD15" s="75"/>
      <c r="UE15" s="75"/>
      <c r="UF15" s="75"/>
      <c r="UG15" s="75"/>
      <c r="UH15" s="75"/>
      <c r="UI15" s="75"/>
      <c r="UJ15" s="75"/>
      <c r="UK15" s="75"/>
      <c r="UL15" s="75"/>
      <c r="UM15" s="75"/>
      <c r="UN15" s="75"/>
      <c r="UO15" s="75"/>
      <c r="UP15" s="75"/>
      <c r="UQ15" s="75"/>
      <c r="UR15" s="75"/>
      <c r="US15" s="75"/>
      <c r="UT15" s="75"/>
      <c r="UU15" s="75"/>
      <c r="UV15" s="75"/>
      <c r="UW15" s="75"/>
      <c r="UX15" s="75"/>
      <c r="UY15" s="75"/>
      <c r="UZ15" s="75"/>
      <c r="VA15" s="75"/>
      <c r="VB15" s="75"/>
      <c r="VC15" s="75"/>
      <c r="VD15" s="75"/>
      <c r="VE15" s="75"/>
      <c r="VF15" s="75"/>
      <c r="VG15" s="75"/>
      <c r="VH15" s="75"/>
      <c r="VI15" s="75"/>
      <c r="VJ15" s="75"/>
      <c r="VK15" s="75"/>
      <c r="VL15" s="75"/>
      <c r="VM15" s="75"/>
      <c r="VN15" s="75"/>
      <c r="VO15" s="75"/>
      <c r="VP15" s="75"/>
      <c r="VQ15" s="75"/>
      <c r="VR15" s="75"/>
      <c r="VS15" s="75"/>
      <c r="VT15" s="75"/>
      <c r="VU15" s="75"/>
      <c r="VV15" s="75"/>
      <c r="VW15" s="75"/>
      <c r="VX15" s="75"/>
      <c r="VY15" s="75"/>
      <c r="VZ15" s="75"/>
      <c r="WA15" s="75"/>
      <c r="WB15" s="75"/>
      <c r="WC15" s="75"/>
      <c r="WD15" s="75"/>
      <c r="WE15" s="75"/>
      <c r="WF15" s="75"/>
      <c r="WG15" s="75"/>
      <c r="WH15" s="75"/>
      <c r="WI15" s="75"/>
      <c r="WJ15" s="75"/>
      <c r="WK15" s="75"/>
      <c r="WL15" s="75"/>
      <c r="WM15" s="75"/>
      <c r="WN15" s="75"/>
      <c r="WO15" s="75"/>
      <c r="WP15" s="75"/>
      <c r="WQ15" s="75"/>
      <c r="WR15" s="75"/>
      <c r="WS15" s="75"/>
      <c r="WT15" s="75"/>
      <c r="WU15" s="75"/>
      <c r="WV15" s="75"/>
      <c r="WW15" s="75"/>
      <c r="WX15" s="75"/>
      <c r="WY15" s="75"/>
      <c r="WZ15" s="75"/>
      <c r="XA15" s="75"/>
      <c r="XB15" s="75"/>
      <c r="XC15" s="75"/>
      <c r="XD15" s="75"/>
      <c r="XE15" s="75"/>
      <c r="XF15" s="75"/>
      <c r="XG15" s="75"/>
      <c r="XH15" s="75"/>
      <c r="XI15" s="75"/>
      <c r="XJ15" s="75"/>
      <c r="XK15" s="75"/>
      <c r="XL15" s="75"/>
      <c r="XM15" s="75"/>
      <c r="XN15" s="75"/>
      <c r="XO15" s="75"/>
      <c r="XP15" s="75"/>
      <c r="XQ15" s="75"/>
      <c r="XR15" s="75"/>
      <c r="XS15" s="75"/>
      <c r="XT15" s="75"/>
      <c r="XU15" s="75"/>
      <c r="XV15" s="75"/>
      <c r="XW15" s="75"/>
      <c r="XX15" s="75"/>
      <c r="XY15" s="75"/>
      <c r="XZ15" s="75"/>
      <c r="YA15" s="75"/>
      <c r="YB15" s="75"/>
      <c r="YC15" s="75"/>
      <c r="YD15" s="75"/>
      <c r="YE15" s="75"/>
      <c r="YF15" s="75"/>
      <c r="YG15" s="75"/>
      <c r="YH15" s="75"/>
      <c r="YI15" s="75"/>
      <c r="YJ15" s="75"/>
      <c r="YK15" s="75"/>
      <c r="YL15" s="75"/>
      <c r="YM15" s="75"/>
      <c r="YN15" s="75"/>
      <c r="YO15" s="75"/>
      <c r="YP15" s="75"/>
      <c r="YQ15" s="75"/>
      <c r="YR15" s="75"/>
      <c r="YS15" s="75"/>
      <c r="YT15" s="75"/>
      <c r="YU15" s="75"/>
      <c r="YV15" s="75"/>
      <c r="YW15" s="75"/>
      <c r="YX15" s="75"/>
      <c r="YY15" s="75"/>
      <c r="YZ15" s="75"/>
      <c r="ZA15" s="75"/>
      <c r="ZB15" s="75"/>
      <c r="ZC15" s="75"/>
      <c r="ZD15" s="75"/>
      <c r="ZE15" s="75"/>
      <c r="ZF15" s="75"/>
      <c r="ZG15" s="75"/>
      <c r="ZH15" s="75"/>
      <c r="ZI15" s="75"/>
      <c r="ZJ15" s="75"/>
      <c r="ZK15" s="75"/>
      <c r="ZL15" s="75"/>
      <c r="ZM15" s="75"/>
      <c r="ZN15" s="75"/>
      <c r="ZO15" s="75"/>
      <c r="ZP15" s="75"/>
      <c r="ZQ15" s="75"/>
      <c r="ZR15" s="75"/>
      <c r="ZS15" s="75"/>
      <c r="ZT15" s="75"/>
      <c r="ZU15" s="75"/>
      <c r="ZV15" s="75"/>
      <c r="ZW15" s="75"/>
      <c r="ZX15" s="75"/>
      <c r="ZY15" s="75"/>
      <c r="ZZ15" s="75"/>
      <c r="AAA15" s="75"/>
      <c r="AAB15" s="75"/>
      <c r="AAC15" s="75"/>
      <c r="AAD15" s="75"/>
      <c r="AAE15" s="75"/>
      <c r="AAF15" s="75"/>
      <c r="AAG15" s="75"/>
      <c r="AAH15" s="75"/>
      <c r="AAI15" s="75"/>
      <c r="AAJ15" s="75"/>
      <c r="AAK15" s="75"/>
      <c r="AAL15" s="75"/>
      <c r="AAM15" s="75"/>
      <c r="AAN15" s="75"/>
      <c r="AAO15" s="75"/>
      <c r="AAP15" s="75"/>
      <c r="AAQ15" s="75"/>
      <c r="AAR15" s="75"/>
      <c r="AAS15" s="75"/>
      <c r="AAT15" s="75"/>
      <c r="AAU15" s="75"/>
      <c r="AAV15" s="75"/>
      <c r="AAW15" s="75"/>
      <c r="AAX15" s="75"/>
      <c r="AAY15" s="75"/>
      <c r="AAZ15" s="75"/>
      <c r="ABA15" s="75"/>
      <c r="ABB15" s="75"/>
      <c r="ABC15" s="75"/>
      <c r="ABD15" s="75"/>
      <c r="ABE15" s="75"/>
      <c r="ABF15" s="75"/>
      <c r="ABG15" s="75"/>
      <c r="ABH15" s="75"/>
      <c r="ABI15" s="75"/>
      <c r="ABJ15" s="75"/>
      <c r="ABK15" s="75"/>
      <c r="ABL15" s="75"/>
      <c r="ABM15" s="75"/>
      <c r="ABN15" s="75"/>
      <c r="ABO15" s="75"/>
      <c r="ABP15" s="75"/>
      <c r="ABQ15" s="75"/>
      <c r="ABR15" s="75"/>
      <c r="ABS15" s="75"/>
      <c r="ABT15" s="75"/>
      <c r="ABU15" s="75"/>
      <c r="ABV15" s="75"/>
      <c r="ABW15" s="75"/>
      <c r="ABX15" s="75"/>
      <c r="ABY15" s="75"/>
      <c r="ABZ15" s="75"/>
      <c r="ACA15" s="75"/>
      <c r="ACB15" s="75"/>
      <c r="ACC15" s="75"/>
      <c r="ACD15" s="75"/>
      <c r="ACE15" s="75"/>
      <c r="ACF15" s="75"/>
      <c r="ACG15" s="75"/>
      <c r="ACH15" s="75"/>
      <c r="ACI15" s="75"/>
      <c r="ACJ15" s="75"/>
      <c r="ACK15" s="75"/>
      <c r="ACL15" s="75"/>
      <c r="ACM15" s="75"/>
      <c r="ACN15" s="75"/>
      <c r="ACO15" s="75"/>
      <c r="ACP15" s="75"/>
      <c r="ACQ15" s="75"/>
      <c r="ACR15" s="75"/>
      <c r="ACS15" s="75"/>
      <c r="ACT15" s="75"/>
      <c r="ACU15" s="75"/>
      <c r="ACV15" s="75"/>
      <c r="ACW15" s="75"/>
      <c r="ACX15" s="75"/>
      <c r="ACY15" s="75"/>
      <c r="ACZ15" s="75"/>
      <c r="ADA15" s="75"/>
      <c r="ADB15" s="75"/>
      <c r="ADC15" s="75"/>
      <c r="ADD15" s="75"/>
      <c r="ADE15" s="75"/>
      <c r="ADF15" s="75"/>
      <c r="ADG15" s="75"/>
      <c r="ADH15" s="75"/>
      <c r="ADI15" s="75"/>
      <c r="ADJ15" s="75"/>
      <c r="ADK15" s="75"/>
      <c r="ADL15" s="75"/>
      <c r="ADM15" s="75"/>
      <c r="ADN15" s="75"/>
      <c r="ADO15" s="75"/>
      <c r="ADP15" s="75"/>
      <c r="ADQ15" s="75"/>
      <c r="ADR15" s="75"/>
      <c r="ADS15" s="75"/>
      <c r="ADT15" s="75"/>
      <c r="ADU15" s="75"/>
      <c r="ADV15" s="75"/>
      <c r="ADW15" s="75"/>
      <c r="ADX15" s="75"/>
      <c r="ADY15" s="75"/>
      <c r="ADZ15" s="75"/>
      <c r="AEA15" s="75"/>
      <c r="AEB15" s="75"/>
      <c r="AEC15" s="75"/>
      <c r="AED15" s="75"/>
      <c r="AEE15" s="75"/>
      <c r="AEF15" s="75"/>
      <c r="AEG15" s="75"/>
      <c r="AEH15" s="75"/>
      <c r="AEI15" s="75"/>
      <c r="AEJ15" s="75"/>
      <c r="AEK15" s="75"/>
      <c r="AEL15" s="75"/>
      <c r="AEM15" s="75"/>
      <c r="AEN15" s="75"/>
      <c r="AEO15" s="75"/>
      <c r="AEP15" s="75"/>
      <c r="AEQ15" s="75"/>
      <c r="AER15" s="75"/>
      <c r="AES15" s="75"/>
      <c r="AET15" s="75"/>
      <c r="AEU15" s="75"/>
      <c r="AEV15" s="75"/>
      <c r="AEW15" s="75"/>
      <c r="AEX15" s="75"/>
      <c r="AEY15" s="75"/>
      <c r="AEZ15" s="75"/>
      <c r="AFA15" s="75"/>
      <c r="AFB15" s="75"/>
      <c r="AFC15" s="75"/>
      <c r="AFD15" s="75"/>
      <c r="AFE15" s="75"/>
      <c r="AFF15" s="75"/>
      <c r="AFG15" s="75"/>
      <c r="AFH15" s="75"/>
      <c r="AFI15" s="75"/>
      <c r="AFJ15" s="75"/>
      <c r="AFK15" s="75"/>
      <c r="AFL15" s="75"/>
      <c r="AFM15" s="75"/>
      <c r="AFN15" s="75"/>
      <c r="AFO15" s="75"/>
      <c r="AFP15" s="75"/>
      <c r="AFQ15" s="75"/>
      <c r="AFR15" s="75"/>
      <c r="AFS15" s="75"/>
      <c r="AFT15" s="75"/>
      <c r="AFU15" s="75"/>
      <c r="AFV15" s="75"/>
      <c r="AFW15" s="75"/>
      <c r="AFX15" s="75"/>
      <c r="AFY15" s="75"/>
      <c r="AFZ15" s="75"/>
      <c r="AGA15" s="75"/>
      <c r="AGB15" s="75"/>
      <c r="AGC15" s="75"/>
      <c r="AGD15" s="75"/>
      <c r="AGE15" s="75"/>
    </row>
    <row r="16" spans="1:863">
      <c r="B16" s="71">
        <v>45172</v>
      </c>
      <c r="C16" s="72">
        <f t="shared" si="8"/>
        <v>1</v>
      </c>
      <c r="D16" s="12">
        <v>6</v>
      </c>
      <c r="E16" s="73">
        <f>IF(B16=CONFIGURAÇÃO!$B$18,0,IF(B16=CONFIGURAÇÃO!$B$19,0,IF($C16=1,0,IF($C16=7,0,IF($D16&gt;8,8,$D16)))))</f>
        <v>0</v>
      </c>
      <c r="F16" s="73">
        <f>IF(B16=CONFIGURAÇÃO!$B$18,0,IF(B16=CONFIGURAÇÃO!$B$19,0,IF($C16=1,0,IF($C16=7,0,IF($D16&gt;8,$D16-$E16,0)))))</f>
        <v>0</v>
      </c>
      <c r="G16" s="73">
        <f>IF(B16=CONFIGURAÇÃO!$B$18,0,IF(B16=CONFIGURAÇÃO!$B$19,0,IF(C16=7,D16,0)))</f>
        <v>0</v>
      </c>
      <c r="H16" s="73">
        <f>IF(B16=CONFIGURAÇÃO!$B$18,0,IF(B16=CONFIGURAÇÃO!$B$19,0,IF(C16=1,D16,0)))</f>
        <v>6</v>
      </c>
      <c r="I16" s="73">
        <f>IF(B16=CONFIGURAÇÃO!$B$18,'BANCO DADOS '!D16,IF(B16=CONFIGURAÇÃO!$B$19,'BANCO DADOS '!D16,0))</f>
        <v>0</v>
      </c>
      <c r="J16" s="74">
        <f t="shared" ref="J16:J43" si="22">E16*VLOOKUP(C16,tab_config_dia_semana,2,FALSE)+ F16 * VLOOKUP(C16,tab_config_dia_semana,3,FALSE) + G16 *VLOOKUP(C16,tab_config_dia_semana,4,FALSE) + H16*VLOOKUP(C16,tab_config_dia_semana,4,FALSE)+I16 * VLOOKUP($C$16,tab_config_dia_semana,4,FALSE)</f>
        <v>234</v>
      </c>
      <c r="L16" s="71">
        <v>45172</v>
      </c>
      <c r="M16" s="72">
        <f t="shared" si="9"/>
        <v>1</v>
      </c>
      <c r="N16" s="12">
        <v>4</v>
      </c>
      <c r="O16" s="73">
        <f>IF(L16=CONFIGURAÇÃO!$B$18,0,IF(L16=CONFIGURAÇÃO!$B$19,0,IF($M16=1,0,IF($M16=7,0,IF($N16&gt;8,8,$N16)))))</f>
        <v>0</v>
      </c>
      <c r="P16" s="73">
        <f>IF(L16=CONFIGURAÇÃO!$B$18,0,IF(L16=CONFIGURAÇÃO!$B$19,0,IF($M16=1,0,IF($M16=7,0,IF($N16&gt;8,$N16-$O16,0)))))</f>
        <v>0</v>
      </c>
      <c r="Q16" s="73">
        <f>IF(L16=CONFIGURAÇÃO!$B$18,0,IF(L16=CONFIGURAÇÃO!$B$19,0,IF(M16=7,N16,0)))</f>
        <v>0</v>
      </c>
      <c r="R16" s="73">
        <f>IF(L16=CONFIGURAÇÃO!$B$18,0,IF(L16=CONFIGURAÇÃO!$B$19,0,IF(M16=1,N16,0)))</f>
        <v>4</v>
      </c>
      <c r="S16" s="73">
        <f>IF(L16=CONFIGURAÇÃO!$B$18,'BANCO DADOS '!N16,IF(L16=CONFIGURAÇÃO!$B$19,'BANCO DADOS '!N16,0))</f>
        <v>0</v>
      </c>
      <c r="T16" s="74">
        <f t="shared" si="10"/>
        <v>156</v>
      </c>
      <c r="V16" s="71">
        <v>45172</v>
      </c>
      <c r="W16" s="72">
        <f t="shared" si="11"/>
        <v>1</v>
      </c>
      <c r="X16" s="12">
        <v>8</v>
      </c>
      <c r="Y16" s="73">
        <f>IF(V16=CONFIGURAÇÃO!$B$18,0,IF(V16=CONFIGURAÇÃO!$B$19,0,IF(W$14=1,0,IF($X16=7,0,IF($X16&gt;8,8,$X16)))))</f>
        <v>8</v>
      </c>
      <c r="Z16" s="73">
        <f>IF(V16=CONFIGURAÇÃO!$B$18,0,IF(V16=CONFIGURAÇÃO!$B$19,0,IF($C16=1,0,IF($W16=7,0,IF($X16&gt;8,$X16-$Y16,0)))))</f>
        <v>0</v>
      </c>
      <c r="AA16" s="73">
        <f>IF(V16=CONFIGURAÇÃO!$B$18,0,IF(V16=CONFIGURAÇÃO!$B$19,0,IF(W16=7,X16,0)))</f>
        <v>0</v>
      </c>
      <c r="AB16" s="73">
        <f>IF(V16=CONFIGURAÇÃO!$B$18,0,IF(V16=CONFIGURAÇÃO!$B$19,0,IF(W16=1,X16,0)))</f>
        <v>8</v>
      </c>
      <c r="AC16" s="73">
        <f>IF(V16=CONFIGURAÇÃO!$B$18,'BANCO DADOS '!X16,IF(V16=CONFIGURAÇÃO!$B$19,'BANCO DADOS '!X16,0))</f>
        <v>0</v>
      </c>
      <c r="AD16" s="74">
        <f t="shared" si="12"/>
        <v>312</v>
      </c>
      <c r="AF16" s="71">
        <v>45172</v>
      </c>
      <c r="AG16" s="72">
        <f t="shared" si="13"/>
        <v>1</v>
      </c>
      <c r="AH16" s="12">
        <v>8</v>
      </c>
      <c r="AI16" s="73">
        <f>IF(AF16=CONFIGURAÇÃO!$B$18,0,IF(AF16=CONFIGURAÇÃO!$B$19,0,IF($AG16=1,0,IF($AG16=7,0,IF($AH16&gt;8,8,$AH16)))))</f>
        <v>0</v>
      </c>
      <c r="AJ16" s="73">
        <f>IF(AF16=CONFIGURAÇÃO!$B$18,0,IF(AF16=CONFIGURAÇÃO!$B$19,0,IF($AG16=1,0,IF($AG16=7,0,IF($AH16&gt;8,$AH16-$AI16,0)))))</f>
        <v>0</v>
      </c>
      <c r="AK16" s="73">
        <f>IF(AF16=CONFIGURAÇÃO!$B$18,0,IF(AF16=CONFIGURAÇÃO!$B$19,0,IF(AG16=7,AH16,0)))</f>
        <v>0</v>
      </c>
      <c r="AL16" s="73">
        <f>IF(AF16=CONFIGURAÇÃO!$B$18,0,IF(AF16=CONFIGURAÇÃO!$B$19,0,IF(AG16=1,AH16,0)))</f>
        <v>8</v>
      </c>
      <c r="AM16" s="73">
        <f>IF(AF16=CONFIGURAÇÃO!$B$18,'BANCO DADOS '!AH16,IF(AF16=CONFIGURAÇÃO!$B$19,'BANCO DADOS '!AH16,0))</f>
        <v>0</v>
      </c>
      <c r="AN16" s="74">
        <f t="shared" si="14"/>
        <v>312</v>
      </c>
      <c r="AP16" s="71">
        <v>45172</v>
      </c>
      <c r="AQ16" s="72">
        <f t="shared" si="15"/>
        <v>1</v>
      </c>
      <c r="AR16" s="12">
        <v>9</v>
      </c>
      <c r="AS16" s="73">
        <f>IF(AP16=CONFIGURAÇÃO!$B$18,0,IF(AP16=CONFIGURAÇÃO!$B$19,0,IF($AQ16=1,0,IF($AQ16=7,0,IF($AR16&gt;8,8,$AR16)))))</f>
        <v>0</v>
      </c>
      <c r="AT16" s="73">
        <f>IF(AP16=CONFIGURAÇÃO!$B$18,0,IF(AP16=CONFIGURAÇÃO!$B$19,0,IF($AQ16=1,0,IF($AQ16=7,0,IF($AR16&gt;8,$AR16-$AS16,0)))))</f>
        <v>0</v>
      </c>
      <c r="AU16" s="73">
        <f>IF(AP16=CONFIGURAÇÃO!$B$18,0,IF(AP16=CONFIGURAÇÃO!$B$19,0,IF(AQ16=7,AR16,0)))</f>
        <v>0</v>
      </c>
      <c r="AV16" s="73">
        <f>IF(AP16=CONFIGURAÇÃO!$B$18,0,IF(AP16=CONFIGURAÇÃO!$B$19,0,IF(AQ16=1,AR16,0)))</f>
        <v>9</v>
      </c>
      <c r="AW16" s="73">
        <f>IF(AP16=CONFIGURAÇÃO!$B$18,'BANCO DADOS '!AR16,IF(AP16=CONFIGURAÇÃO!$B$19,'BANCO DADOS '!AR16,0))</f>
        <v>0</v>
      </c>
      <c r="AX16" s="74">
        <f t="shared" si="16"/>
        <v>351</v>
      </c>
      <c r="AZ16" s="71">
        <v>45172</v>
      </c>
      <c r="BA16" s="72">
        <f t="shared" si="17"/>
        <v>1</v>
      </c>
      <c r="BB16" s="12">
        <v>6</v>
      </c>
      <c r="BC16" s="73">
        <f>IF(AZ16=CONFIGURAÇÃO!$B$18,0,IF(AZ16=CONFIGURAÇÃO!$B$19,0,IF($BA16=1,0,IF($BA16=7,0,IF($BB16&gt;8,8,BB16)))))</f>
        <v>0</v>
      </c>
      <c r="BD16" s="73">
        <f>IF(AZ16=CONFIGURAÇÃO!$B$18,0,IF(AZ16=CONFIGURAÇÃO!$B$19,0,IF($BA16=1,0,IF($BA16=7,0,IF($BB16&gt;8,$BB16-$BC16,0)))))</f>
        <v>0</v>
      </c>
      <c r="BE16" s="73">
        <f>IF(AZ16=CONFIGURAÇÃO!$B$18,0,IF(AZ16=CONFIGURAÇÃO!$B$19,0,IF(BA16=7,BB16,0)))</f>
        <v>0</v>
      </c>
      <c r="BF16" s="73">
        <f>IF(AZ16=CONFIGURAÇÃO!$B$18,0,IF(AZ16=CONFIGURAÇÃO!$B$19,0,IF(BA16=1,BB16,0)))</f>
        <v>6</v>
      </c>
      <c r="BG16" s="73">
        <f>IF(AZ16=CONFIGURAÇÃO!$B$18,'BANCO DADOS '!BB16,IF(AZ16=CONFIGURAÇÃO!$B$19,'BANCO DADOS '!BB16,0))</f>
        <v>0</v>
      </c>
      <c r="BH16" s="74">
        <f t="shared" si="18"/>
        <v>234</v>
      </c>
      <c r="BJ16" s="71">
        <v>45172</v>
      </c>
      <c r="BK16" s="72">
        <f t="shared" si="19"/>
        <v>1</v>
      </c>
      <c r="BL16" s="12">
        <v>8</v>
      </c>
      <c r="BM16" s="73">
        <f>IF(BJ16=CONFIGURAÇÃO!$B$18,0,IF(BJ16=CONFIGURAÇÃO!$B$19,0,IF($BK16=1,0,IF($BK16=7,0,IF($BL16&gt;8,8,$BL16)))))</f>
        <v>0</v>
      </c>
      <c r="BN16" s="73">
        <f>IF(BJ16=CONFIGURAÇÃO!$B$18,0,IF(BJ16=CONFIGURAÇÃO!$B$19,0,IF($BK16=1,0,IF($BK16=7,0,IF($BL16&gt;8,$BL16-$BM16,0)))))</f>
        <v>0</v>
      </c>
      <c r="BO16" s="73">
        <f>IF(BJ16=CONFIGURAÇÃO!$B$18,0,IF(BJ16=CONFIGURAÇÃO!$B$19,0,IF(BK16=7,BL16,0)))</f>
        <v>0</v>
      </c>
      <c r="BP16" s="73">
        <f>IF(BJ16=CONFIGURAÇÃO!$B$18,0,IF(BJ16=CONFIGURAÇÃO!$B$19,0,IF(BK16=1,BL16,0)))</f>
        <v>8</v>
      </c>
      <c r="BQ16" s="73">
        <f>IF(BJ16=CONFIGURAÇÃO!$B$18,'BANCO DADOS '!BL16,IF(BJ16=CONFIGURAÇÃO!$B$19,'BANCO DADOS '!BL16,0))</f>
        <v>0</v>
      </c>
      <c r="BR16" s="74">
        <f t="shared" si="20"/>
        <v>312</v>
      </c>
      <c r="BT16" s="71">
        <v>45172</v>
      </c>
      <c r="BU16" s="72">
        <f t="shared" si="21"/>
        <v>1</v>
      </c>
      <c r="BV16" s="12">
        <v>0</v>
      </c>
      <c r="BW16" s="73">
        <f>IF(BT16=CONFIGURAÇÃO!$B$18,0,IF(BT16=CONFIGURAÇÃO!$BV$19,0,IF($BU16=1,0,IF($BU16=7,0,IF($BV16&gt;8,8,$BV16)))))</f>
        <v>0</v>
      </c>
      <c r="BX16" s="73">
        <f>IF(BT16=CONFIGURAÇÃO!$B$18,0,IF(BT16=CONFIGURAÇÃO!$B$19,0,IF($BU16=1,0,IF($BU16=7,0,IF($BV16&gt;8,$BV16-$BM16,0)))))</f>
        <v>0</v>
      </c>
      <c r="BY16" s="73">
        <f>IF(BT16=CONFIGURAÇÃO!$B$18,0,IF(BT16=CONFIGURAÇÃO!$B$19,0,IF(BU16=7,BV16,0)))</f>
        <v>0</v>
      </c>
      <c r="BZ16" s="73">
        <f>IF(BT16=CONFIGURAÇÃO!$B$18,0,IF(BT16=CONFIGURAÇÃO!$B$19,0,IF(BU16=1,BV16,0)))</f>
        <v>0</v>
      </c>
      <c r="CA16" s="73">
        <f>IF(BT16=CONFIGURAÇÃO!$B$18,'BANCO DADOS '!BV16,IF(BT16=CONFIGURAÇÃO!$B$19,'BANCO DADOS '!BV16,0))</f>
        <v>0</v>
      </c>
      <c r="CB16" s="74">
        <f t="shared" si="7"/>
        <v>0</v>
      </c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75"/>
      <c r="GI16" s="75"/>
      <c r="GJ16" s="75"/>
      <c r="GK16" s="75"/>
      <c r="GL16" s="75"/>
      <c r="GM16" s="75"/>
      <c r="GN16" s="75"/>
      <c r="GO16" s="75"/>
      <c r="GP16" s="75"/>
      <c r="GQ16" s="75"/>
      <c r="GR16" s="75"/>
      <c r="GS16" s="75"/>
      <c r="GT16" s="75"/>
      <c r="GU16" s="75"/>
      <c r="GV16" s="75"/>
      <c r="GW16" s="75"/>
      <c r="GX16" s="75"/>
      <c r="GY16" s="75"/>
      <c r="GZ16" s="75"/>
      <c r="HA16" s="75"/>
      <c r="HB16" s="75"/>
      <c r="HC16" s="75"/>
      <c r="HD16" s="75"/>
      <c r="HE16" s="75"/>
      <c r="HF16" s="75"/>
      <c r="HG16" s="75"/>
      <c r="HH16" s="75"/>
      <c r="HI16" s="75"/>
      <c r="HJ16" s="75"/>
      <c r="HK16" s="75"/>
      <c r="HL16" s="75"/>
      <c r="HM16" s="75"/>
      <c r="HN16" s="75"/>
      <c r="HO16" s="75"/>
      <c r="HP16" s="75"/>
      <c r="HQ16" s="75"/>
      <c r="HR16" s="75"/>
      <c r="HS16" s="75"/>
      <c r="HT16" s="75"/>
      <c r="HU16" s="75"/>
      <c r="HV16" s="75"/>
      <c r="HW16" s="75"/>
      <c r="HX16" s="75"/>
      <c r="HY16" s="75"/>
      <c r="HZ16" s="75"/>
      <c r="IA16" s="75"/>
      <c r="IB16" s="75"/>
      <c r="IC16" s="75"/>
      <c r="ID16" s="75"/>
      <c r="IE16" s="75"/>
      <c r="IF16" s="75"/>
      <c r="IG16" s="75"/>
      <c r="IH16" s="75"/>
      <c r="II16" s="75"/>
      <c r="IJ16" s="75"/>
      <c r="IK16" s="75"/>
      <c r="IL16" s="75"/>
      <c r="IM16" s="75"/>
      <c r="IN16" s="75"/>
      <c r="IO16" s="75"/>
      <c r="IP16" s="75"/>
      <c r="IQ16" s="75"/>
      <c r="IR16" s="75"/>
      <c r="IS16" s="75"/>
      <c r="IT16" s="75"/>
      <c r="IU16" s="75"/>
      <c r="IV16" s="75"/>
      <c r="IW16" s="75"/>
      <c r="IX16" s="75"/>
      <c r="IY16" s="75"/>
      <c r="IZ16" s="75"/>
      <c r="JA16" s="75"/>
      <c r="JB16" s="75"/>
      <c r="JC16" s="75"/>
      <c r="JD16" s="75"/>
      <c r="JE16" s="75"/>
      <c r="JF16" s="75"/>
      <c r="JG16" s="75"/>
      <c r="JH16" s="75"/>
      <c r="JI16" s="75"/>
      <c r="JJ16" s="75"/>
      <c r="JK16" s="75"/>
      <c r="JL16" s="75"/>
      <c r="JM16" s="75"/>
      <c r="JN16" s="75"/>
      <c r="JO16" s="75"/>
      <c r="JP16" s="75"/>
      <c r="JQ16" s="75"/>
      <c r="JR16" s="75"/>
      <c r="JS16" s="75"/>
      <c r="JT16" s="75"/>
      <c r="JU16" s="75"/>
      <c r="JV16" s="75"/>
      <c r="JW16" s="75"/>
      <c r="JX16" s="75"/>
      <c r="JY16" s="75"/>
      <c r="JZ16" s="75"/>
      <c r="KA16" s="75"/>
      <c r="KB16" s="75"/>
      <c r="KC16" s="75"/>
      <c r="KD16" s="75"/>
      <c r="KE16" s="75"/>
      <c r="KF16" s="75"/>
      <c r="KG16" s="75"/>
      <c r="KH16" s="75"/>
      <c r="KI16" s="75"/>
      <c r="KJ16" s="75"/>
      <c r="KK16" s="75"/>
      <c r="KL16" s="75"/>
      <c r="KM16" s="75"/>
      <c r="KN16" s="75"/>
      <c r="KO16" s="75"/>
      <c r="KP16" s="75"/>
      <c r="KQ16" s="75"/>
      <c r="KR16" s="75"/>
      <c r="KS16" s="75"/>
      <c r="KT16" s="75"/>
      <c r="KU16" s="75"/>
      <c r="KV16" s="75"/>
      <c r="KW16" s="75"/>
      <c r="KX16" s="75"/>
      <c r="KY16" s="75"/>
      <c r="KZ16" s="75"/>
      <c r="LA16" s="75"/>
      <c r="LB16" s="75"/>
      <c r="LC16" s="75"/>
      <c r="LD16" s="75"/>
      <c r="LE16" s="75"/>
      <c r="LF16" s="75"/>
      <c r="LG16" s="75"/>
      <c r="LH16" s="75"/>
      <c r="LI16" s="75"/>
      <c r="LJ16" s="75"/>
      <c r="LK16" s="75"/>
      <c r="LL16" s="75"/>
      <c r="LM16" s="75"/>
      <c r="LN16" s="75"/>
      <c r="LO16" s="75"/>
      <c r="LP16" s="75"/>
      <c r="LQ16" s="75"/>
      <c r="LR16" s="75"/>
      <c r="LS16" s="75"/>
      <c r="LT16" s="75"/>
      <c r="LU16" s="75"/>
      <c r="LV16" s="75"/>
      <c r="LW16" s="75"/>
      <c r="LX16" s="75"/>
      <c r="LY16" s="75"/>
      <c r="LZ16" s="75"/>
      <c r="MA16" s="75"/>
      <c r="MB16" s="75"/>
      <c r="MC16" s="75"/>
      <c r="MD16" s="75"/>
      <c r="ME16" s="75"/>
      <c r="MF16" s="75"/>
      <c r="MG16" s="75"/>
      <c r="MH16" s="75"/>
      <c r="MI16" s="75"/>
      <c r="MJ16" s="75"/>
      <c r="MK16" s="75"/>
      <c r="ML16" s="75"/>
      <c r="MM16" s="75"/>
      <c r="MN16" s="75"/>
      <c r="MO16" s="75"/>
      <c r="MP16" s="75"/>
      <c r="MQ16" s="75"/>
      <c r="MR16" s="75"/>
      <c r="MS16" s="75"/>
      <c r="MT16" s="75"/>
      <c r="MU16" s="75"/>
      <c r="MV16" s="75"/>
      <c r="MW16" s="75"/>
      <c r="MX16" s="75"/>
      <c r="MY16" s="75"/>
      <c r="MZ16" s="75"/>
      <c r="NA16" s="75"/>
      <c r="NB16" s="75"/>
      <c r="NC16" s="75"/>
      <c r="ND16" s="75"/>
      <c r="NE16" s="75"/>
      <c r="NF16" s="75"/>
      <c r="NG16" s="75"/>
      <c r="NH16" s="75"/>
      <c r="NI16" s="75"/>
      <c r="NJ16" s="75"/>
      <c r="NK16" s="75"/>
      <c r="NL16" s="75"/>
      <c r="NM16" s="75"/>
      <c r="NN16" s="75"/>
      <c r="NO16" s="75"/>
      <c r="NP16" s="75"/>
      <c r="NQ16" s="75"/>
      <c r="NR16" s="75"/>
      <c r="NS16" s="75"/>
      <c r="NT16" s="75"/>
      <c r="NU16" s="75"/>
      <c r="NV16" s="75"/>
      <c r="NW16" s="75"/>
      <c r="NX16" s="75"/>
      <c r="NY16" s="75"/>
      <c r="NZ16" s="75"/>
      <c r="OA16" s="75"/>
      <c r="OB16" s="75"/>
      <c r="OC16" s="75"/>
      <c r="OD16" s="75"/>
      <c r="OE16" s="75"/>
      <c r="OF16" s="75"/>
      <c r="OG16" s="75"/>
      <c r="OH16" s="75"/>
      <c r="OI16" s="75"/>
      <c r="OJ16" s="75"/>
      <c r="OK16" s="75"/>
      <c r="OL16" s="75"/>
      <c r="OM16" s="75"/>
      <c r="ON16" s="75"/>
      <c r="OO16" s="75"/>
      <c r="OP16" s="75"/>
      <c r="OQ16" s="75"/>
      <c r="OR16" s="75"/>
      <c r="OS16" s="75"/>
      <c r="OT16" s="75"/>
      <c r="OU16" s="75"/>
      <c r="OV16" s="75"/>
      <c r="OW16" s="75"/>
      <c r="OX16" s="75"/>
      <c r="OY16" s="75"/>
      <c r="OZ16" s="75"/>
      <c r="PA16" s="75"/>
      <c r="PB16" s="75"/>
      <c r="PC16" s="75"/>
      <c r="PD16" s="75"/>
      <c r="PE16" s="75"/>
      <c r="PF16" s="75"/>
      <c r="PG16" s="75"/>
      <c r="PH16" s="75"/>
      <c r="PI16" s="75"/>
      <c r="PJ16" s="75"/>
      <c r="PK16" s="75"/>
      <c r="PL16" s="75"/>
      <c r="PM16" s="75"/>
      <c r="PN16" s="75"/>
      <c r="PO16" s="75"/>
      <c r="PP16" s="75"/>
      <c r="PQ16" s="75"/>
      <c r="PR16" s="75"/>
      <c r="PS16" s="75"/>
      <c r="PT16" s="75"/>
      <c r="PU16" s="75"/>
      <c r="PV16" s="75"/>
      <c r="PW16" s="75"/>
      <c r="PX16" s="75"/>
      <c r="PY16" s="75"/>
      <c r="PZ16" s="75"/>
      <c r="QA16" s="75"/>
      <c r="QB16" s="75"/>
      <c r="QC16" s="75"/>
      <c r="QD16" s="75"/>
      <c r="QE16" s="75"/>
      <c r="QF16" s="75"/>
      <c r="QG16" s="75"/>
      <c r="QH16" s="75"/>
      <c r="QI16" s="75"/>
      <c r="QJ16" s="75"/>
      <c r="QK16" s="75"/>
      <c r="QL16" s="75"/>
      <c r="QM16" s="75"/>
      <c r="QN16" s="75"/>
      <c r="QO16" s="75"/>
      <c r="QP16" s="75"/>
      <c r="QQ16" s="75"/>
      <c r="QR16" s="75"/>
      <c r="QS16" s="75"/>
      <c r="QT16" s="75"/>
      <c r="QU16" s="75"/>
      <c r="QV16" s="75"/>
      <c r="QW16" s="75"/>
      <c r="QX16" s="75"/>
      <c r="QY16" s="75"/>
      <c r="QZ16" s="75"/>
      <c r="RA16" s="75"/>
      <c r="RB16" s="75"/>
      <c r="RC16" s="75"/>
      <c r="RD16" s="75"/>
      <c r="RE16" s="75"/>
      <c r="RF16" s="75"/>
      <c r="RG16" s="75"/>
      <c r="RH16" s="75"/>
      <c r="RI16" s="75"/>
      <c r="RJ16" s="75"/>
      <c r="RK16" s="75"/>
      <c r="RL16" s="75"/>
      <c r="RM16" s="75"/>
      <c r="RN16" s="75"/>
      <c r="RO16" s="75"/>
      <c r="RP16" s="75"/>
      <c r="RQ16" s="75"/>
      <c r="RR16" s="75"/>
      <c r="RS16" s="75"/>
      <c r="RT16" s="75"/>
      <c r="RU16" s="75"/>
      <c r="RV16" s="75"/>
      <c r="RW16" s="75"/>
      <c r="RX16" s="75"/>
      <c r="RY16" s="75"/>
      <c r="RZ16" s="75"/>
      <c r="SA16" s="75"/>
      <c r="SB16" s="75"/>
      <c r="SC16" s="75"/>
      <c r="SD16" s="75"/>
      <c r="SE16" s="75"/>
      <c r="SF16" s="75"/>
      <c r="SG16" s="75"/>
      <c r="SH16" s="75"/>
      <c r="SI16" s="75"/>
      <c r="SJ16" s="75"/>
      <c r="SK16" s="75"/>
      <c r="SL16" s="75"/>
      <c r="SM16" s="75"/>
      <c r="SN16" s="75"/>
      <c r="SO16" s="75"/>
      <c r="SP16" s="75"/>
      <c r="SQ16" s="75"/>
      <c r="SR16" s="75"/>
      <c r="SS16" s="75"/>
      <c r="ST16" s="75"/>
      <c r="SU16" s="75"/>
      <c r="SV16" s="75"/>
      <c r="SW16" s="75"/>
      <c r="SX16" s="75"/>
      <c r="SY16" s="75"/>
      <c r="SZ16" s="75"/>
      <c r="TA16" s="75"/>
      <c r="TB16" s="75"/>
      <c r="TC16" s="75"/>
      <c r="TD16" s="75"/>
      <c r="TE16" s="75"/>
      <c r="TF16" s="75"/>
      <c r="TG16" s="75"/>
      <c r="TH16" s="75"/>
      <c r="TI16" s="75"/>
      <c r="TJ16" s="75"/>
      <c r="TK16" s="75"/>
      <c r="TL16" s="75"/>
      <c r="TM16" s="75"/>
      <c r="TN16" s="75"/>
      <c r="TO16" s="75"/>
      <c r="TP16" s="75"/>
      <c r="TQ16" s="75"/>
      <c r="TR16" s="75"/>
      <c r="TS16" s="75"/>
      <c r="TT16" s="75"/>
      <c r="TU16" s="75"/>
      <c r="TV16" s="75"/>
      <c r="TW16" s="75"/>
      <c r="TX16" s="75"/>
      <c r="TY16" s="75"/>
      <c r="TZ16" s="75"/>
      <c r="UA16" s="75"/>
      <c r="UB16" s="75"/>
      <c r="UC16" s="75"/>
      <c r="UD16" s="75"/>
      <c r="UE16" s="75"/>
      <c r="UF16" s="75"/>
      <c r="UG16" s="75"/>
      <c r="UH16" s="75"/>
      <c r="UI16" s="75"/>
      <c r="UJ16" s="75"/>
      <c r="UK16" s="75"/>
      <c r="UL16" s="75"/>
      <c r="UM16" s="75"/>
      <c r="UN16" s="75"/>
      <c r="UO16" s="75"/>
      <c r="UP16" s="75"/>
      <c r="UQ16" s="75"/>
      <c r="UR16" s="75"/>
      <c r="US16" s="75"/>
      <c r="UT16" s="75"/>
      <c r="UU16" s="75"/>
      <c r="UV16" s="75"/>
      <c r="UW16" s="75"/>
      <c r="UX16" s="75"/>
      <c r="UY16" s="75"/>
      <c r="UZ16" s="75"/>
      <c r="VA16" s="75"/>
      <c r="VB16" s="75"/>
      <c r="VC16" s="75"/>
      <c r="VD16" s="75"/>
      <c r="VE16" s="75"/>
      <c r="VF16" s="75"/>
      <c r="VG16" s="75"/>
      <c r="VH16" s="75"/>
      <c r="VI16" s="75"/>
      <c r="VJ16" s="75"/>
      <c r="VK16" s="75"/>
      <c r="VL16" s="75"/>
      <c r="VM16" s="75"/>
      <c r="VN16" s="75"/>
      <c r="VO16" s="75"/>
      <c r="VP16" s="75"/>
      <c r="VQ16" s="75"/>
      <c r="VR16" s="75"/>
      <c r="VS16" s="75"/>
      <c r="VT16" s="75"/>
      <c r="VU16" s="75"/>
      <c r="VV16" s="75"/>
      <c r="VW16" s="75"/>
      <c r="VX16" s="75"/>
      <c r="VY16" s="75"/>
      <c r="VZ16" s="75"/>
      <c r="WA16" s="75"/>
      <c r="WB16" s="75"/>
      <c r="WC16" s="75"/>
      <c r="WD16" s="75"/>
      <c r="WE16" s="75"/>
      <c r="WF16" s="75"/>
      <c r="WG16" s="75"/>
      <c r="WH16" s="75"/>
      <c r="WI16" s="75"/>
      <c r="WJ16" s="75"/>
      <c r="WK16" s="75"/>
      <c r="WL16" s="75"/>
      <c r="WM16" s="75"/>
      <c r="WN16" s="75"/>
      <c r="WO16" s="75"/>
      <c r="WP16" s="75"/>
      <c r="WQ16" s="75"/>
      <c r="WR16" s="75"/>
      <c r="WS16" s="75"/>
      <c r="WT16" s="75"/>
      <c r="WU16" s="75"/>
      <c r="WV16" s="75"/>
      <c r="WW16" s="75"/>
      <c r="WX16" s="75"/>
      <c r="WY16" s="75"/>
      <c r="WZ16" s="75"/>
      <c r="XA16" s="75"/>
      <c r="XB16" s="75"/>
      <c r="XC16" s="75"/>
      <c r="XD16" s="75"/>
      <c r="XE16" s="75"/>
      <c r="XF16" s="75"/>
      <c r="XG16" s="75"/>
      <c r="XH16" s="75"/>
      <c r="XI16" s="75"/>
      <c r="XJ16" s="75"/>
      <c r="XK16" s="75"/>
      <c r="XL16" s="75"/>
      <c r="XM16" s="75"/>
      <c r="XN16" s="75"/>
      <c r="XO16" s="75"/>
      <c r="XP16" s="75"/>
      <c r="XQ16" s="75"/>
      <c r="XR16" s="75"/>
      <c r="XS16" s="75"/>
      <c r="XT16" s="75"/>
      <c r="XU16" s="75"/>
      <c r="XV16" s="75"/>
      <c r="XW16" s="75"/>
      <c r="XX16" s="75"/>
      <c r="XY16" s="75"/>
      <c r="XZ16" s="75"/>
      <c r="YA16" s="75"/>
      <c r="YB16" s="75"/>
      <c r="YC16" s="75"/>
      <c r="YD16" s="75"/>
      <c r="YE16" s="75"/>
      <c r="YF16" s="75"/>
      <c r="YG16" s="75"/>
      <c r="YH16" s="75"/>
      <c r="YI16" s="75"/>
      <c r="YJ16" s="75"/>
      <c r="YK16" s="75"/>
      <c r="YL16" s="75"/>
      <c r="YM16" s="75"/>
      <c r="YN16" s="75"/>
      <c r="YO16" s="75"/>
      <c r="YP16" s="75"/>
      <c r="YQ16" s="75"/>
      <c r="YR16" s="75"/>
      <c r="YS16" s="75"/>
      <c r="YT16" s="75"/>
      <c r="YU16" s="75"/>
      <c r="YV16" s="75"/>
      <c r="YW16" s="75"/>
      <c r="YX16" s="75"/>
      <c r="YY16" s="75"/>
      <c r="YZ16" s="75"/>
      <c r="ZA16" s="75"/>
      <c r="ZB16" s="75"/>
      <c r="ZC16" s="75"/>
      <c r="ZD16" s="75"/>
      <c r="ZE16" s="75"/>
      <c r="ZF16" s="75"/>
      <c r="ZG16" s="75"/>
      <c r="ZH16" s="75"/>
      <c r="ZI16" s="75"/>
      <c r="ZJ16" s="75"/>
      <c r="ZK16" s="75"/>
      <c r="ZL16" s="75"/>
      <c r="ZM16" s="75"/>
      <c r="ZN16" s="75"/>
      <c r="ZO16" s="75"/>
      <c r="ZP16" s="75"/>
      <c r="ZQ16" s="75"/>
      <c r="ZR16" s="75"/>
      <c r="ZS16" s="75"/>
      <c r="ZT16" s="75"/>
      <c r="ZU16" s="75"/>
      <c r="ZV16" s="75"/>
      <c r="ZW16" s="75"/>
      <c r="ZX16" s="75"/>
      <c r="ZY16" s="75"/>
      <c r="ZZ16" s="75"/>
      <c r="AAA16" s="75"/>
      <c r="AAB16" s="75"/>
      <c r="AAC16" s="75"/>
      <c r="AAD16" s="75"/>
      <c r="AAE16" s="75"/>
      <c r="AAF16" s="75"/>
      <c r="AAG16" s="75"/>
      <c r="AAH16" s="75"/>
      <c r="AAI16" s="75"/>
      <c r="AAJ16" s="75"/>
      <c r="AAK16" s="75"/>
      <c r="AAL16" s="75"/>
      <c r="AAM16" s="75"/>
      <c r="AAN16" s="75"/>
      <c r="AAO16" s="75"/>
      <c r="AAP16" s="75"/>
      <c r="AAQ16" s="75"/>
      <c r="AAR16" s="75"/>
      <c r="AAS16" s="75"/>
      <c r="AAT16" s="75"/>
      <c r="AAU16" s="75"/>
      <c r="AAV16" s="75"/>
      <c r="AAW16" s="75"/>
      <c r="AAX16" s="75"/>
      <c r="AAY16" s="75"/>
      <c r="AAZ16" s="75"/>
      <c r="ABA16" s="75"/>
      <c r="ABB16" s="75"/>
      <c r="ABC16" s="75"/>
      <c r="ABD16" s="75"/>
      <c r="ABE16" s="75"/>
      <c r="ABF16" s="75"/>
      <c r="ABG16" s="75"/>
      <c r="ABH16" s="75"/>
      <c r="ABI16" s="75"/>
      <c r="ABJ16" s="75"/>
      <c r="ABK16" s="75"/>
      <c r="ABL16" s="75"/>
      <c r="ABM16" s="75"/>
      <c r="ABN16" s="75"/>
      <c r="ABO16" s="75"/>
      <c r="ABP16" s="75"/>
      <c r="ABQ16" s="75"/>
      <c r="ABR16" s="75"/>
      <c r="ABS16" s="75"/>
      <c r="ABT16" s="75"/>
      <c r="ABU16" s="75"/>
      <c r="ABV16" s="75"/>
      <c r="ABW16" s="75"/>
      <c r="ABX16" s="75"/>
      <c r="ABY16" s="75"/>
      <c r="ABZ16" s="75"/>
      <c r="ACA16" s="75"/>
      <c r="ACB16" s="75"/>
      <c r="ACC16" s="75"/>
      <c r="ACD16" s="75"/>
      <c r="ACE16" s="75"/>
      <c r="ACF16" s="75"/>
      <c r="ACG16" s="75"/>
      <c r="ACH16" s="75"/>
      <c r="ACI16" s="75"/>
      <c r="ACJ16" s="75"/>
      <c r="ACK16" s="75"/>
      <c r="ACL16" s="75"/>
      <c r="ACM16" s="75"/>
      <c r="ACN16" s="75"/>
      <c r="ACO16" s="75"/>
      <c r="ACP16" s="75"/>
      <c r="ACQ16" s="75"/>
      <c r="ACR16" s="75"/>
      <c r="ACS16" s="75"/>
      <c r="ACT16" s="75"/>
      <c r="ACU16" s="75"/>
      <c r="ACV16" s="75"/>
      <c r="ACW16" s="75"/>
      <c r="ACX16" s="75"/>
      <c r="ACY16" s="75"/>
      <c r="ACZ16" s="75"/>
      <c r="ADA16" s="75"/>
      <c r="ADB16" s="75"/>
      <c r="ADC16" s="75"/>
      <c r="ADD16" s="75"/>
      <c r="ADE16" s="75"/>
      <c r="ADF16" s="75"/>
      <c r="ADG16" s="75"/>
      <c r="ADH16" s="75"/>
      <c r="ADI16" s="75"/>
      <c r="ADJ16" s="75"/>
      <c r="ADK16" s="75"/>
      <c r="ADL16" s="75"/>
      <c r="ADM16" s="75"/>
      <c r="ADN16" s="75"/>
      <c r="ADO16" s="75"/>
      <c r="ADP16" s="75"/>
      <c r="ADQ16" s="75"/>
      <c r="ADR16" s="75"/>
      <c r="ADS16" s="75"/>
      <c r="ADT16" s="75"/>
      <c r="ADU16" s="75"/>
      <c r="ADV16" s="75"/>
      <c r="ADW16" s="75"/>
      <c r="ADX16" s="75"/>
      <c r="ADY16" s="75"/>
      <c r="ADZ16" s="75"/>
      <c r="AEA16" s="75"/>
      <c r="AEB16" s="75"/>
      <c r="AEC16" s="75"/>
      <c r="AED16" s="75"/>
      <c r="AEE16" s="75"/>
      <c r="AEF16" s="75"/>
      <c r="AEG16" s="75"/>
      <c r="AEH16" s="75"/>
      <c r="AEI16" s="75"/>
      <c r="AEJ16" s="75"/>
      <c r="AEK16" s="75"/>
      <c r="AEL16" s="75"/>
      <c r="AEM16" s="75"/>
      <c r="AEN16" s="75"/>
      <c r="AEO16" s="75"/>
      <c r="AEP16" s="75"/>
      <c r="AEQ16" s="75"/>
      <c r="AER16" s="75"/>
      <c r="AES16" s="75"/>
      <c r="AET16" s="75"/>
      <c r="AEU16" s="75"/>
      <c r="AEV16" s="75"/>
      <c r="AEW16" s="75"/>
      <c r="AEX16" s="75"/>
      <c r="AEY16" s="75"/>
      <c r="AEZ16" s="75"/>
      <c r="AFA16" s="75"/>
      <c r="AFB16" s="75"/>
      <c r="AFC16" s="75"/>
      <c r="AFD16" s="75"/>
      <c r="AFE16" s="75"/>
      <c r="AFF16" s="75"/>
      <c r="AFG16" s="75"/>
      <c r="AFH16" s="75"/>
      <c r="AFI16" s="75"/>
      <c r="AFJ16" s="75"/>
      <c r="AFK16" s="75"/>
      <c r="AFL16" s="75"/>
      <c r="AFM16" s="75"/>
      <c r="AFN16" s="75"/>
      <c r="AFO16" s="75"/>
      <c r="AFP16" s="75"/>
      <c r="AFQ16" s="75"/>
      <c r="AFR16" s="75"/>
      <c r="AFS16" s="75"/>
      <c r="AFT16" s="75"/>
      <c r="AFU16" s="75"/>
      <c r="AFV16" s="75"/>
      <c r="AFW16" s="75"/>
      <c r="AFX16" s="75"/>
      <c r="AFY16" s="75"/>
      <c r="AFZ16" s="75"/>
      <c r="AGA16" s="75"/>
      <c r="AGB16" s="75"/>
      <c r="AGC16" s="75"/>
      <c r="AGD16" s="75"/>
      <c r="AGE16" s="75"/>
    </row>
    <row r="17" spans="1:1139" s="80" customFormat="1">
      <c r="A17" s="62"/>
      <c r="B17" s="76">
        <v>45173</v>
      </c>
      <c r="C17" s="77">
        <f t="shared" si="8"/>
        <v>2</v>
      </c>
      <c r="D17" s="25">
        <v>12</v>
      </c>
      <c r="E17" s="78">
        <f>IF(B17=CONFIGURAÇÃO!$B$18,0,IF(B17=CONFIGURAÇÃO!$B$19,0,IF($C17=1,0,IF($C17=7,0,IF($D17&gt;8,8,$D17)))))</f>
        <v>8</v>
      </c>
      <c r="F17" s="78">
        <f>IF(B17=CONFIGURAÇÃO!$B$18,0,IF(B17=CONFIGURAÇÃO!$B$19,0,IF($C17=1,0,IF($C17=7,0,IF($D17&gt;8,$D17-$E17,0)))))</f>
        <v>4</v>
      </c>
      <c r="G17" s="78">
        <f>IF(B17=CONFIGURAÇÃO!$B$18,0,IF(B17=CONFIGURAÇÃO!$B$19,0,IF(C17=7,D17,0)))</f>
        <v>0</v>
      </c>
      <c r="H17" s="78">
        <f>IF(B17=CONFIGURAÇÃO!$B$18,0,IF(B17=CONFIGURAÇÃO!$B$19,0,IF(C17=1,D17,0)))</f>
        <v>0</v>
      </c>
      <c r="I17" s="78">
        <f>IF(B17=CONFIGURAÇÃO!$B$18,'BANCO DADOS '!D17,IF(B17=CONFIGURAÇÃO!$B$19,'BANCO DADOS '!D17,0))</f>
        <v>0</v>
      </c>
      <c r="J17" s="79">
        <f t="shared" si="22"/>
        <v>353.6</v>
      </c>
      <c r="K17" s="62"/>
      <c r="L17" s="76">
        <v>45173</v>
      </c>
      <c r="M17" s="77">
        <f t="shared" si="9"/>
        <v>2</v>
      </c>
      <c r="N17" s="25">
        <v>2</v>
      </c>
      <c r="O17" s="78">
        <f>IF(L17=CONFIGURAÇÃO!$B$18,0,IF(L17=CONFIGURAÇÃO!$B$19,0,IF($M17=1,0,IF($M17=7,0,IF($N17&gt;8,8,$N17)))))</f>
        <v>2</v>
      </c>
      <c r="P17" s="78">
        <f>IF(L17=CONFIGURAÇÃO!$B$18,0,IF(L17=CONFIGURAÇÃO!$B$19,0,IF($M17=1,0,IF($M17=7,0,IF($N17&gt;8,$N17-$O17,0)))))</f>
        <v>0</v>
      </c>
      <c r="Q17" s="78">
        <f>IF(L17=CONFIGURAÇÃO!$B$18,0,IF(L17=CONFIGURAÇÃO!$B$19,0,IF(M17=7,N17,0)))</f>
        <v>0</v>
      </c>
      <c r="R17" s="78">
        <f>IF(L17=CONFIGURAÇÃO!$B$18,0,IF(L17=CONFIGURAÇÃO!$B$19,0,IF(M17=1,N17,0)))</f>
        <v>0</v>
      </c>
      <c r="S17" s="78">
        <f>IF(L17=CONFIGURAÇÃO!$B$18,'BANCO DADOS '!N17,IF(L17=CONFIGURAÇÃO!$B$19,'BANCO DADOS '!N17,0))</f>
        <v>0</v>
      </c>
      <c r="T17" s="79">
        <f t="shared" si="10"/>
        <v>55.8</v>
      </c>
      <c r="U17" s="62"/>
      <c r="V17" s="76">
        <v>45173</v>
      </c>
      <c r="W17" s="77">
        <f t="shared" si="11"/>
        <v>2</v>
      </c>
      <c r="X17" s="25">
        <v>4</v>
      </c>
      <c r="Y17" s="78">
        <f>IF(V17=CONFIGURAÇÃO!$B$18,0,IF(V17=CONFIGURAÇÃO!$B$19,0,IF(W$14=1,0,IF($X17=7,0,IF($X17&gt;8,8,$X17)))))</f>
        <v>4</v>
      </c>
      <c r="Z17" s="78">
        <f>IF(V17=CONFIGURAÇÃO!$B$18,0,IF(V17=CONFIGURAÇÃO!$B$19,0,IF($C17=1,0,IF($W17=7,0,IF($X17&gt;8,$X17-$Y17,0)))))</f>
        <v>0</v>
      </c>
      <c r="AA17" s="78">
        <f>IF(V17=CONFIGURAÇÃO!$B$18,0,IF(V17=CONFIGURAÇÃO!$B$19,0,IF(W17=7,X17,0)))</f>
        <v>0</v>
      </c>
      <c r="AB17" s="78">
        <f>IF(V17=CONFIGURAÇÃO!$B$18,0,IF(V17=CONFIGURAÇÃO!$B$19,0,IF(W17=1,X17,0)))</f>
        <v>0</v>
      </c>
      <c r="AC17" s="78">
        <f>IF(V17=CONFIGURAÇÃO!$B$18,'BANCO DADOS '!X17,IF(V17=CONFIGURAÇÃO!$B$19,'BANCO DADOS '!X17,0))</f>
        <v>0</v>
      </c>
      <c r="AD17" s="79">
        <f t="shared" si="12"/>
        <v>111.6</v>
      </c>
      <c r="AE17" s="62"/>
      <c r="AF17" s="76">
        <v>45173</v>
      </c>
      <c r="AG17" s="77">
        <f t="shared" si="13"/>
        <v>2</v>
      </c>
      <c r="AH17" s="25">
        <v>8</v>
      </c>
      <c r="AI17" s="78">
        <f>IF(AF17=CONFIGURAÇÃO!$B$18,0,IF(AF17=CONFIGURAÇÃO!$B$19,0,IF($AG17=1,0,IF($AG17=7,0,IF($AH17&gt;8,8,$AH17)))))</f>
        <v>8</v>
      </c>
      <c r="AJ17" s="78">
        <f>IF(AF17=CONFIGURAÇÃO!$B$18,0,IF(AF17=CONFIGURAÇÃO!$B$19,0,IF($AG17=1,0,IF($AG17=7,0,IF($AH17&gt;8,$AH17-$AI17,0)))))</f>
        <v>0</v>
      </c>
      <c r="AK17" s="78">
        <f>IF(AF17=CONFIGURAÇÃO!$B$18,0,IF(AF17=CONFIGURAÇÃO!$B$19,0,IF(AG17=7,AH17,0)))</f>
        <v>0</v>
      </c>
      <c r="AL17" s="78">
        <f>IF(AF17=CONFIGURAÇÃO!$B$18,0,IF(AF17=CONFIGURAÇÃO!$B$19,0,IF(AG17=1,AH17,0)))</f>
        <v>0</v>
      </c>
      <c r="AM17" s="78">
        <f>IF(AF17=CONFIGURAÇÃO!$B$18,'BANCO DADOS '!AH17,IF(AF17=CONFIGURAÇÃO!$B$19,'BANCO DADOS '!AH17,0))</f>
        <v>0</v>
      </c>
      <c r="AN17" s="79">
        <f t="shared" si="14"/>
        <v>223.2</v>
      </c>
      <c r="AO17" s="62"/>
      <c r="AP17" s="76">
        <v>45173</v>
      </c>
      <c r="AQ17" s="77">
        <f t="shared" si="15"/>
        <v>2</v>
      </c>
      <c r="AR17" s="25">
        <v>8</v>
      </c>
      <c r="AS17" s="78">
        <f>IF(AP17=CONFIGURAÇÃO!$B$18,0,IF(AP17=CONFIGURAÇÃO!$B$19,0,IF($AQ17=1,0,IF($AQ17=7,0,IF($AR17&gt;8,8,$AR17)))))</f>
        <v>8</v>
      </c>
      <c r="AT17" s="78">
        <f>IF(AP17=CONFIGURAÇÃO!$B$18,0,IF(AP17=CONFIGURAÇÃO!$B$19,0,IF($AQ17=1,0,IF($AQ17=7,0,IF($AR17&gt;8,$AR17-$AS17,0)))))</f>
        <v>0</v>
      </c>
      <c r="AU17" s="78">
        <f>IF(AP17=CONFIGURAÇÃO!$B$18,0,IF(AP17=CONFIGURAÇÃO!$B$19,0,IF(AQ17=7,AR17,0)))</f>
        <v>0</v>
      </c>
      <c r="AV17" s="78">
        <f>IF(AP17=CONFIGURAÇÃO!$B$18,0,IF(AP17=CONFIGURAÇÃO!$B$19,0,IF(AQ17=1,AR17,0)))</f>
        <v>0</v>
      </c>
      <c r="AW17" s="78">
        <f>IF(AP17=CONFIGURAÇÃO!$B$18,'BANCO DADOS '!AR17,IF(AP17=CONFIGURAÇÃO!$B$19,'BANCO DADOS '!AR17,0))</f>
        <v>0</v>
      </c>
      <c r="AX17" s="79">
        <f t="shared" si="16"/>
        <v>223.2</v>
      </c>
      <c r="AY17" s="62"/>
      <c r="AZ17" s="76">
        <v>45173</v>
      </c>
      <c r="BA17" s="77">
        <f t="shared" si="17"/>
        <v>2</v>
      </c>
      <c r="BB17" s="25">
        <v>0</v>
      </c>
      <c r="BC17" s="78">
        <f>IF(AZ17=CONFIGURAÇÃO!$B$18,0,IF(AZ17=CONFIGURAÇÃO!$B$19,0,IF($BA17=1,0,IF($BA17=7,0,IF($BB17&gt;8,8,BB17)))))</f>
        <v>0</v>
      </c>
      <c r="BD17" s="78">
        <f>IF(AZ17=CONFIGURAÇÃO!$B$18,0,IF(AZ17=CONFIGURAÇÃO!$B$19,0,IF($BA17=1,0,IF($BA17=7,0,IF($BB17&gt;8,$BB17-$BC17,0)))))</f>
        <v>0</v>
      </c>
      <c r="BE17" s="78">
        <f>IF(AZ17=CONFIGURAÇÃO!$B$18,0,IF(AZ17=CONFIGURAÇÃO!$B$19,0,IF(BA17=7,BB17,0)))</f>
        <v>0</v>
      </c>
      <c r="BF17" s="78">
        <f>IF(AZ17=CONFIGURAÇÃO!$B$18,0,IF(AZ17=CONFIGURAÇÃO!$B$19,0,IF(BA17=1,BB17,0)))</f>
        <v>0</v>
      </c>
      <c r="BG17" s="78">
        <f>IF(AZ17=CONFIGURAÇÃO!$B$18,'BANCO DADOS '!BB17,IF(AZ17=CONFIGURAÇÃO!$B$19,'BANCO DADOS '!BB17,0))</f>
        <v>0</v>
      </c>
      <c r="BH17" s="79">
        <f t="shared" si="18"/>
        <v>0</v>
      </c>
      <c r="BI17" s="62"/>
      <c r="BJ17" s="76">
        <v>45173</v>
      </c>
      <c r="BK17" s="77">
        <f t="shared" si="19"/>
        <v>2</v>
      </c>
      <c r="BL17" s="25">
        <v>8</v>
      </c>
      <c r="BM17" s="78">
        <f>IF(BJ17=CONFIGURAÇÃO!$B$18,0,IF(BJ17=CONFIGURAÇÃO!$B$19,0,IF($BK17=1,0,IF($BK17=7,0,IF($BL17&gt;8,8,$BL17)))))</f>
        <v>8</v>
      </c>
      <c r="BN17" s="78">
        <f>IF(BJ17=CONFIGURAÇÃO!$B$18,0,IF(BJ17=CONFIGURAÇÃO!$B$19,0,IF($BK17=1,0,IF($BK17=7,0,IF($BL17&gt;8,$BL17-$BM17,0)))))</f>
        <v>0</v>
      </c>
      <c r="BO17" s="78">
        <f>IF(BJ17=CONFIGURAÇÃO!$B$18,0,IF(BJ17=CONFIGURAÇÃO!$B$19,0,IF(BK17=7,BL17,0)))</f>
        <v>0</v>
      </c>
      <c r="BP17" s="78">
        <f>IF(BJ17=CONFIGURAÇÃO!$B$18,0,IF(BJ17=CONFIGURAÇÃO!$B$19,0,IF(BK17=1,BL17,0)))</f>
        <v>0</v>
      </c>
      <c r="BQ17" s="78">
        <f>IF(BJ17=CONFIGURAÇÃO!$B$18,'BANCO DADOS '!BL17,IF(BJ17=CONFIGURAÇÃO!$B$19,'BANCO DADOS '!BL17,0))</f>
        <v>0</v>
      </c>
      <c r="BR17" s="79">
        <f t="shared" si="20"/>
        <v>223.2</v>
      </c>
      <c r="BS17" s="62"/>
      <c r="BT17" s="76">
        <v>45173</v>
      </c>
      <c r="BU17" s="77">
        <f t="shared" si="21"/>
        <v>2</v>
      </c>
      <c r="BV17" s="25">
        <v>0</v>
      </c>
      <c r="BW17" s="78">
        <f>IF(BT17=CONFIGURAÇÃO!$B$18,0,IF(BT17=CONFIGURAÇÃO!$BV$19,0,IF($BU17=1,0,IF($BU17=7,0,IF($BV17&gt;8,8,$BV17)))))</f>
        <v>0</v>
      </c>
      <c r="BX17" s="78">
        <f>IF(BT17=CONFIGURAÇÃO!$B$18,0,IF(BT17=CONFIGURAÇÃO!$B$19,0,IF($BU17=1,0,IF($BU17=7,0,IF($BV17&gt;8,$BV17-$BM17,0)))))</f>
        <v>0</v>
      </c>
      <c r="BY17" s="78">
        <f>IF(BT17=CONFIGURAÇÃO!$B$18,0,IF(BT17=CONFIGURAÇÃO!$B$19,0,IF(BU17=7,BV17,0)))</f>
        <v>0</v>
      </c>
      <c r="BZ17" s="78">
        <f>IF(BT17=CONFIGURAÇÃO!$B$18,0,IF(BT17=CONFIGURAÇÃO!$B$19,0,IF(BU17=1,BV17,0)))</f>
        <v>0</v>
      </c>
      <c r="CA17" s="78">
        <f>IF(BT17=CONFIGURAÇÃO!$B$18,'BANCO DADOS '!BV17,IF(BT17=CONFIGURAÇÃO!$B$19,'BANCO DADOS '!BV17,0))</f>
        <v>0</v>
      </c>
      <c r="CB17" s="79">
        <f t="shared" si="7"/>
        <v>0</v>
      </c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75"/>
      <c r="GJ17" s="75"/>
      <c r="GK17" s="75"/>
      <c r="GL17" s="75"/>
      <c r="GM17" s="75"/>
      <c r="GN17" s="75"/>
      <c r="GO17" s="75"/>
      <c r="GP17" s="75"/>
      <c r="GQ17" s="75"/>
      <c r="GR17" s="75"/>
      <c r="GS17" s="75"/>
      <c r="GT17" s="75"/>
      <c r="GU17" s="75"/>
      <c r="GV17" s="75"/>
      <c r="GW17" s="75"/>
      <c r="GX17" s="75"/>
      <c r="GY17" s="75"/>
      <c r="GZ17" s="75"/>
      <c r="HA17" s="75"/>
      <c r="HB17" s="75"/>
      <c r="HC17" s="75"/>
      <c r="HD17" s="75"/>
      <c r="HE17" s="75"/>
      <c r="HF17" s="75"/>
      <c r="HG17" s="75"/>
      <c r="HH17" s="75"/>
      <c r="HI17" s="75"/>
      <c r="HJ17" s="75"/>
      <c r="HK17" s="75"/>
      <c r="HL17" s="75"/>
      <c r="HM17" s="75"/>
      <c r="HN17" s="75"/>
      <c r="HO17" s="75"/>
      <c r="HP17" s="75"/>
      <c r="HQ17" s="75"/>
      <c r="HR17" s="75"/>
      <c r="HS17" s="75"/>
      <c r="HT17" s="75"/>
      <c r="HU17" s="75"/>
      <c r="HV17" s="75"/>
      <c r="HW17" s="75"/>
      <c r="HX17" s="75"/>
      <c r="HY17" s="75"/>
      <c r="HZ17" s="75"/>
      <c r="IA17" s="75"/>
      <c r="IB17" s="75"/>
      <c r="IC17" s="75"/>
      <c r="ID17" s="75"/>
      <c r="IE17" s="75"/>
      <c r="IF17" s="75"/>
      <c r="IG17" s="75"/>
      <c r="IH17" s="75"/>
      <c r="II17" s="75"/>
      <c r="IJ17" s="75"/>
      <c r="IK17" s="75"/>
      <c r="IL17" s="75"/>
      <c r="IM17" s="75"/>
      <c r="IN17" s="75"/>
      <c r="IO17" s="75"/>
      <c r="IP17" s="75"/>
      <c r="IQ17" s="75"/>
      <c r="IR17" s="75"/>
      <c r="IS17" s="75"/>
      <c r="IT17" s="75"/>
      <c r="IU17" s="75"/>
      <c r="IV17" s="75"/>
      <c r="IW17" s="75"/>
      <c r="IX17" s="75"/>
      <c r="IY17" s="75"/>
      <c r="IZ17" s="75"/>
      <c r="JA17" s="75"/>
      <c r="JB17" s="75"/>
      <c r="JC17" s="75"/>
      <c r="JD17" s="75"/>
      <c r="JE17" s="75"/>
      <c r="JF17" s="75"/>
      <c r="JG17" s="75"/>
      <c r="JH17" s="75"/>
      <c r="JI17" s="75"/>
      <c r="JJ17" s="75"/>
      <c r="JK17" s="75"/>
      <c r="JL17" s="75"/>
      <c r="JM17" s="75"/>
      <c r="JN17" s="75"/>
      <c r="JO17" s="75"/>
      <c r="JP17" s="75"/>
      <c r="JQ17" s="75"/>
      <c r="JR17" s="75"/>
      <c r="JS17" s="75"/>
      <c r="JT17" s="75"/>
      <c r="JU17" s="75"/>
      <c r="JV17" s="75"/>
      <c r="JW17" s="75"/>
      <c r="JX17" s="75"/>
      <c r="JY17" s="75"/>
      <c r="JZ17" s="75"/>
      <c r="KA17" s="75"/>
      <c r="KB17" s="75"/>
      <c r="KC17" s="75"/>
      <c r="KD17" s="75"/>
      <c r="KE17" s="75"/>
      <c r="KF17" s="75"/>
      <c r="KG17" s="75"/>
      <c r="KH17" s="75"/>
      <c r="KI17" s="75"/>
      <c r="KJ17" s="75"/>
      <c r="KK17" s="75"/>
      <c r="KL17" s="75"/>
      <c r="KM17" s="75"/>
      <c r="KN17" s="75"/>
      <c r="KO17" s="75"/>
      <c r="KP17" s="75"/>
      <c r="KQ17" s="75"/>
      <c r="KR17" s="75"/>
      <c r="KS17" s="75"/>
      <c r="KT17" s="75"/>
      <c r="KU17" s="75"/>
      <c r="KV17" s="75"/>
      <c r="KW17" s="75"/>
      <c r="KX17" s="75"/>
      <c r="KY17" s="75"/>
      <c r="KZ17" s="75"/>
      <c r="LA17" s="75"/>
      <c r="LB17" s="75"/>
      <c r="LC17" s="75"/>
      <c r="LD17" s="75"/>
      <c r="LE17" s="75"/>
      <c r="LF17" s="75"/>
      <c r="LG17" s="75"/>
      <c r="LH17" s="75"/>
      <c r="LI17" s="75"/>
      <c r="LJ17" s="75"/>
      <c r="LK17" s="75"/>
      <c r="LL17" s="75"/>
      <c r="LM17" s="75"/>
      <c r="LN17" s="75"/>
      <c r="LO17" s="75"/>
      <c r="LP17" s="75"/>
      <c r="LQ17" s="75"/>
      <c r="LR17" s="75"/>
      <c r="LS17" s="75"/>
      <c r="LT17" s="75"/>
      <c r="LU17" s="75"/>
      <c r="LV17" s="75"/>
      <c r="LW17" s="75"/>
      <c r="LX17" s="75"/>
      <c r="LY17" s="75"/>
      <c r="LZ17" s="75"/>
      <c r="MA17" s="75"/>
      <c r="MB17" s="75"/>
      <c r="MC17" s="75"/>
      <c r="MD17" s="75"/>
      <c r="ME17" s="75"/>
      <c r="MF17" s="75"/>
      <c r="MG17" s="75"/>
      <c r="MH17" s="75"/>
      <c r="MI17" s="75"/>
      <c r="MJ17" s="75"/>
      <c r="MK17" s="75"/>
      <c r="ML17" s="75"/>
      <c r="MM17" s="75"/>
      <c r="MN17" s="75"/>
      <c r="MO17" s="75"/>
      <c r="MP17" s="75"/>
      <c r="MQ17" s="75"/>
      <c r="MR17" s="75"/>
      <c r="MS17" s="75"/>
      <c r="MT17" s="75"/>
      <c r="MU17" s="75"/>
      <c r="MV17" s="75"/>
      <c r="MW17" s="75"/>
      <c r="MX17" s="75"/>
      <c r="MY17" s="75"/>
      <c r="MZ17" s="75"/>
      <c r="NA17" s="75"/>
      <c r="NB17" s="75"/>
      <c r="NC17" s="75"/>
      <c r="ND17" s="75"/>
      <c r="NE17" s="75"/>
      <c r="NF17" s="75"/>
      <c r="NG17" s="75"/>
      <c r="NH17" s="75"/>
      <c r="NI17" s="75"/>
      <c r="NJ17" s="75"/>
      <c r="NK17" s="75"/>
      <c r="NL17" s="75"/>
      <c r="NM17" s="75"/>
      <c r="NN17" s="75"/>
      <c r="NO17" s="75"/>
      <c r="NP17" s="75"/>
      <c r="NQ17" s="75"/>
      <c r="NR17" s="75"/>
      <c r="NS17" s="75"/>
      <c r="NT17" s="75"/>
      <c r="NU17" s="75"/>
      <c r="NV17" s="75"/>
      <c r="NW17" s="75"/>
      <c r="NX17" s="75"/>
      <c r="NY17" s="75"/>
      <c r="NZ17" s="75"/>
      <c r="OA17" s="75"/>
      <c r="OB17" s="75"/>
      <c r="OC17" s="75"/>
      <c r="OD17" s="75"/>
      <c r="OE17" s="75"/>
      <c r="OF17" s="75"/>
      <c r="OG17" s="75"/>
      <c r="OH17" s="75"/>
      <c r="OI17" s="75"/>
      <c r="OJ17" s="75"/>
      <c r="OK17" s="75"/>
      <c r="OL17" s="75"/>
      <c r="OM17" s="75"/>
      <c r="ON17" s="75"/>
      <c r="OO17" s="75"/>
      <c r="OP17" s="75"/>
      <c r="OQ17" s="75"/>
      <c r="OR17" s="75"/>
      <c r="OS17" s="75"/>
      <c r="OT17" s="75"/>
      <c r="OU17" s="75"/>
      <c r="OV17" s="75"/>
      <c r="OW17" s="75"/>
      <c r="OX17" s="75"/>
      <c r="OY17" s="75"/>
      <c r="OZ17" s="75"/>
      <c r="PA17" s="75"/>
      <c r="PB17" s="75"/>
      <c r="PC17" s="75"/>
      <c r="PD17" s="75"/>
      <c r="PE17" s="75"/>
      <c r="PF17" s="75"/>
      <c r="PG17" s="75"/>
      <c r="PH17" s="75"/>
      <c r="PI17" s="75"/>
      <c r="PJ17" s="75"/>
      <c r="PK17" s="75"/>
      <c r="PL17" s="75"/>
      <c r="PM17" s="75"/>
      <c r="PN17" s="75"/>
      <c r="PO17" s="75"/>
      <c r="PP17" s="75"/>
      <c r="PQ17" s="75"/>
      <c r="PR17" s="75"/>
      <c r="PS17" s="75"/>
      <c r="PT17" s="75"/>
      <c r="PU17" s="75"/>
      <c r="PV17" s="75"/>
      <c r="PW17" s="75"/>
      <c r="PX17" s="75"/>
      <c r="PY17" s="75"/>
      <c r="PZ17" s="75"/>
      <c r="QA17" s="75"/>
      <c r="QB17" s="75"/>
      <c r="QC17" s="75"/>
      <c r="QD17" s="75"/>
      <c r="QE17" s="75"/>
      <c r="QF17" s="75"/>
      <c r="QG17" s="75"/>
      <c r="QH17" s="75"/>
      <c r="QI17" s="75"/>
      <c r="QJ17" s="75"/>
      <c r="QK17" s="75"/>
      <c r="QL17" s="75"/>
      <c r="QM17" s="75"/>
      <c r="QN17" s="75"/>
      <c r="QO17" s="75"/>
      <c r="QP17" s="75"/>
      <c r="QQ17" s="75"/>
      <c r="QR17" s="75"/>
      <c r="QS17" s="75"/>
      <c r="QT17" s="75"/>
      <c r="QU17" s="75"/>
      <c r="QV17" s="75"/>
      <c r="QW17" s="75"/>
      <c r="QX17" s="75"/>
      <c r="QY17" s="75"/>
      <c r="QZ17" s="75"/>
      <c r="RA17" s="75"/>
      <c r="RB17" s="75"/>
      <c r="RC17" s="75"/>
      <c r="RD17" s="75"/>
      <c r="RE17" s="75"/>
      <c r="RF17" s="75"/>
      <c r="RG17" s="75"/>
      <c r="RH17" s="75"/>
      <c r="RI17" s="75"/>
      <c r="RJ17" s="75"/>
      <c r="RK17" s="75"/>
      <c r="RL17" s="75"/>
      <c r="RM17" s="75"/>
      <c r="RN17" s="75"/>
      <c r="RO17" s="75"/>
      <c r="RP17" s="75"/>
      <c r="RQ17" s="75"/>
      <c r="RR17" s="75"/>
      <c r="RS17" s="75"/>
      <c r="RT17" s="75"/>
      <c r="RU17" s="75"/>
      <c r="RV17" s="75"/>
      <c r="RW17" s="75"/>
      <c r="RX17" s="75"/>
      <c r="RY17" s="75"/>
      <c r="RZ17" s="75"/>
      <c r="SA17" s="75"/>
      <c r="SB17" s="75"/>
      <c r="SC17" s="75"/>
      <c r="SD17" s="75"/>
      <c r="SE17" s="75"/>
      <c r="SF17" s="75"/>
      <c r="SG17" s="75"/>
      <c r="SH17" s="75"/>
      <c r="SI17" s="75"/>
      <c r="SJ17" s="75"/>
      <c r="SK17" s="75"/>
      <c r="SL17" s="75"/>
      <c r="SM17" s="75"/>
      <c r="SN17" s="75"/>
      <c r="SO17" s="75"/>
      <c r="SP17" s="75"/>
      <c r="SQ17" s="75"/>
      <c r="SR17" s="75"/>
      <c r="SS17" s="75"/>
      <c r="ST17" s="75"/>
      <c r="SU17" s="75"/>
      <c r="SV17" s="75"/>
      <c r="SW17" s="75"/>
      <c r="SX17" s="75"/>
      <c r="SY17" s="75"/>
      <c r="SZ17" s="75"/>
      <c r="TA17" s="75"/>
      <c r="TB17" s="75"/>
      <c r="TC17" s="75"/>
      <c r="TD17" s="75"/>
      <c r="TE17" s="75"/>
      <c r="TF17" s="75"/>
      <c r="TG17" s="75"/>
      <c r="TH17" s="75"/>
      <c r="TI17" s="75"/>
      <c r="TJ17" s="75"/>
      <c r="TK17" s="75"/>
      <c r="TL17" s="75"/>
      <c r="TM17" s="75"/>
      <c r="TN17" s="75"/>
      <c r="TO17" s="75"/>
      <c r="TP17" s="75"/>
      <c r="TQ17" s="75"/>
      <c r="TR17" s="75"/>
      <c r="TS17" s="75"/>
      <c r="TT17" s="75"/>
      <c r="TU17" s="75"/>
      <c r="TV17" s="75"/>
      <c r="TW17" s="75"/>
      <c r="TX17" s="75"/>
      <c r="TY17" s="75"/>
      <c r="TZ17" s="75"/>
      <c r="UA17" s="75"/>
      <c r="UB17" s="75"/>
      <c r="UC17" s="75"/>
      <c r="UD17" s="75"/>
      <c r="UE17" s="75"/>
      <c r="UF17" s="75"/>
      <c r="UG17" s="75"/>
      <c r="UH17" s="75"/>
      <c r="UI17" s="75"/>
      <c r="UJ17" s="75"/>
      <c r="UK17" s="75"/>
      <c r="UL17" s="75"/>
      <c r="UM17" s="75"/>
      <c r="UN17" s="75"/>
      <c r="UO17" s="75"/>
      <c r="UP17" s="75"/>
      <c r="UQ17" s="75"/>
      <c r="UR17" s="75"/>
      <c r="US17" s="75"/>
      <c r="UT17" s="75"/>
      <c r="UU17" s="75"/>
      <c r="UV17" s="75"/>
      <c r="UW17" s="75"/>
      <c r="UX17" s="75"/>
      <c r="UY17" s="75"/>
      <c r="UZ17" s="75"/>
      <c r="VA17" s="75"/>
      <c r="VB17" s="75"/>
      <c r="VC17" s="75"/>
      <c r="VD17" s="75"/>
      <c r="VE17" s="75"/>
      <c r="VF17" s="75"/>
      <c r="VG17" s="75"/>
      <c r="VH17" s="75"/>
      <c r="VI17" s="75"/>
      <c r="VJ17" s="75"/>
      <c r="VK17" s="75"/>
      <c r="VL17" s="75"/>
      <c r="VM17" s="75"/>
      <c r="VN17" s="75"/>
      <c r="VO17" s="75"/>
      <c r="VP17" s="75"/>
      <c r="VQ17" s="75"/>
      <c r="VR17" s="75"/>
      <c r="VS17" s="75"/>
      <c r="VT17" s="75"/>
      <c r="VU17" s="75"/>
      <c r="VV17" s="75"/>
      <c r="VW17" s="75"/>
      <c r="VX17" s="75"/>
      <c r="VY17" s="75"/>
      <c r="VZ17" s="75"/>
      <c r="WA17" s="75"/>
      <c r="WB17" s="75"/>
      <c r="WC17" s="75"/>
      <c r="WD17" s="75"/>
      <c r="WE17" s="75"/>
      <c r="WF17" s="75"/>
      <c r="WG17" s="75"/>
      <c r="WH17" s="75"/>
      <c r="WI17" s="75"/>
      <c r="WJ17" s="75"/>
      <c r="WK17" s="75"/>
      <c r="WL17" s="75"/>
      <c r="WM17" s="75"/>
      <c r="WN17" s="75"/>
      <c r="WO17" s="75"/>
      <c r="WP17" s="75"/>
      <c r="WQ17" s="75"/>
      <c r="WR17" s="75"/>
      <c r="WS17" s="75"/>
      <c r="WT17" s="75"/>
      <c r="WU17" s="75"/>
      <c r="WV17" s="75"/>
      <c r="WW17" s="75"/>
      <c r="WX17" s="75"/>
      <c r="WY17" s="75"/>
      <c r="WZ17" s="75"/>
      <c r="XA17" s="75"/>
      <c r="XB17" s="75"/>
      <c r="XC17" s="75"/>
      <c r="XD17" s="75"/>
      <c r="XE17" s="75"/>
      <c r="XF17" s="75"/>
      <c r="XG17" s="75"/>
      <c r="XH17" s="75"/>
      <c r="XI17" s="75"/>
      <c r="XJ17" s="75"/>
      <c r="XK17" s="75"/>
      <c r="XL17" s="75"/>
      <c r="XM17" s="75"/>
      <c r="XN17" s="75"/>
      <c r="XO17" s="75"/>
      <c r="XP17" s="75"/>
      <c r="XQ17" s="75"/>
      <c r="XR17" s="75"/>
      <c r="XS17" s="75"/>
      <c r="XT17" s="75"/>
      <c r="XU17" s="75"/>
      <c r="XV17" s="75"/>
      <c r="XW17" s="75"/>
      <c r="XX17" s="75"/>
      <c r="XY17" s="75"/>
      <c r="XZ17" s="75"/>
      <c r="YA17" s="75"/>
      <c r="YB17" s="75"/>
      <c r="YC17" s="75"/>
      <c r="YD17" s="75"/>
      <c r="YE17" s="75"/>
      <c r="YF17" s="75"/>
      <c r="YG17" s="75"/>
      <c r="YH17" s="75"/>
      <c r="YI17" s="75"/>
      <c r="YJ17" s="75"/>
      <c r="YK17" s="75"/>
      <c r="YL17" s="75"/>
      <c r="YM17" s="75"/>
      <c r="YN17" s="75"/>
      <c r="YO17" s="75"/>
      <c r="YP17" s="75"/>
      <c r="YQ17" s="75"/>
      <c r="YR17" s="75"/>
      <c r="YS17" s="75"/>
      <c r="YT17" s="75"/>
      <c r="YU17" s="75"/>
      <c r="YV17" s="75"/>
      <c r="YW17" s="75"/>
      <c r="YX17" s="75"/>
      <c r="YY17" s="75"/>
      <c r="YZ17" s="75"/>
      <c r="ZA17" s="75"/>
      <c r="ZB17" s="75"/>
      <c r="ZC17" s="75"/>
      <c r="ZD17" s="75"/>
      <c r="ZE17" s="75"/>
      <c r="ZF17" s="75"/>
      <c r="ZG17" s="75"/>
      <c r="ZH17" s="75"/>
      <c r="ZI17" s="75"/>
      <c r="ZJ17" s="75"/>
      <c r="ZK17" s="75"/>
      <c r="ZL17" s="75"/>
      <c r="ZM17" s="75"/>
      <c r="ZN17" s="75"/>
      <c r="ZO17" s="75"/>
      <c r="ZP17" s="75"/>
      <c r="ZQ17" s="75"/>
      <c r="ZR17" s="75"/>
      <c r="ZS17" s="75"/>
      <c r="ZT17" s="75"/>
      <c r="ZU17" s="75"/>
      <c r="ZV17" s="75"/>
      <c r="ZW17" s="75"/>
      <c r="ZX17" s="75"/>
      <c r="ZY17" s="75"/>
      <c r="ZZ17" s="75"/>
      <c r="AAA17" s="75"/>
      <c r="AAB17" s="75"/>
      <c r="AAC17" s="75"/>
      <c r="AAD17" s="75"/>
      <c r="AAE17" s="75"/>
      <c r="AAF17" s="75"/>
      <c r="AAG17" s="75"/>
      <c r="AAH17" s="75"/>
      <c r="AAI17" s="75"/>
      <c r="AAJ17" s="75"/>
      <c r="AAK17" s="75"/>
      <c r="AAL17" s="75"/>
      <c r="AAM17" s="75"/>
      <c r="AAN17" s="75"/>
      <c r="AAO17" s="75"/>
      <c r="AAP17" s="75"/>
      <c r="AAQ17" s="75"/>
      <c r="AAR17" s="75"/>
      <c r="AAS17" s="75"/>
      <c r="AAT17" s="75"/>
      <c r="AAU17" s="75"/>
      <c r="AAV17" s="75"/>
      <c r="AAW17" s="75"/>
      <c r="AAX17" s="75"/>
      <c r="AAY17" s="75"/>
      <c r="AAZ17" s="75"/>
      <c r="ABA17" s="75"/>
      <c r="ABB17" s="75"/>
      <c r="ABC17" s="75"/>
      <c r="ABD17" s="75"/>
      <c r="ABE17" s="75"/>
      <c r="ABF17" s="75"/>
      <c r="ABG17" s="75"/>
      <c r="ABH17" s="75"/>
      <c r="ABI17" s="75"/>
      <c r="ABJ17" s="75"/>
      <c r="ABK17" s="75"/>
      <c r="ABL17" s="75"/>
      <c r="ABM17" s="75"/>
      <c r="ABN17" s="75"/>
      <c r="ABO17" s="75"/>
      <c r="ABP17" s="75"/>
      <c r="ABQ17" s="75"/>
      <c r="ABR17" s="75"/>
      <c r="ABS17" s="75"/>
      <c r="ABT17" s="75"/>
      <c r="ABU17" s="75"/>
      <c r="ABV17" s="75"/>
      <c r="ABW17" s="75"/>
      <c r="ABX17" s="75"/>
      <c r="ABY17" s="75"/>
      <c r="ABZ17" s="75"/>
      <c r="ACA17" s="75"/>
      <c r="ACB17" s="75"/>
      <c r="ACC17" s="75"/>
      <c r="ACD17" s="75"/>
      <c r="ACE17" s="75"/>
      <c r="ACF17" s="75"/>
      <c r="ACG17" s="75"/>
      <c r="ACH17" s="75"/>
      <c r="ACI17" s="75"/>
      <c r="ACJ17" s="75"/>
      <c r="ACK17" s="75"/>
      <c r="ACL17" s="75"/>
      <c r="ACM17" s="75"/>
      <c r="ACN17" s="75"/>
      <c r="ACO17" s="75"/>
      <c r="ACP17" s="75"/>
      <c r="ACQ17" s="75"/>
      <c r="ACR17" s="75"/>
      <c r="ACS17" s="75"/>
      <c r="ACT17" s="75"/>
      <c r="ACU17" s="75"/>
      <c r="ACV17" s="75"/>
      <c r="ACW17" s="75"/>
      <c r="ACX17" s="75"/>
      <c r="ACY17" s="75"/>
      <c r="ACZ17" s="75"/>
      <c r="ADA17" s="75"/>
      <c r="ADB17" s="75"/>
      <c r="ADC17" s="75"/>
      <c r="ADD17" s="75"/>
      <c r="ADE17" s="75"/>
      <c r="ADF17" s="75"/>
      <c r="ADG17" s="75"/>
      <c r="ADH17" s="75"/>
      <c r="ADI17" s="75"/>
      <c r="ADJ17" s="75"/>
      <c r="ADK17" s="75"/>
      <c r="ADL17" s="75"/>
      <c r="ADM17" s="75"/>
      <c r="ADN17" s="75"/>
      <c r="ADO17" s="75"/>
      <c r="ADP17" s="75"/>
      <c r="ADQ17" s="75"/>
      <c r="ADR17" s="75"/>
      <c r="ADS17" s="75"/>
      <c r="ADT17" s="75"/>
      <c r="ADU17" s="75"/>
      <c r="ADV17" s="75"/>
      <c r="ADW17" s="75"/>
      <c r="ADX17" s="75"/>
      <c r="ADY17" s="75"/>
      <c r="ADZ17" s="75"/>
      <c r="AEA17" s="75"/>
      <c r="AEB17" s="75"/>
      <c r="AEC17" s="75"/>
      <c r="AED17" s="75"/>
      <c r="AEE17" s="75"/>
      <c r="AEF17" s="75"/>
      <c r="AEG17" s="75"/>
      <c r="AEH17" s="75"/>
      <c r="AEI17" s="75"/>
      <c r="AEJ17" s="75"/>
      <c r="AEK17" s="75"/>
      <c r="AEL17" s="75"/>
      <c r="AEM17" s="75"/>
      <c r="AEN17" s="75"/>
      <c r="AEO17" s="75"/>
      <c r="AEP17" s="75"/>
      <c r="AEQ17" s="75"/>
      <c r="AER17" s="75"/>
      <c r="AES17" s="75"/>
      <c r="AET17" s="75"/>
      <c r="AEU17" s="75"/>
      <c r="AEV17" s="75"/>
      <c r="AEW17" s="75"/>
      <c r="AEX17" s="75"/>
      <c r="AEY17" s="75"/>
      <c r="AEZ17" s="75"/>
      <c r="AFA17" s="75"/>
      <c r="AFB17" s="75"/>
      <c r="AFC17" s="75"/>
      <c r="AFD17" s="75"/>
      <c r="AFE17" s="75"/>
      <c r="AFF17" s="75"/>
      <c r="AFG17" s="75"/>
      <c r="AFH17" s="75"/>
      <c r="AFI17" s="75"/>
      <c r="AFJ17" s="75"/>
      <c r="AFK17" s="75"/>
      <c r="AFL17" s="75"/>
      <c r="AFM17" s="75"/>
      <c r="AFN17" s="75"/>
      <c r="AFO17" s="75"/>
      <c r="AFP17" s="75"/>
      <c r="AFQ17" s="75"/>
      <c r="AFR17" s="75"/>
      <c r="AFS17" s="75"/>
      <c r="AFT17" s="75"/>
      <c r="AFU17" s="75"/>
      <c r="AFV17" s="75"/>
      <c r="AFW17" s="75"/>
      <c r="AFX17" s="75"/>
      <c r="AFY17" s="75"/>
      <c r="AFZ17" s="75"/>
      <c r="AGA17" s="75"/>
      <c r="AGB17" s="75"/>
      <c r="AGC17" s="75"/>
      <c r="AGD17" s="75"/>
      <c r="AGE17" s="75"/>
    </row>
    <row r="18" spans="1:1139">
      <c r="B18" s="71">
        <v>45174</v>
      </c>
      <c r="C18" s="72">
        <f t="shared" si="8"/>
        <v>3</v>
      </c>
      <c r="D18" s="12">
        <v>0</v>
      </c>
      <c r="E18" s="73">
        <f>IF(B18=CONFIGURAÇÃO!$B$18,0,IF(B18=CONFIGURAÇÃO!$B$19,0,IF($C18=1,0,IF($C18=7,0,IF($D18&gt;8,8,$D18)))))</f>
        <v>0</v>
      </c>
      <c r="F18" s="73">
        <f>IF(B18=CONFIGURAÇÃO!$B$18,0,IF(B18=CONFIGURAÇÃO!$B$19,0,IF($C18=1,0,IF($C18=7,0,IF($D18&gt;8,$D18-$E18,0)))))</f>
        <v>0</v>
      </c>
      <c r="G18" s="73">
        <f>IF(B18=CONFIGURAÇÃO!$B$18,0,IF(B18=CONFIGURAÇÃO!$B$19,0,IF(C18=7,D18,0)))</f>
        <v>0</v>
      </c>
      <c r="H18" s="73">
        <f>IF(B18=CONFIGURAÇÃO!$B$18,0,IF(B18=CONFIGURAÇÃO!$B$19,0,IF(C18=1,D18,0)))</f>
        <v>0</v>
      </c>
      <c r="I18" s="73">
        <f>IF(B18=CONFIGURAÇÃO!$B$18,'BANCO DADOS '!D18,IF(B18=CONFIGURAÇÃO!$B$19,'BANCO DADOS '!D18,0))</f>
        <v>0</v>
      </c>
      <c r="J18" s="74">
        <f t="shared" si="22"/>
        <v>0</v>
      </c>
      <c r="L18" s="71">
        <v>45174</v>
      </c>
      <c r="M18" s="72">
        <f t="shared" si="9"/>
        <v>3</v>
      </c>
      <c r="N18" s="12">
        <v>8</v>
      </c>
      <c r="O18" s="73">
        <f>IF(L18=CONFIGURAÇÃO!$B$18,0,IF(L18=CONFIGURAÇÃO!$B$19,0,IF($M18=1,0,IF($M18=7,0,IF($N18&gt;8,8,$N18)))))</f>
        <v>8</v>
      </c>
      <c r="P18" s="73">
        <f>IF(L18=CONFIGURAÇÃO!$B$18,0,IF(L18=CONFIGURAÇÃO!$B$19,0,IF($M18=1,0,IF($M18=7,0,IF($N18&gt;8,$N18-$O18,0)))))</f>
        <v>0</v>
      </c>
      <c r="Q18" s="73">
        <f>IF(L18=CONFIGURAÇÃO!$B$18,0,IF(L18=CONFIGURAÇÃO!$B$19,0,IF(M18=7,N18,0)))</f>
        <v>0</v>
      </c>
      <c r="R18" s="73">
        <f>IF(L18=CONFIGURAÇÃO!$B$18,0,IF(L18=CONFIGURAÇÃO!$B$19,0,IF(M18=1,N18,0)))</f>
        <v>0</v>
      </c>
      <c r="S18" s="73">
        <f>IF(L18=CONFIGURAÇÃO!$B$18,'BANCO DADOS '!N18,IF(L18=CONFIGURAÇÃO!$B$19,'BANCO DADOS '!N18,0))</f>
        <v>0</v>
      </c>
      <c r="T18" s="74">
        <f t="shared" si="10"/>
        <v>223.2</v>
      </c>
      <c r="V18" s="71">
        <v>45174</v>
      </c>
      <c r="W18" s="72">
        <f t="shared" si="11"/>
        <v>3</v>
      </c>
      <c r="X18" s="12">
        <v>10</v>
      </c>
      <c r="Y18" s="73">
        <f>IF(V18=CONFIGURAÇÃO!$B$18,0,IF(V18=CONFIGURAÇÃO!$B$19,0,IF(W$14=1,0,IF($X18=7,0,IF($X18&gt;8,8,$X18)))))</f>
        <v>8</v>
      </c>
      <c r="Z18" s="73">
        <f>IF(V18=CONFIGURAÇÃO!$B$18,0,IF(V18=CONFIGURAÇÃO!$B$19,0,IF($C18=1,0,IF($W18=7,0,IF($X18&gt;8,$X18-$Y18,0)))))</f>
        <v>2</v>
      </c>
      <c r="AA18" s="73">
        <f>IF(V18=CONFIGURAÇÃO!$B$18,0,IF(V18=CONFIGURAÇÃO!$B$19,0,IF(W18=7,X18,0)))</f>
        <v>0</v>
      </c>
      <c r="AB18" s="73">
        <f>IF(V18=CONFIGURAÇÃO!$B$18,0,IF(V18=CONFIGURAÇÃO!$B$19,0,IF(W18=1,X18,0)))</f>
        <v>0</v>
      </c>
      <c r="AC18" s="73">
        <f>IF(V18=CONFIGURAÇÃO!$B$18,'BANCO DADOS '!X18,IF(V18=CONFIGURAÇÃO!$B$19,'BANCO DADOS '!X18,0))</f>
        <v>0</v>
      </c>
      <c r="AD18" s="74">
        <f t="shared" si="12"/>
        <v>288.39999999999998</v>
      </c>
      <c r="AF18" s="71">
        <v>45174</v>
      </c>
      <c r="AG18" s="72">
        <f t="shared" si="13"/>
        <v>3</v>
      </c>
      <c r="AH18" s="12">
        <v>10</v>
      </c>
      <c r="AI18" s="73">
        <f>IF(AF18=CONFIGURAÇÃO!$B$18,0,IF(AF18=CONFIGURAÇÃO!$B$19,0,IF($AG18=1,0,IF($AG18=7,0,IF($AH18&gt;8,8,$AH18)))))</f>
        <v>8</v>
      </c>
      <c r="AJ18" s="73">
        <f>IF(AF18=CONFIGURAÇÃO!$B$18,0,IF(AF18=CONFIGURAÇÃO!$B$19,0,IF($AG18=1,0,IF($AG18=7,0,IF($AH18&gt;8,$AH18-$AI18,0)))))</f>
        <v>2</v>
      </c>
      <c r="AK18" s="73">
        <f>IF(AF18=CONFIGURAÇÃO!$B$18,0,IF(AF18=CONFIGURAÇÃO!$B$19,0,IF(AG18=7,AH18,0)))</f>
        <v>0</v>
      </c>
      <c r="AL18" s="73">
        <f>IF(AF18=CONFIGURAÇÃO!$B$18,0,IF(AF18=CONFIGURAÇÃO!$B$19,0,IF(AG18=1,AH18,0)))</f>
        <v>0</v>
      </c>
      <c r="AM18" s="73">
        <f>IF(AF18=CONFIGURAÇÃO!$B$18,'BANCO DADOS '!AH18,IF(AF18=CONFIGURAÇÃO!$B$19,'BANCO DADOS '!AH18,0))</f>
        <v>0</v>
      </c>
      <c r="AN18" s="74">
        <f t="shared" si="14"/>
        <v>288.39999999999998</v>
      </c>
      <c r="AP18" s="71">
        <v>45174</v>
      </c>
      <c r="AQ18" s="72">
        <f t="shared" si="15"/>
        <v>3</v>
      </c>
      <c r="AR18" s="12">
        <v>8</v>
      </c>
      <c r="AS18" s="73">
        <f>IF(AP18=CONFIGURAÇÃO!$B$18,0,IF(AP18=CONFIGURAÇÃO!$B$19,0,IF($AQ18=1,0,IF($AQ18=7,0,IF($AR18&gt;8,8,$AR18)))))</f>
        <v>8</v>
      </c>
      <c r="AT18" s="73">
        <f>IF(AP18=CONFIGURAÇÃO!$B$18,0,IF(AP18=CONFIGURAÇÃO!$B$19,0,IF($AQ18=1,0,IF($AQ18=7,0,IF($AR18&gt;8,$AR18-$AS18,0)))))</f>
        <v>0</v>
      </c>
      <c r="AU18" s="73">
        <f>IF(AP18=CONFIGURAÇÃO!$B$18,0,IF(AP18=CONFIGURAÇÃO!$B$19,0,IF(AQ18=7,AR18,0)))</f>
        <v>0</v>
      </c>
      <c r="AV18" s="73">
        <f>IF(AP18=CONFIGURAÇÃO!$B$18,0,IF(AP18=CONFIGURAÇÃO!$B$19,0,IF(AQ18=1,AR18,0)))</f>
        <v>0</v>
      </c>
      <c r="AW18" s="73">
        <f>IF(AP18=CONFIGURAÇÃO!$B$18,'BANCO DADOS '!AR18,IF(AP18=CONFIGURAÇÃO!$B$19,'BANCO DADOS '!AR18,0))</f>
        <v>0</v>
      </c>
      <c r="AX18" s="74">
        <f t="shared" si="16"/>
        <v>223.2</v>
      </c>
      <c r="AZ18" s="71">
        <v>45174</v>
      </c>
      <c r="BA18" s="72">
        <f t="shared" si="17"/>
        <v>3</v>
      </c>
      <c r="BB18" s="12">
        <v>0</v>
      </c>
      <c r="BC18" s="73">
        <f>IF(AZ18=CONFIGURAÇÃO!$B$18,0,IF(AZ18=CONFIGURAÇÃO!$B$19,0,IF($BA18=1,0,IF($BA18=7,0,IF($BB18&gt;8,8,BB18)))))</f>
        <v>0</v>
      </c>
      <c r="BD18" s="73">
        <f>IF(AZ18=CONFIGURAÇÃO!$B$18,0,IF(AZ18=CONFIGURAÇÃO!$B$19,0,IF($BA18=1,0,IF($BA18=7,0,IF($BB18&gt;8,$BB18-$BC18,0)))))</f>
        <v>0</v>
      </c>
      <c r="BE18" s="73">
        <f>IF(AZ18=CONFIGURAÇÃO!$B$18,0,IF(AZ18=CONFIGURAÇÃO!$B$19,0,IF(BA18=7,BB18,0)))</f>
        <v>0</v>
      </c>
      <c r="BF18" s="73">
        <f>IF(AZ18=CONFIGURAÇÃO!$B$18,0,IF(AZ18=CONFIGURAÇÃO!$B$19,0,IF(BA18=1,BB18,0)))</f>
        <v>0</v>
      </c>
      <c r="BG18" s="73">
        <f>IF(AZ18=CONFIGURAÇÃO!$B$18,'BANCO DADOS '!BB18,IF(AZ18=CONFIGURAÇÃO!$B$19,'BANCO DADOS '!BB18,0))</f>
        <v>0</v>
      </c>
      <c r="BH18" s="74">
        <f t="shared" si="18"/>
        <v>0</v>
      </c>
      <c r="BJ18" s="71">
        <v>45174</v>
      </c>
      <c r="BK18" s="72">
        <f t="shared" si="19"/>
        <v>3</v>
      </c>
      <c r="BL18" s="12">
        <v>10</v>
      </c>
      <c r="BM18" s="73">
        <f>IF(BJ18=CONFIGURAÇÃO!$B$18,0,IF(BJ18=CONFIGURAÇÃO!$B$19,0,IF($BK18=1,0,IF($BK18=7,0,IF($BL18&gt;8,8,$BL18)))))</f>
        <v>8</v>
      </c>
      <c r="BN18" s="73">
        <f>IF(BJ18=CONFIGURAÇÃO!$B$18,0,IF(BJ18=CONFIGURAÇÃO!$B$19,0,IF($BK18=1,0,IF($BK18=7,0,IF($BL18&gt;8,$BL18-$BM18,0)))))</f>
        <v>2</v>
      </c>
      <c r="BO18" s="73">
        <f>IF(BJ18=CONFIGURAÇÃO!$B$18,0,IF(BJ18=CONFIGURAÇÃO!$B$19,0,IF(BK18=7,BL18,0)))</f>
        <v>0</v>
      </c>
      <c r="BP18" s="73">
        <f>IF(BJ18=CONFIGURAÇÃO!$B$18,0,IF(BJ18=CONFIGURAÇÃO!$B$19,0,IF(BK18=1,BL18,0)))</f>
        <v>0</v>
      </c>
      <c r="BQ18" s="73">
        <f>IF(BJ18=CONFIGURAÇÃO!$B$18,'BANCO DADOS '!BL18,IF(BJ18=CONFIGURAÇÃO!$B$19,'BANCO DADOS '!BL18,0))</f>
        <v>0</v>
      </c>
      <c r="BR18" s="74">
        <f t="shared" si="20"/>
        <v>288.39999999999998</v>
      </c>
      <c r="BT18" s="71">
        <v>45174</v>
      </c>
      <c r="BU18" s="72">
        <f t="shared" si="21"/>
        <v>3</v>
      </c>
      <c r="BV18" s="12">
        <v>0</v>
      </c>
      <c r="BW18" s="73">
        <f>IF(BT18=CONFIGURAÇÃO!$B$18,0,IF(BT18=CONFIGURAÇÃO!$BV$19,0,IF($BU18=1,0,IF($BU18=7,0,IF($BV18&gt;8,8,$BV18)))))</f>
        <v>0</v>
      </c>
      <c r="BX18" s="73">
        <f>IF(BT18=CONFIGURAÇÃO!$B$18,0,IF(BT18=CONFIGURAÇÃO!$B$19,0,IF($BU18=1,0,IF($BU18=7,0,IF($BV18&gt;8,$BV18-$BM18,0)))))</f>
        <v>0</v>
      </c>
      <c r="BY18" s="73">
        <f>IF(BT18=CONFIGURAÇÃO!$B$18,0,IF(BT18=CONFIGURAÇÃO!$B$19,0,IF(BU18=7,BV18,0)))</f>
        <v>0</v>
      </c>
      <c r="BZ18" s="73">
        <f>IF(BT18=CONFIGURAÇÃO!$B$18,0,IF(BT18=CONFIGURAÇÃO!$B$19,0,IF(BU18=1,BV18,0)))</f>
        <v>0</v>
      </c>
      <c r="CA18" s="73">
        <f>IF(BT18=CONFIGURAÇÃO!$B$18,'BANCO DADOS '!BV18,IF(BT18=CONFIGURAÇÃO!$B$19,'BANCO DADOS '!BV18,0))</f>
        <v>0</v>
      </c>
      <c r="CB18" s="74">
        <f t="shared" si="7"/>
        <v>0</v>
      </c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5"/>
      <c r="GG18" s="75"/>
      <c r="GH18" s="75"/>
      <c r="GI18" s="75"/>
      <c r="GJ18" s="75"/>
      <c r="GK18" s="75"/>
      <c r="GL18" s="75"/>
      <c r="GM18" s="75"/>
      <c r="GN18" s="75"/>
      <c r="GO18" s="75"/>
      <c r="GP18" s="75"/>
      <c r="GQ18" s="75"/>
      <c r="GR18" s="75"/>
      <c r="GS18" s="75"/>
      <c r="GT18" s="75"/>
      <c r="GU18" s="75"/>
      <c r="GV18" s="75"/>
      <c r="GW18" s="75"/>
      <c r="GX18" s="75"/>
      <c r="GY18" s="75"/>
      <c r="GZ18" s="75"/>
      <c r="HA18" s="75"/>
      <c r="HB18" s="75"/>
      <c r="HC18" s="75"/>
      <c r="HD18" s="75"/>
      <c r="HE18" s="75"/>
      <c r="HF18" s="75"/>
      <c r="HG18" s="75"/>
      <c r="HH18" s="75"/>
      <c r="HI18" s="75"/>
      <c r="HJ18" s="75"/>
      <c r="HK18" s="75"/>
      <c r="HL18" s="75"/>
      <c r="HM18" s="75"/>
      <c r="HN18" s="75"/>
      <c r="HO18" s="75"/>
      <c r="HP18" s="75"/>
      <c r="HQ18" s="75"/>
      <c r="HR18" s="75"/>
      <c r="HS18" s="75"/>
      <c r="HT18" s="75"/>
      <c r="HU18" s="75"/>
      <c r="HV18" s="75"/>
      <c r="HW18" s="75"/>
      <c r="HX18" s="75"/>
      <c r="HY18" s="75"/>
      <c r="HZ18" s="75"/>
      <c r="IA18" s="75"/>
      <c r="IB18" s="75"/>
      <c r="IC18" s="75"/>
      <c r="ID18" s="75"/>
      <c r="IE18" s="75"/>
      <c r="IF18" s="75"/>
      <c r="IG18" s="75"/>
      <c r="IH18" s="75"/>
      <c r="II18" s="75"/>
      <c r="IJ18" s="75"/>
      <c r="IK18" s="75"/>
      <c r="IL18" s="75"/>
      <c r="IM18" s="75"/>
      <c r="IN18" s="75"/>
      <c r="IO18" s="75"/>
      <c r="IP18" s="75"/>
      <c r="IQ18" s="75"/>
      <c r="IR18" s="75"/>
      <c r="IS18" s="75"/>
      <c r="IT18" s="75"/>
      <c r="IU18" s="75"/>
      <c r="IV18" s="75"/>
      <c r="IW18" s="75"/>
      <c r="IX18" s="75"/>
      <c r="IY18" s="75"/>
      <c r="IZ18" s="75"/>
      <c r="JA18" s="75"/>
      <c r="JB18" s="75"/>
      <c r="JC18" s="75"/>
      <c r="JD18" s="75"/>
      <c r="JE18" s="75"/>
      <c r="JF18" s="75"/>
      <c r="JG18" s="75"/>
      <c r="JH18" s="75"/>
      <c r="JI18" s="75"/>
      <c r="JJ18" s="75"/>
      <c r="JK18" s="75"/>
      <c r="JL18" s="75"/>
      <c r="JM18" s="75"/>
      <c r="JN18" s="75"/>
      <c r="JO18" s="75"/>
      <c r="JP18" s="75"/>
      <c r="JQ18" s="75"/>
      <c r="JR18" s="75"/>
      <c r="JS18" s="75"/>
      <c r="JT18" s="75"/>
      <c r="JU18" s="75"/>
      <c r="JV18" s="75"/>
      <c r="JW18" s="75"/>
      <c r="JX18" s="75"/>
      <c r="JY18" s="75"/>
      <c r="JZ18" s="75"/>
      <c r="KA18" s="75"/>
      <c r="KB18" s="75"/>
      <c r="KC18" s="75"/>
      <c r="KD18" s="75"/>
      <c r="KE18" s="75"/>
      <c r="KF18" s="75"/>
      <c r="KG18" s="75"/>
      <c r="KH18" s="75"/>
      <c r="KI18" s="75"/>
      <c r="KJ18" s="75"/>
      <c r="KK18" s="75"/>
      <c r="KL18" s="75"/>
      <c r="KM18" s="75"/>
      <c r="KN18" s="75"/>
      <c r="KO18" s="75"/>
      <c r="KP18" s="75"/>
      <c r="KQ18" s="75"/>
      <c r="KR18" s="75"/>
      <c r="KS18" s="75"/>
      <c r="KT18" s="75"/>
      <c r="KU18" s="75"/>
      <c r="KV18" s="75"/>
      <c r="KW18" s="75"/>
      <c r="KX18" s="75"/>
      <c r="KY18" s="75"/>
      <c r="KZ18" s="75"/>
      <c r="LA18" s="75"/>
      <c r="LB18" s="75"/>
      <c r="LC18" s="75"/>
      <c r="LD18" s="75"/>
      <c r="LE18" s="75"/>
      <c r="LF18" s="75"/>
      <c r="LG18" s="75"/>
      <c r="LH18" s="75"/>
      <c r="LI18" s="75"/>
      <c r="LJ18" s="75"/>
      <c r="LK18" s="75"/>
      <c r="LL18" s="75"/>
      <c r="LM18" s="75"/>
      <c r="LN18" s="75"/>
      <c r="LO18" s="75"/>
      <c r="LP18" s="75"/>
      <c r="LQ18" s="75"/>
      <c r="LR18" s="75"/>
      <c r="LS18" s="75"/>
      <c r="LT18" s="75"/>
      <c r="LU18" s="75"/>
      <c r="LV18" s="75"/>
      <c r="LW18" s="75"/>
      <c r="LX18" s="75"/>
      <c r="LY18" s="75"/>
      <c r="LZ18" s="75"/>
      <c r="MA18" s="75"/>
      <c r="MB18" s="75"/>
      <c r="MC18" s="75"/>
      <c r="MD18" s="75"/>
      <c r="ME18" s="75"/>
      <c r="MF18" s="75"/>
      <c r="MG18" s="75"/>
      <c r="MH18" s="75"/>
      <c r="MI18" s="75"/>
      <c r="MJ18" s="75"/>
      <c r="MK18" s="75"/>
      <c r="ML18" s="75"/>
      <c r="MM18" s="75"/>
      <c r="MN18" s="75"/>
      <c r="MO18" s="75"/>
      <c r="MP18" s="75"/>
      <c r="MQ18" s="75"/>
      <c r="MR18" s="75"/>
      <c r="MS18" s="75"/>
      <c r="MT18" s="75"/>
      <c r="MU18" s="75"/>
      <c r="MV18" s="75"/>
      <c r="MW18" s="75"/>
      <c r="MX18" s="75"/>
      <c r="MY18" s="75"/>
      <c r="MZ18" s="75"/>
      <c r="NA18" s="75"/>
      <c r="NB18" s="75"/>
      <c r="NC18" s="75"/>
      <c r="ND18" s="75"/>
      <c r="NE18" s="75"/>
      <c r="NF18" s="75"/>
      <c r="NG18" s="75"/>
      <c r="NH18" s="75"/>
      <c r="NI18" s="75"/>
      <c r="NJ18" s="75"/>
      <c r="NK18" s="75"/>
      <c r="NL18" s="75"/>
      <c r="NM18" s="75"/>
      <c r="NN18" s="75"/>
      <c r="NO18" s="75"/>
      <c r="NP18" s="75"/>
      <c r="NQ18" s="75"/>
      <c r="NR18" s="75"/>
      <c r="NS18" s="75"/>
      <c r="NT18" s="75"/>
      <c r="NU18" s="75"/>
      <c r="NV18" s="75"/>
      <c r="NW18" s="75"/>
      <c r="NX18" s="75"/>
      <c r="NY18" s="75"/>
      <c r="NZ18" s="75"/>
      <c r="OA18" s="75"/>
      <c r="OB18" s="75"/>
      <c r="OC18" s="75"/>
      <c r="OD18" s="75"/>
      <c r="OE18" s="75"/>
      <c r="OF18" s="75"/>
      <c r="OG18" s="75"/>
      <c r="OH18" s="75"/>
      <c r="OI18" s="75"/>
      <c r="OJ18" s="75"/>
      <c r="OK18" s="75"/>
      <c r="OL18" s="75"/>
      <c r="OM18" s="75"/>
      <c r="ON18" s="75"/>
      <c r="OO18" s="75"/>
      <c r="OP18" s="75"/>
      <c r="OQ18" s="75"/>
      <c r="OR18" s="75"/>
      <c r="OS18" s="75"/>
      <c r="OT18" s="75"/>
      <c r="OU18" s="75"/>
      <c r="OV18" s="75"/>
      <c r="OW18" s="75"/>
      <c r="OX18" s="75"/>
      <c r="OY18" s="75"/>
      <c r="OZ18" s="75"/>
      <c r="PA18" s="75"/>
      <c r="PB18" s="75"/>
      <c r="PC18" s="75"/>
      <c r="PD18" s="75"/>
      <c r="PE18" s="75"/>
      <c r="PF18" s="75"/>
      <c r="PG18" s="75"/>
      <c r="PH18" s="75"/>
      <c r="PI18" s="75"/>
      <c r="PJ18" s="75"/>
      <c r="PK18" s="75"/>
      <c r="PL18" s="75"/>
      <c r="PM18" s="75"/>
      <c r="PN18" s="75"/>
      <c r="PO18" s="75"/>
      <c r="PP18" s="75"/>
      <c r="PQ18" s="75"/>
      <c r="PR18" s="75"/>
      <c r="PS18" s="75"/>
      <c r="PT18" s="75"/>
      <c r="PU18" s="75"/>
      <c r="PV18" s="75"/>
      <c r="PW18" s="75"/>
      <c r="PX18" s="75"/>
      <c r="PY18" s="75"/>
      <c r="PZ18" s="75"/>
      <c r="QA18" s="75"/>
      <c r="QB18" s="75"/>
      <c r="QC18" s="75"/>
      <c r="QD18" s="75"/>
      <c r="QE18" s="75"/>
      <c r="QF18" s="75"/>
      <c r="QG18" s="75"/>
      <c r="QH18" s="75"/>
      <c r="QI18" s="75"/>
      <c r="QJ18" s="75"/>
      <c r="QK18" s="75"/>
      <c r="QL18" s="75"/>
      <c r="QM18" s="75"/>
      <c r="QN18" s="75"/>
      <c r="QO18" s="75"/>
      <c r="QP18" s="75"/>
      <c r="QQ18" s="75"/>
      <c r="QR18" s="75"/>
      <c r="QS18" s="75"/>
      <c r="QT18" s="75"/>
      <c r="QU18" s="75"/>
      <c r="QV18" s="75"/>
      <c r="QW18" s="75"/>
      <c r="QX18" s="75"/>
      <c r="QY18" s="75"/>
      <c r="QZ18" s="75"/>
      <c r="RA18" s="75"/>
      <c r="RB18" s="75"/>
      <c r="RC18" s="75"/>
      <c r="RD18" s="75"/>
      <c r="RE18" s="75"/>
      <c r="RF18" s="75"/>
      <c r="RG18" s="75"/>
      <c r="RH18" s="75"/>
      <c r="RI18" s="75"/>
      <c r="RJ18" s="75"/>
      <c r="RK18" s="75"/>
      <c r="RL18" s="75"/>
      <c r="RM18" s="75"/>
      <c r="RN18" s="75"/>
      <c r="RO18" s="75"/>
      <c r="RP18" s="75"/>
      <c r="RQ18" s="75"/>
      <c r="RR18" s="75"/>
      <c r="RS18" s="75"/>
      <c r="RT18" s="75"/>
      <c r="RU18" s="75"/>
      <c r="RV18" s="75"/>
      <c r="RW18" s="75"/>
      <c r="RX18" s="75"/>
      <c r="RY18" s="75"/>
      <c r="RZ18" s="75"/>
      <c r="SA18" s="75"/>
      <c r="SB18" s="75"/>
      <c r="SC18" s="75"/>
      <c r="SD18" s="75"/>
      <c r="SE18" s="75"/>
      <c r="SF18" s="75"/>
      <c r="SG18" s="75"/>
      <c r="SH18" s="75"/>
      <c r="SI18" s="75"/>
      <c r="SJ18" s="75"/>
      <c r="SK18" s="75"/>
      <c r="SL18" s="75"/>
      <c r="SM18" s="75"/>
      <c r="SN18" s="75"/>
      <c r="SO18" s="75"/>
      <c r="SP18" s="75"/>
      <c r="SQ18" s="75"/>
      <c r="SR18" s="75"/>
      <c r="SS18" s="75"/>
      <c r="ST18" s="75"/>
      <c r="SU18" s="75"/>
      <c r="SV18" s="75"/>
      <c r="SW18" s="75"/>
      <c r="SX18" s="75"/>
      <c r="SY18" s="75"/>
      <c r="SZ18" s="75"/>
      <c r="TA18" s="75"/>
      <c r="TB18" s="75"/>
      <c r="TC18" s="75"/>
      <c r="TD18" s="75"/>
      <c r="TE18" s="75"/>
      <c r="TF18" s="75"/>
      <c r="TG18" s="75"/>
      <c r="TH18" s="75"/>
      <c r="TI18" s="75"/>
      <c r="TJ18" s="75"/>
      <c r="TK18" s="75"/>
      <c r="TL18" s="75"/>
      <c r="TM18" s="75"/>
      <c r="TN18" s="75"/>
      <c r="TO18" s="75"/>
      <c r="TP18" s="75"/>
      <c r="TQ18" s="75"/>
      <c r="TR18" s="75"/>
      <c r="TS18" s="75"/>
      <c r="TT18" s="75"/>
      <c r="TU18" s="75"/>
      <c r="TV18" s="75"/>
      <c r="TW18" s="75"/>
      <c r="TX18" s="75"/>
      <c r="TY18" s="75"/>
      <c r="TZ18" s="75"/>
      <c r="UA18" s="75"/>
      <c r="UB18" s="75"/>
      <c r="UC18" s="75"/>
      <c r="UD18" s="75"/>
      <c r="UE18" s="75"/>
      <c r="UF18" s="75"/>
      <c r="UG18" s="75"/>
      <c r="UH18" s="75"/>
      <c r="UI18" s="75"/>
      <c r="UJ18" s="75"/>
      <c r="UK18" s="75"/>
      <c r="UL18" s="75"/>
      <c r="UM18" s="75"/>
      <c r="UN18" s="75"/>
      <c r="UO18" s="75"/>
      <c r="UP18" s="75"/>
      <c r="UQ18" s="75"/>
      <c r="UR18" s="75"/>
      <c r="US18" s="75"/>
      <c r="UT18" s="75"/>
      <c r="UU18" s="75"/>
      <c r="UV18" s="75"/>
      <c r="UW18" s="75"/>
      <c r="UX18" s="75"/>
      <c r="UY18" s="75"/>
      <c r="UZ18" s="75"/>
      <c r="VA18" s="75"/>
      <c r="VB18" s="75"/>
      <c r="VC18" s="75"/>
      <c r="VD18" s="75"/>
      <c r="VE18" s="75"/>
      <c r="VF18" s="75"/>
      <c r="VG18" s="75"/>
      <c r="VH18" s="75"/>
      <c r="VI18" s="75"/>
      <c r="VJ18" s="75"/>
      <c r="VK18" s="75"/>
      <c r="VL18" s="75"/>
      <c r="VM18" s="75"/>
      <c r="VN18" s="75"/>
      <c r="VO18" s="75"/>
      <c r="VP18" s="75"/>
      <c r="VQ18" s="75"/>
      <c r="VR18" s="75"/>
      <c r="VS18" s="75"/>
      <c r="VT18" s="75"/>
      <c r="VU18" s="75"/>
      <c r="VV18" s="75"/>
      <c r="VW18" s="75"/>
      <c r="VX18" s="75"/>
      <c r="VY18" s="75"/>
      <c r="VZ18" s="75"/>
      <c r="WA18" s="75"/>
      <c r="WB18" s="75"/>
      <c r="WC18" s="75"/>
      <c r="WD18" s="75"/>
      <c r="WE18" s="75"/>
      <c r="WF18" s="75"/>
      <c r="WG18" s="75"/>
      <c r="WH18" s="75"/>
      <c r="WI18" s="75"/>
      <c r="WJ18" s="75"/>
      <c r="WK18" s="75"/>
      <c r="WL18" s="75"/>
      <c r="WM18" s="75"/>
      <c r="WN18" s="75"/>
      <c r="WO18" s="75"/>
      <c r="WP18" s="75"/>
      <c r="WQ18" s="75"/>
      <c r="WR18" s="75"/>
      <c r="WS18" s="75"/>
      <c r="WT18" s="75"/>
      <c r="WU18" s="75"/>
      <c r="WV18" s="75"/>
      <c r="WW18" s="75"/>
      <c r="WX18" s="75"/>
      <c r="WY18" s="75"/>
      <c r="WZ18" s="75"/>
      <c r="XA18" s="75"/>
      <c r="XB18" s="75"/>
      <c r="XC18" s="75"/>
      <c r="XD18" s="75"/>
      <c r="XE18" s="75"/>
      <c r="XF18" s="75"/>
      <c r="XG18" s="75"/>
      <c r="XH18" s="75"/>
      <c r="XI18" s="75"/>
      <c r="XJ18" s="75"/>
      <c r="XK18" s="75"/>
      <c r="XL18" s="75"/>
      <c r="XM18" s="75"/>
      <c r="XN18" s="75"/>
      <c r="XO18" s="75"/>
      <c r="XP18" s="75"/>
      <c r="XQ18" s="75"/>
      <c r="XR18" s="75"/>
      <c r="XS18" s="75"/>
      <c r="XT18" s="75"/>
      <c r="XU18" s="75"/>
      <c r="XV18" s="75"/>
      <c r="XW18" s="75"/>
      <c r="XX18" s="75"/>
      <c r="XY18" s="75"/>
      <c r="XZ18" s="75"/>
      <c r="YA18" s="75"/>
      <c r="YB18" s="75"/>
      <c r="YC18" s="75"/>
      <c r="YD18" s="75"/>
      <c r="YE18" s="75"/>
      <c r="YF18" s="75"/>
      <c r="YG18" s="75"/>
      <c r="YH18" s="75"/>
      <c r="YI18" s="75"/>
      <c r="YJ18" s="75"/>
      <c r="YK18" s="75"/>
      <c r="YL18" s="75"/>
      <c r="YM18" s="75"/>
      <c r="YN18" s="75"/>
      <c r="YO18" s="75"/>
      <c r="YP18" s="75"/>
      <c r="YQ18" s="75"/>
      <c r="YR18" s="75"/>
      <c r="YS18" s="75"/>
      <c r="YT18" s="75"/>
      <c r="YU18" s="75"/>
      <c r="YV18" s="75"/>
      <c r="YW18" s="75"/>
      <c r="YX18" s="75"/>
      <c r="YY18" s="75"/>
      <c r="YZ18" s="75"/>
      <c r="ZA18" s="75"/>
      <c r="ZB18" s="75"/>
      <c r="ZC18" s="75"/>
      <c r="ZD18" s="75"/>
      <c r="ZE18" s="75"/>
      <c r="ZF18" s="75"/>
      <c r="ZG18" s="75"/>
      <c r="ZH18" s="75"/>
      <c r="ZI18" s="75"/>
      <c r="ZJ18" s="75"/>
      <c r="ZK18" s="75"/>
      <c r="ZL18" s="75"/>
      <c r="ZM18" s="75"/>
      <c r="ZN18" s="75"/>
      <c r="ZO18" s="75"/>
      <c r="ZP18" s="75"/>
      <c r="ZQ18" s="75"/>
      <c r="ZR18" s="75"/>
      <c r="ZS18" s="75"/>
      <c r="ZT18" s="75"/>
      <c r="ZU18" s="75"/>
      <c r="ZV18" s="75"/>
      <c r="ZW18" s="75"/>
      <c r="ZX18" s="75"/>
      <c r="ZY18" s="75"/>
      <c r="ZZ18" s="75"/>
      <c r="AAA18" s="75"/>
      <c r="AAB18" s="75"/>
      <c r="AAC18" s="75"/>
      <c r="AAD18" s="75"/>
      <c r="AAE18" s="75"/>
      <c r="AAF18" s="75"/>
      <c r="AAG18" s="75"/>
      <c r="AAH18" s="75"/>
      <c r="AAI18" s="75"/>
      <c r="AAJ18" s="75"/>
      <c r="AAK18" s="75"/>
      <c r="AAL18" s="75"/>
      <c r="AAM18" s="75"/>
      <c r="AAN18" s="75"/>
      <c r="AAO18" s="75"/>
      <c r="AAP18" s="75"/>
      <c r="AAQ18" s="75"/>
      <c r="AAR18" s="75"/>
      <c r="AAS18" s="75"/>
      <c r="AAT18" s="75"/>
      <c r="AAU18" s="75"/>
      <c r="AAV18" s="75"/>
      <c r="AAW18" s="75"/>
      <c r="AAX18" s="75"/>
      <c r="AAY18" s="75"/>
      <c r="AAZ18" s="75"/>
      <c r="ABA18" s="75"/>
      <c r="ABB18" s="75"/>
      <c r="ABC18" s="75"/>
      <c r="ABD18" s="75"/>
      <c r="ABE18" s="75"/>
      <c r="ABF18" s="75"/>
      <c r="ABG18" s="75"/>
      <c r="ABH18" s="75"/>
      <c r="ABI18" s="75"/>
      <c r="ABJ18" s="75"/>
      <c r="ABK18" s="75"/>
      <c r="ABL18" s="75"/>
      <c r="ABM18" s="75"/>
      <c r="ABN18" s="75"/>
      <c r="ABO18" s="75"/>
      <c r="ABP18" s="75"/>
      <c r="ABQ18" s="75"/>
      <c r="ABR18" s="75"/>
      <c r="ABS18" s="75"/>
      <c r="ABT18" s="75"/>
      <c r="ABU18" s="75"/>
      <c r="ABV18" s="75"/>
      <c r="ABW18" s="75"/>
      <c r="ABX18" s="75"/>
      <c r="ABY18" s="75"/>
      <c r="ABZ18" s="75"/>
      <c r="ACA18" s="75"/>
      <c r="ACB18" s="75"/>
      <c r="ACC18" s="75"/>
      <c r="ACD18" s="75"/>
      <c r="ACE18" s="75"/>
      <c r="ACF18" s="75"/>
      <c r="ACG18" s="75"/>
      <c r="ACH18" s="75"/>
      <c r="ACI18" s="75"/>
      <c r="ACJ18" s="75"/>
      <c r="ACK18" s="75"/>
      <c r="ACL18" s="75"/>
      <c r="ACM18" s="75"/>
      <c r="ACN18" s="75"/>
      <c r="ACO18" s="75"/>
      <c r="ACP18" s="75"/>
      <c r="ACQ18" s="75"/>
      <c r="ACR18" s="75"/>
      <c r="ACS18" s="75"/>
      <c r="ACT18" s="75"/>
      <c r="ACU18" s="75"/>
      <c r="ACV18" s="75"/>
      <c r="ACW18" s="75"/>
      <c r="ACX18" s="75"/>
      <c r="ACY18" s="75"/>
      <c r="ACZ18" s="75"/>
      <c r="ADA18" s="75"/>
      <c r="ADB18" s="75"/>
      <c r="ADC18" s="75"/>
      <c r="ADD18" s="75"/>
      <c r="ADE18" s="75"/>
      <c r="ADF18" s="75"/>
      <c r="ADG18" s="75"/>
      <c r="ADH18" s="75"/>
      <c r="ADI18" s="75"/>
      <c r="ADJ18" s="75"/>
      <c r="ADK18" s="75"/>
      <c r="ADL18" s="75"/>
      <c r="ADM18" s="75"/>
      <c r="ADN18" s="75"/>
      <c r="ADO18" s="75"/>
      <c r="ADP18" s="75"/>
      <c r="ADQ18" s="75"/>
      <c r="ADR18" s="75"/>
      <c r="ADS18" s="75"/>
      <c r="ADT18" s="75"/>
      <c r="ADU18" s="75"/>
      <c r="ADV18" s="75"/>
      <c r="ADW18" s="75"/>
      <c r="ADX18" s="75"/>
      <c r="ADY18" s="75"/>
      <c r="ADZ18" s="75"/>
      <c r="AEA18" s="75"/>
      <c r="AEB18" s="75"/>
      <c r="AEC18" s="75"/>
      <c r="AED18" s="75"/>
      <c r="AEE18" s="75"/>
      <c r="AEF18" s="75"/>
      <c r="AEG18" s="75"/>
      <c r="AEH18" s="75"/>
      <c r="AEI18" s="75"/>
      <c r="AEJ18" s="75"/>
      <c r="AEK18" s="75"/>
      <c r="AEL18" s="75"/>
      <c r="AEM18" s="75"/>
      <c r="AEN18" s="75"/>
      <c r="AEO18" s="75"/>
      <c r="AEP18" s="75"/>
      <c r="AEQ18" s="75"/>
      <c r="AER18" s="75"/>
      <c r="AES18" s="75"/>
      <c r="AET18" s="75"/>
      <c r="AEU18" s="75"/>
      <c r="AEV18" s="75"/>
      <c r="AEW18" s="75"/>
      <c r="AEX18" s="75"/>
      <c r="AEY18" s="75"/>
      <c r="AEZ18" s="75"/>
      <c r="AFA18" s="75"/>
      <c r="AFB18" s="75"/>
      <c r="AFC18" s="75"/>
      <c r="AFD18" s="75"/>
      <c r="AFE18" s="75"/>
      <c r="AFF18" s="75"/>
      <c r="AFG18" s="75"/>
      <c r="AFH18" s="75"/>
      <c r="AFI18" s="75"/>
      <c r="AFJ18" s="75"/>
      <c r="AFK18" s="75"/>
      <c r="AFL18" s="75"/>
      <c r="AFM18" s="75"/>
      <c r="AFN18" s="75"/>
      <c r="AFO18" s="75"/>
      <c r="AFP18" s="75"/>
      <c r="AFQ18" s="75"/>
      <c r="AFR18" s="75"/>
      <c r="AFS18" s="75"/>
      <c r="AFT18" s="75"/>
      <c r="AFU18" s="75"/>
      <c r="AFV18" s="75"/>
      <c r="AFW18" s="75"/>
      <c r="AFX18" s="75"/>
      <c r="AFY18" s="75"/>
      <c r="AFZ18" s="75"/>
      <c r="AGA18" s="75"/>
      <c r="AGB18" s="75"/>
      <c r="AGC18" s="75"/>
      <c r="AGD18" s="75"/>
      <c r="AGE18" s="75"/>
    </row>
    <row r="19" spans="1:1139" s="80" customFormat="1">
      <c r="A19" s="62"/>
      <c r="B19" s="76">
        <v>45175</v>
      </c>
      <c r="C19" s="77">
        <f t="shared" si="8"/>
        <v>4</v>
      </c>
      <c r="D19" s="25">
        <v>5</v>
      </c>
      <c r="E19" s="78">
        <f>IF(B19=CONFIGURAÇÃO!$B$18,0,IF(B19=CONFIGURAÇÃO!$B$19,0,IF($C19=1,0,IF($C19=7,0,IF($D19&gt;8,8,$D19)))))</f>
        <v>5</v>
      </c>
      <c r="F19" s="78">
        <f>IF(B19=CONFIGURAÇÃO!$B$18,0,IF(B19=CONFIGURAÇÃO!$B$19,0,IF($C19=1,0,IF($C19=7,0,IF($D19&gt;8,$D19-$E19,0)))))</f>
        <v>0</v>
      </c>
      <c r="G19" s="78">
        <f>IF(B19=CONFIGURAÇÃO!$B$18,0,IF(B19=CONFIGURAÇÃO!$B$19,0,IF(C19=7,D19,0)))</f>
        <v>0</v>
      </c>
      <c r="H19" s="78">
        <f>IF(B19=CONFIGURAÇÃO!$B$18,0,IF(B19=CONFIGURAÇÃO!$B$19,0,IF(C19=1,D19,0)))</f>
        <v>0</v>
      </c>
      <c r="I19" s="78">
        <f>IF(B19=CONFIGURAÇÃO!$B$18,'BANCO DADOS '!D19,IF(B19=CONFIGURAÇÃO!$B$19,'BANCO DADOS '!D19,0))</f>
        <v>0</v>
      </c>
      <c r="J19" s="79">
        <f t="shared" si="22"/>
        <v>139.5</v>
      </c>
      <c r="K19" s="62"/>
      <c r="L19" s="76">
        <v>45175</v>
      </c>
      <c r="M19" s="77">
        <f t="shared" si="9"/>
        <v>4</v>
      </c>
      <c r="N19" s="25">
        <v>9</v>
      </c>
      <c r="O19" s="78">
        <f>IF(L19=CONFIGURAÇÃO!$B$18,0,IF(L19=CONFIGURAÇÃO!$B$19,0,IF($M19=1,0,IF($M19=7,0,IF($N19&gt;8,8,$N19)))))</f>
        <v>8</v>
      </c>
      <c r="P19" s="78">
        <f>IF(L19=CONFIGURAÇÃO!$B$18,0,IF(L19=CONFIGURAÇÃO!$B$19,0,IF($M19=1,0,IF($M19=7,0,IF($N19&gt;8,$N19-$O19,0)))))</f>
        <v>1</v>
      </c>
      <c r="Q19" s="78">
        <f>IF(L19=CONFIGURAÇÃO!$B$18,0,IF(L19=CONFIGURAÇÃO!$B$19,0,IF(M19=7,N19,0)))</f>
        <v>0</v>
      </c>
      <c r="R19" s="78">
        <f>IF(L19=CONFIGURAÇÃO!$B$18,0,IF(L19=CONFIGURAÇÃO!$B$19,0,IF(M19=1,N19,0)))</f>
        <v>0</v>
      </c>
      <c r="S19" s="78">
        <f>IF(L19=CONFIGURAÇÃO!$B$18,'BANCO DADOS '!N19,IF(L19=CONFIGURAÇÃO!$B$19,'BANCO DADOS '!N19,0))</f>
        <v>0</v>
      </c>
      <c r="T19" s="79">
        <f t="shared" si="10"/>
        <v>255.79999999999998</v>
      </c>
      <c r="U19" s="62"/>
      <c r="V19" s="76">
        <v>45175</v>
      </c>
      <c r="W19" s="77">
        <f t="shared" si="11"/>
        <v>4</v>
      </c>
      <c r="X19" s="25">
        <v>8</v>
      </c>
      <c r="Y19" s="78">
        <f>IF(V19=CONFIGURAÇÃO!$B$18,0,IF(V19=CONFIGURAÇÃO!$B$19,0,IF(W$14=1,0,IF($X19=7,0,IF($X19&gt;8,8,$X19)))))</f>
        <v>8</v>
      </c>
      <c r="Z19" s="78">
        <f>IF(V19=CONFIGURAÇÃO!$B$18,0,IF(V19=CONFIGURAÇÃO!$B$19,0,IF($C19=1,0,IF($W19=7,0,IF($X19&gt;8,$X19-$Y19,0)))))</f>
        <v>0</v>
      </c>
      <c r="AA19" s="78">
        <f>IF(V19=CONFIGURAÇÃO!$B$18,0,IF(V19=CONFIGURAÇÃO!$B$19,0,IF(W19=7,X19,0)))</f>
        <v>0</v>
      </c>
      <c r="AB19" s="78">
        <f>IF(V19=CONFIGURAÇÃO!$B$18,0,IF(V19=CONFIGURAÇÃO!$B$19,0,IF(W19=1,X19,0)))</f>
        <v>0</v>
      </c>
      <c r="AC19" s="78">
        <f>IF(V19=CONFIGURAÇÃO!$B$18,'BANCO DADOS '!X19,IF(V19=CONFIGURAÇÃO!$B$19,'BANCO DADOS '!X19,0))</f>
        <v>0</v>
      </c>
      <c r="AD19" s="79">
        <f t="shared" si="12"/>
        <v>223.2</v>
      </c>
      <c r="AE19" s="62"/>
      <c r="AF19" s="76">
        <v>45175</v>
      </c>
      <c r="AG19" s="77">
        <f t="shared" si="13"/>
        <v>4</v>
      </c>
      <c r="AH19" s="25">
        <v>10</v>
      </c>
      <c r="AI19" s="78">
        <f>IF(AF19=CONFIGURAÇÃO!$B$18,0,IF(AF19=CONFIGURAÇÃO!$B$19,0,IF($AG19=1,0,IF($AG19=7,0,IF($AH19&gt;8,8,$AH19)))))</f>
        <v>8</v>
      </c>
      <c r="AJ19" s="78">
        <f>IF(AF19=CONFIGURAÇÃO!$B$18,0,IF(AF19=CONFIGURAÇÃO!$B$19,0,IF($AG19=1,0,IF($AG19=7,0,IF($AH19&gt;8,$AH19-$AI19,0)))))</f>
        <v>2</v>
      </c>
      <c r="AK19" s="78">
        <f>IF(AF19=CONFIGURAÇÃO!$B$18,0,IF(AF19=CONFIGURAÇÃO!$B$19,0,IF(AG19=7,AH19,0)))</f>
        <v>0</v>
      </c>
      <c r="AL19" s="78">
        <f>IF(AF19=CONFIGURAÇÃO!$B$18,0,IF(AF19=CONFIGURAÇÃO!$B$19,0,IF(AG19=1,AH19,0)))</f>
        <v>0</v>
      </c>
      <c r="AM19" s="78">
        <f>IF(AF19=CONFIGURAÇÃO!$B$18,'BANCO DADOS '!AH19,IF(AF19=CONFIGURAÇÃO!$B$19,'BANCO DADOS '!AH19,0))</f>
        <v>0</v>
      </c>
      <c r="AN19" s="79">
        <f t="shared" si="14"/>
        <v>288.39999999999998</v>
      </c>
      <c r="AO19" s="62"/>
      <c r="AP19" s="76">
        <v>45175</v>
      </c>
      <c r="AQ19" s="77">
        <f t="shared" si="15"/>
        <v>4</v>
      </c>
      <c r="AR19" s="25">
        <v>10</v>
      </c>
      <c r="AS19" s="78">
        <f>IF(AP19=CONFIGURAÇÃO!$B$18,0,IF(AP19=CONFIGURAÇÃO!$B$19,0,IF($AQ19=1,0,IF($AQ19=7,0,IF($AR19&gt;8,8,$AR19)))))</f>
        <v>8</v>
      </c>
      <c r="AT19" s="78">
        <f>IF(AP19=CONFIGURAÇÃO!$B$18,0,IF(AP19=CONFIGURAÇÃO!$B$19,0,IF($AQ19=1,0,IF($AQ19=7,0,IF($AR19&gt;8,$AR19-$AS19,0)))))</f>
        <v>2</v>
      </c>
      <c r="AU19" s="78">
        <f>IF(AP19=CONFIGURAÇÃO!$B$18,0,IF(AP19=CONFIGURAÇÃO!$B$19,0,IF(AQ19=7,AR19,0)))</f>
        <v>0</v>
      </c>
      <c r="AV19" s="78">
        <f>IF(AP19=CONFIGURAÇÃO!$B$18,0,IF(AP19=CONFIGURAÇÃO!$B$19,0,IF(AQ19=1,AR19,0)))</f>
        <v>0</v>
      </c>
      <c r="AW19" s="78">
        <f>IF(AP19=CONFIGURAÇÃO!$B$18,'BANCO DADOS '!AR19,IF(AP19=CONFIGURAÇÃO!$B$19,'BANCO DADOS '!AR19,0))</f>
        <v>0</v>
      </c>
      <c r="AX19" s="79">
        <f t="shared" si="16"/>
        <v>288.39999999999998</v>
      </c>
      <c r="AY19" s="62"/>
      <c r="AZ19" s="76">
        <v>45175</v>
      </c>
      <c r="BA19" s="77">
        <f t="shared" si="17"/>
        <v>4</v>
      </c>
      <c r="BB19" s="25">
        <v>2</v>
      </c>
      <c r="BC19" s="78">
        <f>IF(AZ19=CONFIGURAÇÃO!$B$18,0,IF(AZ19=CONFIGURAÇÃO!$B$19,0,IF($BA19=1,0,IF($BA19=7,0,IF($BB19&gt;8,8,BB19)))))</f>
        <v>2</v>
      </c>
      <c r="BD19" s="78">
        <f>IF(AZ19=CONFIGURAÇÃO!$B$18,0,IF(AZ19=CONFIGURAÇÃO!$B$19,0,IF($BA19=1,0,IF($BA19=7,0,IF($BB19&gt;8,$BB19-$BC19,0)))))</f>
        <v>0</v>
      </c>
      <c r="BE19" s="78">
        <f>IF(AZ19=CONFIGURAÇÃO!$B$18,0,IF(AZ19=CONFIGURAÇÃO!$B$19,0,IF(BA19=7,BB19,0)))</f>
        <v>0</v>
      </c>
      <c r="BF19" s="78">
        <f>IF(AZ19=CONFIGURAÇÃO!$B$18,0,IF(AZ19=CONFIGURAÇÃO!$B$19,0,IF(BA19=1,BB19,0)))</f>
        <v>0</v>
      </c>
      <c r="BG19" s="78">
        <f>IF(AZ19=CONFIGURAÇÃO!$B$18,'BANCO DADOS '!BB19,IF(AZ19=CONFIGURAÇÃO!$B$19,'BANCO DADOS '!BB19,0))</f>
        <v>0</v>
      </c>
      <c r="BH19" s="79">
        <f t="shared" si="18"/>
        <v>55.8</v>
      </c>
      <c r="BI19" s="62"/>
      <c r="BJ19" s="76">
        <v>45175</v>
      </c>
      <c r="BK19" s="77">
        <f t="shared" si="19"/>
        <v>4</v>
      </c>
      <c r="BL19" s="25">
        <v>8</v>
      </c>
      <c r="BM19" s="78">
        <f>IF(BJ19=CONFIGURAÇÃO!$B$18,0,IF(BJ19=CONFIGURAÇÃO!$B$19,0,IF($BK19=1,0,IF($BK19=7,0,IF($BL19&gt;8,8,$BL19)))))</f>
        <v>8</v>
      </c>
      <c r="BN19" s="78">
        <f>IF(BJ19=CONFIGURAÇÃO!$B$18,0,IF(BJ19=CONFIGURAÇÃO!$B$19,0,IF($BK19=1,0,IF($BK19=7,0,IF($BL19&gt;8,$BL19-$BM19,0)))))</f>
        <v>0</v>
      </c>
      <c r="BO19" s="78">
        <f>IF(BJ19=CONFIGURAÇÃO!$B$18,0,IF(BJ19=CONFIGURAÇÃO!$B$19,0,IF(BK19=7,BL19,0)))</f>
        <v>0</v>
      </c>
      <c r="BP19" s="78">
        <f>IF(BJ19=CONFIGURAÇÃO!$B$18,0,IF(BJ19=CONFIGURAÇÃO!$B$19,0,IF(BK19=1,BL19,0)))</f>
        <v>0</v>
      </c>
      <c r="BQ19" s="78">
        <f>IF(BJ19=CONFIGURAÇÃO!$B$18,'BANCO DADOS '!BL19,IF(BJ19=CONFIGURAÇÃO!$B$19,'BANCO DADOS '!BL19,0))</f>
        <v>0</v>
      </c>
      <c r="BR19" s="79">
        <f t="shared" si="20"/>
        <v>223.2</v>
      </c>
      <c r="BS19" s="62"/>
      <c r="BT19" s="76">
        <v>45175</v>
      </c>
      <c r="BU19" s="77">
        <f t="shared" si="21"/>
        <v>4</v>
      </c>
      <c r="BV19" s="25">
        <v>0</v>
      </c>
      <c r="BW19" s="78">
        <f>IF(BT19=CONFIGURAÇÃO!$B$18,0,IF(BT19=CONFIGURAÇÃO!$BV$19,0,IF($BU19=1,0,IF($BU19=7,0,IF($BV19&gt;8,8,$BV19)))))</f>
        <v>0</v>
      </c>
      <c r="BX19" s="78">
        <f>IF(BT19=CONFIGURAÇÃO!$B$18,0,IF(BT19=CONFIGURAÇÃO!$B$19,0,IF($BU19=1,0,IF($BU19=7,0,IF($BV19&gt;8,$BV19-$BM19,0)))))</f>
        <v>0</v>
      </c>
      <c r="BY19" s="78">
        <f>IF(BT19=CONFIGURAÇÃO!$B$18,0,IF(BT19=CONFIGURAÇÃO!$B$19,0,IF(BU19=7,BV19,0)))</f>
        <v>0</v>
      </c>
      <c r="BZ19" s="78">
        <f>IF(BT19=CONFIGURAÇÃO!$B$18,0,IF(BT19=CONFIGURAÇÃO!$B$19,0,IF(BU19=1,BV19,0)))</f>
        <v>0</v>
      </c>
      <c r="CA19" s="78">
        <f>IF(BT19=CONFIGURAÇÃO!$B$18,'BANCO DADOS '!BV19,IF(BT19=CONFIGURAÇÃO!$B$19,'BANCO DADOS '!BV19,0))</f>
        <v>0</v>
      </c>
      <c r="CB19" s="79">
        <f t="shared" si="7"/>
        <v>0</v>
      </c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5"/>
      <c r="GG19" s="75"/>
      <c r="GH19" s="75"/>
      <c r="GI19" s="75"/>
      <c r="GJ19" s="75"/>
      <c r="GK19" s="75"/>
      <c r="GL19" s="75"/>
      <c r="GM19" s="75"/>
      <c r="GN19" s="75"/>
      <c r="GO19" s="75"/>
      <c r="GP19" s="75"/>
      <c r="GQ19" s="75"/>
      <c r="GR19" s="75"/>
      <c r="GS19" s="75"/>
      <c r="GT19" s="75"/>
      <c r="GU19" s="75"/>
      <c r="GV19" s="75"/>
      <c r="GW19" s="75"/>
      <c r="GX19" s="75"/>
      <c r="GY19" s="75"/>
      <c r="GZ19" s="75"/>
      <c r="HA19" s="75"/>
      <c r="HB19" s="75"/>
      <c r="HC19" s="75"/>
      <c r="HD19" s="75"/>
      <c r="HE19" s="75"/>
      <c r="HF19" s="75"/>
      <c r="HG19" s="75"/>
      <c r="HH19" s="75"/>
      <c r="HI19" s="75"/>
      <c r="HJ19" s="75"/>
      <c r="HK19" s="75"/>
      <c r="HL19" s="75"/>
      <c r="HM19" s="75"/>
      <c r="HN19" s="75"/>
      <c r="HO19" s="75"/>
      <c r="HP19" s="75"/>
      <c r="HQ19" s="75"/>
      <c r="HR19" s="75"/>
      <c r="HS19" s="75"/>
      <c r="HT19" s="75"/>
      <c r="HU19" s="75"/>
      <c r="HV19" s="75"/>
      <c r="HW19" s="75"/>
      <c r="HX19" s="75"/>
      <c r="HY19" s="75"/>
      <c r="HZ19" s="75"/>
      <c r="IA19" s="75"/>
      <c r="IB19" s="75"/>
      <c r="IC19" s="75"/>
      <c r="ID19" s="75"/>
      <c r="IE19" s="75"/>
      <c r="IF19" s="75"/>
      <c r="IG19" s="75"/>
      <c r="IH19" s="75"/>
      <c r="II19" s="75"/>
      <c r="IJ19" s="75"/>
      <c r="IK19" s="75"/>
      <c r="IL19" s="75"/>
      <c r="IM19" s="75"/>
      <c r="IN19" s="75"/>
      <c r="IO19" s="75"/>
      <c r="IP19" s="75"/>
      <c r="IQ19" s="75"/>
      <c r="IR19" s="75"/>
      <c r="IS19" s="75"/>
      <c r="IT19" s="75"/>
      <c r="IU19" s="75"/>
      <c r="IV19" s="75"/>
      <c r="IW19" s="75"/>
      <c r="IX19" s="75"/>
      <c r="IY19" s="75"/>
      <c r="IZ19" s="75"/>
      <c r="JA19" s="75"/>
      <c r="JB19" s="75"/>
      <c r="JC19" s="75"/>
      <c r="JD19" s="75"/>
      <c r="JE19" s="75"/>
      <c r="JF19" s="75"/>
      <c r="JG19" s="75"/>
      <c r="JH19" s="75"/>
      <c r="JI19" s="75"/>
      <c r="JJ19" s="75"/>
      <c r="JK19" s="75"/>
      <c r="JL19" s="75"/>
      <c r="JM19" s="75"/>
      <c r="JN19" s="75"/>
      <c r="JO19" s="75"/>
      <c r="JP19" s="75"/>
      <c r="JQ19" s="75"/>
      <c r="JR19" s="75"/>
      <c r="JS19" s="75"/>
      <c r="JT19" s="75"/>
      <c r="JU19" s="75"/>
      <c r="JV19" s="75"/>
      <c r="JW19" s="75"/>
      <c r="JX19" s="75"/>
      <c r="JY19" s="75"/>
      <c r="JZ19" s="75"/>
      <c r="KA19" s="75"/>
      <c r="KB19" s="75"/>
      <c r="KC19" s="75"/>
      <c r="KD19" s="75"/>
      <c r="KE19" s="75"/>
      <c r="KF19" s="75"/>
      <c r="KG19" s="75"/>
      <c r="KH19" s="75"/>
      <c r="KI19" s="75"/>
      <c r="KJ19" s="75"/>
      <c r="KK19" s="75"/>
      <c r="KL19" s="75"/>
      <c r="KM19" s="75"/>
      <c r="KN19" s="75"/>
      <c r="KO19" s="75"/>
      <c r="KP19" s="75"/>
      <c r="KQ19" s="75"/>
      <c r="KR19" s="75"/>
      <c r="KS19" s="75"/>
      <c r="KT19" s="75"/>
      <c r="KU19" s="75"/>
      <c r="KV19" s="75"/>
      <c r="KW19" s="75"/>
      <c r="KX19" s="75"/>
      <c r="KY19" s="75"/>
      <c r="KZ19" s="75"/>
      <c r="LA19" s="75"/>
      <c r="LB19" s="75"/>
      <c r="LC19" s="75"/>
      <c r="LD19" s="75"/>
      <c r="LE19" s="75"/>
      <c r="LF19" s="75"/>
      <c r="LG19" s="75"/>
      <c r="LH19" s="75"/>
      <c r="LI19" s="75"/>
      <c r="LJ19" s="75"/>
      <c r="LK19" s="75"/>
      <c r="LL19" s="75"/>
      <c r="LM19" s="75"/>
      <c r="LN19" s="75"/>
      <c r="LO19" s="75"/>
      <c r="LP19" s="75"/>
      <c r="LQ19" s="75"/>
      <c r="LR19" s="75"/>
      <c r="LS19" s="75"/>
      <c r="LT19" s="75"/>
      <c r="LU19" s="75"/>
      <c r="LV19" s="75"/>
      <c r="LW19" s="75"/>
      <c r="LX19" s="75"/>
      <c r="LY19" s="75"/>
      <c r="LZ19" s="75"/>
      <c r="MA19" s="75"/>
      <c r="MB19" s="75"/>
      <c r="MC19" s="75"/>
      <c r="MD19" s="75"/>
      <c r="ME19" s="75"/>
      <c r="MF19" s="75"/>
      <c r="MG19" s="75"/>
      <c r="MH19" s="75"/>
      <c r="MI19" s="75"/>
      <c r="MJ19" s="75"/>
      <c r="MK19" s="75"/>
      <c r="ML19" s="75"/>
      <c r="MM19" s="75"/>
      <c r="MN19" s="75"/>
      <c r="MO19" s="75"/>
      <c r="MP19" s="75"/>
      <c r="MQ19" s="75"/>
      <c r="MR19" s="75"/>
      <c r="MS19" s="75"/>
      <c r="MT19" s="75"/>
      <c r="MU19" s="75"/>
      <c r="MV19" s="75"/>
      <c r="MW19" s="75"/>
      <c r="MX19" s="75"/>
      <c r="MY19" s="75"/>
      <c r="MZ19" s="75"/>
      <c r="NA19" s="75"/>
      <c r="NB19" s="75"/>
      <c r="NC19" s="75"/>
      <c r="ND19" s="75"/>
      <c r="NE19" s="75"/>
      <c r="NF19" s="75"/>
      <c r="NG19" s="75"/>
      <c r="NH19" s="75"/>
      <c r="NI19" s="75"/>
      <c r="NJ19" s="75"/>
      <c r="NK19" s="75"/>
      <c r="NL19" s="75"/>
      <c r="NM19" s="75"/>
      <c r="NN19" s="75"/>
      <c r="NO19" s="75"/>
      <c r="NP19" s="75"/>
      <c r="NQ19" s="75"/>
      <c r="NR19" s="75"/>
      <c r="NS19" s="75"/>
      <c r="NT19" s="75"/>
      <c r="NU19" s="75"/>
      <c r="NV19" s="75"/>
      <c r="NW19" s="75"/>
      <c r="NX19" s="75"/>
      <c r="NY19" s="75"/>
      <c r="NZ19" s="75"/>
      <c r="OA19" s="75"/>
      <c r="OB19" s="75"/>
      <c r="OC19" s="75"/>
      <c r="OD19" s="75"/>
      <c r="OE19" s="75"/>
      <c r="OF19" s="75"/>
      <c r="OG19" s="75"/>
      <c r="OH19" s="75"/>
      <c r="OI19" s="75"/>
      <c r="OJ19" s="75"/>
      <c r="OK19" s="75"/>
      <c r="OL19" s="75"/>
      <c r="OM19" s="75"/>
      <c r="ON19" s="75"/>
      <c r="OO19" s="75"/>
      <c r="OP19" s="75"/>
      <c r="OQ19" s="75"/>
      <c r="OR19" s="75"/>
      <c r="OS19" s="75"/>
      <c r="OT19" s="75"/>
      <c r="OU19" s="75"/>
      <c r="OV19" s="75"/>
      <c r="OW19" s="75"/>
      <c r="OX19" s="75"/>
      <c r="OY19" s="75"/>
      <c r="OZ19" s="75"/>
      <c r="PA19" s="75"/>
      <c r="PB19" s="75"/>
      <c r="PC19" s="75"/>
      <c r="PD19" s="75"/>
      <c r="PE19" s="75"/>
      <c r="PF19" s="75"/>
      <c r="PG19" s="75"/>
      <c r="PH19" s="75"/>
      <c r="PI19" s="75"/>
      <c r="PJ19" s="75"/>
      <c r="PK19" s="75"/>
      <c r="PL19" s="75"/>
      <c r="PM19" s="75"/>
      <c r="PN19" s="75"/>
      <c r="PO19" s="75"/>
      <c r="PP19" s="75"/>
      <c r="PQ19" s="75"/>
      <c r="PR19" s="75"/>
      <c r="PS19" s="75"/>
      <c r="PT19" s="75"/>
      <c r="PU19" s="75"/>
      <c r="PV19" s="75"/>
      <c r="PW19" s="75"/>
      <c r="PX19" s="75"/>
      <c r="PY19" s="75"/>
      <c r="PZ19" s="75"/>
      <c r="QA19" s="75"/>
      <c r="QB19" s="75"/>
      <c r="QC19" s="75"/>
      <c r="QD19" s="75"/>
      <c r="QE19" s="75"/>
      <c r="QF19" s="75"/>
      <c r="QG19" s="75"/>
      <c r="QH19" s="75"/>
      <c r="QI19" s="75"/>
      <c r="QJ19" s="75"/>
      <c r="QK19" s="75"/>
      <c r="QL19" s="75"/>
      <c r="QM19" s="75"/>
      <c r="QN19" s="75"/>
      <c r="QO19" s="75"/>
      <c r="QP19" s="75"/>
      <c r="QQ19" s="75"/>
      <c r="QR19" s="75"/>
      <c r="QS19" s="75"/>
      <c r="QT19" s="75"/>
      <c r="QU19" s="75"/>
      <c r="QV19" s="75"/>
      <c r="QW19" s="75"/>
      <c r="QX19" s="75"/>
      <c r="QY19" s="75"/>
      <c r="QZ19" s="75"/>
      <c r="RA19" s="75"/>
      <c r="RB19" s="75"/>
      <c r="RC19" s="75"/>
      <c r="RD19" s="75"/>
      <c r="RE19" s="75"/>
      <c r="RF19" s="75"/>
      <c r="RG19" s="75"/>
      <c r="RH19" s="75"/>
      <c r="RI19" s="75"/>
      <c r="RJ19" s="75"/>
      <c r="RK19" s="75"/>
      <c r="RL19" s="75"/>
      <c r="RM19" s="75"/>
      <c r="RN19" s="75"/>
      <c r="RO19" s="75"/>
      <c r="RP19" s="75"/>
      <c r="RQ19" s="75"/>
      <c r="RR19" s="75"/>
      <c r="RS19" s="75"/>
      <c r="RT19" s="75"/>
      <c r="RU19" s="75"/>
      <c r="RV19" s="75"/>
      <c r="RW19" s="75"/>
      <c r="RX19" s="75"/>
      <c r="RY19" s="75"/>
      <c r="RZ19" s="75"/>
      <c r="SA19" s="75"/>
      <c r="SB19" s="75"/>
      <c r="SC19" s="75"/>
      <c r="SD19" s="75"/>
      <c r="SE19" s="75"/>
      <c r="SF19" s="75"/>
      <c r="SG19" s="75"/>
      <c r="SH19" s="75"/>
      <c r="SI19" s="75"/>
      <c r="SJ19" s="75"/>
      <c r="SK19" s="75"/>
      <c r="SL19" s="75"/>
      <c r="SM19" s="75"/>
      <c r="SN19" s="75"/>
      <c r="SO19" s="75"/>
      <c r="SP19" s="75"/>
      <c r="SQ19" s="75"/>
      <c r="SR19" s="75"/>
      <c r="SS19" s="75"/>
      <c r="ST19" s="75"/>
      <c r="SU19" s="75"/>
      <c r="SV19" s="75"/>
      <c r="SW19" s="75"/>
      <c r="SX19" s="75"/>
      <c r="SY19" s="75"/>
      <c r="SZ19" s="75"/>
      <c r="TA19" s="75"/>
      <c r="TB19" s="75"/>
      <c r="TC19" s="75"/>
      <c r="TD19" s="75"/>
      <c r="TE19" s="75"/>
      <c r="TF19" s="75"/>
      <c r="TG19" s="75"/>
      <c r="TH19" s="75"/>
      <c r="TI19" s="75"/>
      <c r="TJ19" s="75"/>
      <c r="TK19" s="75"/>
      <c r="TL19" s="75"/>
      <c r="TM19" s="75"/>
      <c r="TN19" s="75"/>
      <c r="TO19" s="75"/>
      <c r="TP19" s="75"/>
      <c r="TQ19" s="75"/>
      <c r="TR19" s="75"/>
      <c r="TS19" s="75"/>
      <c r="TT19" s="75"/>
      <c r="TU19" s="75"/>
      <c r="TV19" s="75"/>
      <c r="TW19" s="75"/>
      <c r="TX19" s="75"/>
      <c r="TY19" s="75"/>
      <c r="TZ19" s="75"/>
      <c r="UA19" s="75"/>
      <c r="UB19" s="75"/>
      <c r="UC19" s="75"/>
      <c r="UD19" s="75"/>
      <c r="UE19" s="75"/>
      <c r="UF19" s="75"/>
      <c r="UG19" s="75"/>
      <c r="UH19" s="75"/>
      <c r="UI19" s="75"/>
      <c r="UJ19" s="75"/>
      <c r="UK19" s="75"/>
      <c r="UL19" s="75"/>
      <c r="UM19" s="75"/>
      <c r="UN19" s="75"/>
      <c r="UO19" s="75"/>
      <c r="UP19" s="75"/>
      <c r="UQ19" s="75"/>
      <c r="UR19" s="75"/>
      <c r="US19" s="75"/>
      <c r="UT19" s="75"/>
      <c r="UU19" s="75"/>
      <c r="UV19" s="75"/>
      <c r="UW19" s="75"/>
      <c r="UX19" s="75"/>
      <c r="UY19" s="75"/>
      <c r="UZ19" s="75"/>
      <c r="VA19" s="75"/>
      <c r="VB19" s="75"/>
      <c r="VC19" s="75"/>
      <c r="VD19" s="75"/>
      <c r="VE19" s="75"/>
      <c r="VF19" s="75"/>
      <c r="VG19" s="75"/>
      <c r="VH19" s="75"/>
      <c r="VI19" s="75"/>
      <c r="VJ19" s="75"/>
      <c r="VK19" s="75"/>
      <c r="VL19" s="75"/>
      <c r="VM19" s="75"/>
      <c r="VN19" s="75"/>
      <c r="VO19" s="75"/>
      <c r="VP19" s="75"/>
      <c r="VQ19" s="75"/>
      <c r="VR19" s="75"/>
      <c r="VS19" s="75"/>
      <c r="VT19" s="75"/>
      <c r="VU19" s="75"/>
      <c r="VV19" s="75"/>
      <c r="VW19" s="75"/>
      <c r="VX19" s="75"/>
      <c r="VY19" s="75"/>
      <c r="VZ19" s="75"/>
      <c r="WA19" s="75"/>
      <c r="WB19" s="75"/>
      <c r="WC19" s="75"/>
      <c r="WD19" s="75"/>
      <c r="WE19" s="75"/>
      <c r="WF19" s="75"/>
      <c r="WG19" s="75"/>
      <c r="WH19" s="75"/>
      <c r="WI19" s="75"/>
      <c r="WJ19" s="75"/>
      <c r="WK19" s="75"/>
      <c r="WL19" s="75"/>
      <c r="WM19" s="75"/>
      <c r="WN19" s="75"/>
      <c r="WO19" s="75"/>
      <c r="WP19" s="75"/>
      <c r="WQ19" s="75"/>
      <c r="WR19" s="75"/>
      <c r="WS19" s="75"/>
      <c r="WT19" s="75"/>
      <c r="WU19" s="75"/>
      <c r="WV19" s="75"/>
      <c r="WW19" s="75"/>
      <c r="WX19" s="75"/>
      <c r="WY19" s="75"/>
      <c r="WZ19" s="75"/>
      <c r="XA19" s="75"/>
      <c r="XB19" s="75"/>
      <c r="XC19" s="75"/>
      <c r="XD19" s="75"/>
      <c r="XE19" s="75"/>
      <c r="XF19" s="75"/>
      <c r="XG19" s="75"/>
      <c r="XH19" s="75"/>
      <c r="XI19" s="75"/>
      <c r="XJ19" s="75"/>
      <c r="XK19" s="75"/>
      <c r="XL19" s="75"/>
      <c r="XM19" s="75"/>
      <c r="XN19" s="75"/>
      <c r="XO19" s="75"/>
      <c r="XP19" s="75"/>
      <c r="XQ19" s="75"/>
      <c r="XR19" s="75"/>
      <c r="XS19" s="75"/>
      <c r="XT19" s="75"/>
      <c r="XU19" s="75"/>
      <c r="XV19" s="75"/>
      <c r="XW19" s="75"/>
      <c r="XX19" s="75"/>
      <c r="XY19" s="75"/>
      <c r="XZ19" s="75"/>
      <c r="YA19" s="75"/>
      <c r="YB19" s="75"/>
      <c r="YC19" s="75"/>
      <c r="YD19" s="75"/>
      <c r="YE19" s="75"/>
      <c r="YF19" s="75"/>
      <c r="YG19" s="75"/>
      <c r="YH19" s="75"/>
      <c r="YI19" s="75"/>
      <c r="YJ19" s="75"/>
      <c r="YK19" s="75"/>
      <c r="YL19" s="75"/>
      <c r="YM19" s="75"/>
      <c r="YN19" s="75"/>
      <c r="YO19" s="75"/>
      <c r="YP19" s="75"/>
      <c r="YQ19" s="75"/>
      <c r="YR19" s="75"/>
      <c r="YS19" s="75"/>
      <c r="YT19" s="75"/>
      <c r="YU19" s="75"/>
      <c r="YV19" s="75"/>
      <c r="YW19" s="75"/>
      <c r="YX19" s="75"/>
      <c r="YY19" s="75"/>
      <c r="YZ19" s="75"/>
      <c r="ZA19" s="75"/>
      <c r="ZB19" s="75"/>
      <c r="ZC19" s="75"/>
      <c r="ZD19" s="75"/>
      <c r="ZE19" s="75"/>
      <c r="ZF19" s="75"/>
      <c r="ZG19" s="75"/>
      <c r="ZH19" s="75"/>
      <c r="ZI19" s="75"/>
      <c r="ZJ19" s="75"/>
      <c r="ZK19" s="75"/>
      <c r="ZL19" s="75"/>
      <c r="ZM19" s="75"/>
      <c r="ZN19" s="75"/>
      <c r="ZO19" s="75"/>
      <c r="ZP19" s="75"/>
      <c r="ZQ19" s="75"/>
      <c r="ZR19" s="75"/>
      <c r="ZS19" s="75"/>
      <c r="ZT19" s="75"/>
      <c r="ZU19" s="75"/>
      <c r="ZV19" s="75"/>
      <c r="ZW19" s="75"/>
      <c r="ZX19" s="75"/>
      <c r="ZY19" s="75"/>
      <c r="ZZ19" s="75"/>
      <c r="AAA19" s="75"/>
      <c r="AAB19" s="75"/>
      <c r="AAC19" s="75"/>
      <c r="AAD19" s="75"/>
      <c r="AAE19" s="75"/>
      <c r="AAF19" s="75"/>
      <c r="AAG19" s="75"/>
      <c r="AAH19" s="75"/>
      <c r="AAI19" s="75"/>
      <c r="AAJ19" s="75"/>
      <c r="AAK19" s="75"/>
      <c r="AAL19" s="75"/>
      <c r="AAM19" s="75"/>
      <c r="AAN19" s="75"/>
      <c r="AAO19" s="75"/>
      <c r="AAP19" s="75"/>
      <c r="AAQ19" s="75"/>
      <c r="AAR19" s="75"/>
      <c r="AAS19" s="75"/>
      <c r="AAT19" s="75"/>
      <c r="AAU19" s="75"/>
      <c r="AAV19" s="75"/>
      <c r="AAW19" s="75"/>
      <c r="AAX19" s="75"/>
      <c r="AAY19" s="75"/>
      <c r="AAZ19" s="75"/>
      <c r="ABA19" s="75"/>
      <c r="ABB19" s="75"/>
      <c r="ABC19" s="75"/>
      <c r="ABD19" s="75"/>
      <c r="ABE19" s="75"/>
      <c r="ABF19" s="75"/>
      <c r="ABG19" s="75"/>
      <c r="ABH19" s="75"/>
      <c r="ABI19" s="75"/>
      <c r="ABJ19" s="75"/>
      <c r="ABK19" s="75"/>
      <c r="ABL19" s="75"/>
      <c r="ABM19" s="75"/>
      <c r="ABN19" s="75"/>
      <c r="ABO19" s="75"/>
      <c r="ABP19" s="75"/>
      <c r="ABQ19" s="75"/>
      <c r="ABR19" s="75"/>
      <c r="ABS19" s="75"/>
      <c r="ABT19" s="75"/>
      <c r="ABU19" s="75"/>
      <c r="ABV19" s="75"/>
      <c r="ABW19" s="75"/>
      <c r="ABX19" s="75"/>
      <c r="ABY19" s="75"/>
      <c r="ABZ19" s="75"/>
      <c r="ACA19" s="75"/>
      <c r="ACB19" s="75"/>
      <c r="ACC19" s="75"/>
      <c r="ACD19" s="75"/>
      <c r="ACE19" s="75"/>
      <c r="ACF19" s="75"/>
      <c r="ACG19" s="75"/>
      <c r="ACH19" s="75"/>
      <c r="ACI19" s="75"/>
      <c r="ACJ19" s="75"/>
      <c r="ACK19" s="75"/>
      <c r="ACL19" s="75"/>
      <c r="ACM19" s="75"/>
      <c r="ACN19" s="75"/>
      <c r="ACO19" s="75"/>
      <c r="ACP19" s="75"/>
      <c r="ACQ19" s="75"/>
      <c r="ACR19" s="75"/>
      <c r="ACS19" s="75"/>
      <c r="ACT19" s="75"/>
      <c r="ACU19" s="75"/>
      <c r="ACV19" s="75"/>
      <c r="ACW19" s="75"/>
      <c r="ACX19" s="75"/>
      <c r="ACY19" s="75"/>
      <c r="ACZ19" s="75"/>
      <c r="ADA19" s="75"/>
      <c r="ADB19" s="75"/>
      <c r="ADC19" s="75"/>
      <c r="ADD19" s="75"/>
      <c r="ADE19" s="75"/>
      <c r="ADF19" s="75"/>
      <c r="ADG19" s="75"/>
      <c r="ADH19" s="75"/>
      <c r="ADI19" s="75"/>
      <c r="ADJ19" s="75"/>
      <c r="ADK19" s="75"/>
      <c r="ADL19" s="75"/>
      <c r="ADM19" s="75"/>
      <c r="ADN19" s="75"/>
      <c r="ADO19" s="75"/>
      <c r="ADP19" s="75"/>
      <c r="ADQ19" s="75"/>
      <c r="ADR19" s="75"/>
      <c r="ADS19" s="75"/>
      <c r="ADT19" s="75"/>
      <c r="ADU19" s="75"/>
      <c r="ADV19" s="75"/>
      <c r="ADW19" s="75"/>
      <c r="ADX19" s="75"/>
      <c r="ADY19" s="75"/>
      <c r="ADZ19" s="75"/>
      <c r="AEA19" s="75"/>
      <c r="AEB19" s="75"/>
      <c r="AEC19" s="75"/>
      <c r="AED19" s="75"/>
      <c r="AEE19" s="75"/>
      <c r="AEF19" s="75"/>
      <c r="AEG19" s="75"/>
      <c r="AEH19" s="75"/>
      <c r="AEI19" s="75"/>
      <c r="AEJ19" s="75"/>
      <c r="AEK19" s="75"/>
      <c r="AEL19" s="75"/>
      <c r="AEM19" s="75"/>
      <c r="AEN19" s="75"/>
      <c r="AEO19" s="75"/>
      <c r="AEP19" s="75"/>
      <c r="AEQ19" s="75"/>
      <c r="AER19" s="75"/>
      <c r="AES19" s="75"/>
      <c r="AET19" s="75"/>
      <c r="AEU19" s="75"/>
      <c r="AEV19" s="75"/>
      <c r="AEW19" s="75"/>
      <c r="AEX19" s="75"/>
      <c r="AEY19" s="75"/>
      <c r="AEZ19" s="75"/>
      <c r="AFA19" s="75"/>
      <c r="AFB19" s="75"/>
      <c r="AFC19" s="75"/>
      <c r="AFD19" s="75"/>
      <c r="AFE19" s="75"/>
      <c r="AFF19" s="75"/>
      <c r="AFG19" s="75"/>
      <c r="AFH19" s="75"/>
      <c r="AFI19" s="75"/>
      <c r="AFJ19" s="75"/>
      <c r="AFK19" s="75"/>
      <c r="AFL19" s="75"/>
      <c r="AFM19" s="75"/>
      <c r="AFN19" s="75"/>
      <c r="AFO19" s="75"/>
      <c r="AFP19" s="75"/>
      <c r="AFQ19" s="75"/>
      <c r="AFR19" s="75"/>
      <c r="AFS19" s="75"/>
      <c r="AFT19" s="75"/>
      <c r="AFU19" s="75"/>
      <c r="AFV19" s="75"/>
      <c r="AFW19" s="75"/>
      <c r="AFX19" s="75"/>
      <c r="AFY19" s="75"/>
      <c r="AFZ19" s="75"/>
      <c r="AGA19" s="75"/>
      <c r="AGB19" s="75"/>
      <c r="AGC19" s="75"/>
      <c r="AGD19" s="75"/>
      <c r="AGE19" s="75"/>
    </row>
    <row r="20" spans="1:1139">
      <c r="B20" s="71">
        <v>45176</v>
      </c>
      <c r="C20" s="72">
        <f t="shared" si="8"/>
        <v>5</v>
      </c>
      <c r="D20" s="12">
        <v>8</v>
      </c>
      <c r="E20" s="73">
        <f>IF(B20=CONFIGURAÇÃO!$B$18,0,IF(B20=CONFIGURAÇÃO!$B$19,0,IF($C20=1,0,IF($C20=7,0,IF($D20&gt;8,8,$D20)))))</f>
        <v>0</v>
      </c>
      <c r="F20" s="73">
        <f>IF(B20=CONFIGURAÇÃO!$B$18,0,IF(B20=CONFIGURAÇÃO!$B$19,0,IF($C20=1,0,IF($C20=7,0,IF($D20&gt;8,$D20-$E20,0)))))</f>
        <v>0</v>
      </c>
      <c r="G20" s="73">
        <f>IF(B20=CONFIGURAÇÃO!$B$18,0,IF(B20=CONFIGURAÇÃO!$B$19,0,IF(C20=7,D20,0)))</f>
        <v>0</v>
      </c>
      <c r="H20" s="73">
        <f>IF(B20=CONFIGURAÇÃO!$B$18,0,IF(B20=CONFIGURAÇÃO!$B$19,0,IF(C20=1,D20,0)))</f>
        <v>0</v>
      </c>
      <c r="I20" s="73">
        <f>IF(B20=CONFIGURAÇÃO!$B$18,'BANCO DADOS '!D20,IF(B20=CONFIGURAÇÃO!$B$19,'BANCO DADOS '!D20,0))</f>
        <v>8</v>
      </c>
      <c r="J20" s="74">
        <f t="shared" si="22"/>
        <v>312</v>
      </c>
      <c r="L20" s="71">
        <v>45176</v>
      </c>
      <c r="M20" s="72">
        <f t="shared" si="9"/>
        <v>5</v>
      </c>
      <c r="N20" s="12">
        <v>10</v>
      </c>
      <c r="O20" s="73">
        <f>IF(L20=CONFIGURAÇÃO!$B$18,0,IF(L20=CONFIGURAÇÃO!$B$19,0,IF($M20=1,0,IF($M20=7,0,IF($N20&gt;8,8,$N20)))))</f>
        <v>0</v>
      </c>
      <c r="P20" s="73">
        <f>IF(L20=CONFIGURAÇÃO!$B$18,0,IF(L20=CONFIGURAÇÃO!$B$19,0,IF($M20=1,0,IF($M20=7,0,IF($N20&gt;8,$N20-$O20,0)))))</f>
        <v>0</v>
      </c>
      <c r="Q20" s="73">
        <f>IF(L20=CONFIGURAÇÃO!$B$18,0,IF(L20=CONFIGURAÇÃO!$B$19,0,IF(M20=7,N20,0)))</f>
        <v>0</v>
      </c>
      <c r="R20" s="73">
        <f>IF(L20=CONFIGURAÇÃO!$B$18,0,IF(L20=CONFIGURAÇÃO!$B$19,0,IF(M20=1,N20,0)))</f>
        <v>0</v>
      </c>
      <c r="S20" s="73">
        <f>IF(L20=CONFIGURAÇÃO!$B$18,'BANCO DADOS '!N20,IF(L20=CONFIGURAÇÃO!$B$19,'BANCO DADOS '!N20,0))</f>
        <v>10</v>
      </c>
      <c r="T20" s="74">
        <f t="shared" si="10"/>
        <v>390</v>
      </c>
      <c r="V20" s="71">
        <v>45176</v>
      </c>
      <c r="W20" s="72">
        <f t="shared" si="11"/>
        <v>5</v>
      </c>
      <c r="X20" s="12">
        <v>4</v>
      </c>
      <c r="Y20" s="73">
        <f>IF(V20=CONFIGURAÇÃO!$B$18,0,IF(V20=CONFIGURAÇÃO!$B$19,0,IF(W$14=1,0,IF($X20=7,0,IF($X20&gt;8,8,$X20)))))</f>
        <v>0</v>
      </c>
      <c r="Z20" s="73">
        <f>IF(V20=CONFIGURAÇÃO!$B$18,0,IF(V20=CONFIGURAÇÃO!$B$19,0,IF($C20=1,0,IF($W20=7,0,IF($X20&gt;8,$X20-$Y20,0)))))</f>
        <v>0</v>
      </c>
      <c r="AA20" s="73">
        <f>IF(V20=CONFIGURAÇÃO!$B$18,0,IF(V20=CONFIGURAÇÃO!$B$19,0,IF(W20=7,X20,0)))</f>
        <v>0</v>
      </c>
      <c r="AB20" s="73">
        <f>IF(V20=CONFIGURAÇÃO!$B$18,0,IF(V20=CONFIGURAÇÃO!$B$19,0,IF(W20=1,X20,0)))</f>
        <v>0</v>
      </c>
      <c r="AC20" s="73">
        <f>IF(V20=CONFIGURAÇÃO!$B$18,'BANCO DADOS '!X20,IF(V20=CONFIGURAÇÃO!$B$19,'BANCO DADOS '!X20,0))</f>
        <v>4</v>
      </c>
      <c r="AD20" s="74">
        <f t="shared" si="12"/>
        <v>156</v>
      </c>
      <c r="AF20" s="71">
        <v>45176</v>
      </c>
      <c r="AG20" s="72">
        <f t="shared" si="13"/>
        <v>5</v>
      </c>
      <c r="AH20" s="12">
        <v>8</v>
      </c>
      <c r="AI20" s="73">
        <f>IF(AF20=CONFIGURAÇÃO!$B$18,0,IF(AF20=CONFIGURAÇÃO!$B$19,0,IF($AG20=1,0,IF($AG20=7,0,IF($AH20&gt;8,8,$AH20)))))</f>
        <v>0</v>
      </c>
      <c r="AJ20" s="73">
        <f>IF(AF20=CONFIGURAÇÃO!$B$18,0,IF(AF20=CONFIGURAÇÃO!$B$19,0,IF($AG20=1,0,IF($AG20=7,0,IF($AH20&gt;8,$AH20-$AI20,0)))))</f>
        <v>0</v>
      </c>
      <c r="AK20" s="73">
        <f>IF(AF20=CONFIGURAÇÃO!$B$18,0,IF(AF20=CONFIGURAÇÃO!$B$19,0,IF(AG20=7,AH20,0)))</f>
        <v>0</v>
      </c>
      <c r="AL20" s="73">
        <f>IF(AF20=CONFIGURAÇÃO!$B$18,0,IF(AF20=CONFIGURAÇÃO!$B$19,0,IF(AG20=1,AH20,0)))</f>
        <v>0</v>
      </c>
      <c r="AM20" s="73">
        <f>IF(AF20=CONFIGURAÇÃO!$B$18,'BANCO DADOS '!AH20,IF(AF20=CONFIGURAÇÃO!$B$19,'BANCO DADOS '!AH20,0))</f>
        <v>8</v>
      </c>
      <c r="AN20" s="74">
        <f t="shared" si="14"/>
        <v>312</v>
      </c>
      <c r="AP20" s="71">
        <v>45176</v>
      </c>
      <c r="AQ20" s="72">
        <f t="shared" si="15"/>
        <v>5</v>
      </c>
      <c r="AR20" s="12">
        <v>9</v>
      </c>
      <c r="AS20" s="73">
        <f>IF(AP20=CONFIGURAÇÃO!$B$18,0,IF(AP20=CONFIGURAÇÃO!$B$19,0,IF($AQ20=1,0,IF($AQ20=7,0,IF($AR20&gt;8,8,$AR20)))))</f>
        <v>0</v>
      </c>
      <c r="AT20" s="73">
        <f>IF(AP20=CONFIGURAÇÃO!$B$18,0,IF(AP20=CONFIGURAÇÃO!$B$19,0,IF($AQ20=1,0,IF($AQ20=7,0,IF($AR20&gt;8,$AR20-$AS20,0)))))</f>
        <v>0</v>
      </c>
      <c r="AU20" s="73">
        <f>IF(AP20=CONFIGURAÇÃO!$B$18,0,IF(AP20=CONFIGURAÇÃO!$B$19,0,IF(AQ20=7,AR20,0)))</f>
        <v>0</v>
      </c>
      <c r="AV20" s="73">
        <f>IF(AP20=CONFIGURAÇÃO!$B$18,0,IF(AP20=CONFIGURAÇÃO!$B$19,0,IF(AQ20=1,AR20,0)))</f>
        <v>0</v>
      </c>
      <c r="AW20" s="73">
        <f>IF(AP20=CONFIGURAÇÃO!$B$18,'BANCO DADOS '!AR20,IF(AP20=CONFIGURAÇÃO!$B$19,'BANCO DADOS '!AR20,0))</f>
        <v>9</v>
      </c>
      <c r="AX20" s="74">
        <f t="shared" si="16"/>
        <v>351</v>
      </c>
      <c r="AZ20" s="71">
        <v>45176</v>
      </c>
      <c r="BA20" s="72">
        <f t="shared" si="17"/>
        <v>5</v>
      </c>
      <c r="BB20" s="12">
        <v>4</v>
      </c>
      <c r="BC20" s="73">
        <f>IF(AZ20=CONFIGURAÇÃO!$B$18,0,IF(AZ20=CONFIGURAÇÃO!$B$19,0,IF($BA20=1,0,IF($BA20=7,0,IF($BB20&gt;8,8,BB20)))))</f>
        <v>0</v>
      </c>
      <c r="BD20" s="73">
        <f>IF(AZ20=CONFIGURAÇÃO!$B$18,0,IF(AZ20=CONFIGURAÇÃO!$B$19,0,IF($BA20=1,0,IF($BA20=7,0,IF($BB20&gt;8,$BB20-$BC20,0)))))</f>
        <v>0</v>
      </c>
      <c r="BE20" s="73">
        <f>IF(AZ20=CONFIGURAÇÃO!$B$18,0,IF(AZ20=CONFIGURAÇÃO!$B$19,0,IF(BA20=7,BB20,0)))</f>
        <v>0</v>
      </c>
      <c r="BF20" s="73">
        <f>IF(AZ20=CONFIGURAÇÃO!$B$18,0,IF(AZ20=CONFIGURAÇÃO!$B$19,0,IF(BA20=1,BB20,0)))</f>
        <v>0</v>
      </c>
      <c r="BG20" s="73">
        <f>IF(AZ20=CONFIGURAÇÃO!$B$18,'BANCO DADOS '!BB20,IF(AZ20=CONFIGURAÇÃO!$B$19,'BANCO DADOS '!BB20,0))</f>
        <v>4</v>
      </c>
      <c r="BH20" s="74">
        <f t="shared" si="18"/>
        <v>156</v>
      </c>
      <c r="BJ20" s="71">
        <v>45176</v>
      </c>
      <c r="BK20" s="72">
        <f t="shared" si="19"/>
        <v>5</v>
      </c>
      <c r="BL20" s="12">
        <v>10</v>
      </c>
      <c r="BM20" s="73">
        <f>IF(BJ20=CONFIGURAÇÃO!$B$18,0,IF(BJ20=CONFIGURAÇÃO!$B$19,0,IF($BK20=1,0,IF($BK20=7,0,IF($BL20&gt;8,8,$BL20)))))</f>
        <v>0</v>
      </c>
      <c r="BN20" s="73">
        <f>IF(BJ20=CONFIGURAÇÃO!$B$18,0,IF(BJ20=CONFIGURAÇÃO!$B$19,0,IF($BK20=1,0,IF($BK20=7,0,IF($BL20&gt;8,$BL20-$BM20,0)))))</f>
        <v>0</v>
      </c>
      <c r="BO20" s="73">
        <f>IF(BJ20=CONFIGURAÇÃO!$B$18,0,IF(BJ20=CONFIGURAÇÃO!$B$19,0,IF(BK20=7,BL20,0)))</f>
        <v>0</v>
      </c>
      <c r="BP20" s="73">
        <f>IF(BJ20=CONFIGURAÇÃO!$B$18,0,IF(BJ20=CONFIGURAÇÃO!$B$19,0,IF(BK20=1,BL20,0)))</f>
        <v>0</v>
      </c>
      <c r="BQ20" s="73">
        <f>IF(BJ20=CONFIGURAÇÃO!$B$18,'BANCO DADOS '!BL20,IF(BJ20=CONFIGURAÇÃO!$B$19,'BANCO DADOS '!BL20,0))</f>
        <v>10</v>
      </c>
      <c r="BR20" s="74">
        <f t="shared" si="20"/>
        <v>390</v>
      </c>
      <c r="BT20" s="71">
        <v>45176</v>
      </c>
      <c r="BU20" s="72">
        <f t="shared" si="21"/>
        <v>5</v>
      </c>
      <c r="BV20" s="12">
        <v>0</v>
      </c>
      <c r="BW20" s="73">
        <f>IF(BT20=CONFIGURAÇÃO!$B$18,0,IF(BT20=CONFIGURAÇÃO!$BV$19,0,IF($BU20=1,0,IF($BU20=7,0,IF($BV20&gt;8,8,$BV20)))))</f>
        <v>0</v>
      </c>
      <c r="BX20" s="73">
        <f>IF(BT20=CONFIGURAÇÃO!$B$18,0,IF(BT20=CONFIGURAÇÃO!$B$19,0,IF($BU20=1,0,IF($BU20=7,0,IF($BV20&gt;8,$BV20-$BM20,0)))))</f>
        <v>0</v>
      </c>
      <c r="BY20" s="73">
        <f>IF(BT20=CONFIGURAÇÃO!$B$18,0,IF(BT20=CONFIGURAÇÃO!$B$19,0,IF(BU20=7,BV20,0)))</f>
        <v>0</v>
      </c>
      <c r="BZ20" s="73">
        <f>IF(BT20=CONFIGURAÇÃO!$B$18,0,IF(BT20=CONFIGURAÇÃO!$B$19,0,IF(BU20=1,BV20,0)))</f>
        <v>0</v>
      </c>
      <c r="CA20" s="73">
        <f>IF(BT20=CONFIGURAÇÃO!$B$18,'BANCO DADOS '!BV20,IF(BT20=CONFIGURAÇÃO!$B$19,'BANCO DADOS '!BV20,0))</f>
        <v>0</v>
      </c>
      <c r="CB20" s="74">
        <f t="shared" si="7"/>
        <v>0</v>
      </c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75"/>
      <c r="GK20" s="75"/>
      <c r="GL20" s="75"/>
      <c r="GM20" s="75"/>
      <c r="GN20" s="75"/>
      <c r="GO20" s="75"/>
      <c r="GP20" s="75"/>
      <c r="GQ20" s="75"/>
      <c r="GR20" s="75"/>
      <c r="GS20" s="75"/>
      <c r="GT20" s="75"/>
      <c r="GU20" s="75"/>
      <c r="GV20" s="75"/>
      <c r="GW20" s="75"/>
      <c r="GX20" s="75"/>
      <c r="GY20" s="75"/>
      <c r="GZ20" s="75"/>
      <c r="HA20" s="75"/>
      <c r="HB20" s="75"/>
      <c r="HC20" s="75"/>
      <c r="HD20" s="75"/>
      <c r="HE20" s="75"/>
      <c r="HF20" s="75"/>
      <c r="HG20" s="75"/>
      <c r="HH20" s="75"/>
      <c r="HI20" s="75"/>
      <c r="HJ20" s="75"/>
      <c r="HK20" s="75"/>
      <c r="HL20" s="75"/>
      <c r="HM20" s="75"/>
      <c r="HN20" s="75"/>
      <c r="HO20" s="75"/>
      <c r="HP20" s="75"/>
      <c r="HQ20" s="75"/>
      <c r="HR20" s="75"/>
      <c r="HS20" s="75"/>
      <c r="HT20" s="75"/>
      <c r="HU20" s="75"/>
      <c r="HV20" s="75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75"/>
      <c r="IN20" s="75"/>
      <c r="IO20" s="75"/>
      <c r="IP20" s="75"/>
      <c r="IQ20" s="75"/>
      <c r="IR20" s="75"/>
      <c r="IS20" s="75"/>
      <c r="IT20" s="75"/>
      <c r="IU20" s="75"/>
      <c r="IV20" s="75"/>
      <c r="IW20" s="75"/>
      <c r="IX20" s="75"/>
      <c r="IY20" s="75"/>
      <c r="IZ20" s="75"/>
      <c r="JA20" s="75"/>
      <c r="JB20" s="75"/>
      <c r="JC20" s="75"/>
      <c r="JD20" s="75"/>
      <c r="JE20" s="75"/>
      <c r="JF20" s="75"/>
      <c r="JG20" s="75"/>
      <c r="JH20" s="75"/>
      <c r="JI20" s="75"/>
      <c r="JJ20" s="75"/>
      <c r="JK20" s="75"/>
      <c r="JL20" s="75"/>
      <c r="JM20" s="75"/>
      <c r="JN20" s="75"/>
      <c r="JO20" s="75"/>
      <c r="JP20" s="75"/>
      <c r="JQ20" s="75"/>
      <c r="JR20" s="75"/>
      <c r="JS20" s="75"/>
      <c r="JT20" s="75"/>
      <c r="JU20" s="75"/>
      <c r="JV20" s="75"/>
      <c r="JW20" s="75"/>
      <c r="JX20" s="75"/>
      <c r="JY20" s="75"/>
      <c r="JZ20" s="75"/>
      <c r="KA20" s="75"/>
      <c r="KB20" s="75"/>
      <c r="KC20" s="75"/>
      <c r="KD20" s="75"/>
      <c r="KE20" s="75"/>
      <c r="KF20" s="75"/>
      <c r="KG20" s="75"/>
      <c r="KH20" s="75"/>
      <c r="KI20" s="75"/>
      <c r="KJ20" s="75"/>
      <c r="KK20" s="75"/>
      <c r="KL20" s="75"/>
      <c r="KM20" s="75"/>
      <c r="KN20" s="75"/>
      <c r="KO20" s="75"/>
      <c r="KP20" s="75"/>
      <c r="KQ20" s="75"/>
      <c r="KR20" s="75"/>
      <c r="KS20" s="75"/>
      <c r="KT20" s="75"/>
      <c r="KU20" s="75"/>
      <c r="KV20" s="75"/>
      <c r="KW20" s="75"/>
      <c r="KX20" s="75"/>
      <c r="KY20" s="75"/>
      <c r="KZ20" s="75"/>
      <c r="LA20" s="75"/>
      <c r="LB20" s="75"/>
      <c r="LC20" s="75"/>
      <c r="LD20" s="75"/>
      <c r="LE20" s="75"/>
      <c r="LF20" s="75"/>
      <c r="LG20" s="75"/>
      <c r="LH20" s="75"/>
      <c r="LI20" s="75"/>
      <c r="LJ20" s="75"/>
      <c r="LK20" s="75"/>
      <c r="LL20" s="75"/>
      <c r="LM20" s="75"/>
      <c r="LN20" s="75"/>
      <c r="LO20" s="75"/>
      <c r="LP20" s="75"/>
      <c r="LQ20" s="75"/>
      <c r="LR20" s="75"/>
      <c r="LS20" s="75"/>
      <c r="LT20" s="75"/>
      <c r="LU20" s="75"/>
      <c r="LV20" s="75"/>
      <c r="LW20" s="75"/>
      <c r="LX20" s="75"/>
      <c r="LY20" s="75"/>
      <c r="LZ20" s="75"/>
      <c r="MA20" s="75"/>
      <c r="MB20" s="75"/>
      <c r="MC20" s="75"/>
      <c r="MD20" s="75"/>
      <c r="ME20" s="75"/>
      <c r="MF20" s="75"/>
      <c r="MG20" s="75"/>
      <c r="MH20" s="75"/>
      <c r="MI20" s="75"/>
      <c r="MJ20" s="75"/>
      <c r="MK20" s="75"/>
      <c r="ML20" s="75"/>
      <c r="MM20" s="75"/>
      <c r="MN20" s="75"/>
      <c r="MO20" s="75"/>
      <c r="MP20" s="75"/>
      <c r="MQ20" s="75"/>
      <c r="MR20" s="75"/>
      <c r="MS20" s="75"/>
      <c r="MT20" s="75"/>
      <c r="MU20" s="75"/>
      <c r="MV20" s="75"/>
      <c r="MW20" s="75"/>
      <c r="MX20" s="75"/>
      <c r="MY20" s="75"/>
      <c r="MZ20" s="75"/>
      <c r="NA20" s="75"/>
      <c r="NB20" s="75"/>
      <c r="NC20" s="75"/>
      <c r="ND20" s="75"/>
      <c r="NE20" s="75"/>
      <c r="NF20" s="75"/>
      <c r="NG20" s="75"/>
      <c r="NH20" s="75"/>
      <c r="NI20" s="75"/>
      <c r="NJ20" s="75"/>
      <c r="NK20" s="75"/>
      <c r="NL20" s="75"/>
      <c r="NM20" s="75"/>
      <c r="NN20" s="75"/>
      <c r="NO20" s="75"/>
      <c r="NP20" s="75"/>
      <c r="NQ20" s="75"/>
      <c r="NR20" s="75"/>
      <c r="NS20" s="75"/>
      <c r="NT20" s="75"/>
      <c r="NU20" s="75"/>
      <c r="NV20" s="75"/>
      <c r="NW20" s="75"/>
      <c r="NX20" s="75"/>
      <c r="NY20" s="75"/>
      <c r="NZ20" s="75"/>
      <c r="OA20" s="75"/>
      <c r="OB20" s="75"/>
      <c r="OC20" s="75"/>
      <c r="OD20" s="75"/>
      <c r="OE20" s="75"/>
      <c r="OF20" s="75"/>
      <c r="OG20" s="75"/>
      <c r="OH20" s="75"/>
      <c r="OI20" s="75"/>
      <c r="OJ20" s="75"/>
      <c r="OK20" s="75"/>
      <c r="OL20" s="75"/>
      <c r="OM20" s="75"/>
      <c r="ON20" s="75"/>
      <c r="OO20" s="75"/>
      <c r="OP20" s="75"/>
      <c r="OQ20" s="75"/>
      <c r="OR20" s="75"/>
      <c r="OS20" s="75"/>
      <c r="OT20" s="75"/>
      <c r="OU20" s="75"/>
      <c r="OV20" s="75"/>
      <c r="OW20" s="75"/>
      <c r="OX20" s="75"/>
      <c r="OY20" s="75"/>
      <c r="OZ20" s="75"/>
      <c r="PA20" s="75"/>
      <c r="PB20" s="75"/>
      <c r="PC20" s="75"/>
      <c r="PD20" s="75"/>
      <c r="PE20" s="75"/>
      <c r="PF20" s="75"/>
      <c r="PG20" s="75"/>
      <c r="PH20" s="75"/>
      <c r="PI20" s="75"/>
      <c r="PJ20" s="75"/>
      <c r="PK20" s="75"/>
      <c r="PL20" s="75"/>
      <c r="PM20" s="75"/>
      <c r="PN20" s="75"/>
      <c r="PO20" s="75"/>
      <c r="PP20" s="75"/>
      <c r="PQ20" s="75"/>
      <c r="PR20" s="75"/>
      <c r="PS20" s="75"/>
      <c r="PT20" s="75"/>
      <c r="PU20" s="75"/>
      <c r="PV20" s="75"/>
      <c r="PW20" s="75"/>
      <c r="PX20" s="75"/>
      <c r="PY20" s="75"/>
      <c r="PZ20" s="75"/>
      <c r="QA20" s="75"/>
      <c r="QB20" s="75"/>
      <c r="QC20" s="75"/>
      <c r="QD20" s="75"/>
      <c r="QE20" s="75"/>
      <c r="QF20" s="75"/>
      <c r="QG20" s="75"/>
      <c r="QH20" s="75"/>
      <c r="QI20" s="75"/>
      <c r="QJ20" s="75"/>
      <c r="QK20" s="75"/>
      <c r="QL20" s="75"/>
      <c r="QM20" s="75"/>
      <c r="QN20" s="75"/>
      <c r="QO20" s="75"/>
      <c r="QP20" s="75"/>
      <c r="QQ20" s="75"/>
      <c r="QR20" s="75"/>
      <c r="QS20" s="75"/>
      <c r="QT20" s="75"/>
      <c r="QU20" s="75"/>
      <c r="QV20" s="75"/>
      <c r="QW20" s="75"/>
      <c r="QX20" s="75"/>
      <c r="QY20" s="75"/>
      <c r="QZ20" s="75"/>
      <c r="RA20" s="75"/>
      <c r="RB20" s="75"/>
      <c r="RC20" s="75"/>
      <c r="RD20" s="75"/>
      <c r="RE20" s="75"/>
      <c r="RF20" s="75"/>
      <c r="RG20" s="75"/>
      <c r="RH20" s="75"/>
      <c r="RI20" s="75"/>
      <c r="RJ20" s="75"/>
      <c r="RK20" s="75"/>
      <c r="RL20" s="75"/>
      <c r="RM20" s="75"/>
      <c r="RN20" s="75"/>
      <c r="RO20" s="75"/>
      <c r="RP20" s="75"/>
      <c r="RQ20" s="75"/>
      <c r="RR20" s="75"/>
      <c r="RS20" s="75"/>
      <c r="RT20" s="75"/>
      <c r="RU20" s="75"/>
      <c r="RV20" s="75"/>
      <c r="RW20" s="75"/>
      <c r="RX20" s="75"/>
      <c r="RY20" s="75"/>
      <c r="RZ20" s="75"/>
      <c r="SA20" s="75"/>
      <c r="SB20" s="75"/>
      <c r="SC20" s="75"/>
      <c r="SD20" s="75"/>
      <c r="SE20" s="75"/>
      <c r="SF20" s="75"/>
      <c r="SG20" s="75"/>
      <c r="SH20" s="75"/>
      <c r="SI20" s="75"/>
      <c r="SJ20" s="75"/>
      <c r="SK20" s="75"/>
      <c r="SL20" s="75"/>
      <c r="SM20" s="75"/>
      <c r="SN20" s="75"/>
      <c r="SO20" s="75"/>
      <c r="SP20" s="75"/>
      <c r="SQ20" s="75"/>
      <c r="SR20" s="75"/>
      <c r="SS20" s="75"/>
      <c r="ST20" s="75"/>
      <c r="SU20" s="75"/>
      <c r="SV20" s="75"/>
      <c r="SW20" s="75"/>
      <c r="SX20" s="75"/>
      <c r="SY20" s="75"/>
      <c r="SZ20" s="75"/>
      <c r="TA20" s="75"/>
      <c r="TB20" s="75"/>
      <c r="TC20" s="75"/>
      <c r="TD20" s="75"/>
      <c r="TE20" s="75"/>
      <c r="TF20" s="75"/>
      <c r="TG20" s="75"/>
      <c r="TH20" s="75"/>
      <c r="TI20" s="75"/>
      <c r="TJ20" s="75"/>
      <c r="TK20" s="75"/>
      <c r="TL20" s="75"/>
      <c r="TM20" s="75"/>
      <c r="TN20" s="75"/>
      <c r="TO20" s="75"/>
      <c r="TP20" s="75"/>
      <c r="TQ20" s="75"/>
      <c r="TR20" s="75"/>
      <c r="TS20" s="75"/>
      <c r="TT20" s="75"/>
      <c r="TU20" s="75"/>
      <c r="TV20" s="75"/>
      <c r="TW20" s="75"/>
      <c r="TX20" s="75"/>
      <c r="TY20" s="75"/>
      <c r="TZ20" s="75"/>
      <c r="UA20" s="75"/>
      <c r="UB20" s="75"/>
      <c r="UC20" s="75"/>
      <c r="UD20" s="75"/>
      <c r="UE20" s="75"/>
      <c r="UF20" s="75"/>
      <c r="UG20" s="75"/>
      <c r="UH20" s="75"/>
      <c r="UI20" s="75"/>
      <c r="UJ20" s="75"/>
      <c r="UK20" s="75"/>
      <c r="UL20" s="75"/>
      <c r="UM20" s="75"/>
      <c r="UN20" s="75"/>
      <c r="UO20" s="75"/>
      <c r="UP20" s="75"/>
      <c r="UQ20" s="75"/>
      <c r="UR20" s="75"/>
      <c r="US20" s="75"/>
      <c r="UT20" s="75"/>
      <c r="UU20" s="75"/>
      <c r="UV20" s="75"/>
      <c r="UW20" s="75"/>
      <c r="UX20" s="75"/>
      <c r="UY20" s="75"/>
      <c r="UZ20" s="75"/>
      <c r="VA20" s="75"/>
      <c r="VB20" s="75"/>
      <c r="VC20" s="75"/>
      <c r="VD20" s="75"/>
      <c r="VE20" s="75"/>
      <c r="VF20" s="75"/>
      <c r="VG20" s="75"/>
      <c r="VH20" s="75"/>
      <c r="VI20" s="75"/>
      <c r="VJ20" s="75"/>
      <c r="VK20" s="75"/>
      <c r="VL20" s="75"/>
      <c r="VM20" s="75"/>
      <c r="VN20" s="75"/>
      <c r="VO20" s="75"/>
      <c r="VP20" s="75"/>
      <c r="VQ20" s="75"/>
      <c r="VR20" s="75"/>
      <c r="VS20" s="75"/>
      <c r="VT20" s="75"/>
      <c r="VU20" s="75"/>
      <c r="VV20" s="75"/>
      <c r="VW20" s="75"/>
      <c r="VX20" s="75"/>
      <c r="VY20" s="75"/>
      <c r="VZ20" s="75"/>
      <c r="WA20" s="75"/>
      <c r="WB20" s="75"/>
      <c r="WC20" s="75"/>
      <c r="WD20" s="75"/>
      <c r="WE20" s="75"/>
      <c r="WF20" s="75"/>
      <c r="WG20" s="75"/>
      <c r="WH20" s="75"/>
      <c r="WI20" s="75"/>
      <c r="WJ20" s="75"/>
      <c r="WK20" s="75"/>
      <c r="WL20" s="75"/>
      <c r="WM20" s="75"/>
      <c r="WN20" s="75"/>
      <c r="WO20" s="75"/>
      <c r="WP20" s="75"/>
      <c r="WQ20" s="75"/>
      <c r="WR20" s="75"/>
      <c r="WS20" s="75"/>
      <c r="WT20" s="75"/>
      <c r="WU20" s="75"/>
      <c r="WV20" s="75"/>
      <c r="WW20" s="75"/>
      <c r="WX20" s="75"/>
      <c r="WY20" s="75"/>
      <c r="WZ20" s="75"/>
      <c r="XA20" s="75"/>
      <c r="XB20" s="75"/>
      <c r="XC20" s="75"/>
      <c r="XD20" s="75"/>
      <c r="XE20" s="75"/>
      <c r="XF20" s="75"/>
      <c r="XG20" s="75"/>
      <c r="XH20" s="75"/>
      <c r="XI20" s="75"/>
      <c r="XJ20" s="75"/>
      <c r="XK20" s="75"/>
      <c r="XL20" s="75"/>
      <c r="XM20" s="75"/>
      <c r="XN20" s="75"/>
      <c r="XO20" s="75"/>
      <c r="XP20" s="75"/>
      <c r="XQ20" s="75"/>
      <c r="XR20" s="75"/>
      <c r="XS20" s="75"/>
      <c r="XT20" s="75"/>
      <c r="XU20" s="75"/>
      <c r="XV20" s="75"/>
      <c r="XW20" s="75"/>
      <c r="XX20" s="75"/>
      <c r="XY20" s="75"/>
      <c r="XZ20" s="75"/>
      <c r="YA20" s="75"/>
      <c r="YB20" s="75"/>
      <c r="YC20" s="75"/>
      <c r="YD20" s="75"/>
      <c r="YE20" s="75"/>
      <c r="YF20" s="75"/>
      <c r="YG20" s="75"/>
      <c r="YH20" s="75"/>
      <c r="YI20" s="75"/>
      <c r="YJ20" s="75"/>
      <c r="YK20" s="75"/>
      <c r="YL20" s="75"/>
      <c r="YM20" s="75"/>
      <c r="YN20" s="75"/>
      <c r="YO20" s="75"/>
      <c r="YP20" s="75"/>
      <c r="YQ20" s="75"/>
      <c r="YR20" s="75"/>
      <c r="YS20" s="75"/>
      <c r="YT20" s="75"/>
      <c r="YU20" s="75"/>
      <c r="YV20" s="75"/>
      <c r="YW20" s="75"/>
      <c r="YX20" s="75"/>
      <c r="YY20" s="75"/>
      <c r="YZ20" s="75"/>
      <c r="ZA20" s="75"/>
      <c r="ZB20" s="75"/>
      <c r="ZC20" s="75"/>
      <c r="ZD20" s="75"/>
      <c r="ZE20" s="75"/>
      <c r="ZF20" s="75"/>
      <c r="ZG20" s="75"/>
      <c r="ZH20" s="75"/>
      <c r="ZI20" s="75"/>
      <c r="ZJ20" s="75"/>
      <c r="ZK20" s="75"/>
      <c r="ZL20" s="75"/>
      <c r="ZM20" s="75"/>
      <c r="ZN20" s="75"/>
      <c r="ZO20" s="75"/>
      <c r="ZP20" s="75"/>
      <c r="ZQ20" s="75"/>
      <c r="ZR20" s="75"/>
      <c r="ZS20" s="75"/>
      <c r="ZT20" s="75"/>
      <c r="ZU20" s="75"/>
      <c r="ZV20" s="75"/>
      <c r="ZW20" s="75"/>
      <c r="ZX20" s="75"/>
      <c r="ZY20" s="75"/>
      <c r="ZZ20" s="75"/>
      <c r="AAA20" s="75"/>
      <c r="AAB20" s="75"/>
      <c r="AAC20" s="75"/>
      <c r="AAD20" s="75"/>
      <c r="AAE20" s="75"/>
      <c r="AAF20" s="75"/>
      <c r="AAG20" s="75"/>
      <c r="AAH20" s="75"/>
      <c r="AAI20" s="75"/>
      <c r="AAJ20" s="75"/>
      <c r="AAK20" s="75"/>
      <c r="AAL20" s="75"/>
      <c r="AAM20" s="75"/>
      <c r="AAN20" s="75"/>
      <c r="AAO20" s="75"/>
      <c r="AAP20" s="75"/>
      <c r="AAQ20" s="75"/>
      <c r="AAR20" s="75"/>
      <c r="AAS20" s="75"/>
      <c r="AAT20" s="75"/>
      <c r="AAU20" s="75"/>
      <c r="AAV20" s="75"/>
      <c r="AAW20" s="75"/>
      <c r="AAX20" s="75"/>
      <c r="AAY20" s="75"/>
      <c r="AAZ20" s="75"/>
      <c r="ABA20" s="75"/>
      <c r="ABB20" s="75"/>
      <c r="ABC20" s="75"/>
      <c r="ABD20" s="75"/>
      <c r="ABE20" s="75"/>
      <c r="ABF20" s="75"/>
      <c r="ABG20" s="75"/>
      <c r="ABH20" s="75"/>
      <c r="ABI20" s="75"/>
      <c r="ABJ20" s="75"/>
      <c r="ABK20" s="75"/>
      <c r="ABL20" s="75"/>
      <c r="ABM20" s="75"/>
      <c r="ABN20" s="75"/>
      <c r="ABO20" s="75"/>
      <c r="ABP20" s="75"/>
      <c r="ABQ20" s="75"/>
      <c r="ABR20" s="75"/>
      <c r="ABS20" s="75"/>
      <c r="ABT20" s="75"/>
      <c r="ABU20" s="75"/>
      <c r="ABV20" s="75"/>
      <c r="ABW20" s="75"/>
      <c r="ABX20" s="75"/>
      <c r="ABY20" s="75"/>
      <c r="ABZ20" s="75"/>
      <c r="ACA20" s="75"/>
      <c r="ACB20" s="75"/>
      <c r="ACC20" s="75"/>
      <c r="ACD20" s="75"/>
      <c r="ACE20" s="75"/>
      <c r="ACF20" s="75"/>
      <c r="ACG20" s="75"/>
      <c r="ACH20" s="75"/>
      <c r="ACI20" s="75"/>
      <c r="ACJ20" s="75"/>
      <c r="ACK20" s="75"/>
      <c r="ACL20" s="75"/>
      <c r="ACM20" s="75"/>
      <c r="ACN20" s="75"/>
      <c r="ACO20" s="75"/>
      <c r="ACP20" s="75"/>
      <c r="ACQ20" s="75"/>
      <c r="ACR20" s="75"/>
      <c r="ACS20" s="75"/>
      <c r="ACT20" s="75"/>
      <c r="ACU20" s="75"/>
      <c r="ACV20" s="75"/>
      <c r="ACW20" s="75"/>
      <c r="ACX20" s="75"/>
      <c r="ACY20" s="75"/>
      <c r="ACZ20" s="75"/>
      <c r="ADA20" s="75"/>
      <c r="ADB20" s="75"/>
      <c r="ADC20" s="75"/>
      <c r="ADD20" s="75"/>
      <c r="ADE20" s="75"/>
      <c r="ADF20" s="75"/>
      <c r="ADG20" s="75"/>
      <c r="ADH20" s="75"/>
      <c r="ADI20" s="75"/>
      <c r="ADJ20" s="75"/>
      <c r="ADK20" s="75"/>
      <c r="ADL20" s="75"/>
      <c r="ADM20" s="75"/>
      <c r="ADN20" s="75"/>
      <c r="ADO20" s="75"/>
      <c r="ADP20" s="75"/>
      <c r="ADQ20" s="75"/>
      <c r="ADR20" s="75"/>
      <c r="ADS20" s="75"/>
      <c r="ADT20" s="75"/>
      <c r="ADU20" s="75"/>
      <c r="ADV20" s="75"/>
      <c r="ADW20" s="75"/>
      <c r="ADX20" s="75"/>
      <c r="ADY20" s="75"/>
      <c r="ADZ20" s="75"/>
      <c r="AEA20" s="75"/>
      <c r="AEB20" s="75"/>
      <c r="AEC20" s="75"/>
      <c r="AED20" s="75"/>
      <c r="AEE20" s="75"/>
      <c r="AEF20" s="75"/>
      <c r="AEG20" s="75"/>
      <c r="AEH20" s="75"/>
      <c r="AEI20" s="75"/>
      <c r="AEJ20" s="75"/>
      <c r="AEK20" s="75"/>
      <c r="AEL20" s="75"/>
      <c r="AEM20" s="75"/>
      <c r="AEN20" s="75"/>
      <c r="AEO20" s="75"/>
      <c r="AEP20" s="75"/>
      <c r="AEQ20" s="75"/>
      <c r="AER20" s="75"/>
      <c r="AES20" s="75"/>
      <c r="AET20" s="75"/>
      <c r="AEU20" s="75"/>
      <c r="AEV20" s="75"/>
      <c r="AEW20" s="75"/>
      <c r="AEX20" s="75"/>
      <c r="AEY20" s="75"/>
      <c r="AEZ20" s="75"/>
      <c r="AFA20" s="75"/>
      <c r="AFB20" s="75"/>
      <c r="AFC20" s="75"/>
      <c r="AFD20" s="75"/>
      <c r="AFE20" s="75"/>
      <c r="AFF20" s="75"/>
      <c r="AFG20" s="75"/>
      <c r="AFH20" s="75"/>
      <c r="AFI20" s="75"/>
      <c r="AFJ20" s="75"/>
      <c r="AFK20" s="75"/>
      <c r="AFL20" s="75"/>
      <c r="AFM20" s="75"/>
      <c r="AFN20" s="75"/>
      <c r="AFO20" s="75"/>
      <c r="AFP20" s="75"/>
      <c r="AFQ20" s="75"/>
      <c r="AFR20" s="75"/>
      <c r="AFS20" s="75"/>
      <c r="AFT20" s="75"/>
      <c r="AFU20" s="75"/>
      <c r="AFV20" s="75"/>
      <c r="AFW20" s="75"/>
      <c r="AFX20" s="75"/>
      <c r="AFY20" s="75"/>
      <c r="AFZ20" s="75"/>
      <c r="AGA20" s="75"/>
      <c r="AGB20" s="75"/>
      <c r="AGC20" s="75"/>
      <c r="AGD20" s="75"/>
      <c r="AGE20" s="75"/>
    </row>
    <row r="21" spans="1:1139" s="80" customFormat="1">
      <c r="A21" s="62"/>
      <c r="B21" s="76">
        <v>45177</v>
      </c>
      <c r="C21" s="77">
        <f t="shared" si="8"/>
        <v>6</v>
      </c>
      <c r="D21" s="25">
        <v>8</v>
      </c>
      <c r="E21" s="78">
        <f>IF(B21=CONFIGURAÇÃO!$B$18,0,IF(B21=CONFIGURAÇÃO!$B$19,0,IF($C21=1,0,IF($C21=7,0,IF($D21&gt;8,8,$D21)))))</f>
        <v>8</v>
      </c>
      <c r="F21" s="78">
        <f>IF(B21=CONFIGURAÇÃO!$B$18,0,IF(B21=CONFIGURAÇÃO!$B$19,0,IF($C21=1,0,IF($C21=7,0,IF($D21&gt;8,$D21-$E21,0)))))</f>
        <v>0</v>
      </c>
      <c r="G21" s="78">
        <f>IF(B21=CONFIGURAÇÃO!$B$18,0,IF(B21=CONFIGURAÇÃO!$B$19,0,IF(C21=7,D21,0)))</f>
        <v>0</v>
      </c>
      <c r="H21" s="78">
        <f>IF(B21=CONFIGURAÇÃO!$B$18,0,IF(B21=CONFIGURAÇÃO!$B$19,0,IF(C21=1,D21,0)))</f>
        <v>0</v>
      </c>
      <c r="I21" s="78">
        <f>IF(B21=CONFIGURAÇÃO!$B$18,'BANCO DADOS '!D21,IF(B21=CONFIGURAÇÃO!$B$19,'BANCO DADOS '!D21,0))</f>
        <v>0</v>
      </c>
      <c r="J21" s="79">
        <f t="shared" si="22"/>
        <v>223.2</v>
      </c>
      <c r="K21" s="62"/>
      <c r="L21" s="76">
        <v>45177</v>
      </c>
      <c r="M21" s="77">
        <f t="shared" si="9"/>
        <v>6</v>
      </c>
      <c r="N21" s="25">
        <v>10</v>
      </c>
      <c r="O21" s="78">
        <f>IF(L21=CONFIGURAÇÃO!$B$18,0,IF(L21=CONFIGURAÇÃO!$B$19,0,IF($M21=1,0,IF($M21=7,0,IF($N21&gt;8,8,$N21)))))</f>
        <v>8</v>
      </c>
      <c r="P21" s="78">
        <f>IF(L21=CONFIGURAÇÃO!$B$18,0,IF(L21=CONFIGURAÇÃO!$B$19,0,IF($M21=1,0,IF($M21=7,0,IF($N21&gt;8,$N21-$O21,0)))))</f>
        <v>2</v>
      </c>
      <c r="Q21" s="78">
        <f>IF(L21=CONFIGURAÇÃO!$B$18,0,IF(L21=CONFIGURAÇÃO!$B$19,0,IF(M21=7,N21,0)))</f>
        <v>0</v>
      </c>
      <c r="R21" s="78">
        <f>IF(L21=CONFIGURAÇÃO!$B$18,0,IF(L21=CONFIGURAÇÃO!$B$19,0,IF(M21=1,N21,0)))</f>
        <v>0</v>
      </c>
      <c r="S21" s="78">
        <f>IF(L21=CONFIGURAÇÃO!$B$18,'BANCO DADOS '!N21,IF(L21=CONFIGURAÇÃO!$B$19,'BANCO DADOS '!N21,0))</f>
        <v>0</v>
      </c>
      <c r="T21" s="79">
        <f t="shared" si="10"/>
        <v>288.39999999999998</v>
      </c>
      <c r="U21" s="62"/>
      <c r="V21" s="76">
        <v>45177</v>
      </c>
      <c r="W21" s="77">
        <f t="shared" si="11"/>
        <v>6</v>
      </c>
      <c r="X21" s="25">
        <v>0</v>
      </c>
      <c r="Y21" s="78">
        <f>IF(V21=CONFIGURAÇÃO!$B$18,0,IF(V21=CONFIGURAÇÃO!$B$19,0,IF(W$14=1,0,IF($X21=7,0,IF($X21&gt;8,8,$X21)))))</f>
        <v>0</v>
      </c>
      <c r="Z21" s="78">
        <f>IF(V21=CONFIGURAÇÃO!$B$18,0,IF(V21=CONFIGURAÇÃO!$B$19,0,IF($C21=1,0,IF($W21=7,0,IF($X21&gt;8,$X21-$Y21,0)))))</f>
        <v>0</v>
      </c>
      <c r="AA21" s="78">
        <f>IF(V21=CONFIGURAÇÃO!$B$18,0,IF(V21=CONFIGURAÇÃO!$B$19,0,IF(W21=7,X21,0)))</f>
        <v>0</v>
      </c>
      <c r="AB21" s="78">
        <f>IF(V21=CONFIGURAÇÃO!$B$18,0,IF(V21=CONFIGURAÇÃO!$B$19,0,IF(W21=1,X21,0)))</f>
        <v>0</v>
      </c>
      <c r="AC21" s="78">
        <f>IF(V21=CONFIGURAÇÃO!$B$18,'BANCO DADOS '!X21,IF(V21=CONFIGURAÇÃO!$B$19,'BANCO DADOS '!X21,0))</f>
        <v>0</v>
      </c>
      <c r="AD21" s="79">
        <f t="shared" si="12"/>
        <v>0</v>
      </c>
      <c r="AE21" s="62"/>
      <c r="AF21" s="76">
        <v>45177</v>
      </c>
      <c r="AG21" s="77">
        <f t="shared" si="13"/>
        <v>6</v>
      </c>
      <c r="AH21" s="25">
        <v>8</v>
      </c>
      <c r="AI21" s="78">
        <f>IF(AF21=CONFIGURAÇÃO!$B$18,0,IF(AF21=CONFIGURAÇÃO!$B$19,0,IF($AG21=1,0,IF($AG21=7,0,IF($AH21&gt;8,8,$AH21)))))</f>
        <v>8</v>
      </c>
      <c r="AJ21" s="78">
        <f>IF(AF21=CONFIGURAÇÃO!$B$18,0,IF(AF21=CONFIGURAÇÃO!$B$19,0,IF($AG21=1,0,IF($AG21=7,0,IF($AH21&gt;8,$AH21-$AI21,0)))))</f>
        <v>0</v>
      </c>
      <c r="AK21" s="78">
        <f>IF(AF21=CONFIGURAÇÃO!$B$18,0,IF(AF21=CONFIGURAÇÃO!$B$19,0,IF(AG21=7,AH21,0)))</f>
        <v>0</v>
      </c>
      <c r="AL21" s="78">
        <f>IF(AF21=CONFIGURAÇÃO!$B$18,0,IF(AF21=CONFIGURAÇÃO!$B$19,0,IF(AG21=1,AH21,0)))</f>
        <v>0</v>
      </c>
      <c r="AM21" s="78">
        <f>IF(AF21=CONFIGURAÇÃO!$B$18,'BANCO DADOS '!AH21,IF(AF21=CONFIGURAÇÃO!$B$19,'BANCO DADOS '!AH21,0))</f>
        <v>0</v>
      </c>
      <c r="AN21" s="79">
        <f t="shared" si="14"/>
        <v>223.2</v>
      </c>
      <c r="AO21" s="62"/>
      <c r="AP21" s="76">
        <v>45177</v>
      </c>
      <c r="AQ21" s="77">
        <f t="shared" si="15"/>
        <v>6</v>
      </c>
      <c r="AR21" s="25">
        <v>10</v>
      </c>
      <c r="AS21" s="78">
        <f>IF(AP21=CONFIGURAÇÃO!$B$18,0,IF(AP21=CONFIGURAÇÃO!$B$19,0,IF($AQ21=1,0,IF($AQ21=7,0,IF($AR21&gt;8,8,$AR21)))))</f>
        <v>8</v>
      </c>
      <c r="AT21" s="78">
        <f>IF(AP21=CONFIGURAÇÃO!$B$18,0,IF(AP21=CONFIGURAÇÃO!$B$19,0,IF($AQ21=1,0,IF($AQ21=7,0,IF($AR21&gt;8,$AR21-$AS21,0)))))</f>
        <v>2</v>
      </c>
      <c r="AU21" s="78">
        <f>IF(AP21=CONFIGURAÇÃO!$B$18,0,IF(AP21=CONFIGURAÇÃO!$B$19,0,IF(AQ21=7,AR21,0)))</f>
        <v>0</v>
      </c>
      <c r="AV21" s="78">
        <f>IF(AP21=CONFIGURAÇÃO!$B$18,0,IF(AP21=CONFIGURAÇÃO!$B$19,0,IF(AQ21=1,AR21,0)))</f>
        <v>0</v>
      </c>
      <c r="AW21" s="78">
        <f>IF(AP21=CONFIGURAÇÃO!$B$18,'BANCO DADOS '!AR21,IF(AP21=CONFIGURAÇÃO!$B$19,'BANCO DADOS '!AR21,0))</f>
        <v>0</v>
      </c>
      <c r="AX21" s="79">
        <f t="shared" si="16"/>
        <v>288.39999999999998</v>
      </c>
      <c r="AY21" s="62"/>
      <c r="AZ21" s="76">
        <v>45177</v>
      </c>
      <c r="BA21" s="77">
        <f t="shared" si="17"/>
        <v>6</v>
      </c>
      <c r="BB21" s="25">
        <v>3</v>
      </c>
      <c r="BC21" s="78">
        <f>IF(AZ21=CONFIGURAÇÃO!$B$18,0,IF(AZ21=CONFIGURAÇÃO!$B$19,0,IF($BA21=1,0,IF($BA21=7,0,IF($BB21&gt;8,8,BB21)))))</f>
        <v>3</v>
      </c>
      <c r="BD21" s="78">
        <f>IF(AZ21=CONFIGURAÇÃO!$B$18,0,IF(AZ21=CONFIGURAÇÃO!$B$19,0,IF($BA21=1,0,IF($BA21=7,0,IF($BB21&gt;8,$BB21-$BC21,0)))))</f>
        <v>0</v>
      </c>
      <c r="BE21" s="78">
        <f>IF(AZ21=CONFIGURAÇÃO!$B$18,0,IF(AZ21=CONFIGURAÇÃO!$B$19,0,IF(BA21=7,BB21,0)))</f>
        <v>0</v>
      </c>
      <c r="BF21" s="78">
        <f>IF(AZ21=CONFIGURAÇÃO!$B$18,0,IF(AZ21=CONFIGURAÇÃO!$B$19,0,IF(BA21=1,BB21,0)))</f>
        <v>0</v>
      </c>
      <c r="BG21" s="78">
        <f>IF(AZ21=CONFIGURAÇÃO!$B$18,'BANCO DADOS '!BB21,IF(AZ21=CONFIGURAÇÃO!$B$19,'BANCO DADOS '!BB21,0))</f>
        <v>0</v>
      </c>
      <c r="BH21" s="79">
        <f t="shared" si="18"/>
        <v>83.699999999999989</v>
      </c>
      <c r="BI21" s="62"/>
      <c r="BJ21" s="76">
        <v>45177</v>
      </c>
      <c r="BK21" s="77">
        <f t="shared" si="19"/>
        <v>6</v>
      </c>
      <c r="BL21" s="25">
        <v>12</v>
      </c>
      <c r="BM21" s="78">
        <f>IF(BJ21=CONFIGURAÇÃO!$B$18,0,IF(BJ21=CONFIGURAÇÃO!$B$19,0,IF($BK21=1,0,IF($BK21=7,0,IF($BL21&gt;8,8,$BL21)))))</f>
        <v>8</v>
      </c>
      <c r="BN21" s="78">
        <f>IF(BJ21=CONFIGURAÇÃO!$B$18,0,IF(BJ21=CONFIGURAÇÃO!$B$19,0,IF($BK21=1,0,IF($BK21=7,0,IF($BL21&gt;8,$BL21-$BM21,0)))))</f>
        <v>4</v>
      </c>
      <c r="BO21" s="78">
        <f>IF(BJ21=CONFIGURAÇÃO!$B$18,0,IF(BJ21=CONFIGURAÇÃO!$B$19,0,IF(BK21=7,BL21,0)))</f>
        <v>0</v>
      </c>
      <c r="BP21" s="78">
        <f>IF(BJ21=CONFIGURAÇÃO!$B$18,0,IF(BJ21=CONFIGURAÇÃO!$B$19,0,IF(BK21=1,BL21,0)))</f>
        <v>0</v>
      </c>
      <c r="BQ21" s="78">
        <f>IF(BJ21=CONFIGURAÇÃO!$B$18,'BANCO DADOS '!BL21,IF(BJ21=CONFIGURAÇÃO!$B$19,'BANCO DADOS '!BL21,0))</f>
        <v>0</v>
      </c>
      <c r="BR21" s="79">
        <f t="shared" si="20"/>
        <v>353.6</v>
      </c>
      <c r="BS21" s="62"/>
      <c r="BT21" s="76">
        <v>45177</v>
      </c>
      <c r="BU21" s="77">
        <f t="shared" si="21"/>
        <v>6</v>
      </c>
      <c r="BV21" s="25">
        <v>0</v>
      </c>
      <c r="BW21" s="78">
        <f>IF(BT21=CONFIGURAÇÃO!$B$18,0,IF(BT21=CONFIGURAÇÃO!$BV$19,0,IF($BU21=1,0,IF($BU21=7,0,IF($BV21&gt;8,8,$BV21)))))</f>
        <v>0</v>
      </c>
      <c r="BX21" s="78">
        <f>IF(BT21=CONFIGURAÇÃO!$B$18,0,IF(BT21=CONFIGURAÇÃO!$B$19,0,IF($BU21=1,0,IF($BU21=7,0,IF($BV21&gt;8,$BV21-$BM21,0)))))</f>
        <v>0</v>
      </c>
      <c r="BY21" s="78">
        <f>IF(BT21=CONFIGURAÇÃO!$B$18,0,IF(BT21=CONFIGURAÇÃO!$B$19,0,IF(BU21=7,BV21,0)))</f>
        <v>0</v>
      </c>
      <c r="BZ21" s="78">
        <f>IF(BT21=CONFIGURAÇÃO!$B$18,0,IF(BT21=CONFIGURAÇÃO!$B$19,0,IF(BU21=1,BV21,0)))</f>
        <v>0</v>
      </c>
      <c r="CA21" s="78">
        <f>IF(BT21=CONFIGURAÇÃO!$B$18,'BANCO DADOS '!BV21,IF(BT21=CONFIGURAÇÃO!$B$19,'BANCO DADOS '!BV21,0))</f>
        <v>0</v>
      </c>
      <c r="CB21" s="79">
        <f t="shared" si="7"/>
        <v>0</v>
      </c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  <c r="IW21" s="75"/>
      <c r="IX21" s="75"/>
      <c r="IY21" s="75"/>
      <c r="IZ21" s="75"/>
      <c r="JA21" s="75"/>
      <c r="JB21" s="75"/>
      <c r="JC21" s="75"/>
      <c r="JD21" s="75"/>
      <c r="JE21" s="75"/>
      <c r="JF21" s="75"/>
      <c r="JG21" s="75"/>
      <c r="JH21" s="75"/>
      <c r="JI21" s="75"/>
      <c r="JJ21" s="75"/>
      <c r="JK21" s="75"/>
      <c r="JL21" s="75"/>
      <c r="JM21" s="75"/>
      <c r="JN21" s="75"/>
      <c r="JO21" s="75"/>
      <c r="JP21" s="75"/>
      <c r="JQ21" s="75"/>
      <c r="JR21" s="75"/>
      <c r="JS21" s="75"/>
      <c r="JT21" s="75"/>
      <c r="JU21" s="75"/>
      <c r="JV21" s="75"/>
      <c r="JW21" s="75"/>
      <c r="JX21" s="75"/>
      <c r="JY21" s="75"/>
      <c r="JZ21" s="75"/>
      <c r="KA21" s="75"/>
      <c r="KB21" s="75"/>
      <c r="KC21" s="75"/>
      <c r="KD21" s="75"/>
      <c r="KE21" s="75"/>
      <c r="KF21" s="75"/>
      <c r="KG21" s="75"/>
      <c r="KH21" s="75"/>
      <c r="KI21" s="75"/>
      <c r="KJ21" s="75"/>
      <c r="KK21" s="75"/>
      <c r="KL21" s="75"/>
      <c r="KM21" s="75"/>
      <c r="KN21" s="75"/>
      <c r="KO21" s="75"/>
      <c r="KP21" s="75"/>
      <c r="KQ21" s="75"/>
      <c r="KR21" s="75"/>
      <c r="KS21" s="75"/>
      <c r="KT21" s="75"/>
      <c r="KU21" s="75"/>
      <c r="KV21" s="75"/>
      <c r="KW21" s="75"/>
      <c r="KX21" s="75"/>
      <c r="KY21" s="75"/>
      <c r="KZ21" s="75"/>
      <c r="LA21" s="75"/>
      <c r="LB21" s="75"/>
      <c r="LC21" s="75"/>
      <c r="LD21" s="75"/>
      <c r="LE21" s="75"/>
      <c r="LF21" s="75"/>
      <c r="LG21" s="75"/>
      <c r="LH21" s="75"/>
      <c r="LI21" s="75"/>
      <c r="LJ21" s="75"/>
      <c r="LK21" s="75"/>
      <c r="LL21" s="75"/>
      <c r="LM21" s="75"/>
      <c r="LN21" s="75"/>
      <c r="LO21" s="75"/>
      <c r="LP21" s="75"/>
      <c r="LQ21" s="75"/>
      <c r="LR21" s="75"/>
      <c r="LS21" s="75"/>
      <c r="LT21" s="75"/>
      <c r="LU21" s="75"/>
      <c r="LV21" s="75"/>
      <c r="LW21" s="75"/>
      <c r="LX21" s="75"/>
      <c r="LY21" s="75"/>
      <c r="LZ21" s="75"/>
      <c r="MA21" s="75"/>
      <c r="MB21" s="75"/>
      <c r="MC21" s="75"/>
      <c r="MD21" s="75"/>
      <c r="ME21" s="75"/>
      <c r="MF21" s="75"/>
      <c r="MG21" s="75"/>
      <c r="MH21" s="75"/>
      <c r="MI21" s="75"/>
      <c r="MJ21" s="75"/>
      <c r="MK21" s="75"/>
      <c r="ML21" s="75"/>
      <c r="MM21" s="75"/>
      <c r="MN21" s="75"/>
      <c r="MO21" s="75"/>
      <c r="MP21" s="75"/>
      <c r="MQ21" s="75"/>
      <c r="MR21" s="75"/>
      <c r="MS21" s="75"/>
      <c r="MT21" s="75"/>
      <c r="MU21" s="75"/>
      <c r="MV21" s="75"/>
      <c r="MW21" s="75"/>
      <c r="MX21" s="75"/>
      <c r="MY21" s="75"/>
      <c r="MZ21" s="75"/>
      <c r="NA21" s="75"/>
      <c r="NB21" s="75"/>
      <c r="NC21" s="75"/>
      <c r="ND21" s="75"/>
      <c r="NE21" s="75"/>
      <c r="NF21" s="75"/>
      <c r="NG21" s="75"/>
      <c r="NH21" s="75"/>
      <c r="NI21" s="75"/>
      <c r="NJ21" s="75"/>
      <c r="NK21" s="75"/>
      <c r="NL21" s="75"/>
      <c r="NM21" s="75"/>
      <c r="NN21" s="75"/>
      <c r="NO21" s="75"/>
      <c r="NP21" s="75"/>
      <c r="NQ21" s="75"/>
      <c r="NR21" s="75"/>
      <c r="NS21" s="75"/>
      <c r="NT21" s="75"/>
      <c r="NU21" s="75"/>
      <c r="NV21" s="75"/>
      <c r="NW21" s="75"/>
      <c r="NX21" s="75"/>
      <c r="NY21" s="75"/>
      <c r="NZ21" s="75"/>
      <c r="OA21" s="75"/>
      <c r="OB21" s="75"/>
      <c r="OC21" s="75"/>
      <c r="OD21" s="75"/>
      <c r="OE21" s="75"/>
      <c r="OF21" s="75"/>
      <c r="OG21" s="75"/>
      <c r="OH21" s="75"/>
      <c r="OI21" s="75"/>
      <c r="OJ21" s="75"/>
      <c r="OK21" s="75"/>
      <c r="OL21" s="75"/>
      <c r="OM21" s="75"/>
      <c r="ON21" s="75"/>
      <c r="OO21" s="75"/>
      <c r="OP21" s="75"/>
      <c r="OQ21" s="75"/>
      <c r="OR21" s="75"/>
      <c r="OS21" s="75"/>
      <c r="OT21" s="75"/>
      <c r="OU21" s="75"/>
      <c r="OV21" s="75"/>
      <c r="OW21" s="75"/>
      <c r="OX21" s="75"/>
      <c r="OY21" s="75"/>
      <c r="OZ21" s="75"/>
      <c r="PA21" s="75"/>
      <c r="PB21" s="75"/>
      <c r="PC21" s="75"/>
      <c r="PD21" s="75"/>
      <c r="PE21" s="75"/>
      <c r="PF21" s="75"/>
      <c r="PG21" s="75"/>
      <c r="PH21" s="75"/>
      <c r="PI21" s="75"/>
      <c r="PJ21" s="75"/>
      <c r="PK21" s="75"/>
      <c r="PL21" s="75"/>
      <c r="PM21" s="75"/>
      <c r="PN21" s="75"/>
      <c r="PO21" s="75"/>
      <c r="PP21" s="75"/>
      <c r="PQ21" s="75"/>
      <c r="PR21" s="75"/>
      <c r="PS21" s="75"/>
      <c r="PT21" s="75"/>
      <c r="PU21" s="75"/>
      <c r="PV21" s="75"/>
      <c r="PW21" s="75"/>
      <c r="PX21" s="75"/>
      <c r="PY21" s="75"/>
      <c r="PZ21" s="75"/>
      <c r="QA21" s="75"/>
      <c r="QB21" s="75"/>
      <c r="QC21" s="75"/>
      <c r="QD21" s="75"/>
      <c r="QE21" s="75"/>
      <c r="QF21" s="75"/>
      <c r="QG21" s="75"/>
      <c r="QH21" s="75"/>
      <c r="QI21" s="75"/>
      <c r="QJ21" s="75"/>
      <c r="QK21" s="75"/>
      <c r="QL21" s="75"/>
      <c r="QM21" s="75"/>
      <c r="QN21" s="75"/>
      <c r="QO21" s="75"/>
      <c r="QP21" s="75"/>
      <c r="QQ21" s="75"/>
      <c r="QR21" s="75"/>
      <c r="QS21" s="75"/>
      <c r="QT21" s="75"/>
      <c r="QU21" s="75"/>
      <c r="QV21" s="75"/>
      <c r="QW21" s="75"/>
      <c r="QX21" s="75"/>
      <c r="QY21" s="75"/>
      <c r="QZ21" s="75"/>
      <c r="RA21" s="75"/>
      <c r="RB21" s="75"/>
      <c r="RC21" s="75"/>
      <c r="RD21" s="75"/>
      <c r="RE21" s="75"/>
      <c r="RF21" s="75"/>
      <c r="RG21" s="75"/>
      <c r="RH21" s="75"/>
      <c r="RI21" s="75"/>
      <c r="RJ21" s="75"/>
      <c r="RK21" s="75"/>
      <c r="RL21" s="75"/>
      <c r="RM21" s="75"/>
      <c r="RN21" s="75"/>
      <c r="RO21" s="75"/>
      <c r="RP21" s="75"/>
      <c r="RQ21" s="75"/>
      <c r="RR21" s="75"/>
      <c r="RS21" s="75"/>
      <c r="RT21" s="75"/>
      <c r="RU21" s="75"/>
      <c r="RV21" s="75"/>
      <c r="RW21" s="75"/>
      <c r="RX21" s="75"/>
      <c r="RY21" s="75"/>
      <c r="RZ21" s="75"/>
      <c r="SA21" s="75"/>
      <c r="SB21" s="75"/>
      <c r="SC21" s="75"/>
      <c r="SD21" s="75"/>
      <c r="SE21" s="75"/>
      <c r="SF21" s="75"/>
      <c r="SG21" s="75"/>
      <c r="SH21" s="75"/>
      <c r="SI21" s="75"/>
      <c r="SJ21" s="75"/>
      <c r="SK21" s="75"/>
      <c r="SL21" s="75"/>
      <c r="SM21" s="75"/>
      <c r="SN21" s="75"/>
      <c r="SO21" s="75"/>
      <c r="SP21" s="75"/>
      <c r="SQ21" s="75"/>
      <c r="SR21" s="75"/>
      <c r="SS21" s="75"/>
      <c r="ST21" s="75"/>
      <c r="SU21" s="75"/>
      <c r="SV21" s="75"/>
      <c r="SW21" s="75"/>
      <c r="SX21" s="75"/>
      <c r="SY21" s="75"/>
      <c r="SZ21" s="75"/>
      <c r="TA21" s="75"/>
      <c r="TB21" s="75"/>
      <c r="TC21" s="75"/>
      <c r="TD21" s="75"/>
      <c r="TE21" s="75"/>
      <c r="TF21" s="75"/>
      <c r="TG21" s="75"/>
      <c r="TH21" s="75"/>
      <c r="TI21" s="75"/>
      <c r="TJ21" s="75"/>
      <c r="TK21" s="75"/>
      <c r="TL21" s="75"/>
      <c r="TM21" s="75"/>
      <c r="TN21" s="75"/>
      <c r="TO21" s="75"/>
      <c r="TP21" s="75"/>
      <c r="TQ21" s="75"/>
      <c r="TR21" s="75"/>
      <c r="TS21" s="75"/>
      <c r="TT21" s="75"/>
      <c r="TU21" s="75"/>
      <c r="TV21" s="75"/>
      <c r="TW21" s="75"/>
      <c r="TX21" s="75"/>
      <c r="TY21" s="75"/>
      <c r="TZ21" s="75"/>
      <c r="UA21" s="75"/>
      <c r="UB21" s="75"/>
      <c r="UC21" s="75"/>
      <c r="UD21" s="75"/>
      <c r="UE21" s="75"/>
      <c r="UF21" s="75"/>
      <c r="UG21" s="75"/>
      <c r="UH21" s="75"/>
      <c r="UI21" s="75"/>
      <c r="UJ21" s="75"/>
      <c r="UK21" s="75"/>
      <c r="UL21" s="75"/>
      <c r="UM21" s="75"/>
      <c r="UN21" s="75"/>
      <c r="UO21" s="75"/>
      <c r="UP21" s="75"/>
      <c r="UQ21" s="75"/>
      <c r="UR21" s="75"/>
      <c r="US21" s="75"/>
      <c r="UT21" s="75"/>
      <c r="UU21" s="75"/>
      <c r="UV21" s="75"/>
      <c r="UW21" s="75"/>
      <c r="UX21" s="75"/>
      <c r="UY21" s="75"/>
      <c r="UZ21" s="75"/>
      <c r="VA21" s="75"/>
      <c r="VB21" s="75"/>
      <c r="VC21" s="75"/>
      <c r="VD21" s="75"/>
      <c r="VE21" s="75"/>
      <c r="VF21" s="75"/>
      <c r="VG21" s="75"/>
      <c r="VH21" s="75"/>
      <c r="VI21" s="75"/>
      <c r="VJ21" s="75"/>
      <c r="VK21" s="75"/>
      <c r="VL21" s="75"/>
      <c r="VM21" s="75"/>
      <c r="VN21" s="75"/>
      <c r="VO21" s="75"/>
      <c r="VP21" s="75"/>
      <c r="VQ21" s="75"/>
      <c r="VR21" s="75"/>
      <c r="VS21" s="75"/>
      <c r="VT21" s="75"/>
      <c r="VU21" s="75"/>
      <c r="VV21" s="75"/>
      <c r="VW21" s="75"/>
      <c r="VX21" s="75"/>
      <c r="VY21" s="75"/>
      <c r="VZ21" s="75"/>
      <c r="WA21" s="75"/>
      <c r="WB21" s="75"/>
      <c r="WC21" s="75"/>
      <c r="WD21" s="75"/>
      <c r="WE21" s="75"/>
      <c r="WF21" s="75"/>
      <c r="WG21" s="75"/>
      <c r="WH21" s="75"/>
      <c r="WI21" s="75"/>
      <c r="WJ21" s="75"/>
      <c r="WK21" s="75"/>
      <c r="WL21" s="75"/>
      <c r="WM21" s="75"/>
      <c r="WN21" s="75"/>
      <c r="WO21" s="75"/>
      <c r="WP21" s="75"/>
      <c r="WQ21" s="75"/>
      <c r="WR21" s="75"/>
      <c r="WS21" s="75"/>
      <c r="WT21" s="75"/>
      <c r="WU21" s="75"/>
      <c r="WV21" s="75"/>
      <c r="WW21" s="75"/>
      <c r="WX21" s="75"/>
      <c r="WY21" s="75"/>
      <c r="WZ21" s="75"/>
      <c r="XA21" s="75"/>
      <c r="XB21" s="75"/>
      <c r="XC21" s="75"/>
      <c r="XD21" s="75"/>
      <c r="XE21" s="75"/>
      <c r="XF21" s="75"/>
      <c r="XG21" s="75"/>
      <c r="XH21" s="75"/>
      <c r="XI21" s="75"/>
      <c r="XJ21" s="75"/>
      <c r="XK21" s="75"/>
      <c r="XL21" s="75"/>
      <c r="XM21" s="75"/>
      <c r="XN21" s="75"/>
      <c r="XO21" s="75"/>
      <c r="XP21" s="75"/>
      <c r="XQ21" s="75"/>
      <c r="XR21" s="75"/>
      <c r="XS21" s="75"/>
      <c r="XT21" s="75"/>
      <c r="XU21" s="75"/>
      <c r="XV21" s="75"/>
      <c r="XW21" s="75"/>
      <c r="XX21" s="75"/>
      <c r="XY21" s="75"/>
      <c r="XZ21" s="75"/>
      <c r="YA21" s="75"/>
      <c r="YB21" s="75"/>
      <c r="YC21" s="75"/>
      <c r="YD21" s="75"/>
      <c r="YE21" s="75"/>
      <c r="YF21" s="75"/>
      <c r="YG21" s="75"/>
      <c r="YH21" s="75"/>
      <c r="YI21" s="75"/>
      <c r="YJ21" s="75"/>
      <c r="YK21" s="75"/>
      <c r="YL21" s="75"/>
      <c r="YM21" s="75"/>
      <c r="YN21" s="75"/>
      <c r="YO21" s="75"/>
      <c r="YP21" s="75"/>
      <c r="YQ21" s="75"/>
      <c r="YR21" s="75"/>
      <c r="YS21" s="75"/>
      <c r="YT21" s="75"/>
      <c r="YU21" s="75"/>
      <c r="YV21" s="75"/>
      <c r="YW21" s="75"/>
      <c r="YX21" s="75"/>
      <c r="YY21" s="75"/>
      <c r="YZ21" s="75"/>
      <c r="ZA21" s="75"/>
      <c r="ZB21" s="75"/>
      <c r="ZC21" s="75"/>
      <c r="ZD21" s="75"/>
      <c r="ZE21" s="75"/>
      <c r="ZF21" s="75"/>
      <c r="ZG21" s="75"/>
      <c r="ZH21" s="75"/>
      <c r="ZI21" s="75"/>
      <c r="ZJ21" s="75"/>
      <c r="ZK21" s="75"/>
      <c r="ZL21" s="75"/>
      <c r="ZM21" s="75"/>
      <c r="ZN21" s="75"/>
      <c r="ZO21" s="75"/>
      <c r="ZP21" s="75"/>
      <c r="ZQ21" s="75"/>
      <c r="ZR21" s="75"/>
      <c r="ZS21" s="75"/>
      <c r="ZT21" s="75"/>
      <c r="ZU21" s="75"/>
      <c r="ZV21" s="75"/>
      <c r="ZW21" s="75"/>
      <c r="ZX21" s="75"/>
      <c r="ZY21" s="75"/>
      <c r="ZZ21" s="75"/>
      <c r="AAA21" s="75"/>
      <c r="AAB21" s="75"/>
      <c r="AAC21" s="75"/>
      <c r="AAD21" s="75"/>
      <c r="AAE21" s="75"/>
      <c r="AAF21" s="75"/>
      <c r="AAG21" s="75"/>
      <c r="AAH21" s="75"/>
      <c r="AAI21" s="75"/>
      <c r="AAJ21" s="75"/>
      <c r="AAK21" s="75"/>
      <c r="AAL21" s="75"/>
      <c r="AAM21" s="75"/>
      <c r="AAN21" s="75"/>
      <c r="AAO21" s="75"/>
      <c r="AAP21" s="75"/>
      <c r="AAQ21" s="75"/>
      <c r="AAR21" s="75"/>
      <c r="AAS21" s="75"/>
      <c r="AAT21" s="75"/>
      <c r="AAU21" s="75"/>
      <c r="AAV21" s="75"/>
      <c r="AAW21" s="75"/>
      <c r="AAX21" s="75"/>
      <c r="AAY21" s="75"/>
      <c r="AAZ21" s="75"/>
      <c r="ABA21" s="75"/>
      <c r="ABB21" s="75"/>
      <c r="ABC21" s="75"/>
      <c r="ABD21" s="75"/>
      <c r="ABE21" s="75"/>
      <c r="ABF21" s="75"/>
      <c r="ABG21" s="75"/>
      <c r="ABH21" s="75"/>
      <c r="ABI21" s="75"/>
      <c r="ABJ21" s="75"/>
      <c r="ABK21" s="75"/>
      <c r="ABL21" s="75"/>
      <c r="ABM21" s="75"/>
      <c r="ABN21" s="75"/>
      <c r="ABO21" s="75"/>
      <c r="ABP21" s="75"/>
      <c r="ABQ21" s="75"/>
      <c r="ABR21" s="75"/>
      <c r="ABS21" s="75"/>
      <c r="ABT21" s="75"/>
      <c r="ABU21" s="75"/>
      <c r="ABV21" s="75"/>
      <c r="ABW21" s="75"/>
      <c r="ABX21" s="75"/>
      <c r="ABY21" s="75"/>
      <c r="ABZ21" s="75"/>
      <c r="ACA21" s="75"/>
      <c r="ACB21" s="75"/>
      <c r="ACC21" s="75"/>
      <c r="ACD21" s="75"/>
      <c r="ACE21" s="75"/>
      <c r="ACF21" s="75"/>
      <c r="ACG21" s="75"/>
      <c r="ACH21" s="75"/>
      <c r="ACI21" s="75"/>
      <c r="ACJ21" s="75"/>
      <c r="ACK21" s="75"/>
      <c r="ACL21" s="75"/>
      <c r="ACM21" s="75"/>
      <c r="ACN21" s="75"/>
      <c r="ACO21" s="75"/>
      <c r="ACP21" s="75"/>
      <c r="ACQ21" s="75"/>
      <c r="ACR21" s="75"/>
      <c r="ACS21" s="75"/>
      <c r="ACT21" s="75"/>
      <c r="ACU21" s="75"/>
      <c r="ACV21" s="75"/>
      <c r="ACW21" s="75"/>
      <c r="ACX21" s="75"/>
      <c r="ACY21" s="75"/>
      <c r="ACZ21" s="75"/>
      <c r="ADA21" s="75"/>
      <c r="ADB21" s="75"/>
      <c r="ADC21" s="75"/>
      <c r="ADD21" s="75"/>
      <c r="ADE21" s="75"/>
      <c r="ADF21" s="75"/>
      <c r="ADG21" s="75"/>
      <c r="ADH21" s="75"/>
      <c r="ADI21" s="75"/>
      <c r="ADJ21" s="75"/>
      <c r="ADK21" s="75"/>
      <c r="ADL21" s="75"/>
      <c r="ADM21" s="75"/>
      <c r="ADN21" s="75"/>
      <c r="ADO21" s="75"/>
      <c r="ADP21" s="75"/>
      <c r="ADQ21" s="75"/>
      <c r="ADR21" s="75"/>
      <c r="ADS21" s="75"/>
      <c r="ADT21" s="75"/>
      <c r="ADU21" s="75"/>
      <c r="ADV21" s="75"/>
      <c r="ADW21" s="75"/>
      <c r="ADX21" s="75"/>
      <c r="ADY21" s="75"/>
      <c r="ADZ21" s="75"/>
      <c r="AEA21" s="75"/>
      <c r="AEB21" s="75"/>
      <c r="AEC21" s="75"/>
      <c r="AED21" s="75"/>
      <c r="AEE21" s="75"/>
      <c r="AEF21" s="75"/>
      <c r="AEG21" s="75"/>
      <c r="AEH21" s="75"/>
      <c r="AEI21" s="75"/>
      <c r="AEJ21" s="75"/>
      <c r="AEK21" s="75"/>
      <c r="AEL21" s="75"/>
      <c r="AEM21" s="75"/>
      <c r="AEN21" s="75"/>
      <c r="AEO21" s="75"/>
      <c r="AEP21" s="75"/>
      <c r="AEQ21" s="75"/>
      <c r="AER21" s="75"/>
      <c r="AES21" s="75"/>
      <c r="AET21" s="75"/>
      <c r="AEU21" s="75"/>
      <c r="AEV21" s="75"/>
      <c r="AEW21" s="75"/>
      <c r="AEX21" s="75"/>
      <c r="AEY21" s="75"/>
      <c r="AEZ21" s="75"/>
      <c r="AFA21" s="75"/>
      <c r="AFB21" s="75"/>
      <c r="AFC21" s="75"/>
      <c r="AFD21" s="75"/>
      <c r="AFE21" s="75"/>
      <c r="AFF21" s="75"/>
      <c r="AFG21" s="75"/>
      <c r="AFH21" s="75"/>
      <c r="AFI21" s="75"/>
      <c r="AFJ21" s="75"/>
      <c r="AFK21" s="75"/>
      <c r="AFL21" s="75"/>
      <c r="AFM21" s="75"/>
      <c r="AFN21" s="75"/>
      <c r="AFO21" s="75"/>
      <c r="AFP21" s="75"/>
      <c r="AFQ21" s="75"/>
      <c r="AFR21" s="75"/>
      <c r="AFS21" s="75"/>
      <c r="AFT21" s="75"/>
      <c r="AFU21" s="75"/>
      <c r="AFV21" s="75"/>
      <c r="AFW21" s="75"/>
      <c r="AFX21" s="75"/>
      <c r="AFY21" s="75"/>
      <c r="AFZ21" s="75"/>
      <c r="AGA21" s="75"/>
      <c r="AGB21" s="75"/>
      <c r="AGC21" s="75"/>
      <c r="AGD21" s="75"/>
      <c r="AGE21" s="75"/>
    </row>
    <row r="22" spans="1:1139">
      <c r="B22" s="71">
        <v>45178</v>
      </c>
      <c r="C22" s="72">
        <f t="shared" si="8"/>
        <v>7</v>
      </c>
      <c r="D22" s="12">
        <v>8</v>
      </c>
      <c r="E22" s="73">
        <f>IF(B22=CONFIGURAÇÃO!$B$18,0,IF(B22=CONFIGURAÇÃO!$B$19,0,IF($C22=1,0,IF($C22=7,0,IF($D22&gt;8,8,$D22)))))</f>
        <v>0</v>
      </c>
      <c r="F22" s="73">
        <f>IF(B22=CONFIGURAÇÃO!$B$18,0,IF(B22=CONFIGURAÇÃO!$B$19,0,IF($C22=1,0,IF($C22=7,0,IF($D22&gt;8,$D22-$E22,0)))))</f>
        <v>0</v>
      </c>
      <c r="G22" s="73">
        <f>IF(B22=CONFIGURAÇÃO!$B$18,0,IF(B22=CONFIGURAÇÃO!$B$19,0,IF(C22=7,D22,0)))</f>
        <v>8</v>
      </c>
      <c r="H22" s="73">
        <f>IF(B22=CONFIGURAÇÃO!$B$18,0,IF(B22=CONFIGURAÇÃO!$B$19,0,IF(C22=1,D22,0)))</f>
        <v>0</v>
      </c>
      <c r="I22" s="73">
        <f>IF(B22=CONFIGURAÇÃO!$B$18,'BANCO DADOS '!D22,IF(B22=CONFIGURAÇÃO!$B$19,'BANCO DADOS '!D22,0))</f>
        <v>0</v>
      </c>
      <c r="J22" s="74">
        <f t="shared" si="22"/>
        <v>280</v>
      </c>
      <c r="L22" s="71">
        <v>45178</v>
      </c>
      <c r="M22" s="72">
        <f t="shared" si="9"/>
        <v>7</v>
      </c>
      <c r="N22" s="12">
        <v>10</v>
      </c>
      <c r="O22" s="73">
        <f>IF(L22=CONFIGURAÇÃO!$B$18,0,IF(L22=CONFIGURAÇÃO!$B$19,0,IF($M22=1,0,IF($M22=7,0,IF($N22&gt;8,8,$N22)))))</f>
        <v>0</v>
      </c>
      <c r="P22" s="73">
        <f>IF(L22=CONFIGURAÇÃO!$B$18,0,IF(L22=CONFIGURAÇÃO!$B$19,0,IF($M22=1,0,IF($M22=7,0,IF($N22&gt;8,$N22-$O22,0)))))</f>
        <v>0</v>
      </c>
      <c r="Q22" s="73">
        <f>IF(L22=CONFIGURAÇÃO!$B$18,0,IF(L22=CONFIGURAÇÃO!$B$19,0,IF(M22=7,N22,0)))</f>
        <v>10</v>
      </c>
      <c r="R22" s="73">
        <f>IF(L22=CONFIGURAÇÃO!$B$18,0,IF(L22=CONFIGURAÇÃO!$B$19,0,IF(M22=1,N22,0)))</f>
        <v>0</v>
      </c>
      <c r="S22" s="73">
        <f>IF(L22=CONFIGURAÇÃO!$B$18,'BANCO DADOS '!N22,IF(L22=CONFIGURAÇÃO!$B$19,'BANCO DADOS '!N22,0))</f>
        <v>0</v>
      </c>
      <c r="T22" s="74">
        <f t="shared" si="10"/>
        <v>350</v>
      </c>
      <c r="V22" s="71">
        <v>45178</v>
      </c>
      <c r="W22" s="72">
        <f t="shared" si="11"/>
        <v>7</v>
      </c>
      <c r="X22" s="12">
        <v>8</v>
      </c>
      <c r="Y22" s="73">
        <f>IF(V22=CONFIGURAÇÃO!$B$18,0,IF(V22=CONFIGURAÇÃO!$B$19,0,IF(W$14=1,0,IF($X22=7,0,IF($X22&gt;8,8,$X22)))))</f>
        <v>8</v>
      </c>
      <c r="Z22" s="73">
        <f>IF(V22=CONFIGURAÇÃO!$B$18,0,IF(V22=CONFIGURAÇÃO!$B$19,0,IF($C22=1,0,IF($W22=7,0,IF($X22&gt;8,$X22-$Y22,0)))))</f>
        <v>0</v>
      </c>
      <c r="AA22" s="73">
        <f>IF(V22=CONFIGURAÇÃO!$B$18,0,IF(V22=CONFIGURAÇÃO!$B$19,0,IF(W22=7,X22,0)))</f>
        <v>8</v>
      </c>
      <c r="AB22" s="73">
        <f>IF(V22=CONFIGURAÇÃO!$B$18,0,IF(V22=CONFIGURAÇÃO!$B$19,0,IF(W22=1,X22,0)))</f>
        <v>0</v>
      </c>
      <c r="AC22" s="73">
        <f>IF(V22=CONFIGURAÇÃO!$B$18,'BANCO DADOS '!X22,IF(V22=CONFIGURAÇÃO!$B$19,'BANCO DADOS '!X22,0))</f>
        <v>0</v>
      </c>
      <c r="AD22" s="74">
        <f t="shared" si="12"/>
        <v>280</v>
      </c>
      <c r="AF22" s="71">
        <v>45178</v>
      </c>
      <c r="AG22" s="72">
        <f t="shared" si="13"/>
        <v>7</v>
      </c>
      <c r="AH22" s="12">
        <v>8</v>
      </c>
      <c r="AI22" s="73">
        <f>IF(AF22=CONFIGURAÇÃO!$B$18,0,IF(AF22=CONFIGURAÇÃO!$B$19,0,IF($AG22=1,0,IF($AG22=7,0,IF($AH22&gt;8,8,$AH22)))))</f>
        <v>0</v>
      </c>
      <c r="AJ22" s="73">
        <f>IF(AF22=CONFIGURAÇÃO!$B$18,0,IF(AF22=CONFIGURAÇÃO!$B$19,0,IF($AG22=1,0,IF($AG22=7,0,IF($AH22&gt;8,$AH22-$AI22,0)))))</f>
        <v>0</v>
      </c>
      <c r="AK22" s="73">
        <f>IF(AF22=CONFIGURAÇÃO!$B$18,0,IF(AF22=CONFIGURAÇÃO!$B$19,0,IF(AG22=7,AH22,0)))</f>
        <v>8</v>
      </c>
      <c r="AL22" s="73">
        <f>IF(AF22=CONFIGURAÇÃO!$B$18,0,IF(AF22=CONFIGURAÇÃO!$B$19,0,IF(AG22=1,AH22,0)))</f>
        <v>0</v>
      </c>
      <c r="AM22" s="73">
        <f>IF(AF22=CONFIGURAÇÃO!$B$18,'BANCO DADOS '!AH22,IF(AF22=CONFIGURAÇÃO!$B$19,'BANCO DADOS '!AH22,0))</f>
        <v>0</v>
      </c>
      <c r="AN22" s="74">
        <f t="shared" si="14"/>
        <v>280</v>
      </c>
      <c r="AP22" s="71">
        <v>45178</v>
      </c>
      <c r="AQ22" s="72">
        <f t="shared" si="15"/>
        <v>7</v>
      </c>
      <c r="AR22" s="12">
        <v>12</v>
      </c>
      <c r="AS22" s="73">
        <f>IF(AP22=CONFIGURAÇÃO!$B$18,0,IF(AP22=CONFIGURAÇÃO!$B$19,0,IF($AQ22=1,0,IF($AQ22=7,0,IF($AR22&gt;8,8,$AR22)))))</f>
        <v>0</v>
      </c>
      <c r="AT22" s="73">
        <f>IF(AP22=CONFIGURAÇÃO!$B$18,0,IF(AP22=CONFIGURAÇÃO!$B$19,0,IF($AQ22=1,0,IF($AQ22=7,0,IF($AR22&gt;8,$AR22-$AS22,0)))))</f>
        <v>0</v>
      </c>
      <c r="AU22" s="73">
        <f>IF(AP22=CONFIGURAÇÃO!$B$18,0,IF(AP22=CONFIGURAÇÃO!$B$19,0,IF(AQ22=7,AR22,0)))</f>
        <v>12</v>
      </c>
      <c r="AV22" s="73">
        <f>IF(AP22=CONFIGURAÇÃO!$B$18,0,IF(AP22=CONFIGURAÇÃO!$B$19,0,IF(AQ22=1,AR22,0)))</f>
        <v>0</v>
      </c>
      <c r="AW22" s="73">
        <f>IF(AP22=CONFIGURAÇÃO!$B$18,'BANCO DADOS '!AR22,IF(AP22=CONFIGURAÇÃO!$B$19,'BANCO DADOS '!AR22,0))</f>
        <v>0</v>
      </c>
      <c r="AX22" s="74">
        <f t="shared" si="16"/>
        <v>420</v>
      </c>
      <c r="AZ22" s="71">
        <v>45178</v>
      </c>
      <c r="BA22" s="72">
        <f t="shared" si="17"/>
        <v>7</v>
      </c>
      <c r="BB22" s="12">
        <v>2</v>
      </c>
      <c r="BC22" s="73">
        <f>IF(AZ22=CONFIGURAÇÃO!$B$18,0,IF(AZ22=CONFIGURAÇÃO!$B$19,0,IF($BA22=1,0,IF($BA22=7,0,IF($BB22&gt;8,8,BB22)))))</f>
        <v>0</v>
      </c>
      <c r="BD22" s="73">
        <f>IF(AZ22=CONFIGURAÇÃO!$B$18,0,IF(AZ22=CONFIGURAÇÃO!$B$19,0,IF($BA22=1,0,IF($BA22=7,0,IF($BB22&gt;8,$BB22-$BC22,0)))))</f>
        <v>0</v>
      </c>
      <c r="BE22" s="73">
        <f>IF(AZ22=CONFIGURAÇÃO!$B$18,0,IF(AZ22=CONFIGURAÇÃO!$B$19,0,IF(BA22=7,BB22,0)))</f>
        <v>2</v>
      </c>
      <c r="BF22" s="73">
        <f>IF(AZ22=CONFIGURAÇÃO!$B$18,0,IF(AZ22=CONFIGURAÇÃO!$B$19,0,IF(BA22=1,BB22,0)))</f>
        <v>0</v>
      </c>
      <c r="BG22" s="73">
        <f>IF(AZ22=CONFIGURAÇÃO!$B$18,'BANCO DADOS '!BB22,IF(AZ22=CONFIGURAÇÃO!$B$19,'BANCO DADOS '!BB22,0))</f>
        <v>0</v>
      </c>
      <c r="BH22" s="74">
        <f t="shared" si="18"/>
        <v>70</v>
      </c>
      <c r="BJ22" s="71">
        <v>45178</v>
      </c>
      <c r="BK22" s="72">
        <f t="shared" si="19"/>
        <v>7</v>
      </c>
      <c r="BL22" s="12">
        <v>8</v>
      </c>
      <c r="BM22" s="73">
        <f>IF(BJ22=CONFIGURAÇÃO!$B$18,0,IF(BJ22=CONFIGURAÇÃO!$B$19,0,IF($BK22=1,0,IF($BK22=7,0,IF($BL22&gt;8,8,$BL22)))))</f>
        <v>0</v>
      </c>
      <c r="BN22" s="73">
        <f>IF(BJ22=CONFIGURAÇÃO!$B$18,0,IF(BJ22=CONFIGURAÇÃO!$B$19,0,IF($BK22=1,0,IF($BK22=7,0,IF($BL22&gt;8,$BL22-$BM22,0)))))</f>
        <v>0</v>
      </c>
      <c r="BO22" s="73">
        <f>IF(BJ22=CONFIGURAÇÃO!$B$18,0,IF(BJ22=CONFIGURAÇÃO!$B$19,0,IF(BK22=7,BL22,0)))</f>
        <v>8</v>
      </c>
      <c r="BP22" s="73">
        <f>IF(BJ22=CONFIGURAÇÃO!$B$18,0,IF(BJ22=CONFIGURAÇÃO!$B$19,0,IF(BK22=1,BL22,0)))</f>
        <v>0</v>
      </c>
      <c r="BQ22" s="73">
        <f>IF(BJ22=CONFIGURAÇÃO!$B$18,'BANCO DADOS '!BL22,IF(BJ22=CONFIGURAÇÃO!$B$19,'BANCO DADOS '!BL22,0))</f>
        <v>0</v>
      </c>
      <c r="BR22" s="74">
        <f t="shared" si="20"/>
        <v>280</v>
      </c>
      <c r="BT22" s="71">
        <v>45178</v>
      </c>
      <c r="BU22" s="72">
        <f t="shared" si="21"/>
        <v>7</v>
      </c>
      <c r="BV22" s="12">
        <v>0</v>
      </c>
      <c r="BW22" s="73">
        <f>IF(BT22=CONFIGURAÇÃO!$B$18,0,IF(BT22=CONFIGURAÇÃO!$BV$19,0,IF($BU22=1,0,IF($BU22=7,0,IF($BV22&gt;8,8,$BV22)))))</f>
        <v>0</v>
      </c>
      <c r="BX22" s="73">
        <f>IF(BT22=CONFIGURAÇÃO!$B$18,0,IF(BT22=CONFIGURAÇÃO!$B$19,0,IF($BU22=1,0,IF($BU22=7,0,IF($BV22&gt;8,$BV22-$BM22,0)))))</f>
        <v>0</v>
      </c>
      <c r="BY22" s="73">
        <f>IF(BT22=CONFIGURAÇÃO!$B$18,0,IF(BT22=CONFIGURAÇÃO!$B$19,0,IF(BU22=7,BV22,0)))</f>
        <v>0</v>
      </c>
      <c r="BZ22" s="73">
        <f>IF(BT22=CONFIGURAÇÃO!$B$18,0,IF(BT22=CONFIGURAÇÃO!$B$19,0,IF(BU22=1,BV22,0)))</f>
        <v>0</v>
      </c>
      <c r="CA22" s="73">
        <f>IF(BT22=CONFIGURAÇÃO!$B$18,'BANCO DADOS '!BV22,IF(BT22=CONFIGURAÇÃO!$B$19,'BANCO DADOS '!BV22,0))</f>
        <v>0</v>
      </c>
      <c r="CB22" s="74">
        <f t="shared" si="7"/>
        <v>0</v>
      </c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75"/>
      <c r="GJ22" s="75"/>
      <c r="GK22" s="75"/>
      <c r="GL22" s="75"/>
      <c r="GM22" s="75"/>
      <c r="GN22" s="75"/>
      <c r="GO22" s="75"/>
      <c r="GP22" s="75"/>
      <c r="GQ22" s="75"/>
      <c r="GR22" s="75"/>
      <c r="GS22" s="75"/>
      <c r="GT22" s="75"/>
      <c r="GU22" s="75"/>
      <c r="GV22" s="75"/>
      <c r="GW22" s="75"/>
      <c r="GX22" s="75"/>
      <c r="GY22" s="75"/>
      <c r="GZ22" s="75"/>
      <c r="HA22" s="75"/>
      <c r="HB22" s="75"/>
      <c r="HC22" s="75"/>
      <c r="HD22" s="75"/>
      <c r="HE22" s="75"/>
      <c r="HF22" s="75"/>
      <c r="HG22" s="75"/>
      <c r="HH22" s="75"/>
      <c r="HI22" s="75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5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75"/>
      <c r="IN22" s="75"/>
      <c r="IO22" s="75"/>
      <c r="IP22" s="75"/>
      <c r="IQ22" s="75"/>
      <c r="IR22" s="75"/>
      <c r="IS22" s="75"/>
      <c r="IT22" s="75"/>
      <c r="IU22" s="75"/>
      <c r="IV22" s="75"/>
      <c r="IW22" s="75"/>
      <c r="IX22" s="75"/>
      <c r="IY22" s="75"/>
      <c r="IZ22" s="75"/>
      <c r="JA22" s="75"/>
      <c r="JB22" s="75"/>
      <c r="JC22" s="75"/>
      <c r="JD22" s="75"/>
      <c r="JE22" s="75"/>
      <c r="JF22" s="75"/>
      <c r="JG22" s="75"/>
      <c r="JH22" s="75"/>
      <c r="JI22" s="75"/>
      <c r="JJ22" s="75"/>
      <c r="JK22" s="75"/>
      <c r="JL22" s="75"/>
      <c r="JM22" s="75"/>
      <c r="JN22" s="75"/>
      <c r="JO22" s="75"/>
      <c r="JP22" s="75"/>
      <c r="JQ22" s="75"/>
      <c r="JR22" s="75"/>
      <c r="JS22" s="75"/>
      <c r="JT22" s="75"/>
      <c r="JU22" s="75"/>
      <c r="JV22" s="75"/>
      <c r="JW22" s="75"/>
      <c r="JX22" s="75"/>
      <c r="JY22" s="75"/>
      <c r="JZ22" s="75"/>
      <c r="KA22" s="75"/>
      <c r="KB22" s="75"/>
      <c r="KC22" s="75"/>
      <c r="KD22" s="75"/>
      <c r="KE22" s="75"/>
      <c r="KF22" s="75"/>
      <c r="KG22" s="75"/>
      <c r="KH22" s="75"/>
      <c r="KI22" s="75"/>
      <c r="KJ22" s="75"/>
      <c r="KK22" s="75"/>
      <c r="KL22" s="75"/>
      <c r="KM22" s="75"/>
      <c r="KN22" s="75"/>
      <c r="KO22" s="75"/>
      <c r="KP22" s="75"/>
      <c r="KQ22" s="75"/>
      <c r="KR22" s="75"/>
      <c r="KS22" s="75"/>
      <c r="KT22" s="75"/>
      <c r="KU22" s="75"/>
      <c r="KV22" s="75"/>
      <c r="KW22" s="75"/>
      <c r="KX22" s="75"/>
      <c r="KY22" s="75"/>
      <c r="KZ22" s="75"/>
      <c r="LA22" s="75"/>
      <c r="LB22" s="75"/>
      <c r="LC22" s="75"/>
      <c r="LD22" s="75"/>
      <c r="LE22" s="75"/>
      <c r="LF22" s="75"/>
      <c r="LG22" s="75"/>
      <c r="LH22" s="75"/>
      <c r="LI22" s="75"/>
      <c r="LJ22" s="75"/>
      <c r="LK22" s="75"/>
      <c r="LL22" s="75"/>
      <c r="LM22" s="75"/>
      <c r="LN22" s="75"/>
      <c r="LO22" s="75"/>
      <c r="LP22" s="75"/>
      <c r="LQ22" s="75"/>
      <c r="LR22" s="75"/>
      <c r="LS22" s="75"/>
      <c r="LT22" s="75"/>
      <c r="LU22" s="75"/>
      <c r="LV22" s="75"/>
      <c r="LW22" s="75"/>
      <c r="LX22" s="75"/>
      <c r="LY22" s="75"/>
      <c r="LZ22" s="75"/>
      <c r="MA22" s="75"/>
      <c r="MB22" s="75"/>
      <c r="MC22" s="75"/>
      <c r="MD22" s="75"/>
      <c r="ME22" s="75"/>
      <c r="MF22" s="75"/>
      <c r="MG22" s="75"/>
      <c r="MH22" s="75"/>
      <c r="MI22" s="75"/>
      <c r="MJ22" s="75"/>
      <c r="MK22" s="75"/>
      <c r="ML22" s="75"/>
      <c r="MM22" s="75"/>
      <c r="MN22" s="75"/>
      <c r="MO22" s="75"/>
      <c r="MP22" s="75"/>
      <c r="MQ22" s="75"/>
      <c r="MR22" s="75"/>
      <c r="MS22" s="75"/>
      <c r="MT22" s="75"/>
      <c r="MU22" s="75"/>
      <c r="MV22" s="75"/>
      <c r="MW22" s="75"/>
      <c r="MX22" s="75"/>
      <c r="MY22" s="75"/>
      <c r="MZ22" s="75"/>
      <c r="NA22" s="75"/>
      <c r="NB22" s="75"/>
      <c r="NC22" s="75"/>
      <c r="ND22" s="75"/>
      <c r="NE22" s="75"/>
      <c r="NF22" s="75"/>
      <c r="NG22" s="75"/>
      <c r="NH22" s="75"/>
      <c r="NI22" s="75"/>
      <c r="NJ22" s="75"/>
      <c r="NK22" s="75"/>
      <c r="NL22" s="75"/>
      <c r="NM22" s="75"/>
      <c r="NN22" s="75"/>
      <c r="NO22" s="75"/>
      <c r="NP22" s="75"/>
      <c r="NQ22" s="75"/>
      <c r="NR22" s="75"/>
      <c r="NS22" s="75"/>
      <c r="NT22" s="75"/>
      <c r="NU22" s="75"/>
      <c r="NV22" s="75"/>
      <c r="NW22" s="75"/>
      <c r="NX22" s="75"/>
      <c r="NY22" s="75"/>
      <c r="NZ22" s="75"/>
      <c r="OA22" s="75"/>
      <c r="OB22" s="75"/>
      <c r="OC22" s="75"/>
      <c r="OD22" s="75"/>
      <c r="OE22" s="75"/>
      <c r="OF22" s="75"/>
      <c r="OG22" s="75"/>
      <c r="OH22" s="75"/>
      <c r="OI22" s="75"/>
      <c r="OJ22" s="75"/>
      <c r="OK22" s="75"/>
      <c r="OL22" s="75"/>
      <c r="OM22" s="75"/>
      <c r="ON22" s="75"/>
      <c r="OO22" s="75"/>
      <c r="OP22" s="75"/>
      <c r="OQ22" s="75"/>
      <c r="OR22" s="75"/>
      <c r="OS22" s="75"/>
      <c r="OT22" s="75"/>
      <c r="OU22" s="75"/>
      <c r="OV22" s="75"/>
      <c r="OW22" s="75"/>
      <c r="OX22" s="75"/>
      <c r="OY22" s="75"/>
      <c r="OZ22" s="75"/>
      <c r="PA22" s="75"/>
      <c r="PB22" s="75"/>
      <c r="PC22" s="75"/>
      <c r="PD22" s="75"/>
      <c r="PE22" s="75"/>
      <c r="PF22" s="75"/>
      <c r="PG22" s="75"/>
      <c r="PH22" s="75"/>
      <c r="PI22" s="75"/>
      <c r="PJ22" s="75"/>
      <c r="PK22" s="75"/>
      <c r="PL22" s="75"/>
      <c r="PM22" s="75"/>
      <c r="PN22" s="75"/>
      <c r="PO22" s="75"/>
      <c r="PP22" s="75"/>
      <c r="PQ22" s="75"/>
      <c r="PR22" s="75"/>
      <c r="PS22" s="75"/>
      <c r="PT22" s="75"/>
      <c r="PU22" s="75"/>
      <c r="PV22" s="75"/>
      <c r="PW22" s="75"/>
      <c r="PX22" s="75"/>
      <c r="PY22" s="75"/>
      <c r="PZ22" s="75"/>
      <c r="QA22" s="75"/>
      <c r="QB22" s="75"/>
      <c r="QC22" s="75"/>
      <c r="QD22" s="75"/>
      <c r="QE22" s="75"/>
      <c r="QF22" s="75"/>
      <c r="QG22" s="75"/>
      <c r="QH22" s="75"/>
      <c r="QI22" s="75"/>
      <c r="QJ22" s="75"/>
      <c r="QK22" s="75"/>
      <c r="QL22" s="75"/>
      <c r="QM22" s="75"/>
      <c r="QN22" s="75"/>
      <c r="QO22" s="75"/>
      <c r="QP22" s="75"/>
      <c r="QQ22" s="75"/>
      <c r="QR22" s="75"/>
      <c r="QS22" s="75"/>
      <c r="QT22" s="75"/>
      <c r="QU22" s="75"/>
      <c r="QV22" s="75"/>
      <c r="QW22" s="75"/>
      <c r="QX22" s="75"/>
      <c r="QY22" s="75"/>
      <c r="QZ22" s="75"/>
      <c r="RA22" s="75"/>
      <c r="RB22" s="75"/>
      <c r="RC22" s="75"/>
      <c r="RD22" s="75"/>
      <c r="RE22" s="75"/>
      <c r="RF22" s="75"/>
      <c r="RG22" s="75"/>
      <c r="RH22" s="75"/>
      <c r="RI22" s="75"/>
      <c r="RJ22" s="75"/>
      <c r="RK22" s="75"/>
      <c r="RL22" s="75"/>
      <c r="RM22" s="75"/>
      <c r="RN22" s="75"/>
      <c r="RO22" s="75"/>
      <c r="RP22" s="75"/>
      <c r="RQ22" s="75"/>
      <c r="RR22" s="75"/>
      <c r="RS22" s="75"/>
      <c r="RT22" s="75"/>
      <c r="RU22" s="75"/>
      <c r="RV22" s="75"/>
      <c r="RW22" s="75"/>
      <c r="RX22" s="75"/>
      <c r="RY22" s="75"/>
      <c r="RZ22" s="75"/>
      <c r="SA22" s="75"/>
      <c r="SB22" s="75"/>
      <c r="SC22" s="75"/>
      <c r="SD22" s="75"/>
      <c r="SE22" s="75"/>
      <c r="SF22" s="75"/>
      <c r="SG22" s="75"/>
      <c r="SH22" s="75"/>
      <c r="SI22" s="75"/>
      <c r="SJ22" s="75"/>
      <c r="SK22" s="75"/>
      <c r="SL22" s="75"/>
      <c r="SM22" s="75"/>
      <c r="SN22" s="75"/>
      <c r="SO22" s="75"/>
      <c r="SP22" s="75"/>
      <c r="SQ22" s="75"/>
      <c r="SR22" s="75"/>
      <c r="SS22" s="75"/>
      <c r="ST22" s="75"/>
      <c r="SU22" s="75"/>
      <c r="SV22" s="75"/>
      <c r="SW22" s="75"/>
      <c r="SX22" s="75"/>
      <c r="SY22" s="75"/>
      <c r="SZ22" s="75"/>
      <c r="TA22" s="75"/>
      <c r="TB22" s="75"/>
      <c r="TC22" s="75"/>
      <c r="TD22" s="75"/>
      <c r="TE22" s="75"/>
      <c r="TF22" s="75"/>
      <c r="TG22" s="75"/>
      <c r="TH22" s="75"/>
      <c r="TI22" s="75"/>
      <c r="TJ22" s="75"/>
      <c r="TK22" s="75"/>
      <c r="TL22" s="75"/>
      <c r="TM22" s="75"/>
      <c r="TN22" s="75"/>
      <c r="TO22" s="75"/>
      <c r="TP22" s="75"/>
      <c r="TQ22" s="75"/>
      <c r="TR22" s="75"/>
      <c r="TS22" s="75"/>
      <c r="TT22" s="75"/>
      <c r="TU22" s="75"/>
      <c r="TV22" s="75"/>
      <c r="TW22" s="75"/>
      <c r="TX22" s="75"/>
      <c r="TY22" s="75"/>
      <c r="TZ22" s="75"/>
      <c r="UA22" s="75"/>
      <c r="UB22" s="75"/>
      <c r="UC22" s="75"/>
      <c r="UD22" s="75"/>
      <c r="UE22" s="75"/>
      <c r="UF22" s="75"/>
      <c r="UG22" s="75"/>
      <c r="UH22" s="75"/>
      <c r="UI22" s="75"/>
      <c r="UJ22" s="75"/>
      <c r="UK22" s="75"/>
      <c r="UL22" s="75"/>
      <c r="UM22" s="75"/>
      <c r="UN22" s="75"/>
      <c r="UO22" s="75"/>
      <c r="UP22" s="75"/>
      <c r="UQ22" s="75"/>
      <c r="UR22" s="75"/>
      <c r="US22" s="75"/>
      <c r="UT22" s="75"/>
      <c r="UU22" s="75"/>
      <c r="UV22" s="75"/>
      <c r="UW22" s="75"/>
      <c r="UX22" s="75"/>
      <c r="UY22" s="75"/>
      <c r="UZ22" s="75"/>
      <c r="VA22" s="75"/>
      <c r="VB22" s="75"/>
      <c r="VC22" s="75"/>
      <c r="VD22" s="75"/>
      <c r="VE22" s="75"/>
      <c r="VF22" s="75"/>
      <c r="VG22" s="75"/>
      <c r="VH22" s="75"/>
      <c r="VI22" s="75"/>
      <c r="VJ22" s="75"/>
      <c r="VK22" s="75"/>
      <c r="VL22" s="75"/>
      <c r="VM22" s="75"/>
      <c r="VN22" s="75"/>
      <c r="VO22" s="75"/>
      <c r="VP22" s="75"/>
      <c r="VQ22" s="75"/>
      <c r="VR22" s="75"/>
      <c r="VS22" s="75"/>
      <c r="VT22" s="75"/>
      <c r="VU22" s="75"/>
      <c r="VV22" s="75"/>
      <c r="VW22" s="75"/>
      <c r="VX22" s="75"/>
      <c r="VY22" s="75"/>
      <c r="VZ22" s="75"/>
      <c r="WA22" s="75"/>
      <c r="WB22" s="75"/>
      <c r="WC22" s="75"/>
      <c r="WD22" s="75"/>
      <c r="WE22" s="75"/>
      <c r="WF22" s="75"/>
      <c r="WG22" s="75"/>
      <c r="WH22" s="75"/>
      <c r="WI22" s="75"/>
      <c r="WJ22" s="75"/>
      <c r="WK22" s="75"/>
      <c r="WL22" s="75"/>
      <c r="WM22" s="75"/>
      <c r="WN22" s="75"/>
      <c r="WO22" s="75"/>
      <c r="WP22" s="75"/>
      <c r="WQ22" s="75"/>
      <c r="WR22" s="75"/>
      <c r="WS22" s="75"/>
      <c r="WT22" s="75"/>
      <c r="WU22" s="75"/>
      <c r="WV22" s="75"/>
      <c r="WW22" s="75"/>
      <c r="WX22" s="75"/>
      <c r="WY22" s="75"/>
      <c r="WZ22" s="75"/>
      <c r="XA22" s="75"/>
      <c r="XB22" s="75"/>
      <c r="XC22" s="75"/>
      <c r="XD22" s="75"/>
      <c r="XE22" s="75"/>
      <c r="XF22" s="75"/>
      <c r="XG22" s="75"/>
      <c r="XH22" s="75"/>
      <c r="XI22" s="75"/>
      <c r="XJ22" s="75"/>
      <c r="XK22" s="75"/>
      <c r="XL22" s="75"/>
      <c r="XM22" s="75"/>
      <c r="XN22" s="75"/>
      <c r="XO22" s="75"/>
      <c r="XP22" s="75"/>
      <c r="XQ22" s="75"/>
      <c r="XR22" s="75"/>
      <c r="XS22" s="75"/>
      <c r="XT22" s="75"/>
      <c r="XU22" s="75"/>
      <c r="XV22" s="75"/>
      <c r="XW22" s="75"/>
      <c r="XX22" s="75"/>
      <c r="XY22" s="75"/>
      <c r="XZ22" s="75"/>
      <c r="YA22" s="75"/>
      <c r="YB22" s="75"/>
      <c r="YC22" s="75"/>
      <c r="YD22" s="75"/>
      <c r="YE22" s="75"/>
      <c r="YF22" s="75"/>
      <c r="YG22" s="75"/>
      <c r="YH22" s="75"/>
      <c r="YI22" s="75"/>
      <c r="YJ22" s="75"/>
      <c r="YK22" s="75"/>
      <c r="YL22" s="75"/>
      <c r="YM22" s="75"/>
      <c r="YN22" s="75"/>
      <c r="YO22" s="75"/>
      <c r="YP22" s="75"/>
      <c r="YQ22" s="75"/>
      <c r="YR22" s="75"/>
      <c r="YS22" s="75"/>
      <c r="YT22" s="75"/>
      <c r="YU22" s="75"/>
      <c r="YV22" s="75"/>
      <c r="YW22" s="75"/>
      <c r="YX22" s="75"/>
      <c r="YY22" s="75"/>
      <c r="YZ22" s="75"/>
      <c r="ZA22" s="75"/>
      <c r="ZB22" s="75"/>
      <c r="ZC22" s="75"/>
      <c r="ZD22" s="75"/>
      <c r="ZE22" s="75"/>
      <c r="ZF22" s="75"/>
      <c r="ZG22" s="75"/>
      <c r="ZH22" s="75"/>
      <c r="ZI22" s="75"/>
      <c r="ZJ22" s="75"/>
      <c r="ZK22" s="75"/>
      <c r="ZL22" s="75"/>
      <c r="ZM22" s="75"/>
      <c r="ZN22" s="75"/>
      <c r="ZO22" s="75"/>
      <c r="ZP22" s="75"/>
      <c r="ZQ22" s="75"/>
      <c r="ZR22" s="75"/>
      <c r="ZS22" s="75"/>
      <c r="ZT22" s="75"/>
      <c r="ZU22" s="75"/>
      <c r="ZV22" s="75"/>
      <c r="ZW22" s="75"/>
      <c r="ZX22" s="75"/>
      <c r="ZY22" s="75"/>
      <c r="ZZ22" s="75"/>
      <c r="AAA22" s="75"/>
      <c r="AAB22" s="75"/>
      <c r="AAC22" s="75"/>
      <c r="AAD22" s="75"/>
      <c r="AAE22" s="75"/>
      <c r="AAF22" s="75"/>
      <c r="AAG22" s="75"/>
      <c r="AAH22" s="75"/>
      <c r="AAI22" s="75"/>
      <c r="AAJ22" s="75"/>
      <c r="AAK22" s="75"/>
      <c r="AAL22" s="75"/>
      <c r="AAM22" s="75"/>
      <c r="AAN22" s="75"/>
      <c r="AAO22" s="75"/>
      <c r="AAP22" s="75"/>
      <c r="AAQ22" s="75"/>
      <c r="AAR22" s="75"/>
      <c r="AAS22" s="75"/>
      <c r="AAT22" s="75"/>
      <c r="AAU22" s="75"/>
      <c r="AAV22" s="75"/>
      <c r="AAW22" s="75"/>
      <c r="AAX22" s="75"/>
      <c r="AAY22" s="75"/>
      <c r="AAZ22" s="75"/>
      <c r="ABA22" s="75"/>
      <c r="ABB22" s="75"/>
      <c r="ABC22" s="75"/>
      <c r="ABD22" s="75"/>
      <c r="ABE22" s="75"/>
      <c r="ABF22" s="75"/>
      <c r="ABG22" s="75"/>
      <c r="ABH22" s="75"/>
      <c r="ABI22" s="75"/>
      <c r="ABJ22" s="75"/>
      <c r="ABK22" s="75"/>
      <c r="ABL22" s="75"/>
      <c r="ABM22" s="75"/>
      <c r="ABN22" s="75"/>
      <c r="ABO22" s="75"/>
      <c r="ABP22" s="75"/>
      <c r="ABQ22" s="75"/>
      <c r="ABR22" s="75"/>
      <c r="ABS22" s="75"/>
      <c r="ABT22" s="75"/>
      <c r="ABU22" s="75"/>
      <c r="ABV22" s="75"/>
      <c r="ABW22" s="75"/>
      <c r="ABX22" s="75"/>
      <c r="ABY22" s="75"/>
      <c r="ABZ22" s="75"/>
      <c r="ACA22" s="75"/>
      <c r="ACB22" s="75"/>
      <c r="ACC22" s="75"/>
      <c r="ACD22" s="75"/>
      <c r="ACE22" s="75"/>
      <c r="ACF22" s="75"/>
      <c r="ACG22" s="75"/>
      <c r="ACH22" s="75"/>
      <c r="ACI22" s="75"/>
      <c r="ACJ22" s="75"/>
      <c r="ACK22" s="75"/>
      <c r="ACL22" s="75"/>
      <c r="ACM22" s="75"/>
      <c r="ACN22" s="75"/>
      <c r="ACO22" s="75"/>
      <c r="ACP22" s="75"/>
      <c r="ACQ22" s="75"/>
      <c r="ACR22" s="75"/>
      <c r="ACS22" s="75"/>
      <c r="ACT22" s="75"/>
      <c r="ACU22" s="75"/>
      <c r="ACV22" s="75"/>
      <c r="ACW22" s="75"/>
      <c r="ACX22" s="75"/>
      <c r="ACY22" s="75"/>
      <c r="ACZ22" s="75"/>
      <c r="ADA22" s="75"/>
      <c r="ADB22" s="75"/>
      <c r="ADC22" s="75"/>
      <c r="ADD22" s="75"/>
      <c r="ADE22" s="75"/>
      <c r="ADF22" s="75"/>
      <c r="ADG22" s="75"/>
      <c r="ADH22" s="75"/>
      <c r="ADI22" s="75"/>
      <c r="ADJ22" s="75"/>
      <c r="ADK22" s="75"/>
      <c r="ADL22" s="75"/>
      <c r="ADM22" s="75"/>
      <c r="ADN22" s="75"/>
      <c r="ADO22" s="75"/>
      <c r="ADP22" s="75"/>
      <c r="ADQ22" s="75"/>
      <c r="ADR22" s="75"/>
      <c r="ADS22" s="75"/>
      <c r="ADT22" s="75"/>
      <c r="ADU22" s="75"/>
      <c r="ADV22" s="75"/>
      <c r="ADW22" s="75"/>
      <c r="ADX22" s="75"/>
      <c r="ADY22" s="75"/>
      <c r="ADZ22" s="75"/>
      <c r="AEA22" s="75"/>
      <c r="AEB22" s="75"/>
      <c r="AEC22" s="75"/>
      <c r="AED22" s="75"/>
      <c r="AEE22" s="75"/>
      <c r="AEF22" s="75"/>
      <c r="AEG22" s="75"/>
      <c r="AEH22" s="75"/>
      <c r="AEI22" s="75"/>
      <c r="AEJ22" s="75"/>
      <c r="AEK22" s="75"/>
      <c r="AEL22" s="75"/>
      <c r="AEM22" s="75"/>
      <c r="AEN22" s="75"/>
      <c r="AEO22" s="75"/>
      <c r="AEP22" s="75"/>
      <c r="AEQ22" s="75"/>
      <c r="AER22" s="75"/>
      <c r="AES22" s="75"/>
      <c r="AET22" s="75"/>
      <c r="AEU22" s="75"/>
      <c r="AEV22" s="75"/>
      <c r="AEW22" s="75"/>
      <c r="AEX22" s="75"/>
      <c r="AEY22" s="75"/>
      <c r="AEZ22" s="75"/>
      <c r="AFA22" s="75"/>
      <c r="AFB22" s="75"/>
      <c r="AFC22" s="75"/>
      <c r="AFD22" s="75"/>
      <c r="AFE22" s="75"/>
      <c r="AFF22" s="75"/>
      <c r="AFG22" s="75"/>
      <c r="AFH22" s="75"/>
      <c r="AFI22" s="75"/>
      <c r="AFJ22" s="75"/>
      <c r="AFK22" s="75"/>
      <c r="AFL22" s="75"/>
      <c r="AFM22" s="75"/>
      <c r="AFN22" s="75"/>
      <c r="AFO22" s="75"/>
      <c r="AFP22" s="75"/>
      <c r="AFQ22" s="75"/>
      <c r="AFR22" s="75"/>
      <c r="AFS22" s="75"/>
      <c r="AFT22" s="75"/>
      <c r="AFU22" s="75"/>
      <c r="AFV22" s="75"/>
      <c r="AFW22" s="75"/>
      <c r="AFX22" s="75"/>
      <c r="AFY22" s="75"/>
      <c r="AFZ22" s="75"/>
      <c r="AGA22" s="75"/>
      <c r="AGB22" s="75"/>
      <c r="AGC22" s="75"/>
      <c r="AGD22" s="75"/>
      <c r="AGE22" s="75"/>
    </row>
    <row r="23" spans="1:1139" s="80" customFormat="1">
      <c r="A23" s="62"/>
      <c r="B23" s="76">
        <v>45179</v>
      </c>
      <c r="C23" s="77">
        <f t="shared" si="8"/>
        <v>1</v>
      </c>
      <c r="D23" s="25">
        <v>8</v>
      </c>
      <c r="E23" s="78">
        <f>IF(B23=CONFIGURAÇÃO!$B$18,0,IF(B23=CONFIGURAÇÃO!$B$19,0,IF($C23=1,0,IF($C23=7,0,IF($D23&gt;8,8,$D23)))))</f>
        <v>0</v>
      </c>
      <c r="F23" s="78">
        <f>IF(B23=CONFIGURAÇÃO!$B$18,0,IF(B23=CONFIGURAÇÃO!$B$19,0,IF($C23=1,0,IF($C23=7,0,IF($D23&gt;8,$D23-$E23,0)))))</f>
        <v>0</v>
      </c>
      <c r="G23" s="78">
        <f>IF(B23=CONFIGURAÇÃO!$B$18,0,IF(B23=CONFIGURAÇÃO!$B$19,0,IF(C23=7,D23,0)))</f>
        <v>0</v>
      </c>
      <c r="H23" s="78">
        <f>IF(B23=CONFIGURAÇÃO!$B$18,0,IF(B23=CONFIGURAÇÃO!$B$19,0,IF(C23=1,D23,0)))</f>
        <v>8</v>
      </c>
      <c r="I23" s="78">
        <f>IF(B23=CONFIGURAÇÃO!$B$18,'BANCO DADOS '!D23,IF(B23=CONFIGURAÇÃO!$B$19,'BANCO DADOS '!D23,0))</f>
        <v>0</v>
      </c>
      <c r="J23" s="79">
        <f t="shared" si="22"/>
        <v>312</v>
      </c>
      <c r="K23" s="62"/>
      <c r="L23" s="76">
        <v>45179</v>
      </c>
      <c r="M23" s="77">
        <f t="shared" si="9"/>
        <v>1</v>
      </c>
      <c r="N23" s="25">
        <v>4</v>
      </c>
      <c r="O23" s="78">
        <f>IF(L23=CONFIGURAÇÃO!$B$18,0,IF(L23=CONFIGURAÇÃO!$B$19,0,IF($M23=1,0,IF($M23=7,0,IF($N23&gt;8,8,$N23)))))</f>
        <v>0</v>
      </c>
      <c r="P23" s="78">
        <f>IF(L23=CONFIGURAÇÃO!$B$18,0,IF(L23=CONFIGURAÇÃO!$B$19,0,IF($M23=1,0,IF($M23=7,0,IF($N23&gt;8,$N23-$O23,0)))))</f>
        <v>0</v>
      </c>
      <c r="Q23" s="78">
        <f>IF(L23=CONFIGURAÇÃO!$B$18,0,IF(L23=CONFIGURAÇÃO!$B$19,0,IF(M23=7,N23,0)))</f>
        <v>0</v>
      </c>
      <c r="R23" s="78">
        <f>IF(L23=CONFIGURAÇÃO!$B$18,0,IF(L23=CONFIGURAÇÃO!$B$19,0,IF(M23=1,N23,0)))</f>
        <v>4</v>
      </c>
      <c r="S23" s="78">
        <f>IF(L23=CONFIGURAÇÃO!$B$18,'BANCO DADOS '!N23,IF(L23=CONFIGURAÇÃO!$B$19,'BANCO DADOS '!N23,0))</f>
        <v>0</v>
      </c>
      <c r="T23" s="79">
        <f t="shared" si="10"/>
        <v>156</v>
      </c>
      <c r="U23" s="62"/>
      <c r="V23" s="76">
        <v>45179</v>
      </c>
      <c r="W23" s="77">
        <f t="shared" si="11"/>
        <v>1</v>
      </c>
      <c r="X23" s="25">
        <v>4</v>
      </c>
      <c r="Y23" s="78">
        <f>IF(V23=CONFIGURAÇÃO!$B$18,0,IF(V23=CONFIGURAÇÃO!$B$19,0,IF(W$14=1,0,IF($X23=7,0,IF($X23&gt;8,8,$X23)))))</f>
        <v>4</v>
      </c>
      <c r="Z23" s="78">
        <f>IF(V23=CONFIGURAÇÃO!$B$18,0,IF(V23=CONFIGURAÇÃO!$B$19,0,IF($C23=1,0,IF($W23=7,0,IF($X23&gt;8,$X23-$Y23,0)))))</f>
        <v>0</v>
      </c>
      <c r="AA23" s="78">
        <f>IF(V23=CONFIGURAÇÃO!$B$18,0,IF(V23=CONFIGURAÇÃO!$B$19,0,IF(W23=7,X23,0)))</f>
        <v>0</v>
      </c>
      <c r="AB23" s="78">
        <f>IF(V23=CONFIGURAÇÃO!$B$18,0,IF(V23=CONFIGURAÇÃO!$B$19,0,IF(W23=1,X23,0)))</f>
        <v>4</v>
      </c>
      <c r="AC23" s="78">
        <f>IF(V23=CONFIGURAÇÃO!$B$18,'BANCO DADOS '!X23,IF(V23=CONFIGURAÇÃO!$B$19,'BANCO DADOS '!X23,0))</f>
        <v>0</v>
      </c>
      <c r="AD23" s="79">
        <f t="shared" si="12"/>
        <v>156</v>
      </c>
      <c r="AE23" s="62"/>
      <c r="AF23" s="76">
        <v>45179</v>
      </c>
      <c r="AG23" s="77">
        <f t="shared" si="13"/>
        <v>1</v>
      </c>
      <c r="AH23" s="25">
        <v>8</v>
      </c>
      <c r="AI23" s="78">
        <f>IF(AF23=CONFIGURAÇÃO!$B$18,0,IF(AF23=CONFIGURAÇÃO!$B$19,0,IF($AG23=1,0,IF($AG23=7,0,IF($AH23&gt;8,8,$AH23)))))</f>
        <v>0</v>
      </c>
      <c r="AJ23" s="78">
        <f>IF(AF23=CONFIGURAÇÃO!$B$18,0,IF(AF23=CONFIGURAÇÃO!$B$19,0,IF($AG23=1,0,IF($AG23=7,0,IF($AH23&gt;8,$AH23-$AI23,0)))))</f>
        <v>0</v>
      </c>
      <c r="AK23" s="78">
        <f>IF(AF23=CONFIGURAÇÃO!$B$18,0,IF(AF23=CONFIGURAÇÃO!$B$19,0,IF(AG23=7,AH23,0)))</f>
        <v>0</v>
      </c>
      <c r="AL23" s="78">
        <f>IF(AF23=CONFIGURAÇÃO!$B$18,0,IF(AF23=CONFIGURAÇÃO!$B$19,0,IF(AG23=1,AH23,0)))</f>
        <v>8</v>
      </c>
      <c r="AM23" s="78">
        <f>IF(AF23=CONFIGURAÇÃO!$B$18,'BANCO DADOS '!AH23,IF(AF23=CONFIGURAÇÃO!$B$19,'BANCO DADOS '!AH23,0))</f>
        <v>0</v>
      </c>
      <c r="AN23" s="79">
        <f t="shared" si="14"/>
        <v>312</v>
      </c>
      <c r="AO23" s="62"/>
      <c r="AP23" s="76">
        <v>45179</v>
      </c>
      <c r="AQ23" s="77">
        <f t="shared" si="15"/>
        <v>1</v>
      </c>
      <c r="AR23" s="25">
        <v>12</v>
      </c>
      <c r="AS23" s="78">
        <f>IF(AP23=CONFIGURAÇÃO!$B$18,0,IF(AP23=CONFIGURAÇÃO!$B$19,0,IF($AQ23=1,0,IF($AQ23=7,0,IF($AR23&gt;8,8,$AR23)))))</f>
        <v>0</v>
      </c>
      <c r="AT23" s="78">
        <f>IF(AP23=CONFIGURAÇÃO!$B$18,0,IF(AP23=CONFIGURAÇÃO!$B$19,0,IF($AQ23=1,0,IF($AQ23=7,0,IF($AR23&gt;8,$AR23-$AS23,0)))))</f>
        <v>0</v>
      </c>
      <c r="AU23" s="78">
        <f>IF(AP23=CONFIGURAÇÃO!$B$18,0,IF(AP23=CONFIGURAÇÃO!$B$19,0,IF(AQ23=7,AR23,0)))</f>
        <v>0</v>
      </c>
      <c r="AV23" s="78">
        <f>IF(AP23=CONFIGURAÇÃO!$B$18,0,IF(AP23=CONFIGURAÇÃO!$B$19,0,IF(AQ23=1,AR23,0)))</f>
        <v>12</v>
      </c>
      <c r="AW23" s="78">
        <f>IF(AP23=CONFIGURAÇÃO!$B$18,'BANCO DADOS '!AR23,IF(AP23=CONFIGURAÇÃO!$B$19,'BANCO DADOS '!AR23,0))</f>
        <v>0</v>
      </c>
      <c r="AX23" s="79">
        <f t="shared" si="16"/>
        <v>468</v>
      </c>
      <c r="AY23" s="62"/>
      <c r="AZ23" s="76">
        <v>45179</v>
      </c>
      <c r="BA23" s="77">
        <f t="shared" si="17"/>
        <v>1</v>
      </c>
      <c r="BB23" s="25">
        <v>5</v>
      </c>
      <c r="BC23" s="78">
        <f>IF(AZ23=CONFIGURAÇÃO!$B$18,0,IF(AZ23=CONFIGURAÇÃO!$B$19,0,IF($BA23=1,0,IF($BA23=7,0,IF($BB23&gt;8,8,BB23)))))</f>
        <v>0</v>
      </c>
      <c r="BD23" s="78">
        <f>IF(AZ23=CONFIGURAÇÃO!$B$18,0,IF(AZ23=CONFIGURAÇÃO!$B$19,0,IF($BA23=1,0,IF($BA23=7,0,IF($BB23&gt;8,$BB23-$BC23,0)))))</f>
        <v>0</v>
      </c>
      <c r="BE23" s="78">
        <f>IF(AZ23=CONFIGURAÇÃO!$B$18,0,IF(AZ23=CONFIGURAÇÃO!$B$19,0,IF(BA23=7,BB23,0)))</f>
        <v>0</v>
      </c>
      <c r="BF23" s="78">
        <f>IF(AZ23=CONFIGURAÇÃO!$B$18,0,IF(AZ23=CONFIGURAÇÃO!$B$19,0,IF(BA23=1,BB23,0)))</f>
        <v>5</v>
      </c>
      <c r="BG23" s="78">
        <f>IF(AZ23=CONFIGURAÇÃO!$B$18,'BANCO DADOS '!BB23,IF(AZ23=CONFIGURAÇÃO!$B$19,'BANCO DADOS '!BB23,0))</f>
        <v>0</v>
      </c>
      <c r="BH23" s="79">
        <f t="shared" si="18"/>
        <v>195</v>
      </c>
      <c r="BI23" s="62"/>
      <c r="BJ23" s="76">
        <v>45179</v>
      </c>
      <c r="BK23" s="77">
        <f t="shared" si="19"/>
        <v>1</v>
      </c>
      <c r="BL23" s="25">
        <v>8</v>
      </c>
      <c r="BM23" s="78">
        <f>IF(BJ23=CONFIGURAÇÃO!$B$18,0,IF(BJ23=CONFIGURAÇÃO!$B$19,0,IF($BK23=1,0,IF($BK23=7,0,IF($BL23&gt;8,8,$BL23)))))</f>
        <v>0</v>
      </c>
      <c r="BN23" s="78">
        <f>IF(BJ23=CONFIGURAÇÃO!$B$18,0,IF(BJ23=CONFIGURAÇÃO!$B$19,0,IF($BK23=1,0,IF($BK23=7,0,IF($BL23&gt;8,$BL23-$BM23,0)))))</f>
        <v>0</v>
      </c>
      <c r="BO23" s="78">
        <f>IF(BJ23=CONFIGURAÇÃO!$B$18,0,IF(BJ23=CONFIGURAÇÃO!$B$19,0,IF(BK23=7,BL23,0)))</f>
        <v>0</v>
      </c>
      <c r="BP23" s="78">
        <f>IF(BJ23=CONFIGURAÇÃO!$B$18,0,IF(BJ23=CONFIGURAÇÃO!$B$19,0,IF(BK23=1,BL23,0)))</f>
        <v>8</v>
      </c>
      <c r="BQ23" s="78">
        <f>IF(BJ23=CONFIGURAÇÃO!$B$18,'BANCO DADOS '!BL23,IF(BJ23=CONFIGURAÇÃO!$B$19,'BANCO DADOS '!BL23,0))</f>
        <v>0</v>
      </c>
      <c r="BR23" s="79">
        <f t="shared" si="20"/>
        <v>312</v>
      </c>
      <c r="BS23" s="62"/>
      <c r="BT23" s="76">
        <v>45179</v>
      </c>
      <c r="BU23" s="77">
        <f t="shared" si="21"/>
        <v>1</v>
      </c>
      <c r="BV23" s="25">
        <v>0</v>
      </c>
      <c r="BW23" s="78">
        <f>IF(BT23=CONFIGURAÇÃO!$B$18,0,IF(BT23=CONFIGURAÇÃO!$BV$19,0,IF($BU23=1,0,IF($BU23=7,0,IF($BV23&gt;8,8,$BV23)))))</f>
        <v>0</v>
      </c>
      <c r="BX23" s="78">
        <f>IF(BT23=CONFIGURAÇÃO!$B$18,0,IF(BT23=CONFIGURAÇÃO!$B$19,0,IF($BU23=1,0,IF($BU23=7,0,IF($BV23&gt;8,$BV23-$BM23,0)))))</f>
        <v>0</v>
      </c>
      <c r="BY23" s="78">
        <f>IF(BT23=CONFIGURAÇÃO!$B$18,0,IF(BT23=CONFIGURAÇÃO!$B$19,0,IF(BU23=7,BV23,0)))</f>
        <v>0</v>
      </c>
      <c r="BZ23" s="78">
        <f>IF(BT23=CONFIGURAÇÃO!$B$18,0,IF(BT23=CONFIGURAÇÃO!$B$19,0,IF(BU23=1,BV23,0)))</f>
        <v>0</v>
      </c>
      <c r="CA23" s="78">
        <f>IF(BT23=CONFIGURAÇÃO!$B$18,'BANCO DADOS '!BV23,IF(BT23=CONFIGURAÇÃO!$B$19,'BANCO DADOS '!BV23,0))</f>
        <v>0</v>
      </c>
      <c r="CB23" s="79">
        <f t="shared" si="7"/>
        <v>0</v>
      </c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75"/>
      <c r="GY23" s="75"/>
      <c r="GZ23" s="75"/>
      <c r="HA23" s="75"/>
      <c r="HB23" s="75"/>
      <c r="HC23" s="75"/>
      <c r="HD23" s="75"/>
      <c r="HE23" s="75"/>
      <c r="HF23" s="75"/>
      <c r="HG23" s="75"/>
      <c r="HH23" s="75"/>
      <c r="HI23" s="75"/>
      <c r="HJ23" s="75"/>
      <c r="HK23" s="75"/>
      <c r="HL23" s="75"/>
      <c r="HM23" s="75"/>
      <c r="HN23" s="75"/>
      <c r="HO23" s="75"/>
      <c r="HP23" s="75"/>
      <c r="HQ23" s="75"/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75"/>
      <c r="IN23" s="75"/>
      <c r="IO23" s="75"/>
      <c r="IP23" s="75"/>
      <c r="IQ23" s="75"/>
      <c r="IR23" s="75"/>
      <c r="IS23" s="75"/>
      <c r="IT23" s="75"/>
      <c r="IU23" s="75"/>
      <c r="IV23" s="75"/>
      <c r="IW23" s="75"/>
      <c r="IX23" s="75"/>
      <c r="IY23" s="75"/>
      <c r="IZ23" s="75"/>
      <c r="JA23" s="75"/>
      <c r="JB23" s="75"/>
      <c r="JC23" s="75"/>
      <c r="JD23" s="75"/>
      <c r="JE23" s="75"/>
      <c r="JF23" s="75"/>
      <c r="JG23" s="75"/>
      <c r="JH23" s="75"/>
      <c r="JI23" s="75"/>
      <c r="JJ23" s="75"/>
      <c r="JK23" s="75"/>
      <c r="JL23" s="75"/>
      <c r="JM23" s="75"/>
      <c r="JN23" s="75"/>
      <c r="JO23" s="75"/>
      <c r="JP23" s="75"/>
      <c r="JQ23" s="75"/>
      <c r="JR23" s="75"/>
      <c r="JS23" s="75"/>
      <c r="JT23" s="75"/>
      <c r="JU23" s="75"/>
      <c r="JV23" s="75"/>
      <c r="JW23" s="75"/>
      <c r="JX23" s="75"/>
      <c r="JY23" s="75"/>
      <c r="JZ23" s="75"/>
      <c r="KA23" s="75"/>
      <c r="KB23" s="75"/>
      <c r="KC23" s="75"/>
      <c r="KD23" s="75"/>
      <c r="KE23" s="75"/>
      <c r="KF23" s="75"/>
      <c r="KG23" s="75"/>
      <c r="KH23" s="75"/>
      <c r="KI23" s="75"/>
      <c r="KJ23" s="75"/>
      <c r="KK23" s="75"/>
      <c r="KL23" s="75"/>
      <c r="KM23" s="75"/>
      <c r="KN23" s="75"/>
      <c r="KO23" s="75"/>
      <c r="KP23" s="75"/>
      <c r="KQ23" s="75"/>
      <c r="KR23" s="75"/>
      <c r="KS23" s="75"/>
      <c r="KT23" s="75"/>
      <c r="KU23" s="75"/>
      <c r="KV23" s="75"/>
      <c r="KW23" s="75"/>
      <c r="KX23" s="75"/>
      <c r="KY23" s="75"/>
      <c r="KZ23" s="75"/>
      <c r="LA23" s="75"/>
      <c r="LB23" s="75"/>
      <c r="LC23" s="75"/>
      <c r="LD23" s="75"/>
      <c r="LE23" s="75"/>
      <c r="LF23" s="75"/>
      <c r="LG23" s="75"/>
      <c r="LH23" s="75"/>
      <c r="LI23" s="75"/>
      <c r="LJ23" s="75"/>
      <c r="LK23" s="75"/>
      <c r="LL23" s="75"/>
      <c r="LM23" s="75"/>
      <c r="LN23" s="75"/>
      <c r="LO23" s="75"/>
      <c r="LP23" s="75"/>
      <c r="LQ23" s="75"/>
      <c r="LR23" s="75"/>
      <c r="LS23" s="75"/>
      <c r="LT23" s="75"/>
      <c r="LU23" s="75"/>
      <c r="LV23" s="75"/>
      <c r="LW23" s="75"/>
      <c r="LX23" s="75"/>
      <c r="LY23" s="75"/>
      <c r="LZ23" s="75"/>
      <c r="MA23" s="75"/>
      <c r="MB23" s="75"/>
      <c r="MC23" s="75"/>
      <c r="MD23" s="75"/>
      <c r="ME23" s="75"/>
      <c r="MF23" s="75"/>
      <c r="MG23" s="75"/>
      <c r="MH23" s="75"/>
      <c r="MI23" s="75"/>
      <c r="MJ23" s="75"/>
      <c r="MK23" s="75"/>
      <c r="ML23" s="75"/>
      <c r="MM23" s="75"/>
      <c r="MN23" s="75"/>
      <c r="MO23" s="75"/>
      <c r="MP23" s="75"/>
      <c r="MQ23" s="75"/>
      <c r="MR23" s="75"/>
      <c r="MS23" s="75"/>
      <c r="MT23" s="75"/>
      <c r="MU23" s="75"/>
      <c r="MV23" s="75"/>
      <c r="MW23" s="75"/>
      <c r="MX23" s="75"/>
      <c r="MY23" s="75"/>
      <c r="MZ23" s="75"/>
      <c r="NA23" s="75"/>
      <c r="NB23" s="75"/>
      <c r="NC23" s="75"/>
      <c r="ND23" s="75"/>
      <c r="NE23" s="75"/>
      <c r="NF23" s="75"/>
      <c r="NG23" s="75"/>
      <c r="NH23" s="75"/>
      <c r="NI23" s="75"/>
      <c r="NJ23" s="75"/>
      <c r="NK23" s="75"/>
      <c r="NL23" s="75"/>
      <c r="NM23" s="75"/>
      <c r="NN23" s="75"/>
      <c r="NO23" s="75"/>
      <c r="NP23" s="75"/>
      <c r="NQ23" s="75"/>
      <c r="NR23" s="75"/>
      <c r="NS23" s="75"/>
      <c r="NT23" s="75"/>
      <c r="NU23" s="75"/>
      <c r="NV23" s="75"/>
      <c r="NW23" s="75"/>
      <c r="NX23" s="75"/>
      <c r="NY23" s="75"/>
      <c r="NZ23" s="75"/>
      <c r="OA23" s="75"/>
      <c r="OB23" s="75"/>
      <c r="OC23" s="75"/>
      <c r="OD23" s="75"/>
      <c r="OE23" s="75"/>
      <c r="OF23" s="75"/>
      <c r="OG23" s="75"/>
      <c r="OH23" s="75"/>
      <c r="OI23" s="75"/>
      <c r="OJ23" s="75"/>
      <c r="OK23" s="75"/>
      <c r="OL23" s="75"/>
      <c r="OM23" s="75"/>
      <c r="ON23" s="75"/>
      <c r="OO23" s="75"/>
      <c r="OP23" s="75"/>
      <c r="OQ23" s="75"/>
      <c r="OR23" s="75"/>
      <c r="OS23" s="75"/>
      <c r="OT23" s="75"/>
      <c r="OU23" s="75"/>
      <c r="OV23" s="75"/>
      <c r="OW23" s="75"/>
      <c r="OX23" s="75"/>
      <c r="OY23" s="75"/>
      <c r="OZ23" s="75"/>
      <c r="PA23" s="75"/>
      <c r="PB23" s="75"/>
      <c r="PC23" s="75"/>
      <c r="PD23" s="75"/>
      <c r="PE23" s="75"/>
      <c r="PF23" s="75"/>
      <c r="PG23" s="75"/>
      <c r="PH23" s="75"/>
      <c r="PI23" s="75"/>
      <c r="PJ23" s="75"/>
      <c r="PK23" s="75"/>
      <c r="PL23" s="75"/>
      <c r="PM23" s="75"/>
      <c r="PN23" s="75"/>
      <c r="PO23" s="75"/>
      <c r="PP23" s="75"/>
      <c r="PQ23" s="75"/>
      <c r="PR23" s="75"/>
      <c r="PS23" s="75"/>
      <c r="PT23" s="75"/>
      <c r="PU23" s="75"/>
      <c r="PV23" s="75"/>
      <c r="PW23" s="75"/>
      <c r="PX23" s="75"/>
      <c r="PY23" s="75"/>
      <c r="PZ23" s="75"/>
      <c r="QA23" s="75"/>
      <c r="QB23" s="75"/>
      <c r="QC23" s="75"/>
      <c r="QD23" s="75"/>
      <c r="QE23" s="75"/>
      <c r="QF23" s="75"/>
      <c r="QG23" s="75"/>
      <c r="QH23" s="75"/>
      <c r="QI23" s="75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75"/>
      <c r="TA23" s="75"/>
      <c r="TB23" s="75"/>
      <c r="TC23" s="75"/>
      <c r="TD23" s="75"/>
      <c r="TE23" s="75"/>
      <c r="TF23" s="75"/>
      <c r="TG23" s="75"/>
      <c r="TH23" s="75"/>
      <c r="TI23" s="75"/>
      <c r="TJ23" s="75"/>
      <c r="TK23" s="75"/>
      <c r="TL23" s="75"/>
      <c r="TM23" s="75"/>
      <c r="TN23" s="75"/>
      <c r="TO23" s="75"/>
      <c r="TP23" s="75"/>
      <c r="TQ23" s="75"/>
      <c r="TR23" s="75"/>
      <c r="TS23" s="75"/>
      <c r="TT23" s="75"/>
      <c r="TU23" s="75"/>
      <c r="TV23" s="75"/>
      <c r="TW23" s="75"/>
      <c r="TX23" s="75"/>
      <c r="TY23" s="75"/>
      <c r="TZ23" s="75"/>
      <c r="UA23" s="75"/>
      <c r="UB23" s="75"/>
      <c r="UC23" s="75"/>
      <c r="UD23" s="75"/>
      <c r="UE23" s="75"/>
      <c r="UF23" s="75"/>
      <c r="UG23" s="75"/>
      <c r="UH23" s="75"/>
      <c r="UI23" s="75"/>
      <c r="UJ23" s="75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75"/>
      <c r="XB23" s="75"/>
      <c r="XC23" s="75"/>
      <c r="XD23" s="75"/>
      <c r="XE23" s="75"/>
      <c r="XF23" s="75"/>
      <c r="XG23" s="75"/>
      <c r="XH23" s="75"/>
      <c r="XI23" s="75"/>
      <c r="XJ23" s="75"/>
      <c r="XK23" s="75"/>
      <c r="XL23" s="75"/>
      <c r="XM23" s="75"/>
      <c r="XN23" s="75"/>
      <c r="XO23" s="75"/>
      <c r="XP23" s="75"/>
      <c r="XQ23" s="75"/>
      <c r="XR23" s="75"/>
      <c r="XS23" s="75"/>
      <c r="XT23" s="75"/>
      <c r="XU23" s="75"/>
      <c r="XV23" s="75"/>
      <c r="XW23" s="75"/>
      <c r="XX23" s="75"/>
      <c r="XY23" s="75"/>
      <c r="XZ23" s="75"/>
      <c r="YA23" s="75"/>
      <c r="YB23" s="75"/>
      <c r="YC23" s="75"/>
      <c r="YD23" s="75"/>
      <c r="YE23" s="75"/>
      <c r="YF23" s="75"/>
      <c r="YG23" s="75"/>
      <c r="YH23" s="75"/>
      <c r="YI23" s="75"/>
      <c r="YJ23" s="75"/>
      <c r="YK23" s="75"/>
      <c r="YL23" s="75"/>
      <c r="YM23" s="75"/>
      <c r="YN23" s="75"/>
      <c r="YO23" s="75"/>
      <c r="YP23" s="75"/>
      <c r="YQ23" s="75"/>
      <c r="YR23" s="75"/>
      <c r="YS23" s="75"/>
      <c r="YT23" s="75"/>
      <c r="YU23" s="75"/>
      <c r="YV23" s="75"/>
      <c r="YW23" s="75"/>
      <c r="YX23" s="75"/>
      <c r="YY23" s="75"/>
      <c r="YZ23" s="75"/>
      <c r="ZA23" s="75"/>
      <c r="ZB23" s="75"/>
      <c r="ZC23" s="75"/>
      <c r="ZD23" s="75"/>
      <c r="ZE23" s="75"/>
      <c r="ZF23" s="75"/>
      <c r="ZG23" s="75"/>
      <c r="ZH23" s="75"/>
      <c r="ZI23" s="75"/>
      <c r="ZJ23" s="75"/>
      <c r="ZK23" s="75"/>
      <c r="ZL23" s="75"/>
      <c r="ZM23" s="75"/>
      <c r="ZN23" s="75"/>
      <c r="ZO23" s="75"/>
      <c r="ZP23" s="75"/>
      <c r="ZQ23" s="75"/>
      <c r="ZR23" s="75"/>
      <c r="ZS23" s="75"/>
      <c r="ZT23" s="75"/>
      <c r="ZU23" s="75"/>
      <c r="ZV23" s="75"/>
      <c r="ZW23" s="75"/>
      <c r="ZX23" s="75"/>
      <c r="ZY23" s="75"/>
      <c r="ZZ23" s="75"/>
      <c r="AAA23" s="75"/>
      <c r="AAB23" s="75"/>
      <c r="AAC23" s="75"/>
      <c r="AAD23" s="75"/>
      <c r="AAE23" s="75"/>
      <c r="AAF23" s="75"/>
      <c r="AAG23" s="75"/>
      <c r="AAH23" s="75"/>
      <c r="AAI23" s="75"/>
      <c r="AAJ23" s="75"/>
      <c r="AAK23" s="75"/>
      <c r="AAL23" s="75"/>
      <c r="AAM23" s="75"/>
      <c r="AAN23" s="75"/>
      <c r="AAO23" s="75"/>
      <c r="AAP23" s="75"/>
      <c r="AAQ23" s="75"/>
      <c r="AAR23" s="75"/>
      <c r="AAS23" s="75"/>
      <c r="AAT23" s="75"/>
      <c r="AAU23" s="75"/>
      <c r="AAV23" s="75"/>
      <c r="AAW23" s="75"/>
      <c r="AAX23" s="75"/>
      <c r="AAY23" s="75"/>
      <c r="AAZ23" s="75"/>
      <c r="ABA23" s="75"/>
      <c r="ABB23" s="75"/>
      <c r="ABC23" s="75"/>
      <c r="ABD23" s="75"/>
      <c r="ABE23" s="75"/>
      <c r="ABF23" s="75"/>
      <c r="ABG23" s="75"/>
      <c r="ABH23" s="75"/>
      <c r="ABI23" s="75"/>
      <c r="ABJ23" s="75"/>
      <c r="ABK23" s="75"/>
      <c r="ABL23" s="75"/>
      <c r="ABM23" s="75"/>
      <c r="ABN23" s="75"/>
      <c r="ABO23" s="75"/>
      <c r="ABP23" s="75"/>
      <c r="ABQ23" s="75"/>
      <c r="ABR23" s="75"/>
      <c r="ABS23" s="75"/>
      <c r="ABT23" s="75"/>
      <c r="ABU23" s="75"/>
      <c r="ABV23" s="75"/>
      <c r="ABW23" s="75"/>
      <c r="ABX23" s="75"/>
      <c r="ABY23" s="75"/>
      <c r="ABZ23" s="75"/>
      <c r="ACA23" s="75"/>
      <c r="ACB23" s="75"/>
      <c r="ACC23" s="75"/>
      <c r="ACD23" s="75"/>
      <c r="ACE23" s="75"/>
      <c r="ACF23" s="75"/>
      <c r="ACG23" s="75"/>
      <c r="ACH23" s="75"/>
      <c r="ACI23" s="75"/>
      <c r="ACJ23" s="75"/>
      <c r="ACK23" s="75"/>
      <c r="ACL23" s="75"/>
      <c r="ACM23" s="75"/>
      <c r="ACN23" s="75"/>
      <c r="ACO23" s="75"/>
      <c r="ACP23" s="75"/>
      <c r="ACQ23" s="75"/>
      <c r="ACR23" s="75"/>
      <c r="ACS23" s="75"/>
      <c r="ACT23" s="75"/>
      <c r="ACU23" s="75"/>
      <c r="ACV23" s="75"/>
      <c r="ACW23" s="75"/>
      <c r="ACX23" s="75"/>
      <c r="ACY23" s="75"/>
      <c r="ACZ23" s="75"/>
      <c r="ADA23" s="75"/>
      <c r="ADB23" s="75"/>
      <c r="ADC23" s="75"/>
      <c r="ADD23" s="75"/>
      <c r="ADE23" s="75"/>
      <c r="ADF23" s="75"/>
      <c r="ADG23" s="75"/>
      <c r="ADH23" s="75"/>
      <c r="ADI23" s="75"/>
      <c r="ADJ23" s="75"/>
      <c r="ADK23" s="75"/>
      <c r="ADL23" s="75"/>
      <c r="ADM23" s="75"/>
      <c r="ADN23" s="75"/>
      <c r="ADO23" s="75"/>
      <c r="ADP23" s="75"/>
      <c r="ADQ23" s="75"/>
      <c r="ADR23" s="75"/>
      <c r="ADS23" s="75"/>
      <c r="ADT23" s="75"/>
      <c r="ADU23" s="75"/>
      <c r="ADV23" s="75"/>
      <c r="ADW23" s="75"/>
      <c r="ADX23" s="75"/>
      <c r="ADY23" s="75"/>
      <c r="ADZ23" s="75"/>
      <c r="AEA23" s="75"/>
      <c r="AEB23" s="75"/>
      <c r="AEC23" s="75"/>
      <c r="AED23" s="75"/>
      <c r="AEE23" s="75"/>
      <c r="AEF23" s="75"/>
      <c r="AEG23" s="75"/>
      <c r="AEH23" s="75"/>
      <c r="AEI23" s="75"/>
      <c r="AEJ23" s="75"/>
      <c r="AEK23" s="75"/>
      <c r="AEL23" s="75"/>
      <c r="AEM23" s="75"/>
      <c r="AEN23" s="75"/>
      <c r="AEO23" s="75"/>
      <c r="AEP23" s="75"/>
      <c r="AEQ23" s="75"/>
      <c r="AER23" s="75"/>
      <c r="AES23" s="75"/>
      <c r="AET23" s="75"/>
      <c r="AEU23" s="75"/>
      <c r="AEV23" s="75"/>
      <c r="AEW23" s="75"/>
      <c r="AEX23" s="75"/>
      <c r="AEY23" s="75"/>
      <c r="AEZ23" s="75"/>
      <c r="AFA23" s="75"/>
      <c r="AFB23" s="75"/>
      <c r="AFC23" s="75"/>
      <c r="AFD23" s="75"/>
      <c r="AFE23" s="75"/>
      <c r="AFF23" s="75"/>
      <c r="AFG23" s="75"/>
      <c r="AFH23" s="75"/>
      <c r="AFI23" s="75"/>
      <c r="AFJ23" s="75"/>
      <c r="AFK23" s="75"/>
      <c r="AFL23" s="75"/>
      <c r="AFM23" s="75"/>
      <c r="AFN23" s="75"/>
      <c r="AFO23" s="75"/>
      <c r="AFP23" s="75"/>
      <c r="AFQ23" s="75"/>
      <c r="AFR23" s="75"/>
      <c r="AFS23" s="75"/>
      <c r="AFT23" s="75"/>
      <c r="AFU23" s="75"/>
      <c r="AFV23" s="75"/>
      <c r="AFW23" s="75"/>
      <c r="AFX23" s="75"/>
      <c r="AFY23" s="75"/>
      <c r="AFZ23" s="75"/>
      <c r="AGA23" s="75"/>
      <c r="AGB23" s="75"/>
      <c r="AGC23" s="75"/>
      <c r="AGD23" s="75"/>
      <c r="AGE23" s="75"/>
    </row>
    <row r="24" spans="1:1139">
      <c r="B24" s="71">
        <v>45180</v>
      </c>
      <c r="C24" s="72">
        <f t="shared" si="8"/>
        <v>2</v>
      </c>
      <c r="D24" s="12">
        <v>0</v>
      </c>
      <c r="E24" s="73">
        <f>IF(B24=CONFIGURAÇÃO!$B$18,0,IF(B24=CONFIGURAÇÃO!$B$19,0,IF($C24=1,0,IF($C24=7,0,IF($D24&gt;8,8,$D24)))))</f>
        <v>0</v>
      </c>
      <c r="F24" s="73">
        <f>IF(B24=CONFIGURAÇÃO!$B$18,0,IF(B24=CONFIGURAÇÃO!$B$19,0,IF($C24=1,0,IF($C24=7,0,IF($D24&gt;8,$D24-$E24,0)))))</f>
        <v>0</v>
      </c>
      <c r="G24" s="73">
        <f>IF(B24=CONFIGURAÇÃO!$B$18,0,IF(B24=CONFIGURAÇÃO!$B$19,0,IF(C24=7,D24,0)))</f>
        <v>0</v>
      </c>
      <c r="H24" s="73">
        <f>IF(B24=CONFIGURAÇÃO!$B$18,0,IF(B24=CONFIGURAÇÃO!$B$19,0,IF(C24=1,D24,0)))</f>
        <v>0</v>
      </c>
      <c r="I24" s="73">
        <f>IF(B24=CONFIGURAÇÃO!$B$18,'BANCO DADOS '!D24,IF(B24=CONFIGURAÇÃO!$B$19,'BANCO DADOS '!D24,0))</f>
        <v>0</v>
      </c>
      <c r="J24" s="74">
        <f t="shared" si="22"/>
        <v>0</v>
      </c>
      <c r="L24" s="71">
        <v>45180</v>
      </c>
      <c r="M24" s="72">
        <f t="shared" si="9"/>
        <v>2</v>
      </c>
      <c r="N24" s="12">
        <v>8</v>
      </c>
      <c r="O24" s="73">
        <f>IF(L24=CONFIGURAÇÃO!$B$18,0,IF(L24=CONFIGURAÇÃO!$B$19,0,IF($M24=1,0,IF($M24=7,0,IF($N24&gt;8,8,$N24)))))</f>
        <v>8</v>
      </c>
      <c r="P24" s="73">
        <f>IF(L24=CONFIGURAÇÃO!$B$18,0,IF(L24=CONFIGURAÇÃO!$B$19,0,IF($M24=1,0,IF($M24=7,0,IF($N24&gt;8,$N24-$O24,0)))))</f>
        <v>0</v>
      </c>
      <c r="Q24" s="73">
        <f>IF(L24=CONFIGURAÇÃO!$B$18,0,IF(L24=CONFIGURAÇÃO!$B$19,0,IF(M24=7,N24,0)))</f>
        <v>0</v>
      </c>
      <c r="R24" s="73">
        <f>IF(L24=CONFIGURAÇÃO!$B$18,0,IF(L24=CONFIGURAÇÃO!$B$19,0,IF(M24=1,N24,0)))</f>
        <v>0</v>
      </c>
      <c r="S24" s="73">
        <f>IF(L24=CONFIGURAÇÃO!$B$18,'BANCO DADOS '!N24,IF(L24=CONFIGURAÇÃO!$B$19,'BANCO DADOS '!N24,0))</f>
        <v>0</v>
      </c>
      <c r="T24" s="74">
        <f t="shared" si="10"/>
        <v>223.2</v>
      </c>
      <c r="V24" s="71">
        <v>45180</v>
      </c>
      <c r="W24" s="72">
        <f t="shared" si="11"/>
        <v>2</v>
      </c>
      <c r="X24" s="12">
        <v>10</v>
      </c>
      <c r="Y24" s="73">
        <f>IF(V24=CONFIGURAÇÃO!$B$18,0,IF(V24=CONFIGURAÇÃO!$B$19,0,IF(W$14=1,0,IF($X24=7,0,IF($X24&gt;8,8,$X24)))))</f>
        <v>8</v>
      </c>
      <c r="Z24" s="73">
        <f>IF(V24=CONFIGURAÇÃO!$B$18,0,IF(V24=CONFIGURAÇÃO!$B$19,0,IF($C24=1,0,IF($W24=7,0,IF($X24&gt;8,$X24-$Y24,0)))))</f>
        <v>2</v>
      </c>
      <c r="AA24" s="73">
        <f>IF(V24=CONFIGURAÇÃO!$B$18,0,IF(V24=CONFIGURAÇÃO!$B$19,0,IF(W24=7,X24,0)))</f>
        <v>0</v>
      </c>
      <c r="AB24" s="73">
        <f>IF(V24=CONFIGURAÇÃO!$B$18,0,IF(V24=CONFIGURAÇÃO!$B$19,0,IF(W24=1,X24,0)))</f>
        <v>0</v>
      </c>
      <c r="AC24" s="73">
        <f>IF(V24=CONFIGURAÇÃO!$B$18,'BANCO DADOS '!X24,IF(V24=CONFIGURAÇÃO!$B$19,'BANCO DADOS '!X24,0))</f>
        <v>0</v>
      </c>
      <c r="AD24" s="74">
        <f t="shared" si="12"/>
        <v>288.39999999999998</v>
      </c>
      <c r="AF24" s="71">
        <v>45180</v>
      </c>
      <c r="AG24" s="72">
        <f t="shared" si="13"/>
        <v>2</v>
      </c>
      <c r="AH24" s="12">
        <v>0</v>
      </c>
      <c r="AI24" s="73">
        <f>IF(AF24=CONFIGURAÇÃO!$B$18,0,IF(AF24=CONFIGURAÇÃO!$B$19,0,IF($AG24=1,0,IF($AG24=7,0,IF($AH24&gt;8,8,$AH24)))))</f>
        <v>0</v>
      </c>
      <c r="AJ24" s="73">
        <f>IF(AF24=CONFIGURAÇÃO!$B$18,0,IF(AF24=CONFIGURAÇÃO!$B$19,0,IF($AG24=1,0,IF($AG24=7,0,IF($AH24&gt;8,$AH24-$AI24,0)))))</f>
        <v>0</v>
      </c>
      <c r="AK24" s="73">
        <f>IF(AF24=CONFIGURAÇÃO!$B$18,0,IF(AF24=CONFIGURAÇÃO!$B$19,0,IF(AG24=7,AH24,0)))</f>
        <v>0</v>
      </c>
      <c r="AL24" s="73">
        <f>IF(AF24=CONFIGURAÇÃO!$B$18,0,IF(AF24=CONFIGURAÇÃO!$B$19,0,IF(AG24=1,AH24,0)))</f>
        <v>0</v>
      </c>
      <c r="AM24" s="73">
        <f>IF(AF24=CONFIGURAÇÃO!$B$18,'BANCO DADOS '!AH24,IF(AF24=CONFIGURAÇÃO!$B$19,'BANCO DADOS '!AH24,0))</f>
        <v>0</v>
      </c>
      <c r="AN24" s="74">
        <f t="shared" si="14"/>
        <v>0</v>
      </c>
      <c r="AP24" s="71">
        <v>45180</v>
      </c>
      <c r="AQ24" s="72">
        <f t="shared" si="15"/>
        <v>2</v>
      </c>
      <c r="AR24" s="12">
        <v>8</v>
      </c>
      <c r="AS24" s="73">
        <f>IF(AP24=CONFIGURAÇÃO!$B$18,0,IF(AP24=CONFIGURAÇÃO!$B$19,0,IF($AQ24=1,0,IF($AQ24=7,0,IF($AR24&gt;8,8,$AR24)))))</f>
        <v>8</v>
      </c>
      <c r="AT24" s="73">
        <f>IF(AP24=CONFIGURAÇÃO!$B$18,0,IF(AP24=CONFIGURAÇÃO!$B$19,0,IF($AQ24=1,0,IF($AQ24=7,0,IF($AR24&gt;8,$AR24-$AS24,0)))))</f>
        <v>0</v>
      </c>
      <c r="AU24" s="73">
        <f>IF(AP24=CONFIGURAÇÃO!$B$18,0,IF(AP24=CONFIGURAÇÃO!$B$19,0,IF(AQ24=7,AR24,0)))</f>
        <v>0</v>
      </c>
      <c r="AV24" s="73">
        <f>IF(AP24=CONFIGURAÇÃO!$B$18,0,IF(AP24=CONFIGURAÇÃO!$B$19,0,IF(AQ24=1,AR24,0)))</f>
        <v>0</v>
      </c>
      <c r="AW24" s="73">
        <f>IF(AP24=CONFIGURAÇÃO!$B$18,'BANCO DADOS '!AR24,IF(AP24=CONFIGURAÇÃO!$B$19,'BANCO DADOS '!AR24,0))</f>
        <v>0</v>
      </c>
      <c r="AX24" s="74">
        <f t="shared" si="16"/>
        <v>223.2</v>
      </c>
      <c r="AZ24" s="71">
        <v>45180</v>
      </c>
      <c r="BA24" s="72">
        <f t="shared" si="17"/>
        <v>2</v>
      </c>
      <c r="BB24" s="12">
        <v>3</v>
      </c>
      <c r="BC24" s="73">
        <f>IF(AZ24=CONFIGURAÇÃO!$B$18,0,IF(AZ24=CONFIGURAÇÃO!$B$19,0,IF($BA24=1,0,IF($BA24=7,0,IF($BB24&gt;8,8,BB24)))))</f>
        <v>3</v>
      </c>
      <c r="BD24" s="73">
        <f>IF(AZ24=CONFIGURAÇÃO!$B$18,0,IF(AZ24=CONFIGURAÇÃO!$B$19,0,IF($BA24=1,0,IF($BA24=7,0,IF($BB24&gt;8,$BB24-$BC24,0)))))</f>
        <v>0</v>
      </c>
      <c r="BE24" s="73">
        <f>IF(AZ24=CONFIGURAÇÃO!$B$18,0,IF(AZ24=CONFIGURAÇÃO!$B$19,0,IF(BA24=7,BB24,0)))</f>
        <v>0</v>
      </c>
      <c r="BF24" s="73">
        <f>IF(AZ24=CONFIGURAÇÃO!$B$18,0,IF(AZ24=CONFIGURAÇÃO!$B$19,0,IF(BA24=1,BB24,0)))</f>
        <v>0</v>
      </c>
      <c r="BG24" s="73">
        <f>IF(AZ24=CONFIGURAÇÃO!$B$18,'BANCO DADOS '!BB24,IF(AZ24=CONFIGURAÇÃO!$B$19,'BANCO DADOS '!BB24,0))</f>
        <v>0</v>
      </c>
      <c r="BH24" s="74">
        <f t="shared" si="18"/>
        <v>83.699999999999989</v>
      </c>
      <c r="BJ24" s="71">
        <v>45180</v>
      </c>
      <c r="BK24" s="72">
        <f t="shared" si="19"/>
        <v>2</v>
      </c>
      <c r="BL24" s="12">
        <v>4</v>
      </c>
      <c r="BM24" s="73">
        <f>IF(BJ24=CONFIGURAÇÃO!$B$18,0,IF(BJ24=CONFIGURAÇÃO!$B$19,0,IF($BK24=1,0,IF($BK24=7,0,IF($BL24&gt;8,8,$BL24)))))</f>
        <v>4</v>
      </c>
      <c r="BN24" s="73">
        <f>IF(BJ24=CONFIGURAÇÃO!$B$18,0,IF(BJ24=CONFIGURAÇÃO!$B$19,0,IF($BK24=1,0,IF($BK24=7,0,IF($BL24&gt;8,$BL24-$BM24,0)))))</f>
        <v>0</v>
      </c>
      <c r="BO24" s="73">
        <f>IF(BJ24=CONFIGURAÇÃO!$B$18,0,IF(BJ24=CONFIGURAÇÃO!$B$19,0,IF(BK24=7,BL24,0)))</f>
        <v>0</v>
      </c>
      <c r="BP24" s="73">
        <f>IF(BJ24=CONFIGURAÇÃO!$B$18,0,IF(BJ24=CONFIGURAÇÃO!$B$19,0,IF(BK24=1,BL24,0)))</f>
        <v>0</v>
      </c>
      <c r="BQ24" s="73">
        <f>IF(BJ24=CONFIGURAÇÃO!$B$18,'BANCO DADOS '!BL24,IF(BJ24=CONFIGURAÇÃO!$B$19,'BANCO DADOS '!BL24,0))</f>
        <v>0</v>
      </c>
      <c r="BR24" s="74">
        <f t="shared" si="20"/>
        <v>111.6</v>
      </c>
      <c r="BT24" s="71">
        <v>45180</v>
      </c>
      <c r="BU24" s="72">
        <f t="shared" si="21"/>
        <v>2</v>
      </c>
      <c r="BV24" s="12">
        <v>0</v>
      </c>
      <c r="BW24" s="73">
        <f>IF(BT24=CONFIGURAÇÃO!$B$18,0,IF(BT24=CONFIGURAÇÃO!$BV$19,0,IF($BU24=1,0,IF($BU24=7,0,IF($BV24&gt;8,8,$BV24)))))</f>
        <v>0</v>
      </c>
      <c r="BX24" s="73">
        <f>IF(BT24=CONFIGURAÇÃO!$B$18,0,IF(BT24=CONFIGURAÇÃO!$B$19,0,IF($BU24=1,0,IF($BU24=7,0,IF($BV24&gt;8,$BV24-$BM24,0)))))</f>
        <v>0</v>
      </c>
      <c r="BY24" s="73">
        <f>IF(BT24=CONFIGURAÇÃO!$B$18,0,IF(BT24=CONFIGURAÇÃO!$B$19,0,IF(BU24=7,BV24,0)))</f>
        <v>0</v>
      </c>
      <c r="BZ24" s="73">
        <f>IF(BT24=CONFIGURAÇÃO!$B$18,0,IF(BT24=CONFIGURAÇÃO!$B$19,0,IF(BU24=1,BV24,0)))</f>
        <v>0</v>
      </c>
      <c r="CA24" s="73">
        <f>IF(BT24=CONFIGURAÇÃO!$B$18,'BANCO DADOS '!BV24,IF(BT24=CONFIGURAÇÃO!$B$19,'BANCO DADOS '!BV24,0))</f>
        <v>0</v>
      </c>
      <c r="CB24" s="74">
        <f t="shared" si="7"/>
        <v>0</v>
      </c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/>
      <c r="IJ24" s="75"/>
      <c r="IK24" s="75"/>
      <c r="IL24" s="75"/>
      <c r="IM24" s="75"/>
      <c r="IN24" s="75"/>
      <c r="IO24" s="75"/>
      <c r="IP24" s="75"/>
      <c r="IQ24" s="75"/>
      <c r="IR24" s="75"/>
      <c r="IS24" s="75"/>
      <c r="IT24" s="75"/>
      <c r="IU24" s="75"/>
      <c r="IV24" s="75"/>
      <c r="IW24" s="75"/>
      <c r="IX24" s="75"/>
      <c r="IY24" s="75"/>
      <c r="IZ24" s="75"/>
      <c r="JA24" s="75"/>
      <c r="JB24" s="75"/>
      <c r="JC24" s="75"/>
      <c r="JD24" s="75"/>
      <c r="JE24" s="75"/>
      <c r="JF24" s="75"/>
      <c r="JG24" s="75"/>
      <c r="JH24" s="75"/>
      <c r="JI24" s="75"/>
      <c r="JJ24" s="75"/>
      <c r="JK24" s="75"/>
      <c r="JL24" s="75"/>
      <c r="JM24" s="75"/>
      <c r="JN24" s="75"/>
      <c r="JO24" s="75"/>
      <c r="JP24" s="75"/>
      <c r="JQ24" s="75"/>
      <c r="JR24" s="75"/>
      <c r="JS24" s="75"/>
      <c r="JT24" s="75"/>
      <c r="JU24" s="75"/>
      <c r="JV24" s="75"/>
      <c r="JW24" s="75"/>
      <c r="JX24" s="75"/>
      <c r="JY24" s="75"/>
      <c r="JZ24" s="75"/>
      <c r="KA24" s="75"/>
      <c r="KB24" s="75"/>
      <c r="KC24" s="75"/>
      <c r="KD24" s="75"/>
      <c r="KE24" s="75"/>
      <c r="KF24" s="75"/>
      <c r="KG24" s="75"/>
      <c r="KH24" s="75"/>
      <c r="KI24" s="75"/>
      <c r="KJ24" s="75"/>
      <c r="KK24" s="75"/>
      <c r="KL24" s="75"/>
      <c r="KM24" s="75"/>
      <c r="KN24" s="75"/>
      <c r="KO24" s="75"/>
      <c r="KP24" s="75"/>
      <c r="KQ24" s="75"/>
      <c r="KR24" s="75"/>
      <c r="KS24" s="75"/>
      <c r="KT24" s="75"/>
      <c r="KU24" s="75"/>
      <c r="KV24" s="75"/>
      <c r="KW24" s="75"/>
      <c r="KX24" s="75"/>
      <c r="KY24" s="75"/>
      <c r="KZ24" s="75"/>
      <c r="LA24" s="75"/>
      <c r="LB24" s="75"/>
      <c r="LC24" s="75"/>
      <c r="LD24" s="75"/>
      <c r="LE24" s="75"/>
      <c r="LF24" s="75"/>
      <c r="LG24" s="75"/>
      <c r="LH24" s="75"/>
      <c r="LI24" s="75"/>
      <c r="LJ24" s="75"/>
      <c r="LK24" s="75"/>
      <c r="LL24" s="75"/>
      <c r="LM24" s="75"/>
      <c r="LN24" s="75"/>
      <c r="LO24" s="75"/>
      <c r="LP24" s="75"/>
      <c r="LQ24" s="75"/>
      <c r="LR24" s="75"/>
      <c r="LS24" s="75"/>
      <c r="LT24" s="75"/>
      <c r="LU24" s="75"/>
      <c r="LV24" s="75"/>
      <c r="LW24" s="75"/>
      <c r="LX24" s="75"/>
      <c r="LY24" s="75"/>
      <c r="LZ24" s="75"/>
      <c r="MA24" s="75"/>
      <c r="MB24" s="75"/>
      <c r="MC24" s="75"/>
      <c r="MD24" s="75"/>
      <c r="ME24" s="75"/>
      <c r="MF24" s="75"/>
      <c r="MG24" s="75"/>
      <c r="MH24" s="75"/>
      <c r="MI24" s="75"/>
      <c r="MJ24" s="75"/>
      <c r="MK24" s="75"/>
      <c r="ML24" s="75"/>
      <c r="MM24" s="75"/>
      <c r="MN24" s="75"/>
      <c r="MO24" s="75"/>
      <c r="MP24" s="75"/>
      <c r="MQ24" s="75"/>
      <c r="MR24" s="75"/>
      <c r="MS24" s="75"/>
      <c r="MT24" s="75"/>
      <c r="MU24" s="75"/>
      <c r="MV24" s="75"/>
      <c r="MW24" s="75"/>
      <c r="MX24" s="75"/>
      <c r="MY24" s="75"/>
      <c r="MZ24" s="75"/>
      <c r="NA24" s="75"/>
      <c r="NB24" s="75"/>
      <c r="NC24" s="75"/>
      <c r="ND24" s="75"/>
      <c r="NE24" s="75"/>
      <c r="NF24" s="75"/>
      <c r="NG24" s="75"/>
      <c r="NH24" s="75"/>
      <c r="NI24" s="75"/>
      <c r="NJ24" s="75"/>
      <c r="NK24" s="75"/>
      <c r="NL24" s="75"/>
      <c r="NM24" s="75"/>
      <c r="NN24" s="75"/>
      <c r="NO24" s="75"/>
      <c r="NP24" s="75"/>
      <c r="NQ24" s="75"/>
      <c r="NR24" s="75"/>
      <c r="NS24" s="75"/>
      <c r="NT24" s="75"/>
      <c r="NU24" s="75"/>
      <c r="NV24" s="75"/>
      <c r="NW24" s="75"/>
      <c r="NX24" s="75"/>
      <c r="NY24" s="75"/>
      <c r="NZ24" s="75"/>
      <c r="OA24" s="75"/>
      <c r="OB24" s="75"/>
      <c r="OC24" s="75"/>
      <c r="OD24" s="75"/>
      <c r="OE24" s="75"/>
      <c r="OF24" s="75"/>
      <c r="OG24" s="75"/>
      <c r="OH24" s="75"/>
      <c r="OI24" s="75"/>
      <c r="OJ24" s="75"/>
      <c r="OK24" s="75"/>
      <c r="OL24" s="75"/>
      <c r="OM24" s="75"/>
      <c r="ON24" s="75"/>
      <c r="OO24" s="75"/>
      <c r="OP24" s="75"/>
      <c r="OQ24" s="75"/>
      <c r="OR24" s="75"/>
      <c r="OS24" s="75"/>
      <c r="OT24" s="75"/>
      <c r="OU24" s="75"/>
      <c r="OV24" s="75"/>
      <c r="OW24" s="75"/>
      <c r="OX24" s="75"/>
      <c r="OY24" s="75"/>
      <c r="OZ24" s="75"/>
      <c r="PA24" s="75"/>
      <c r="PB24" s="75"/>
      <c r="PC24" s="75"/>
      <c r="PD24" s="75"/>
      <c r="PE24" s="75"/>
      <c r="PF24" s="75"/>
      <c r="PG24" s="75"/>
      <c r="PH24" s="75"/>
      <c r="PI24" s="75"/>
      <c r="PJ24" s="75"/>
      <c r="PK24" s="75"/>
      <c r="PL24" s="75"/>
      <c r="PM24" s="75"/>
      <c r="PN24" s="75"/>
      <c r="PO24" s="75"/>
      <c r="PP24" s="75"/>
      <c r="PQ24" s="75"/>
      <c r="PR24" s="75"/>
      <c r="PS24" s="75"/>
      <c r="PT24" s="75"/>
      <c r="PU24" s="75"/>
      <c r="PV24" s="75"/>
      <c r="PW24" s="75"/>
      <c r="PX24" s="75"/>
      <c r="PY24" s="75"/>
      <c r="PZ24" s="75"/>
      <c r="QA24" s="75"/>
      <c r="QB24" s="75"/>
      <c r="QC24" s="75"/>
      <c r="QD24" s="75"/>
      <c r="QE24" s="75"/>
      <c r="QF24" s="75"/>
      <c r="QG24" s="75"/>
      <c r="QH24" s="75"/>
      <c r="QI24" s="75"/>
      <c r="QJ24" s="75"/>
      <c r="QK24" s="75"/>
      <c r="QL24" s="75"/>
      <c r="QM24" s="75"/>
      <c r="QN24" s="75"/>
      <c r="QO24" s="75"/>
      <c r="QP24" s="75"/>
      <c r="QQ24" s="75"/>
      <c r="QR24" s="75"/>
      <c r="QS24" s="75"/>
      <c r="QT24" s="75"/>
      <c r="QU24" s="75"/>
      <c r="QV24" s="75"/>
      <c r="QW24" s="75"/>
      <c r="QX24" s="75"/>
      <c r="QY24" s="75"/>
      <c r="QZ24" s="75"/>
      <c r="RA24" s="75"/>
      <c r="RB24" s="75"/>
      <c r="RC24" s="75"/>
      <c r="RD24" s="75"/>
      <c r="RE24" s="75"/>
      <c r="RF24" s="75"/>
      <c r="RG24" s="75"/>
      <c r="RH24" s="75"/>
      <c r="RI24" s="75"/>
      <c r="RJ24" s="75"/>
      <c r="RK24" s="75"/>
      <c r="RL24" s="75"/>
      <c r="RM24" s="75"/>
      <c r="RN24" s="75"/>
      <c r="RO24" s="75"/>
      <c r="RP24" s="75"/>
      <c r="RQ24" s="75"/>
      <c r="RR24" s="75"/>
      <c r="RS24" s="75"/>
      <c r="RT24" s="75"/>
      <c r="RU24" s="75"/>
      <c r="RV24" s="75"/>
      <c r="RW24" s="75"/>
      <c r="RX24" s="75"/>
      <c r="RY24" s="75"/>
      <c r="RZ24" s="75"/>
      <c r="SA24" s="75"/>
      <c r="SB24" s="75"/>
      <c r="SC24" s="75"/>
      <c r="SD24" s="75"/>
      <c r="SE24" s="75"/>
      <c r="SF24" s="75"/>
      <c r="SG24" s="75"/>
      <c r="SH24" s="75"/>
      <c r="SI24" s="75"/>
      <c r="SJ24" s="75"/>
      <c r="SK24" s="75"/>
      <c r="SL24" s="75"/>
      <c r="SM24" s="75"/>
      <c r="SN24" s="75"/>
      <c r="SO24" s="75"/>
      <c r="SP24" s="75"/>
      <c r="SQ24" s="75"/>
      <c r="SR24" s="75"/>
      <c r="SS24" s="75"/>
      <c r="ST24" s="75"/>
      <c r="SU24" s="75"/>
      <c r="SV24" s="75"/>
      <c r="SW24" s="75"/>
      <c r="SX24" s="75"/>
      <c r="SY24" s="75"/>
      <c r="SZ24" s="75"/>
      <c r="TA24" s="75"/>
      <c r="TB24" s="75"/>
      <c r="TC24" s="75"/>
      <c r="TD24" s="75"/>
      <c r="TE24" s="75"/>
      <c r="TF24" s="75"/>
      <c r="TG24" s="75"/>
      <c r="TH24" s="75"/>
      <c r="TI24" s="75"/>
      <c r="TJ24" s="75"/>
      <c r="TK24" s="75"/>
      <c r="TL24" s="75"/>
      <c r="TM24" s="75"/>
      <c r="TN24" s="75"/>
      <c r="TO24" s="75"/>
      <c r="TP24" s="75"/>
      <c r="TQ24" s="75"/>
      <c r="TR24" s="75"/>
      <c r="TS24" s="75"/>
      <c r="TT24" s="75"/>
      <c r="TU24" s="75"/>
      <c r="TV24" s="75"/>
      <c r="TW24" s="75"/>
      <c r="TX24" s="75"/>
      <c r="TY24" s="75"/>
      <c r="TZ24" s="75"/>
      <c r="UA24" s="75"/>
      <c r="UB24" s="75"/>
      <c r="UC24" s="75"/>
      <c r="UD24" s="75"/>
      <c r="UE24" s="75"/>
      <c r="UF24" s="75"/>
      <c r="UG24" s="75"/>
      <c r="UH24" s="75"/>
      <c r="UI24" s="75"/>
      <c r="UJ24" s="75"/>
      <c r="UK24" s="75"/>
      <c r="UL24" s="75"/>
      <c r="UM24" s="75"/>
      <c r="UN24" s="75"/>
      <c r="UO24" s="75"/>
      <c r="UP24" s="75"/>
      <c r="UQ24" s="75"/>
      <c r="UR24" s="75"/>
      <c r="US24" s="75"/>
      <c r="UT24" s="75"/>
      <c r="UU24" s="75"/>
      <c r="UV24" s="75"/>
      <c r="UW24" s="75"/>
      <c r="UX24" s="75"/>
      <c r="UY24" s="75"/>
      <c r="UZ24" s="75"/>
      <c r="VA24" s="75"/>
      <c r="VB24" s="75"/>
      <c r="VC24" s="75"/>
      <c r="VD24" s="75"/>
      <c r="VE24" s="75"/>
      <c r="VF24" s="75"/>
      <c r="VG24" s="75"/>
      <c r="VH24" s="75"/>
      <c r="VI24" s="75"/>
      <c r="VJ24" s="75"/>
      <c r="VK24" s="75"/>
      <c r="VL24" s="75"/>
      <c r="VM24" s="75"/>
      <c r="VN24" s="75"/>
      <c r="VO24" s="75"/>
      <c r="VP24" s="75"/>
      <c r="VQ24" s="75"/>
      <c r="VR24" s="75"/>
      <c r="VS24" s="75"/>
      <c r="VT24" s="75"/>
      <c r="VU24" s="75"/>
      <c r="VV24" s="75"/>
      <c r="VW24" s="75"/>
      <c r="VX24" s="75"/>
      <c r="VY24" s="75"/>
      <c r="VZ24" s="75"/>
      <c r="WA24" s="75"/>
      <c r="WB24" s="75"/>
      <c r="WC24" s="75"/>
      <c r="WD24" s="75"/>
      <c r="WE24" s="75"/>
      <c r="WF24" s="75"/>
      <c r="WG24" s="75"/>
      <c r="WH24" s="75"/>
      <c r="WI24" s="75"/>
      <c r="WJ24" s="75"/>
      <c r="WK24" s="75"/>
      <c r="WL24" s="75"/>
      <c r="WM24" s="75"/>
      <c r="WN24" s="75"/>
      <c r="WO24" s="75"/>
      <c r="WP24" s="75"/>
      <c r="WQ24" s="75"/>
      <c r="WR24" s="75"/>
      <c r="WS24" s="75"/>
      <c r="WT24" s="75"/>
      <c r="WU24" s="75"/>
      <c r="WV24" s="75"/>
      <c r="WW24" s="75"/>
      <c r="WX24" s="75"/>
      <c r="WY24" s="75"/>
      <c r="WZ24" s="75"/>
      <c r="XA24" s="75"/>
      <c r="XB24" s="75"/>
      <c r="XC24" s="75"/>
      <c r="XD24" s="75"/>
      <c r="XE24" s="75"/>
      <c r="XF24" s="75"/>
      <c r="XG24" s="75"/>
      <c r="XH24" s="75"/>
      <c r="XI24" s="75"/>
      <c r="XJ24" s="75"/>
      <c r="XK24" s="75"/>
      <c r="XL24" s="75"/>
      <c r="XM24" s="75"/>
      <c r="XN24" s="75"/>
      <c r="XO24" s="75"/>
      <c r="XP24" s="75"/>
      <c r="XQ24" s="75"/>
      <c r="XR24" s="75"/>
      <c r="XS24" s="75"/>
      <c r="XT24" s="75"/>
      <c r="XU24" s="75"/>
      <c r="XV24" s="75"/>
      <c r="XW24" s="75"/>
      <c r="XX24" s="75"/>
      <c r="XY24" s="75"/>
      <c r="XZ24" s="75"/>
      <c r="YA24" s="75"/>
      <c r="YB24" s="75"/>
      <c r="YC24" s="75"/>
      <c r="YD24" s="75"/>
      <c r="YE24" s="75"/>
      <c r="YF24" s="75"/>
      <c r="YG24" s="75"/>
      <c r="YH24" s="75"/>
      <c r="YI24" s="75"/>
      <c r="YJ24" s="75"/>
      <c r="YK24" s="75"/>
      <c r="YL24" s="75"/>
      <c r="YM24" s="75"/>
      <c r="YN24" s="75"/>
      <c r="YO24" s="75"/>
      <c r="YP24" s="75"/>
      <c r="YQ24" s="75"/>
      <c r="YR24" s="75"/>
      <c r="YS24" s="75"/>
      <c r="YT24" s="75"/>
      <c r="YU24" s="75"/>
      <c r="YV24" s="75"/>
      <c r="YW24" s="75"/>
      <c r="YX24" s="75"/>
      <c r="YY24" s="75"/>
      <c r="YZ24" s="75"/>
      <c r="ZA24" s="75"/>
      <c r="ZB24" s="75"/>
      <c r="ZC24" s="75"/>
      <c r="ZD24" s="75"/>
      <c r="ZE24" s="75"/>
      <c r="ZF24" s="75"/>
      <c r="ZG24" s="75"/>
      <c r="ZH24" s="75"/>
      <c r="ZI24" s="75"/>
      <c r="ZJ24" s="75"/>
      <c r="ZK24" s="75"/>
      <c r="ZL24" s="75"/>
      <c r="ZM24" s="75"/>
      <c r="ZN24" s="75"/>
      <c r="ZO24" s="75"/>
      <c r="ZP24" s="75"/>
      <c r="ZQ24" s="75"/>
      <c r="ZR24" s="75"/>
      <c r="ZS24" s="75"/>
      <c r="ZT24" s="75"/>
      <c r="ZU24" s="75"/>
      <c r="ZV24" s="75"/>
      <c r="ZW24" s="75"/>
      <c r="ZX24" s="75"/>
      <c r="ZY24" s="75"/>
      <c r="ZZ24" s="75"/>
      <c r="AAA24" s="75"/>
      <c r="AAB24" s="75"/>
      <c r="AAC24" s="75"/>
      <c r="AAD24" s="75"/>
      <c r="AAE24" s="75"/>
      <c r="AAF24" s="75"/>
      <c r="AAG24" s="75"/>
      <c r="AAH24" s="75"/>
      <c r="AAI24" s="75"/>
      <c r="AAJ24" s="75"/>
      <c r="AAK24" s="75"/>
      <c r="AAL24" s="75"/>
      <c r="AAM24" s="75"/>
      <c r="AAN24" s="75"/>
      <c r="AAO24" s="75"/>
      <c r="AAP24" s="75"/>
      <c r="AAQ24" s="75"/>
      <c r="AAR24" s="75"/>
      <c r="AAS24" s="75"/>
      <c r="AAT24" s="75"/>
      <c r="AAU24" s="75"/>
      <c r="AAV24" s="75"/>
      <c r="AAW24" s="75"/>
      <c r="AAX24" s="75"/>
      <c r="AAY24" s="75"/>
      <c r="AAZ24" s="75"/>
      <c r="ABA24" s="75"/>
      <c r="ABB24" s="75"/>
      <c r="ABC24" s="75"/>
      <c r="ABD24" s="75"/>
      <c r="ABE24" s="75"/>
      <c r="ABF24" s="75"/>
      <c r="ABG24" s="75"/>
      <c r="ABH24" s="75"/>
      <c r="ABI24" s="75"/>
      <c r="ABJ24" s="75"/>
      <c r="ABK24" s="75"/>
      <c r="ABL24" s="75"/>
      <c r="ABM24" s="75"/>
      <c r="ABN24" s="75"/>
      <c r="ABO24" s="75"/>
      <c r="ABP24" s="75"/>
      <c r="ABQ24" s="75"/>
      <c r="ABR24" s="75"/>
      <c r="ABS24" s="75"/>
      <c r="ABT24" s="75"/>
      <c r="ABU24" s="75"/>
      <c r="ABV24" s="75"/>
      <c r="ABW24" s="75"/>
      <c r="ABX24" s="75"/>
      <c r="ABY24" s="75"/>
      <c r="ABZ24" s="75"/>
      <c r="ACA24" s="75"/>
      <c r="ACB24" s="75"/>
      <c r="ACC24" s="75"/>
      <c r="ACD24" s="75"/>
      <c r="ACE24" s="75"/>
      <c r="ACF24" s="75"/>
      <c r="ACG24" s="75"/>
      <c r="ACH24" s="75"/>
      <c r="ACI24" s="75"/>
      <c r="ACJ24" s="75"/>
      <c r="ACK24" s="75"/>
      <c r="ACL24" s="75"/>
      <c r="ACM24" s="75"/>
      <c r="ACN24" s="75"/>
      <c r="ACO24" s="75"/>
      <c r="ACP24" s="75"/>
      <c r="ACQ24" s="75"/>
      <c r="ACR24" s="75"/>
      <c r="ACS24" s="75"/>
      <c r="ACT24" s="75"/>
      <c r="ACU24" s="75"/>
      <c r="ACV24" s="75"/>
      <c r="ACW24" s="75"/>
      <c r="ACX24" s="75"/>
      <c r="ACY24" s="75"/>
      <c r="ACZ24" s="75"/>
      <c r="ADA24" s="75"/>
      <c r="ADB24" s="75"/>
      <c r="ADC24" s="75"/>
      <c r="ADD24" s="75"/>
      <c r="ADE24" s="75"/>
      <c r="ADF24" s="75"/>
      <c r="ADG24" s="75"/>
      <c r="ADH24" s="75"/>
      <c r="ADI24" s="75"/>
      <c r="ADJ24" s="75"/>
      <c r="ADK24" s="75"/>
      <c r="ADL24" s="75"/>
      <c r="ADM24" s="75"/>
      <c r="ADN24" s="75"/>
      <c r="ADO24" s="75"/>
      <c r="ADP24" s="75"/>
      <c r="ADQ24" s="75"/>
      <c r="ADR24" s="75"/>
      <c r="ADS24" s="75"/>
      <c r="ADT24" s="75"/>
      <c r="ADU24" s="75"/>
      <c r="ADV24" s="75"/>
      <c r="ADW24" s="75"/>
      <c r="ADX24" s="75"/>
      <c r="ADY24" s="75"/>
      <c r="ADZ24" s="75"/>
      <c r="AEA24" s="75"/>
      <c r="AEB24" s="75"/>
      <c r="AEC24" s="75"/>
      <c r="AED24" s="75"/>
      <c r="AEE24" s="75"/>
      <c r="AEF24" s="75"/>
      <c r="AEG24" s="75"/>
      <c r="AEH24" s="75"/>
      <c r="AEI24" s="75"/>
      <c r="AEJ24" s="75"/>
      <c r="AEK24" s="75"/>
      <c r="AEL24" s="75"/>
      <c r="AEM24" s="75"/>
      <c r="AEN24" s="75"/>
      <c r="AEO24" s="75"/>
      <c r="AEP24" s="75"/>
      <c r="AEQ24" s="75"/>
      <c r="AER24" s="75"/>
      <c r="AES24" s="75"/>
      <c r="AET24" s="75"/>
      <c r="AEU24" s="75"/>
      <c r="AEV24" s="75"/>
      <c r="AEW24" s="75"/>
      <c r="AEX24" s="75"/>
      <c r="AEY24" s="75"/>
      <c r="AEZ24" s="75"/>
      <c r="AFA24" s="75"/>
      <c r="AFB24" s="75"/>
      <c r="AFC24" s="75"/>
      <c r="AFD24" s="75"/>
      <c r="AFE24" s="75"/>
      <c r="AFF24" s="75"/>
      <c r="AFG24" s="75"/>
      <c r="AFH24" s="75"/>
      <c r="AFI24" s="75"/>
      <c r="AFJ24" s="75"/>
      <c r="AFK24" s="75"/>
      <c r="AFL24" s="75"/>
      <c r="AFM24" s="75"/>
      <c r="AFN24" s="75"/>
      <c r="AFO24" s="75"/>
      <c r="AFP24" s="75"/>
      <c r="AFQ24" s="75"/>
      <c r="AFR24" s="75"/>
      <c r="AFS24" s="75"/>
      <c r="AFT24" s="75"/>
      <c r="AFU24" s="75"/>
      <c r="AFV24" s="75"/>
      <c r="AFW24" s="75"/>
      <c r="AFX24" s="75"/>
      <c r="AFY24" s="75"/>
      <c r="AFZ24" s="75"/>
      <c r="AGA24" s="75"/>
      <c r="AGB24" s="75"/>
      <c r="AGC24" s="75"/>
      <c r="AGD24" s="75"/>
      <c r="AGE24" s="75"/>
    </row>
    <row r="25" spans="1:1139" s="80" customFormat="1">
      <c r="A25" s="62"/>
      <c r="B25" s="76">
        <v>45181</v>
      </c>
      <c r="C25" s="77">
        <f t="shared" si="8"/>
        <v>3</v>
      </c>
      <c r="D25" s="25">
        <v>2</v>
      </c>
      <c r="E25" s="78">
        <f>IF(B25=CONFIGURAÇÃO!$B$18,0,IF(B25=CONFIGURAÇÃO!$B$19,0,IF($C25=1,0,IF($C25=7,0,IF($D25&gt;8,8,$D25)))))</f>
        <v>2</v>
      </c>
      <c r="F25" s="78">
        <f>IF(B25=CONFIGURAÇÃO!$B$18,0,IF(B25=CONFIGURAÇÃO!$B$19,0,IF($C25=1,0,IF($C25=7,0,IF($D25&gt;8,$D25-$E25,0)))))</f>
        <v>0</v>
      </c>
      <c r="G25" s="78">
        <f>IF(B25=CONFIGURAÇÃO!$B$18,0,IF(B25=CONFIGURAÇÃO!$B$19,0,IF(C25=7,D25,0)))</f>
        <v>0</v>
      </c>
      <c r="H25" s="78">
        <f>IF(B25=CONFIGURAÇÃO!$B$18,0,IF(B25=CONFIGURAÇÃO!$B$19,0,IF(C25=1,D25,0)))</f>
        <v>0</v>
      </c>
      <c r="I25" s="78">
        <f>IF(B25=CONFIGURAÇÃO!$B$18,'BANCO DADOS '!D25,IF(B25=CONFIGURAÇÃO!$B$19,'BANCO DADOS '!D25,0))</f>
        <v>0</v>
      </c>
      <c r="J25" s="79">
        <f t="shared" si="22"/>
        <v>55.8</v>
      </c>
      <c r="K25" s="62"/>
      <c r="L25" s="76">
        <v>45181</v>
      </c>
      <c r="M25" s="77">
        <f t="shared" si="9"/>
        <v>3</v>
      </c>
      <c r="N25" s="25">
        <v>8</v>
      </c>
      <c r="O25" s="78">
        <f>IF(L25=CONFIGURAÇÃO!$B$18,0,IF(L25=CONFIGURAÇÃO!$B$19,0,IF($M25=1,0,IF($M25=7,0,IF($N25&gt;8,8,$N25)))))</f>
        <v>8</v>
      </c>
      <c r="P25" s="78">
        <f>IF(L25=CONFIGURAÇÃO!$B$18,0,IF(L25=CONFIGURAÇÃO!$B$19,0,IF($M25=1,0,IF($M25=7,0,IF($N25&gt;8,$N25-$O25,0)))))</f>
        <v>0</v>
      </c>
      <c r="Q25" s="78">
        <f>IF(L25=CONFIGURAÇÃO!$B$18,0,IF(L25=CONFIGURAÇÃO!$B$19,0,IF(M25=7,N25,0)))</f>
        <v>0</v>
      </c>
      <c r="R25" s="78">
        <f>IF(L25=CONFIGURAÇÃO!$B$18,0,IF(L25=CONFIGURAÇÃO!$B$19,0,IF(M25=1,N25,0)))</f>
        <v>0</v>
      </c>
      <c r="S25" s="78">
        <f>IF(L25=CONFIGURAÇÃO!$B$18,'BANCO DADOS '!N25,IF(L25=CONFIGURAÇÃO!$B$19,'BANCO DADOS '!N25,0))</f>
        <v>0</v>
      </c>
      <c r="T25" s="79">
        <f t="shared" si="10"/>
        <v>223.2</v>
      </c>
      <c r="U25" s="62"/>
      <c r="V25" s="76">
        <v>45181</v>
      </c>
      <c r="W25" s="77">
        <f t="shared" si="11"/>
        <v>3</v>
      </c>
      <c r="X25" s="25">
        <v>2</v>
      </c>
      <c r="Y25" s="78">
        <f>IF(V25=CONFIGURAÇÃO!$B$18,0,IF(V25=CONFIGURAÇÃO!$B$19,0,IF(W$14=1,0,IF($X25=7,0,IF($X25&gt;8,8,$X25)))))</f>
        <v>2</v>
      </c>
      <c r="Z25" s="78">
        <f>IF(V25=CONFIGURAÇÃO!$B$18,0,IF(V25=CONFIGURAÇÃO!$B$19,0,IF($C25=1,0,IF($W25=7,0,IF($X25&gt;8,$X25-$Y25,0)))))</f>
        <v>0</v>
      </c>
      <c r="AA25" s="78">
        <f>IF(V25=CONFIGURAÇÃO!$B$18,0,IF(V25=CONFIGURAÇÃO!$B$19,0,IF(W25=7,X25,0)))</f>
        <v>0</v>
      </c>
      <c r="AB25" s="78">
        <f>IF(V25=CONFIGURAÇÃO!$B$18,0,IF(V25=CONFIGURAÇÃO!$B$19,0,IF(W25=1,X25,0)))</f>
        <v>0</v>
      </c>
      <c r="AC25" s="78">
        <f>IF(V25=CONFIGURAÇÃO!$B$18,'BANCO DADOS '!X25,IF(V25=CONFIGURAÇÃO!$B$19,'BANCO DADOS '!X25,0))</f>
        <v>0</v>
      </c>
      <c r="AD25" s="79">
        <f t="shared" si="12"/>
        <v>55.8</v>
      </c>
      <c r="AE25" s="62"/>
      <c r="AF25" s="76">
        <v>45181</v>
      </c>
      <c r="AG25" s="77">
        <f t="shared" si="13"/>
        <v>3</v>
      </c>
      <c r="AH25" s="25">
        <v>10</v>
      </c>
      <c r="AI25" s="78">
        <f>IF(AF25=CONFIGURAÇÃO!$B$18,0,IF(AF25=CONFIGURAÇÃO!$B$19,0,IF($AG25=1,0,IF($AG25=7,0,IF($AH25&gt;8,8,$AH25)))))</f>
        <v>8</v>
      </c>
      <c r="AJ25" s="78">
        <f>IF(AF25=CONFIGURAÇÃO!$B$18,0,IF(AF25=CONFIGURAÇÃO!$B$19,0,IF($AG25=1,0,IF($AG25=7,0,IF($AH25&gt;8,$AH25-$AI25,0)))))</f>
        <v>2</v>
      </c>
      <c r="AK25" s="78">
        <f>IF(AF25=CONFIGURAÇÃO!$B$18,0,IF(AF25=CONFIGURAÇÃO!$B$19,0,IF(AG25=7,AH25,0)))</f>
        <v>0</v>
      </c>
      <c r="AL25" s="78">
        <f>IF(AF25=CONFIGURAÇÃO!$B$18,0,IF(AF25=CONFIGURAÇÃO!$B$19,0,IF(AG25=1,AH25,0)))</f>
        <v>0</v>
      </c>
      <c r="AM25" s="78">
        <f>IF(AF25=CONFIGURAÇÃO!$B$18,'BANCO DADOS '!AH25,IF(AF25=CONFIGURAÇÃO!$B$19,'BANCO DADOS '!AH25,0))</f>
        <v>0</v>
      </c>
      <c r="AN25" s="79">
        <f t="shared" si="14"/>
        <v>288.39999999999998</v>
      </c>
      <c r="AO25" s="62"/>
      <c r="AP25" s="76">
        <v>45181</v>
      </c>
      <c r="AQ25" s="77">
        <f t="shared" si="15"/>
        <v>3</v>
      </c>
      <c r="AR25" s="25">
        <v>9</v>
      </c>
      <c r="AS25" s="78">
        <f>IF(AP25=CONFIGURAÇÃO!$B$18,0,IF(AP25=CONFIGURAÇÃO!$B$19,0,IF($AQ25=1,0,IF($AQ25=7,0,IF($AR25&gt;8,8,$AR25)))))</f>
        <v>8</v>
      </c>
      <c r="AT25" s="78">
        <f>IF(AP25=CONFIGURAÇÃO!$B$18,0,IF(AP25=CONFIGURAÇÃO!$B$19,0,IF($AQ25=1,0,IF($AQ25=7,0,IF($AR25&gt;8,$AR25-$AS25,0)))))</f>
        <v>1</v>
      </c>
      <c r="AU25" s="78">
        <f>IF(AP25=CONFIGURAÇÃO!$B$18,0,IF(AP25=CONFIGURAÇÃO!$B$19,0,IF(AQ25=7,AR25,0)))</f>
        <v>0</v>
      </c>
      <c r="AV25" s="78">
        <f>IF(AP25=CONFIGURAÇÃO!$B$18,0,IF(AP25=CONFIGURAÇÃO!$B$19,0,IF(AQ25=1,AR25,0)))</f>
        <v>0</v>
      </c>
      <c r="AW25" s="78">
        <f>IF(AP25=CONFIGURAÇÃO!$B$18,'BANCO DADOS '!AR25,IF(AP25=CONFIGURAÇÃO!$B$19,'BANCO DADOS '!AR25,0))</f>
        <v>0</v>
      </c>
      <c r="AX25" s="79">
        <f t="shared" si="16"/>
        <v>255.79999999999998</v>
      </c>
      <c r="AY25" s="62"/>
      <c r="AZ25" s="76">
        <v>45181</v>
      </c>
      <c r="BA25" s="77">
        <f t="shared" si="17"/>
        <v>3</v>
      </c>
      <c r="BB25" s="25">
        <v>2</v>
      </c>
      <c r="BC25" s="78">
        <f>IF(AZ25=CONFIGURAÇÃO!$B$18,0,IF(AZ25=CONFIGURAÇÃO!$B$19,0,IF($BA25=1,0,IF($BA25=7,0,IF($BB25&gt;8,8,BB25)))))</f>
        <v>2</v>
      </c>
      <c r="BD25" s="78">
        <f>IF(AZ25=CONFIGURAÇÃO!$B$18,0,IF(AZ25=CONFIGURAÇÃO!$B$19,0,IF($BA25=1,0,IF($BA25=7,0,IF($BB25&gt;8,$BB25-$BC25,0)))))</f>
        <v>0</v>
      </c>
      <c r="BE25" s="78">
        <f>IF(AZ25=CONFIGURAÇÃO!$B$18,0,IF(AZ25=CONFIGURAÇÃO!$B$19,0,IF(BA25=7,BB25,0)))</f>
        <v>0</v>
      </c>
      <c r="BF25" s="78">
        <f>IF(AZ25=CONFIGURAÇÃO!$B$18,0,IF(AZ25=CONFIGURAÇÃO!$B$19,0,IF(BA25=1,BB25,0)))</f>
        <v>0</v>
      </c>
      <c r="BG25" s="78">
        <f>IF(AZ25=CONFIGURAÇÃO!$B$18,'BANCO DADOS '!BB25,IF(AZ25=CONFIGURAÇÃO!$B$19,'BANCO DADOS '!BB25,0))</f>
        <v>0</v>
      </c>
      <c r="BH25" s="79">
        <f t="shared" si="18"/>
        <v>55.8</v>
      </c>
      <c r="BI25" s="62"/>
      <c r="BJ25" s="76">
        <v>45181</v>
      </c>
      <c r="BK25" s="77">
        <f t="shared" si="19"/>
        <v>3</v>
      </c>
      <c r="BL25" s="25">
        <v>4</v>
      </c>
      <c r="BM25" s="78">
        <f>IF(BJ25=CONFIGURAÇÃO!$B$18,0,IF(BJ25=CONFIGURAÇÃO!$B$19,0,IF($BK25=1,0,IF($BK25=7,0,IF($BL25&gt;8,8,$BL25)))))</f>
        <v>4</v>
      </c>
      <c r="BN25" s="78">
        <f>IF(BJ25=CONFIGURAÇÃO!$B$18,0,IF(BJ25=CONFIGURAÇÃO!$B$19,0,IF($BK25=1,0,IF($BK25=7,0,IF($BL25&gt;8,$BL25-$BM25,0)))))</f>
        <v>0</v>
      </c>
      <c r="BO25" s="78">
        <f>IF(BJ25=CONFIGURAÇÃO!$B$18,0,IF(BJ25=CONFIGURAÇÃO!$B$19,0,IF(BK25=7,BL25,0)))</f>
        <v>0</v>
      </c>
      <c r="BP25" s="78">
        <f>IF(BJ25=CONFIGURAÇÃO!$B$18,0,IF(BJ25=CONFIGURAÇÃO!$B$19,0,IF(BK25=1,BL25,0)))</f>
        <v>0</v>
      </c>
      <c r="BQ25" s="78">
        <f>IF(BJ25=CONFIGURAÇÃO!$B$18,'BANCO DADOS '!BL25,IF(BJ25=CONFIGURAÇÃO!$B$19,'BANCO DADOS '!BL25,0))</f>
        <v>0</v>
      </c>
      <c r="BR25" s="79">
        <f t="shared" si="20"/>
        <v>111.6</v>
      </c>
      <c r="BS25" s="62"/>
      <c r="BT25" s="76">
        <v>45181</v>
      </c>
      <c r="BU25" s="77">
        <f t="shared" si="21"/>
        <v>3</v>
      </c>
      <c r="BV25" s="25">
        <v>0</v>
      </c>
      <c r="BW25" s="78">
        <f>IF(BT25=CONFIGURAÇÃO!$B$18,0,IF(BT25=CONFIGURAÇÃO!$BV$19,0,IF($BU25=1,0,IF($BU25=7,0,IF($BV25&gt;8,8,$BV25)))))</f>
        <v>0</v>
      </c>
      <c r="BX25" s="78">
        <f>IF(BT25=CONFIGURAÇÃO!$B$18,0,IF(BT25=CONFIGURAÇÃO!$B$19,0,IF($BU25=1,0,IF($BU25=7,0,IF($BV25&gt;8,$BV25-$BM25,0)))))</f>
        <v>0</v>
      </c>
      <c r="BY25" s="78">
        <f>IF(BT25=CONFIGURAÇÃO!$B$18,0,IF(BT25=CONFIGURAÇÃO!$B$19,0,IF(BU25=7,BV25,0)))</f>
        <v>0</v>
      </c>
      <c r="BZ25" s="78">
        <f>IF(BT25=CONFIGURAÇÃO!$B$18,0,IF(BT25=CONFIGURAÇÃO!$B$19,0,IF(BU25=1,BV25,0)))</f>
        <v>0</v>
      </c>
      <c r="CA25" s="78">
        <f>IF(BT25=CONFIGURAÇÃO!$B$18,'BANCO DADOS '!BV25,IF(BT25=CONFIGURAÇÃO!$B$19,'BANCO DADOS '!BV25,0))</f>
        <v>0</v>
      </c>
      <c r="CB25" s="79">
        <f t="shared" si="7"/>
        <v>0</v>
      </c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  <c r="GM25" s="75"/>
      <c r="GN25" s="75"/>
      <c r="GO25" s="75"/>
      <c r="GP25" s="75"/>
      <c r="GQ25" s="75"/>
      <c r="GR25" s="75"/>
      <c r="GS25" s="75"/>
      <c r="GT25" s="75"/>
      <c r="GU25" s="75"/>
      <c r="GV25" s="75"/>
      <c r="GW25" s="75"/>
      <c r="GX25" s="75"/>
      <c r="GY25" s="75"/>
      <c r="GZ25" s="75"/>
      <c r="HA25" s="75"/>
      <c r="HB25" s="75"/>
      <c r="HC25" s="75"/>
      <c r="HD25" s="75"/>
      <c r="HE25" s="75"/>
      <c r="HF25" s="75"/>
      <c r="HG25" s="75"/>
      <c r="HH25" s="75"/>
      <c r="HI25" s="75"/>
      <c r="HJ25" s="75"/>
      <c r="HK25" s="75"/>
      <c r="HL25" s="75"/>
      <c r="HM25" s="75"/>
      <c r="HN25" s="75"/>
      <c r="HO25" s="75"/>
      <c r="HP25" s="75"/>
      <c r="HQ25" s="75"/>
      <c r="HR25" s="75"/>
      <c r="HS25" s="75"/>
      <c r="HT25" s="75"/>
      <c r="HU25" s="75"/>
      <c r="HV25" s="75"/>
      <c r="HW25" s="75"/>
      <c r="HX25" s="75"/>
      <c r="HY25" s="75"/>
      <c r="HZ25" s="75"/>
      <c r="IA25" s="75"/>
      <c r="IB25" s="75"/>
      <c r="IC25" s="75"/>
      <c r="ID25" s="75"/>
      <c r="IE25" s="75"/>
      <c r="IF25" s="75"/>
      <c r="IG25" s="75"/>
      <c r="IH25" s="75"/>
      <c r="II25" s="75"/>
      <c r="IJ25" s="75"/>
      <c r="IK25" s="75"/>
      <c r="IL25" s="75"/>
      <c r="IM25" s="75"/>
      <c r="IN25" s="75"/>
      <c r="IO25" s="75"/>
      <c r="IP25" s="75"/>
      <c r="IQ25" s="75"/>
      <c r="IR25" s="75"/>
      <c r="IS25" s="75"/>
      <c r="IT25" s="75"/>
      <c r="IU25" s="75"/>
      <c r="IV25" s="75"/>
      <c r="IW25" s="75"/>
      <c r="IX25" s="75"/>
      <c r="IY25" s="75"/>
      <c r="IZ25" s="75"/>
      <c r="JA25" s="75"/>
      <c r="JB25" s="75"/>
      <c r="JC25" s="75"/>
      <c r="JD25" s="75"/>
      <c r="JE25" s="75"/>
      <c r="JF25" s="75"/>
      <c r="JG25" s="75"/>
      <c r="JH25" s="75"/>
      <c r="JI25" s="75"/>
      <c r="JJ25" s="75"/>
      <c r="JK25" s="75"/>
      <c r="JL25" s="75"/>
      <c r="JM25" s="75"/>
      <c r="JN25" s="75"/>
      <c r="JO25" s="75"/>
      <c r="JP25" s="75"/>
      <c r="JQ25" s="75"/>
      <c r="JR25" s="75"/>
      <c r="JS25" s="75"/>
      <c r="JT25" s="75"/>
      <c r="JU25" s="75"/>
      <c r="JV25" s="75"/>
      <c r="JW25" s="75"/>
      <c r="JX25" s="75"/>
      <c r="JY25" s="75"/>
      <c r="JZ25" s="75"/>
      <c r="KA25" s="75"/>
      <c r="KB25" s="75"/>
      <c r="KC25" s="75"/>
      <c r="KD25" s="75"/>
      <c r="KE25" s="75"/>
      <c r="KF25" s="75"/>
      <c r="KG25" s="75"/>
      <c r="KH25" s="75"/>
      <c r="KI25" s="75"/>
      <c r="KJ25" s="75"/>
      <c r="KK25" s="75"/>
      <c r="KL25" s="75"/>
      <c r="KM25" s="75"/>
      <c r="KN25" s="75"/>
      <c r="KO25" s="75"/>
      <c r="KP25" s="75"/>
      <c r="KQ25" s="75"/>
      <c r="KR25" s="75"/>
      <c r="KS25" s="75"/>
      <c r="KT25" s="75"/>
      <c r="KU25" s="75"/>
      <c r="KV25" s="75"/>
      <c r="KW25" s="75"/>
      <c r="KX25" s="75"/>
      <c r="KY25" s="75"/>
      <c r="KZ25" s="75"/>
      <c r="LA25" s="75"/>
      <c r="LB25" s="75"/>
      <c r="LC25" s="75"/>
      <c r="LD25" s="75"/>
      <c r="LE25" s="75"/>
      <c r="LF25" s="75"/>
      <c r="LG25" s="75"/>
      <c r="LH25" s="75"/>
      <c r="LI25" s="75"/>
      <c r="LJ25" s="75"/>
      <c r="LK25" s="75"/>
      <c r="LL25" s="75"/>
      <c r="LM25" s="75"/>
      <c r="LN25" s="75"/>
      <c r="LO25" s="75"/>
      <c r="LP25" s="75"/>
      <c r="LQ25" s="75"/>
      <c r="LR25" s="75"/>
      <c r="LS25" s="75"/>
      <c r="LT25" s="75"/>
      <c r="LU25" s="75"/>
      <c r="LV25" s="75"/>
      <c r="LW25" s="75"/>
      <c r="LX25" s="75"/>
      <c r="LY25" s="75"/>
      <c r="LZ25" s="75"/>
      <c r="MA25" s="75"/>
      <c r="MB25" s="75"/>
      <c r="MC25" s="75"/>
      <c r="MD25" s="75"/>
      <c r="ME25" s="75"/>
      <c r="MF25" s="75"/>
      <c r="MG25" s="75"/>
      <c r="MH25" s="75"/>
      <c r="MI25" s="75"/>
      <c r="MJ25" s="75"/>
      <c r="MK25" s="75"/>
      <c r="ML25" s="75"/>
      <c r="MM25" s="75"/>
      <c r="MN25" s="75"/>
      <c r="MO25" s="75"/>
      <c r="MP25" s="75"/>
      <c r="MQ25" s="75"/>
      <c r="MR25" s="75"/>
      <c r="MS25" s="75"/>
      <c r="MT25" s="75"/>
      <c r="MU25" s="75"/>
      <c r="MV25" s="75"/>
      <c r="MW25" s="75"/>
      <c r="MX25" s="75"/>
      <c r="MY25" s="75"/>
      <c r="MZ25" s="75"/>
      <c r="NA25" s="75"/>
      <c r="NB25" s="75"/>
      <c r="NC25" s="75"/>
      <c r="ND25" s="75"/>
      <c r="NE25" s="75"/>
      <c r="NF25" s="75"/>
      <c r="NG25" s="75"/>
      <c r="NH25" s="75"/>
      <c r="NI25" s="75"/>
      <c r="NJ25" s="75"/>
      <c r="NK25" s="75"/>
      <c r="NL25" s="75"/>
      <c r="NM25" s="75"/>
      <c r="NN25" s="75"/>
      <c r="NO25" s="75"/>
      <c r="NP25" s="75"/>
      <c r="NQ25" s="75"/>
      <c r="NR25" s="75"/>
      <c r="NS25" s="75"/>
      <c r="NT25" s="75"/>
      <c r="NU25" s="75"/>
      <c r="NV25" s="75"/>
      <c r="NW25" s="75"/>
      <c r="NX25" s="75"/>
      <c r="NY25" s="75"/>
      <c r="NZ25" s="75"/>
      <c r="OA25" s="75"/>
      <c r="OB25" s="75"/>
      <c r="OC25" s="75"/>
      <c r="OD25" s="75"/>
      <c r="OE25" s="75"/>
      <c r="OF25" s="75"/>
      <c r="OG25" s="75"/>
      <c r="OH25" s="75"/>
      <c r="OI25" s="75"/>
      <c r="OJ25" s="75"/>
      <c r="OK25" s="75"/>
      <c r="OL25" s="75"/>
      <c r="OM25" s="75"/>
      <c r="ON25" s="75"/>
      <c r="OO25" s="75"/>
      <c r="OP25" s="75"/>
      <c r="OQ25" s="75"/>
      <c r="OR25" s="75"/>
      <c r="OS25" s="75"/>
      <c r="OT25" s="75"/>
      <c r="OU25" s="75"/>
      <c r="OV25" s="75"/>
      <c r="OW25" s="75"/>
      <c r="OX25" s="75"/>
      <c r="OY25" s="75"/>
      <c r="OZ25" s="75"/>
      <c r="PA25" s="75"/>
      <c r="PB25" s="75"/>
      <c r="PC25" s="75"/>
      <c r="PD25" s="75"/>
      <c r="PE25" s="75"/>
      <c r="PF25" s="75"/>
      <c r="PG25" s="75"/>
      <c r="PH25" s="75"/>
      <c r="PI25" s="75"/>
      <c r="PJ25" s="75"/>
      <c r="PK25" s="75"/>
      <c r="PL25" s="75"/>
      <c r="PM25" s="75"/>
      <c r="PN25" s="75"/>
      <c r="PO25" s="75"/>
      <c r="PP25" s="75"/>
      <c r="PQ25" s="75"/>
      <c r="PR25" s="75"/>
      <c r="PS25" s="75"/>
      <c r="PT25" s="75"/>
      <c r="PU25" s="75"/>
      <c r="PV25" s="75"/>
      <c r="PW25" s="75"/>
      <c r="PX25" s="75"/>
      <c r="PY25" s="75"/>
      <c r="PZ25" s="75"/>
      <c r="QA25" s="75"/>
      <c r="QB25" s="75"/>
      <c r="QC25" s="75"/>
      <c r="QD25" s="75"/>
      <c r="QE25" s="75"/>
      <c r="QF25" s="75"/>
      <c r="QG25" s="75"/>
      <c r="QH25" s="75"/>
      <c r="QI25" s="75"/>
      <c r="QJ25" s="75"/>
      <c r="QK25" s="75"/>
      <c r="QL25" s="75"/>
      <c r="QM25" s="75"/>
      <c r="QN25" s="75"/>
      <c r="QO25" s="75"/>
      <c r="QP25" s="75"/>
      <c r="QQ25" s="75"/>
      <c r="QR25" s="75"/>
      <c r="QS25" s="75"/>
      <c r="QT25" s="75"/>
      <c r="QU25" s="75"/>
      <c r="QV25" s="75"/>
      <c r="QW25" s="75"/>
      <c r="QX25" s="75"/>
      <c r="QY25" s="75"/>
      <c r="QZ25" s="75"/>
      <c r="RA25" s="75"/>
      <c r="RB25" s="75"/>
      <c r="RC25" s="75"/>
      <c r="RD25" s="75"/>
      <c r="RE25" s="75"/>
      <c r="RF25" s="75"/>
      <c r="RG25" s="75"/>
      <c r="RH25" s="75"/>
      <c r="RI25" s="75"/>
      <c r="RJ25" s="75"/>
      <c r="RK25" s="75"/>
      <c r="RL25" s="75"/>
      <c r="RM25" s="75"/>
      <c r="RN25" s="75"/>
      <c r="RO25" s="75"/>
      <c r="RP25" s="75"/>
      <c r="RQ25" s="75"/>
      <c r="RR25" s="75"/>
      <c r="RS25" s="75"/>
      <c r="RT25" s="75"/>
      <c r="RU25" s="75"/>
      <c r="RV25" s="75"/>
      <c r="RW25" s="75"/>
      <c r="RX25" s="75"/>
      <c r="RY25" s="75"/>
      <c r="RZ25" s="75"/>
      <c r="SA25" s="75"/>
      <c r="SB25" s="75"/>
      <c r="SC25" s="75"/>
      <c r="SD25" s="75"/>
      <c r="SE25" s="75"/>
      <c r="SF25" s="75"/>
      <c r="SG25" s="75"/>
      <c r="SH25" s="75"/>
      <c r="SI25" s="75"/>
      <c r="SJ25" s="75"/>
      <c r="SK25" s="75"/>
      <c r="SL25" s="75"/>
      <c r="SM25" s="75"/>
      <c r="SN25" s="75"/>
      <c r="SO25" s="75"/>
      <c r="SP25" s="75"/>
      <c r="SQ25" s="75"/>
      <c r="SR25" s="75"/>
      <c r="SS25" s="75"/>
      <c r="ST25" s="75"/>
      <c r="SU25" s="75"/>
      <c r="SV25" s="75"/>
      <c r="SW25" s="75"/>
      <c r="SX25" s="75"/>
      <c r="SY25" s="75"/>
      <c r="SZ25" s="75"/>
      <c r="TA25" s="75"/>
      <c r="TB25" s="75"/>
      <c r="TC25" s="75"/>
      <c r="TD25" s="75"/>
      <c r="TE25" s="75"/>
      <c r="TF25" s="75"/>
      <c r="TG25" s="75"/>
      <c r="TH25" s="75"/>
      <c r="TI25" s="75"/>
      <c r="TJ25" s="75"/>
      <c r="TK25" s="75"/>
      <c r="TL25" s="75"/>
      <c r="TM25" s="75"/>
      <c r="TN25" s="75"/>
      <c r="TO25" s="75"/>
      <c r="TP25" s="75"/>
      <c r="TQ25" s="75"/>
      <c r="TR25" s="75"/>
      <c r="TS25" s="75"/>
      <c r="TT25" s="75"/>
      <c r="TU25" s="75"/>
      <c r="TV25" s="75"/>
      <c r="TW25" s="75"/>
      <c r="TX25" s="75"/>
      <c r="TY25" s="75"/>
      <c r="TZ25" s="75"/>
      <c r="UA25" s="75"/>
      <c r="UB25" s="75"/>
      <c r="UC25" s="75"/>
      <c r="UD25" s="75"/>
      <c r="UE25" s="75"/>
      <c r="UF25" s="75"/>
      <c r="UG25" s="75"/>
      <c r="UH25" s="75"/>
      <c r="UI25" s="75"/>
      <c r="UJ25" s="75"/>
      <c r="UK25" s="75"/>
      <c r="UL25" s="75"/>
      <c r="UM25" s="75"/>
      <c r="UN25" s="75"/>
      <c r="UO25" s="75"/>
      <c r="UP25" s="75"/>
      <c r="UQ25" s="75"/>
      <c r="UR25" s="75"/>
      <c r="US25" s="75"/>
      <c r="UT25" s="75"/>
      <c r="UU25" s="75"/>
      <c r="UV25" s="75"/>
      <c r="UW25" s="75"/>
      <c r="UX25" s="75"/>
      <c r="UY25" s="75"/>
      <c r="UZ25" s="75"/>
      <c r="VA25" s="75"/>
      <c r="VB25" s="75"/>
      <c r="VC25" s="75"/>
      <c r="VD25" s="75"/>
      <c r="VE25" s="75"/>
      <c r="VF25" s="75"/>
      <c r="VG25" s="75"/>
      <c r="VH25" s="75"/>
      <c r="VI25" s="75"/>
      <c r="VJ25" s="75"/>
      <c r="VK25" s="75"/>
      <c r="VL25" s="75"/>
      <c r="VM25" s="75"/>
      <c r="VN25" s="75"/>
      <c r="VO25" s="75"/>
      <c r="VP25" s="75"/>
      <c r="VQ25" s="75"/>
      <c r="VR25" s="75"/>
      <c r="VS25" s="75"/>
      <c r="VT25" s="75"/>
      <c r="VU25" s="75"/>
      <c r="VV25" s="75"/>
      <c r="VW25" s="75"/>
      <c r="VX25" s="75"/>
      <c r="VY25" s="75"/>
      <c r="VZ25" s="75"/>
      <c r="WA25" s="75"/>
      <c r="WB25" s="75"/>
      <c r="WC25" s="75"/>
      <c r="WD25" s="75"/>
      <c r="WE25" s="75"/>
      <c r="WF25" s="75"/>
      <c r="WG25" s="75"/>
      <c r="WH25" s="75"/>
      <c r="WI25" s="75"/>
      <c r="WJ25" s="75"/>
      <c r="WK25" s="75"/>
      <c r="WL25" s="75"/>
      <c r="WM25" s="75"/>
      <c r="WN25" s="75"/>
      <c r="WO25" s="75"/>
      <c r="WP25" s="75"/>
      <c r="WQ25" s="75"/>
      <c r="WR25" s="75"/>
      <c r="WS25" s="75"/>
      <c r="WT25" s="75"/>
      <c r="WU25" s="75"/>
      <c r="WV25" s="75"/>
      <c r="WW25" s="75"/>
      <c r="WX25" s="75"/>
      <c r="WY25" s="75"/>
      <c r="WZ25" s="75"/>
      <c r="XA25" s="75"/>
      <c r="XB25" s="75"/>
      <c r="XC25" s="75"/>
      <c r="XD25" s="75"/>
      <c r="XE25" s="75"/>
      <c r="XF25" s="75"/>
      <c r="XG25" s="75"/>
      <c r="XH25" s="75"/>
      <c r="XI25" s="75"/>
      <c r="XJ25" s="75"/>
      <c r="XK25" s="75"/>
      <c r="XL25" s="75"/>
      <c r="XM25" s="75"/>
      <c r="XN25" s="75"/>
      <c r="XO25" s="75"/>
      <c r="XP25" s="75"/>
      <c r="XQ25" s="75"/>
      <c r="XR25" s="75"/>
      <c r="XS25" s="75"/>
      <c r="XT25" s="75"/>
      <c r="XU25" s="75"/>
      <c r="XV25" s="75"/>
      <c r="XW25" s="75"/>
      <c r="XX25" s="75"/>
      <c r="XY25" s="75"/>
      <c r="XZ25" s="75"/>
      <c r="YA25" s="75"/>
      <c r="YB25" s="75"/>
      <c r="YC25" s="75"/>
      <c r="YD25" s="75"/>
      <c r="YE25" s="75"/>
      <c r="YF25" s="75"/>
      <c r="YG25" s="75"/>
      <c r="YH25" s="75"/>
      <c r="YI25" s="75"/>
      <c r="YJ25" s="75"/>
      <c r="YK25" s="75"/>
      <c r="YL25" s="75"/>
      <c r="YM25" s="75"/>
      <c r="YN25" s="75"/>
      <c r="YO25" s="75"/>
      <c r="YP25" s="75"/>
      <c r="YQ25" s="75"/>
      <c r="YR25" s="75"/>
      <c r="YS25" s="75"/>
      <c r="YT25" s="75"/>
      <c r="YU25" s="75"/>
      <c r="YV25" s="75"/>
      <c r="YW25" s="75"/>
      <c r="YX25" s="75"/>
      <c r="YY25" s="75"/>
      <c r="YZ25" s="75"/>
      <c r="ZA25" s="75"/>
      <c r="ZB25" s="75"/>
      <c r="ZC25" s="75"/>
      <c r="ZD25" s="75"/>
      <c r="ZE25" s="75"/>
      <c r="ZF25" s="75"/>
      <c r="ZG25" s="75"/>
      <c r="ZH25" s="75"/>
      <c r="ZI25" s="75"/>
      <c r="ZJ25" s="75"/>
      <c r="ZK25" s="75"/>
      <c r="ZL25" s="75"/>
      <c r="ZM25" s="75"/>
      <c r="ZN25" s="75"/>
      <c r="ZO25" s="75"/>
      <c r="ZP25" s="75"/>
      <c r="ZQ25" s="75"/>
      <c r="ZR25" s="75"/>
      <c r="ZS25" s="75"/>
      <c r="ZT25" s="75"/>
      <c r="ZU25" s="75"/>
      <c r="ZV25" s="75"/>
      <c r="ZW25" s="75"/>
      <c r="ZX25" s="75"/>
      <c r="ZY25" s="75"/>
      <c r="ZZ25" s="75"/>
      <c r="AAA25" s="75"/>
      <c r="AAB25" s="75"/>
      <c r="AAC25" s="75"/>
      <c r="AAD25" s="75"/>
      <c r="AAE25" s="75"/>
      <c r="AAF25" s="75"/>
      <c r="AAG25" s="75"/>
      <c r="AAH25" s="75"/>
      <c r="AAI25" s="75"/>
      <c r="AAJ25" s="75"/>
      <c r="AAK25" s="75"/>
      <c r="AAL25" s="75"/>
      <c r="AAM25" s="75"/>
      <c r="AAN25" s="75"/>
      <c r="AAO25" s="75"/>
      <c r="AAP25" s="75"/>
      <c r="AAQ25" s="75"/>
      <c r="AAR25" s="75"/>
      <c r="AAS25" s="75"/>
      <c r="AAT25" s="75"/>
      <c r="AAU25" s="75"/>
      <c r="AAV25" s="75"/>
      <c r="AAW25" s="75"/>
      <c r="AAX25" s="75"/>
      <c r="AAY25" s="75"/>
      <c r="AAZ25" s="75"/>
      <c r="ABA25" s="75"/>
      <c r="ABB25" s="75"/>
      <c r="ABC25" s="75"/>
      <c r="ABD25" s="75"/>
      <c r="ABE25" s="75"/>
      <c r="ABF25" s="75"/>
      <c r="ABG25" s="75"/>
      <c r="ABH25" s="75"/>
      <c r="ABI25" s="75"/>
      <c r="ABJ25" s="75"/>
      <c r="ABK25" s="75"/>
      <c r="ABL25" s="75"/>
      <c r="ABM25" s="75"/>
      <c r="ABN25" s="75"/>
      <c r="ABO25" s="75"/>
      <c r="ABP25" s="75"/>
      <c r="ABQ25" s="75"/>
      <c r="ABR25" s="75"/>
      <c r="ABS25" s="75"/>
      <c r="ABT25" s="75"/>
      <c r="ABU25" s="75"/>
      <c r="ABV25" s="75"/>
      <c r="ABW25" s="75"/>
      <c r="ABX25" s="75"/>
      <c r="ABY25" s="75"/>
      <c r="ABZ25" s="75"/>
      <c r="ACA25" s="75"/>
      <c r="ACB25" s="75"/>
      <c r="ACC25" s="75"/>
      <c r="ACD25" s="75"/>
      <c r="ACE25" s="75"/>
      <c r="ACF25" s="75"/>
      <c r="ACG25" s="75"/>
      <c r="ACH25" s="75"/>
      <c r="ACI25" s="75"/>
      <c r="ACJ25" s="75"/>
      <c r="ACK25" s="75"/>
      <c r="ACL25" s="75"/>
      <c r="ACM25" s="75"/>
      <c r="ACN25" s="75"/>
      <c r="ACO25" s="75"/>
      <c r="ACP25" s="75"/>
      <c r="ACQ25" s="75"/>
      <c r="ACR25" s="75"/>
      <c r="ACS25" s="75"/>
      <c r="ACT25" s="75"/>
      <c r="ACU25" s="75"/>
      <c r="ACV25" s="75"/>
      <c r="ACW25" s="75"/>
      <c r="ACX25" s="75"/>
      <c r="ACY25" s="75"/>
      <c r="ACZ25" s="75"/>
      <c r="ADA25" s="75"/>
      <c r="ADB25" s="75"/>
      <c r="ADC25" s="75"/>
      <c r="ADD25" s="75"/>
      <c r="ADE25" s="75"/>
      <c r="ADF25" s="75"/>
      <c r="ADG25" s="75"/>
      <c r="ADH25" s="75"/>
      <c r="ADI25" s="75"/>
      <c r="ADJ25" s="75"/>
      <c r="ADK25" s="75"/>
      <c r="ADL25" s="75"/>
      <c r="ADM25" s="75"/>
      <c r="ADN25" s="75"/>
      <c r="ADO25" s="75"/>
      <c r="ADP25" s="75"/>
      <c r="ADQ25" s="75"/>
      <c r="ADR25" s="75"/>
      <c r="ADS25" s="75"/>
      <c r="ADT25" s="75"/>
      <c r="ADU25" s="75"/>
      <c r="ADV25" s="75"/>
      <c r="ADW25" s="75"/>
      <c r="ADX25" s="75"/>
      <c r="ADY25" s="75"/>
      <c r="ADZ25" s="75"/>
      <c r="AEA25" s="75"/>
      <c r="AEB25" s="75"/>
      <c r="AEC25" s="75"/>
      <c r="AED25" s="75"/>
      <c r="AEE25" s="75"/>
      <c r="AEF25" s="75"/>
      <c r="AEG25" s="75"/>
      <c r="AEH25" s="75"/>
      <c r="AEI25" s="75"/>
      <c r="AEJ25" s="75"/>
      <c r="AEK25" s="75"/>
      <c r="AEL25" s="75"/>
      <c r="AEM25" s="75"/>
      <c r="AEN25" s="75"/>
      <c r="AEO25" s="75"/>
      <c r="AEP25" s="75"/>
      <c r="AEQ25" s="75"/>
      <c r="AER25" s="75"/>
      <c r="AES25" s="75"/>
      <c r="AET25" s="75"/>
      <c r="AEU25" s="75"/>
      <c r="AEV25" s="75"/>
      <c r="AEW25" s="75"/>
      <c r="AEX25" s="75"/>
      <c r="AEY25" s="75"/>
      <c r="AEZ25" s="75"/>
      <c r="AFA25" s="75"/>
      <c r="AFB25" s="75"/>
      <c r="AFC25" s="75"/>
      <c r="AFD25" s="75"/>
      <c r="AFE25" s="75"/>
      <c r="AFF25" s="75"/>
      <c r="AFG25" s="75"/>
      <c r="AFH25" s="75"/>
      <c r="AFI25" s="75"/>
      <c r="AFJ25" s="75"/>
      <c r="AFK25" s="75"/>
      <c r="AFL25" s="75"/>
      <c r="AFM25" s="75"/>
      <c r="AFN25" s="75"/>
      <c r="AFO25" s="75"/>
      <c r="AFP25" s="75"/>
      <c r="AFQ25" s="75"/>
      <c r="AFR25" s="75"/>
      <c r="AFS25" s="75"/>
      <c r="AFT25" s="75"/>
      <c r="AFU25" s="75"/>
      <c r="AFV25" s="75"/>
      <c r="AFW25" s="75"/>
      <c r="AFX25" s="75"/>
      <c r="AFY25" s="75"/>
      <c r="AFZ25" s="75"/>
      <c r="AGA25" s="75"/>
      <c r="AGB25" s="75"/>
      <c r="AGC25" s="75"/>
      <c r="AGD25" s="75"/>
      <c r="AGE25" s="75"/>
    </row>
    <row r="26" spans="1:1139">
      <c r="B26" s="71">
        <v>45182</v>
      </c>
      <c r="C26" s="72">
        <f t="shared" si="8"/>
        <v>4</v>
      </c>
      <c r="D26" s="12">
        <v>13</v>
      </c>
      <c r="E26" s="73">
        <f>IF(B26=CONFIGURAÇÃO!$B$18,0,IF(B26=CONFIGURAÇÃO!$B$19,0,IF($C26=1,0,IF($C26=7,0,IF($D26&gt;8,8,$D26)))))</f>
        <v>8</v>
      </c>
      <c r="F26" s="73">
        <f>IF(B26=CONFIGURAÇÃO!$B$18,0,IF(B26=CONFIGURAÇÃO!$B$19,0,IF($C26=1,0,IF($C26=7,0,IF($D26&gt;8,$D26-$E26,0)))))</f>
        <v>5</v>
      </c>
      <c r="G26" s="73">
        <f>IF(B26=CONFIGURAÇÃO!$B$18,0,IF(B26=CONFIGURAÇÃO!$B$19,0,IF(C26=7,D26,0)))</f>
        <v>0</v>
      </c>
      <c r="H26" s="73">
        <f>IF(B26=CONFIGURAÇÃO!$B$18,0,IF(B26=CONFIGURAÇÃO!$B$19,0,IF(C26=1,D26,0)))</f>
        <v>0</v>
      </c>
      <c r="I26" s="73">
        <f>IF(B26=CONFIGURAÇÃO!$B$18,'BANCO DADOS '!D26,IF(B26=CONFIGURAÇÃO!$B$19,'BANCO DADOS '!D26,0))</f>
        <v>0</v>
      </c>
      <c r="J26" s="74">
        <f t="shared" si="22"/>
        <v>386.2</v>
      </c>
      <c r="L26" s="71">
        <v>45182</v>
      </c>
      <c r="M26" s="72">
        <f t="shared" si="9"/>
        <v>4</v>
      </c>
      <c r="N26" s="12">
        <v>8</v>
      </c>
      <c r="O26" s="73">
        <f>IF(L26=CONFIGURAÇÃO!$B$18,0,IF(L26=CONFIGURAÇÃO!$B$19,0,IF($M26=1,0,IF($M26=7,0,IF($N26&gt;8,8,$N26)))))</f>
        <v>8</v>
      </c>
      <c r="P26" s="73">
        <f>IF(L26=CONFIGURAÇÃO!$B$18,0,IF(L26=CONFIGURAÇÃO!$B$19,0,IF($M26=1,0,IF($M26=7,0,IF($N26&gt;8,$N26-$O26,0)))))</f>
        <v>0</v>
      </c>
      <c r="Q26" s="73">
        <f>IF(L26=CONFIGURAÇÃO!$B$18,0,IF(L26=CONFIGURAÇÃO!$B$19,0,IF(M26=7,N26,0)))</f>
        <v>0</v>
      </c>
      <c r="R26" s="73">
        <f>IF(L26=CONFIGURAÇÃO!$B$18,0,IF(L26=CONFIGURAÇÃO!$B$19,0,IF(M26=1,N26,0)))</f>
        <v>0</v>
      </c>
      <c r="S26" s="73">
        <f>IF(L26=CONFIGURAÇÃO!$B$18,'BANCO DADOS '!N26,IF(L26=CONFIGURAÇÃO!$B$19,'BANCO DADOS '!N26,0))</f>
        <v>0</v>
      </c>
      <c r="T26" s="74">
        <f t="shared" si="10"/>
        <v>223.2</v>
      </c>
      <c r="V26" s="71">
        <v>45182</v>
      </c>
      <c r="W26" s="72">
        <f t="shared" si="11"/>
        <v>4</v>
      </c>
      <c r="X26" s="12">
        <v>4</v>
      </c>
      <c r="Y26" s="73">
        <f>IF(V26=CONFIGURAÇÃO!$B$18,0,IF(V26=CONFIGURAÇÃO!$B$19,0,IF(W$14=1,0,IF($X26=7,0,IF($X26&gt;8,8,$X26)))))</f>
        <v>4</v>
      </c>
      <c r="Z26" s="73">
        <f>IF(V26=CONFIGURAÇÃO!$B$18,0,IF(V26=CONFIGURAÇÃO!$B$19,0,IF($C26=1,0,IF($W26=7,0,IF($X26&gt;8,$X26-$Y26,0)))))</f>
        <v>0</v>
      </c>
      <c r="AA26" s="73">
        <f>IF(V26=CONFIGURAÇÃO!$B$18,0,IF(V26=CONFIGURAÇÃO!$B$19,0,IF(W26=7,X26,0)))</f>
        <v>0</v>
      </c>
      <c r="AB26" s="73">
        <f>IF(V26=CONFIGURAÇÃO!$B$18,0,IF(V26=CONFIGURAÇÃO!$B$19,0,IF(W26=1,X26,0)))</f>
        <v>0</v>
      </c>
      <c r="AC26" s="73">
        <f>IF(V26=CONFIGURAÇÃO!$B$18,'BANCO DADOS '!X26,IF(V26=CONFIGURAÇÃO!$B$19,'BANCO DADOS '!X26,0))</f>
        <v>0</v>
      </c>
      <c r="AD26" s="74">
        <f t="shared" si="12"/>
        <v>111.6</v>
      </c>
      <c r="AF26" s="71">
        <v>45182</v>
      </c>
      <c r="AG26" s="72">
        <f t="shared" si="13"/>
        <v>4</v>
      </c>
      <c r="AH26" s="12">
        <v>8</v>
      </c>
      <c r="AI26" s="73">
        <f>IF(AF26=CONFIGURAÇÃO!$B$18,0,IF(AF26=CONFIGURAÇÃO!$B$19,0,IF($AG26=1,0,IF($AG26=7,0,IF($AH26&gt;8,8,$AH26)))))</f>
        <v>8</v>
      </c>
      <c r="AJ26" s="73">
        <f>IF(AF26=CONFIGURAÇÃO!$B$18,0,IF(AF26=CONFIGURAÇÃO!$B$19,0,IF($AG26=1,0,IF($AG26=7,0,IF($AH26&gt;8,$AH26-$AI26,0)))))</f>
        <v>0</v>
      </c>
      <c r="AK26" s="73">
        <f>IF(AF26=CONFIGURAÇÃO!$B$18,0,IF(AF26=CONFIGURAÇÃO!$B$19,0,IF(AG26=7,AH26,0)))</f>
        <v>0</v>
      </c>
      <c r="AL26" s="73">
        <f>IF(AF26=CONFIGURAÇÃO!$B$18,0,IF(AF26=CONFIGURAÇÃO!$B$19,0,IF(AG26=1,AH26,0)))</f>
        <v>0</v>
      </c>
      <c r="AM26" s="73">
        <f>IF(AF26=CONFIGURAÇÃO!$B$18,'BANCO DADOS '!AH26,IF(AF26=CONFIGURAÇÃO!$B$19,'BANCO DADOS '!AH26,0))</f>
        <v>0</v>
      </c>
      <c r="AN26" s="74">
        <f t="shared" si="14"/>
        <v>223.2</v>
      </c>
      <c r="AP26" s="71">
        <v>45182</v>
      </c>
      <c r="AQ26" s="72">
        <f t="shared" si="15"/>
        <v>4</v>
      </c>
      <c r="AR26" s="12">
        <v>10</v>
      </c>
      <c r="AS26" s="73">
        <f>IF(AP26=CONFIGURAÇÃO!$B$18,0,IF(AP26=CONFIGURAÇÃO!$B$19,0,IF($AQ26=1,0,IF($AQ26=7,0,IF($AR26&gt;8,8,$AR26)))))</f>
        <v>8</v>
      </c>
      <c r="AT26" s="73">
        <f>IF(AP26=CONFIGURAÇÃO!$B$18,0,IF(AP26=CONFIGURAÇÃO!$B$19,0,IF($AQ26=1,0,IF($AQ26=7,0,IF($AR26&gt;8,$AR26-$AS26,0)))))</f>
        <v>2</v>
      </c>
      <c r="AU26" s="73">
        <f>IF(AP26=CONFIGURAÇÃO!$B$18,0,IF(AP26=CONFIGURAÇÃO!$B$19,0,IF(AQ26=7,AR26,0)))</f>
        <v>0</v>
      </c>
      <c r="AV26" s="73">
        <f>IF(AP26=CONFIGURAÇÃO!$B$18,0,IF(AP26=CONFIGURAÇÃO!$B$19,0,IF(AQ26=1,AR26,0)))</f>
        <v>0</v>
      </c>
      <c r="AW26" s="73">
        <f>IF(AP26=CONFIGURAÇÃO!$B$18,'BANCO DADOS '!AR26,IF(AP26=CONFIGURAÇÃO!$B$19,'BANCO DADOS '!AR26,0))</f>
        <v>0</v>
      </c>
      <c r="AX26" s="74">
        <f t="shared" si="16"/>
        <v>288.39999999999998</v>
      </c>
      <c r="AZ26" s="71">
        <v>45182</v>
      </c>
      <c r="BA26" s="72">
        <f t="shared" si="17"/>
        <v>4</v>
      </c>
      <c r="BB26" s="12">
        <v>8</v>
      </c>
      <c r="BC26" s="73">
        <f>IF(AZ26=CONFIGURAÇÃO!$B$18,0,IF(AZ26=CONFIGURAÇÃO!$B$19,0,IF($BA26=1,0,IF($BA26=7,0,IF($BB26&gt;8,8,BB26)))))</f>
        <v>8</v>
      </c>
      <c r="BD26" s="73">
        <f>IF(AZ26=CONFIGURAÇÃO!$B$18,0,IF(AZ26=CONFIGURAÇÃO!$B$19,0,IF($BA26=1,0,IF($BA26=7,0,IF($BB26&gt;8,$BB26-$BC26,0)))))</f>
        <v>0</v>
      </c>
      <c r="BE26" s="73">
        <f>IF(AZ26=CONFIGURAÇÃO!$B$18,0,IF(AZ26=CONFIGURAÇÃO!$B$19,0,IF(BA26=7,BB26,0)))</f>
        <v>0</v>
      </c>
      <c r="BF26" s="73">
        <f>IF(AZ26=CONFIGURAÇÃO!$B$18,0,IF(AZ26=CONFIGURAÇÃO!$B$19,0,IF(BA26=1,BB26,0)))</f>
        <v>0</v>
      </c>
      <c r="BG26" s="73">
        <f>IF(AZ26=CONFIGURAÇÃO!$B$18,'BANCO DADOS '!BB26,IF(AZ26=CONFIGURAÇÃO!$B$19,'BANCO DADOS '!BB26,0))</f>
        <v>0</v>
      </c>
      <c r="BH26" s="74">
        <f t="shared" si="18"/>
        <v>223.2</v>
      </c>
      <c r="BJ26" s="71">
        <v>45182</v>
      </c>
      <c r="BK26" s="72">
        <f t="shared" si="19"/>
        <v>4</v>
      </c>
      <c r="BL26" s="12">
        <v>14</v>
      </c>
      <c r="BM26" s="73">
        <f>IF(BJ26=CONFIGURAÇÃO!$B$18,0,IF(BJ26=CONFIGURAÇÃO!$B$19,0,IF($BK26=1,0,IF($BK26=7,0,IF($BL26&gt;8,8,$BL26)))))</f>
        <v>8</v>
      </c>
      <c r="BN26" s="73">
        <f>IF(BJ26=CONFIGURAÇÃO!$B$18,0,IF(BJ26=CONFIGURAÇÃO!$B$19,0,IF($BK26=1,0,IF($BK26=7,0,IF($BL26&gt;8,$BL26-$BM26,0)))))</f>
        <v>6</v>
      </c>
      <c r="BO26" s="73">
        <f>IF(BJ26=CONFIGURAÇÃO!$B$18,0,IF(BJ26=CONFIGURAÇÃO!$B$19,0,IF(BK26=7,BL26,0)))</f>
        <v>0</v>
      </c>
      <c r="BP26" s="73">
        <f>IF(BJ26=CONFIGURAÇÃO!$B$18,0,IF(BJ26=CONFIGURAÇÃO!$B$19,0,IF(BK26=1,BL26,0)))</f>
        <v>0</v>
      </c>
      <c r="BQ26" s="73">
        <f>IF(BJ26=CONFIGURAÇÃO!$B$18,'BANCO DADOS '!BL26,IF(BJ26=CONFIGURAÇÃO!$B$19,'BANCO DADOS '!BL26,0))</f>
        <v>0</v>
      </c>
      <c r="BR26" s="74">
        <f t="shared" si="20"/>
        <v>418.8</v>
      </c>
      <c r="BT26" s="71">
        <v>45182</v>
      </c>
      <c r="BU26" s="72">
        <f t="shared" si="21"/>
        <v>4</v>
      </c>
      <c r="BV26" s="12">
        <v>0</v>
      </c>
      <c r="BW26" s="73">
        <f>IF(BT26=CONFIGURAÇÃO!$B$18,0,IF(BT26=CONFIGURAÇÃO!$BV$19,0,IF($BU26=1,0,IF($BU26=7,0,IF($BV26&gt;8,8,$BV26)))))</f>
        <v>0</v>
      </c>
      <c r="BX26" s="73">
        <f>IF(BT26=CONFIGURAÇÃO!$B$18,0,IF(BT26=CONFIGURAÇÃO!$B$19,0,IF($BU26=1,0,IF($BU26=7,0,IF($BV26&gt;8,$BV26-$BM26,0)))))</f>
        <v>0</v>
      </c>
      <c r="BY26" s="73">
        <f>IF(BT26=CONFIGURAÇÃO!$B$18,0,IF(BT26=CONFIGURAÇÃO!$B$19,0,IF(BU26=7,BV26,0)))</f>
        <v>0</v>
      </c>
      <c r="BZ26" s="73">
        <f>IF(BT26=CONFIGURAÇÃO!$B$18,0,IF(BT26=CONFIGURAÇÃO!$B$19,0,IF(BU26=1,BV26,0)))</f>
        <v>0</v>
      </c>
      <c r="CA26" s="73">
        <f>IF(BT26=CONFIGURAÇÃO!$B$18,'BANCO DADOS '!BV26,IF(BT26=CONFIGURAÇÃO!$B$19,'BANCO DADOS '!BV26,0))</f>
        <v>0</v>
      </c>
      <c r="CB26" s="74">
        <f t="shared" si="7"/>
        <v>0</v>
      </c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  <c r="IW26" s="75"/>
      <c r="IX26" s="75"/>
      <c r="IY26" s="75"/>
      <c r="IZ26" s="75"/>
      <c r="JA26" s="75"/>
      <c r="JB26" s="75"/>
      <c r="JC26" s="75"/>
      <c r="JD26" s="75"/>
      <c r="JE26" s="75"/>
      <c r="JF26" s="75"/>
      <c r="JG26" s="75"/>
      <c r="JH26" s="75"/>
      <c r="JI26" s="75"/>
      <c r="JJ26" s="75"/>
      <c r="JK26" s="75"/>
      <c r="JL26" s="75"/>
      <c r="JM26" s="75"/>
      <c r="JN26" s="75"/>
      <c r="JO26" s="75"/>
      <c r="JP26" s="75"/>
      <c r="JQ26" s="75"/>
      <c r="JR26" s="75"/>
      <c r="JS26" s="75"/>
      <c r="JT26" s="75"/>
      <c r="JU26" s="75"/>
      <c r="JV26" s="75"/>
      <c r="JW26" s="75"/>
      <c r="JX26" s="75"/>
      <c r="JY26" s="75"/>
      <c r="JZ26" s="75"/>
      <c r="KA26" s="75"/>
      <c r="KB26" s="75"/>
      <c r="KC26" s="75"/>
      <c r="KD26" s="75"/>
      <c r="KE26" s="75"/>
      <c r="KF26" s="75"/>
      <c r="KG26" s="75"/>
      <c r="KH26" s="75"/>
      <c r="KI26" s="75"/>
      <c r="KJ26" s="75"/>
      <c r="KK26" s="75"/>
      <c r="KL26" s="75"/>
      <c r="KM26" s="75"/>
      <c r="KN26" s="75"/>
      <c r="KO26" s="75"/>
      <c r="KP26" s="75"/>
      <c r="KQ26" s="75"/>
      <c r="KR26" s="75"/>
      <c r="KS26" s="75"/>
      <c r="KT26" s="75"/>
      <c r="KU26" s="75"/>
      <c r="KV26" s="75"/>
      <c r="KW26" s="75"/>
      <c r="KX26" s="75"/>
      <c r="KY26" s="75"/>
      <c r="KZ26" s="75"/>
      <c r="LA26" s="75"/>
      <c r="LB26" s="75"/>
      <c r="LC26" s="75"/>
      <c r="LD26" s="75"/>
      <c r="LE26" s="75"/>
      <c r="LF26" s="75"/>
      <c r="LG26" s="75"/>
      <c r="LH26" s="75"/>
      <c r="LI26" s="75"/>
      <c r="LJ26" s="75"/>
      <c r="LK26" s="75"/>
      <c r="LL26" s="75"/>
      <c r="LM26" s="75"/>
      <c r="LN26" s="75"/>
      <c r="LO26" s="75"/>
      <c r="LP26" s="75"/>
      <c r="LQ26" s="75"/>
      <c r="LR26" s="75"/>
      <c r="LS26" s="75"/>
      <c r="LT26" s="75"/>
      <c r="LU26" s="75"/>
      <c r="LV26" s="75"/>
      <c r="LW26" s="75"/>
      <c r="LX26" s="75"/>
      <c r="LY26" s="75"/>
      <c r="LZ26" s="75"/>
      <c r="MA26" s="75"/>
      <c r="MB26" s="75"/>
      <c r="MC26" s="75"/>
      <c r="MD26" s="75"/>
      <c r="ME26" s="75"/>
      <c r="MF26" s="75"/>
      <c r="MG26" s="75"/>
      <c r="MH26" s="75"/>
      <c r="MI26" s="75"/>
      <c r="MJ26" s="75"/>
      <c r="MK26" s="75"/>
      <c r="ML26" s="75"/>
      <c r="MM26" s="75"/>
      <c r="MN26" s="75"/>
      <c r="MO26" s="75"/>
      <c r="MP26" s="75"/>
      <c r="MQ26" s="75"/>
      <c r="MR26" s="75"/>
      <c r="MS26" s="75"/>
      <c r="MT26" s="75"/>
      <c r="MU26" s="75"/>
      <c r="MV26" s="75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75"/>
      <c r="PA26" s="75"/>
      <c r="PB26" s="75"/>
      <c r="PC26" s="75"/>
      <c r="PD26" s="75"/>
      <c r="PE26" s="75"/>
      <c r="PF26" s="75"/>
      <c r="PG26" s="75"/>
      <c r="PH26" s="75"/>
      <c r="PI26" s="75"/>
      <c r="PJ26" s="75"/>
      <c r="PK26" s="75"/>
      <c r="PL26" s="75"/>
      <c r="PM26" s="75"/>
      <c r="PN26" s="75"/>
      <c r="PO26" s="75"/>
      <c r="PP26" s="75"/>
      <c r="PQ26" s="75"/>
      <c r="PR26" s="75"/>
      <c r="PS26" s="75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75"/>
      <c r="QQ26" s="75"/>
      <c r="QR26" s="75"/>
      <c r="QS26" s="75"/>
      <c r="QT26" s="75"/>
      <c r="QU26" s="75"/>
      <c r="QV26" s="75"/>
      <c r="QW26" s="75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75"/>
      <c r="TB26" s="75"/>
      <c r="TC26" s="75"/>
      <c r="TD26" s="75"/>
      <c r="TE26" s="75"/>
      <c r="TF26" s="75"/>
      <c r="TG26" s="75"/>
      <c r="TH26" s="75"/>
      <c r="TI26" s="75"/>
      <c r="TJ26" s="75"/>
      <c r="TK26" s="75"/>
      <c r="TL26" s="75"/>
      <c r="TM26" s="75"/>
      <c r="TN26" s="75"/>
      <c r="TO26" s="75"/>
      <c r="TP26" s="75"/>
      <c r="TQ26" s="75"/>
      <c r="TR26" s="75"/>
      <c r="TS26" s="75"/>
      <c r="TT26" s="75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75"/>
      <c r="UR26" s="75"/>
      <c r="US26" s="75"/>
      <c r="UT26" s="75"/>
      <c r="UU26" s="75"/>
      <c r="UV26" s="75"/>
      <c r="UW26" s="75"/>
      <c r="UX26" s="75"/>
      <c r="UY26" s="75"/>
      <c r="UZ26" s="75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75"/>
      <c r="VW26" s="75"/>
      <c r="VX26" s="75"/>
      <c r="VY26" s="75"/>
      <c r="VZ26" s="75"/>
      <c r="WA26" s="75"/>
      <c r="WB26" s="75"/>
      <c r="WC26" s="75"/>
      <c r="WD26" s="75"/>
      <c r="WE26" s="75"/>
      <c r="WF26" s="75"/>
      <c r="WG26" s="75"/>
      <c r="WH26" s="75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75"/>
      <c r="XB26" s="75"/>
      <c r="XC26" s="75"/>
      <c r="XD26" s="75"/>
      <c r="XE26" s="75"/>
      <c r="XF26" s="75"/>
      <c r="XG26" s="75"/>
      <c r="XH26" s="75"/>
      <c r="XI26" s="75"/>
      <c r="XJ26" s="75"/>
      <c r="XK26" s="75"/>
      <c r="XL26" s="75"/>
      <c r="XM26" s="75"/>
      <c r="XN26" s="75"/>
      <c r="XO26" s="75"/>
      <c r="XP26" s="75"/>
      <c r="XQ26" s="75"/>
      <c r="XR26" s="75"/>
      <c r="XS26" s="75"/>
      <c r="XT26" s="75"/>
      <c r="XU26" s="75"/>
      <c r="XV26" s="75"/>
      <c r="XW26" s="75"/>
      <c r="XX26" s="75"/>
      <c r="XY26" s="75"/>
      <c r="XZ26" s="75"/>
      <c r="YA26" s="75"/>
      <c r="YB26" s="75"/>
      <c r="YC26" s="75"/>
      <c r="YD26" s="75"/>
      <c r="YE26" s="75"/>
      <c r="YF26" s="75"/>
      <c r="YG26" s="75"/>
      <c r="YH26" s="75"/>
      <c r="YI26" s="75"/>
      <c r="YJ26" s="75"/>
      <c r="YK26" s="75"/>
      <c r="YL26" s="75"/>
      <c r="YM26" s="75"/>
      <c r="YN26" s="75"/>
      <c r="YO26" s="75"/>
      <c r="YP26" s="75"/>
      <c r="YQ26" s="75"/>
      <c r="YR26" s="75"/>
      <c r="YS26" s="75"/>
      <c r="YT26" s="75"/>
      <c r="YU26" s="75"/>
      <c r="YV26" s="75"/>
      <c r="YW26" s="75"/>
      <c r="YX26" s="75"/>
      <c r="YY26" s="75"/>
      <c r="YZ26" s="75"/>
      <c r="ZA26" s="75"/>
      <c r="ZB26" s="75"/>
      <c r="ZC26" s="75"/>
      <c r="ZD26" s="75"/>
      <c r="ZE26" s="75"/>
      <c r="ZF26" s="75"/>
      <c r="ZG26" s="75"/>
      <c r="ZH26" s="75"/>
      <c r="ZI26" s="75"/>
      <c r="ZJ26" s="75"/>
      <c r="ZK26" s="75"/>
      <c r="ZL26" s="75"/>
      <c r="ZM26" s="75"/>
      <c r="ZN26" s="75"/>
      <c r="ZO26" s="75"/>
      <c r="ZP26" s="75"/>
      <c r="ZQ26" s="75"/>
      <c r="ZR26" s="75"/>
      <c r="ZS26" s="75"/>
      <c r="ZT26" s="75"/>
      <c r="ZU26" s="75"/>
      <c r="ZV26" s="75"/>
      <c r="ZW26" s="75"/>
      <c r="ZX26" s="75"/>
      <c r="ZY26" s="75"/>
      <c r="ZZ26" s="75"/>
      <c r="AAA26" s="75"/>
      <c r="AAB26" s="75"/>
      <c r="AAC26" s="75"/>
      <c r="AAD26" s="75"/>
      <c r="AAE26" s="75"/>
      <c r="AAF26" s="75"/>
      <c r="AAG26" s="75"/>
      <c r="AAH26" s="75"/>
      <c r="AAI26" s="75"/>
      <c r="AAJ26" s="75"/>
      <c r="AAK26" s="75"/>
      <c r="AAL26" s="75"/>
      <c r="AAM26" s="75"/>
      <c r="AAN26" s="75"/>
      <c r="AAO26" s="75"/>
      <c r="AAP26" s="75"/>
      <c r="AAQ26" s="75"/>
      <c r="AAR26" s="75"/>
      <c r="AAS26" s="75"/>
      <c r="AAT26" s="75"/>
      <c r="AAU26" s="75"/>
      <c r="AAV26" s="75"/>
      <c r="AAW26" s="75"/>
      <c r="AAX26" s="75"/>
      <c r="AAY26" s="75"/>
      <c r="AAZ26" s="75"/>
      <c r="ABA26" s="75"/>
      <c r="ABB26" s="75"/>
      <c r="ABC26" s="75"/>
      <c r="ABD26" s="75"/>
      <c r="ABE26" s="75"/>
      <c r="ABF26" s="75"/>
      <c r="ABG26" s="75"/>
      <c r="ABH26" s="75"/>
      <c r="ABI26" s="75"/>
      <c r="ABJ26" s="75"/>
      <c r="ABK26" s="75"/>
      <c r="ABL26" s="75"/>
      <c r="ABM26" s="75"/>
      <c r="ABN26" s="75"/>
      <c r="ABO26" s="75"/>
      <c r="ABP26" s="75"/>
      <c r="ABQ26" s="75"/>
      <c r="ABR26" s="75"/>
      <c r="ABS26" s="75"/>
      <c r="ABT26" s="75"/>
      <c r="ABU26" s="75"/>
      <c r="ABV26" s="75"/>
      <c r="ABW26" s="75"/>
      <c r="ABX26" s="75"/>
      <c r="ABY26" s="75"/>
      <c r="ABZ26" s="75"/>
      <c r="ACA26" s="75"/>
      <c r="ACB26" s="75"/>
      <c r="ACC26" s="75"/>
      <c r="ACD26" s="75"/>
      <c r="ACE26" s="75"/>
      <c r="ACF26" s="75"/>
      <c r="ACG26" s="75"/>
      <c r="ACH26" s="75"/>
      <c r="ACI26" s="75"/>
      <c r="ACJ26" s="75"/>
      <c r="ACK26" s="75"/>
      <c r="ACL26" s="75"/>
      <c r="ACM26" s="75"/>
      <c r="ACN26" s="75"/>
      <c r="ACO26" s="75"/>
      <c r="ACP26" s="75"/>
      <c r="ACQ26" s="75"/>
      <c r="ACR26" s="75"/>
      <c r="ACS26" s="75"/>
      <c r="ACT26" s="75"/>
      <c r="ACU26" s="75"/>
      <c r="ACV26" s="75"/>
      <c r="ACW26" s="75"/>
      <c r="ACX26" s="75"/>
      <c r="ACY26" s="75"/>
      <c r="ACZ26" s="75"/>
      <c r="ADA26" s="75"/>
      <c r="ADB26" s="75"/>
      <c r="ADC26" s="75"/>
      <c r="ADD26" s="75"/>
      <c r="ADE26" s="75"/>
      <c r="ADF26" s="75"/>
      <c r="ADG26" s="75"/>
      <c r="ADH26" s="75"/>
      <c r="ADI26" s="75"/>
      <c r="ADJ26" s="75"/>
      <c r="ADK26" s="75"/>
      <c r="ADL26" s="75"/>
      <c r="ADM26" s="75"/>
      <c r="ADN26" s="75"/>
      <c r="ADO26" s="75"/>
      <c r="ADP26" s="75"/>
      <c r="ADQ26" s="75"/>
      <c r="ADR26" s="75"/>
      <c r="ADS26" s="75"/>
      <c r="ADT26" s="75"/>
      <c r="ADU26" s="75"/>
      <c r="ADV26" s="75"/>
      <c r="ADW26" s="75"/>
      <c r="ADX26" s="75"/>
      <c r="ADY26" s="75"/>
      <c r="ADZ26" s="75"/>
      <c r="AEA26" s="75"/>
      <c r="AEB26" s="75"/>
      <c r="AEC26" s="75"/>
      <c r="AED26" s="75"/>
      <c r="AEE26" s="75"/>
      <c r="AEF26" s="75"/>
      <c r="AEG26" s="75"/>
      <c r="AEH26" s="75"/>
      <c r="AEI26" s="75"/>
      <c r="AEJ26" s="75"/>
      <c r="AEK26" s="75"/>
      <c r="AEL26" s="75"/>
      <c r="AEM26" s="75"/>
      <c r="AEN26" s="75"/>
      <c r="AEO26" s="75"/>
      <c r="AEP26" s="75"/>
      <c r="AEQ26" s="75"/>
      <c r="AER26" s="75"/>
      <c r="AES26" s="75"/>
      <c r="AET26" s="75"/>
      <c r="AEU26" s="75"/>
      <c r="AEV26" s="75"/>
      <c r="AEW26" s="75"/>
      <c r="AEX26" s="75"/>
      <c r="AEY26" s="75"/>
      <c r="AEZ26" s="75"/>
      <c r="AFA26" s="75"/>
      <c r="AFB26" s="75"/>
      <c r="AFC26" s="75"/>
      <c r="AFD26" s="75"/>
      <c r="AFE26" s="75"/>
      <c r="AFF26" s="75"/>
      <c r="AFG26" s="75"/>
      <c r="AFH26" s="75"/>
      <c r="AFI26" s="75"/>
      <c r="AFJ26" s="75"/>
      <c r="AFK26" s="75"/>
      <c r="AFL26" s="75"/>
      <c r="AFM26" s="75"/>
      <c r="AFN26" s="75"/>
      <c r="AFO26" s="75"/>
      <c r="AFP26" s="75"/>
      <c r="AFQ26" s="75"/>
      <c r="AFR26" s="75"/>
      <c r="AFS26" s="75"/>
      <c r="AFT26" s="75"/>
      <c r="AFU26" s="75"/>
      <c r="AFV26" s="75"/>
      <c r="AFW26" s="75"/>
      <c r="AFX26" s="75"/>
      <c r="AFY26" s="75"/>
      <c r="AFZ26" s="75"/>
      <c r="AGA26" s="75"/>
      <c r="AGB26" s="75"/>
      <c r="AGC26" s="75"/>
      <c r="AGD26" s="75"/>
      <c r="AGE26" s="75"/>
    </row>
    <row r="27" spans="1:1139" s="80" customFormat="1">
      <c r="A27" s="62"/>
      <c r="B27" s="76">
        <v>45183</v>
      </c>
      <c r="C27" s="77">
        <f t="shared" si="8"/>
        <v>5</v>
      </c>
      <c r="D27" s="25">
        <v>12</v>
      </c>
      <c r="E27" s="78">
        <f>IF(B27=CONFIGURAÇÃO!$B$18,0,IF(B27=CONFIGURAÇÃO!$B$19,0,IF($C27=1,0,IF($C27=7,0,IF($D27&gt;8,8,$D27)))))</f>
        <v>8</v>
      </c>
      <c r="F27" s="78">
        <f>IF(B27=CONFIGURAÇÃO!$B$18,0,IF(B27=CONFIGURAÇÃO!$B$19,0,IF($C27=1,0,IF($C27=7,0,IF($D27&gt;8,$D27-$E27,0)))))</f>
        <v>4</v>
      </c>
      <c r="G27" s="78">
        <f>IF(B27=CONFIGURAÇÃO!$B$18,0,IF(B27=CONFIGURAÇÃO!$B$19,0,IF(C27=7,D27,0)))</f>
        <v>0</v>
      </c>
      <c r="H27" s="78">
        <f>IF(B27=CONFIGURAÇÃO!$B$18,0,IF(B27=CONFIGURAÇÃO!$B$19,0,IF(C27=1,D27,0)))</f>
        <v>0</v>
      </c>
      <c r="I27" s="78">
        <f>IF(B27=CONFIGURAÇÃO!$B$18,'BANCO DADOS '!D27,IF(B27=CONFIGURAÇÃO!$B$19,'BANCO DADOS '!D27,0))</f>
        <v>0</v>
      </c>
      <c r="J27" s="79">
        <f t="shared" si="22"/>
        <v>353.6</v>
      </c>
      <c r="K27" s="62"/>
      <c r="L27" s="76">
        <v>45183</v>
      </c>
      <c r="M27" s="77">
        <f t="shared" si="9"/>
        <v>5</v>
      </c>
      <c r="N27" s="25">
        <v>6</v>
      </c>
      <c r="O27" s="78">
        <f>IF(L27=CONFIGURAÇÃO!$B$18,0,IF(L27=CONFIGURAÇÃO!$B$19,0,IF($M27=1,0,IF($M27=7,0,IF($N27&gt;8,8,$N27)))))</f>
        <v>6</v>
      </c>
      <c r="P27" s="78">
        <f>IF(L27=CONFIGURAÇÃO!$B$18,0,IF(L27=CONFIGURAÇÃO!$B$19,0,IF($M27=1,0,IF($M27=7,0,IF($N27&gt;8,$N27-$O27,0)))))</f>
        <v>0</v>
      </c>
      <c r="Q27" s="78">
        <f>IF(L27=CONFIGURAÇÃO!$B$18,0,IF(L27=CONFIGURAÇÃO!$B$19,0,IF(M27=7,N27,0)))</f>
        <v>0</v>
      </c>
      <c r="R27" s="78">
        <f>IF(L27=CONFIGURAÇÃO!$B$18,0,IF(L27=CONFIGURAÇÃO!$B$19,0,IF(M27=1,N27,0)))</f>
        <v>0</v>
      </c>
      <c r="S27" s="78">
        <f>IF(L27=CONFIGURAÇÃO!$B$18,'BANCO DADOS '!N27,IF(L27=CONFIGURAÇÃO!$B$19,'BANCO DADOS '!N27,0))</f>
        <v>0</v>
      </c>
      <c r="T27" s="79">
        <f t="shared" si="10"/>
        <v>167.39999999999998</v>
      </c>
      <c r="U27" s="62"/>
      <c r="V27" s="76">
        <v>45183</v>
      </c>
      <c r="W27" s="77">
        <f t="shared" si="11"/>
        <v>5</v>
      </c>
      <c r="X27" s="25">
        <v>10</v>
      </c>
      <c r="Y27" s="78">
        <f>IF(V27=CONFIGURAÇÃO!$B$18,0,IF(V27=CONFIGURAÇÃO!$B$19,0,IF(W$14=1,0,IF($X27=7,0,IF($X27&gt;8,8,$X27)))))</f>
        <v>8</v>
      </c>
      <c r="Z27" s="78">
        <f>IF(V27=CONFIGURAÇÃO!$B$18,0,IF(V27=CONFIGURAÇÃO!$B$19,0,IF($C27=1,0,IF($W27=7,0,IF($X27&gt;8,$X27-$Y27,0)))))</f>
        <v>2</v>
      </c>
      <c r="AA27" s="78">
        <f>IF(V27=CONFIGURAÇÃO!$B$18,0,IF(V27=CONFIGURAÇÃO!$B$19,0,IF(W27=7,X27,0)))</f>
        <v>0</v>
      </c>
      <c r="AB27" s="78">
        <f>IF(V27=CONFIGURAÇÃO!$B$18,0,IF(V27=CONFIGURAÇÃO!$B$19,0,IF(W27=1,X27,0)))</f>
        <v>0</v>
      </c>
      <c r="AC27" s="78">
        <f>IF(V27=CONFIGURAÇÃO!$B$18,'BANCO DADOS '!X27,IF(V27=CONFIGURAÇÃO!$B$19,'BANCO DADOS '!X27,0))</f>
        <v>0</v>
      </c>
      <c r="AD27" s="79">
        <f t="shared" si="12"/>
        <v>288.39999999999998</v>
      </c>
      <c r="AE27" s="62"/>
      <c r="AF27" s="76">
        <v>45183</v>
      </c>
      <c r="AG27" s="77">
        <f t="shared" si="13"/>
        <v>5</v>
      </c>
      <c r="AH27" s="25">
        <v>8</v>
      </c>
      <c r="AI27" s="78">
        <f>IF(AF27=CONFIGURAÇÃO!$B$18,0,IF(AF27=CONFIGURAÇÃO!$B$19,0,IF($AG27=1,0,IF($AG27=7,0,IF($AH27&gt;8,8,$AH27)))))</f>
        <v>8</v>
      </c>
      <c r="AJ27" s="78">
        <f>IF(AF27=CONFIGURAÇÃO!$B$18,0,IF(AF27=CONFIGURAÇÃO!$B$19,0,IF($AG27=1,0,IF($AG27=7,0,IF($AH27&gt;8,$AH27-$AI27,0)))))</f>
        <v>0</v>
      </c>
      <c r="AK27" s="78">
        <f>IF(AF27=CONFIGURAÇÃO!$B$18,0,IF(AF27=CONFIGURAÇÃO!$B$19,0,IF(AG27=7,AH27,0)))</f>
        <v>0</v>
      </c>
      <c r="AL27" s="78">
        <f>IF(AF27=CONFIGURAÇÃO!$B$18,0,IF(AF27=CONFIGURAÇÃO!$B$19,0,IF(AG27=1,AH27,0)))</f>
        <v>0</v>
      </c>
      <c r="AM27" s="78">
        <f>IF(AF27=CONFIGURAÇÃO!$B$18,'BANCO DADOS '!AH27,IF(AF27=CONFIGURAÇÃO!$B$19,'BANCO DADOS '!AH27,0))</f>
        <v>0</v>
      </c>
      <c r="AN27" s="79">
        <f t="shared" si="14"/>
        <v>223.2</v>
      </c>
      <c r="AO27" s="62"/>
      <c r="AP27" s="76">
        <v>45183</v>
      </c>
      <c r="AQ27" s="77">
        <f t="shared" si="15"/>
        <v>5</v>
      </c>
      <c r="AR27" s="25">
        <v>9</v>
      </c>
      <c r="AS27" s="78">
        <f>IF(AP27=CONFIGURAÇÃO!$B$18,0,IF(AP27=CONFIGURAÇÃO!$B$19,0,IF($AQ27=1,0,IF($AQ27=7,0,IF($AR27&gt;8,8,$AR27)))))</f>
        <v>8</v>
      </c>
      <c r="AT27" s="78">
        <f>IF(AP27=CONFIGURAÇÃO!$B$18,0,IF(AP27=CONFIGURAÇÃO!$B$19,0,IF($AQ27=1,0,IF($AQ27=7,0,IF($AR27&gt;8,$AR27-$AS27,0)))))</f>
        <v>1</v>
      </c>
      <c r="AU27" s="78">
        <f>IF(AP27=CONFIGURAÇÃO!$B$18,0,IF(AP27=CONFIGURAÇÃO!$B$19,0,IF(AQ27=7,AR27,0)))</f>
        <v>0</v>
      </c>
      <c r="AV27" s="78">
        <f>IF(AP27=CONFIGURAÇÃO!$B$18,0,IF(AP27=CONFIGURAÇÃO!$B$19,0,IF(AQ27=1,AR27,0)))</f>
        <v>0</v>
      </c>
      <c r="AW27" s="78">
        <f>IF(AP27=CONFIGURAÇÃO!$B$18,'BANCO DADOS '!AR27,IF(AP27=CONFIGURAÇÃO!$B$19,'BANCO DADOS '!AR27,0))</f>
        <v>0</v>
      </c>
      <c r="AX27" s="79">
        <f t="shared" si="16"/>
        <v>255.79999999999998</v>
      </c>
      <c r="AY27" s="62"/>
      <c r="AZ27" s="76">
        <v>45183</v>
      </c>
      <c r="BA27" s="77">
        <f t="shared" si="17"/>
        <v>5</v>
      </c>
      <c r="BB27" s="25">
        <v>5</v>
      </c>
      <c r="BC27" s="78">
        <f>IF(AZ27=CONFIGURAÇÃO!$B$18,0,IF(AZ27=CONFIGURAÇÃO!$B$19,0,IF($BA27=1,0,IF($BA27=7,0,IF($BB27&gt;8,8,BB27)))))</f>
        <v>5</v>
      </c>
      <c r="BD27" s="78">
        <f>IF(AZ27=CONFIGURAÇÃO!$B$18,0,IF(AZ27=CONFIGURAÇÃO!$B$19,0,IF($BA27=1,0,IF($BA27=7,0,IF($BB27&gt;8,$BB27-$BC27,0)))))</f>
        <v>0</v>
      </c>
      <c r="BE27" s="78">
        <f>IF(AZ27=CONFIGURAÇÃO!$B$18,0,IF(AZ27=CONFIGURAÇÃO!$B$19,0,IF(BA27=7,BB27,0)))</f>
        <v>0</v>
      </c>
      <c r="BF27" s="78">
        <f>IF(AZ27=CONFIGURAÇÃO!$B$18,0,IF(AZ27=CONFIGURAÇÃO!$B$19,0,IF(BA27=1,BB27,0)))</f>
        <v>0</v>
      </c>
      <c r="BG27" s="78">
        <f>IF(AZ27=CONFIGURAÇÃO!$B$18,'BANCO DADOS '!BB27,IF(AZ27=CONFIGURAÇÃO!$B$19,'BANCO DADOS '!BB27,0))</f>
        <v>0</v>
      </c>
      <c r="BH27" s="79">
        <f t="shared" si="18"/>
        <v>139.5</v>
      </c>
      <c r="BI27" s="62"/>
      <c r="BJ27" s="76">
        <v>45183</v>
      </c>
      <c r="BK27" s="77">
        <f t="shared" si="19"/>
        <v>5</v>
      </c>
      <c r="BL27" s="25">
        <v>12</v>
      </c>
      <c r="BM27" s="78">
        <f>IF(BJ27=CONFIGURAÇÃO!$B$18,0,IF(BJ27=CONFIGURAÇÃO!$B$19,0,IF($BK27=1,0,IF($BK27=7,0,IF($BL27&gt;8,8,$BL27)))))</f>
        <v>8</v>
      </c>
      <c r="BN27" s="78">
        <f>IF(BJ27=CONFIGURAÇÃO!$B$18,0,IF(BJ27=CONFIGURAÇÃO!$B$19,0,IF($BK27=1,0,IF($BK27=7,0,IF($BL27&gt;8,$BL27-$BM27,0)))))</f>
        <v>4</v>
      </c>
      <c r="BO27" s="78">
        <f>IF(BJ27=CONFIGURAÇÃO!$B$18,0,IF(BJ27=CONFIGURAÇÃO!$B$19,0,IF(BK27=7,BL27,0)))</f>
        <v>0</v>
      </c>
      <c r="BP27" s="78">
        <f>IF(BJ27=CONFIGURAÇÃO!$B$18,0,IF(BJ27=CONFIGURAÇÃO!$B$19,0,IF(BK27=1,BL27,0)))</f>
        <v>0</v>
      </c>
      <c r="BQ27" s="78">
        <f>IF(BJ27=CONFIGURAÇÃO!$B$18,'BANCO DADOS '!BL27,IF(BJ27=CONFIGURAÇÃO!$B$19,'BANCO DADOS '!BL27,0))</f>
        <v>0</v>
      </c>
      <c r="BR27" s="79">
        <f t="shared" si="20"/>
        <v>353.6</v>
      </c>
      <c r="BS27" s="62"/>
      <c r="BT27" s="76">
        <v>45183</v>
      </c>
      <c r="BU27" s="77">
        <f t="shared" si="21"/>
        <v>5</v>
      </c>
      <c r="BV27" s="25">
        <v>0</v>
      </c>
      <c r="BW27" s="78">
        <f>IF(BT27=CONFIGURAÇÃO!$B$18,0,IF(BT27=CONFIGURAÇÃO!$BV$19,0,IF($BU27=1,0,IF($BU27=7,0,IF($BV27&gt;8,8,$BV27)))))</f>
        <v>0</v>
      </c>
      <c r="BX27" s="78">
        <f>IF(BT27=CONFIGURAÇÃO!$B$18,0,IF(BT27=CONFIGURAÇÃO!$B$19,0,IF($BU27=1,0,IF($BU27=7,0,IF($BV27&gt;8,$BV27-$BM27,0)))))</f>
        <v>0</v>
      </c>
      <c r="BY27" s="78">
        <f>IF(BT27=CONFIGURAÇÃO!$B$18,0,IF(BT27=CONFIGURAÇÃO!$B$19,0,IF(BU27=7,BV27,0)))</f>
        <v>0</v>
      </c>
      <c r="BZ27" s="78">
        <f>IF(BT27=CONFIGURAÇÃO!$B$18,0,IF(BT27=CONFIGURAÇÃO!$B$19,0,IF(BU27=1,BV27,0)))</f>
        <v>0</v>
      </c>
      <c r="CA27" s="78">
        <f>IF(BT27=CONFIGURAÇÃO!$B$18,'BANCO DADOS '!BV27,IF(BT27=CONFIGURAÇÃO!$B$19,'BANCO DADOS '!BV27,0))</f>
        <v>0</v>
      </c>
      <c r="CB27" s="79">
        <f t="shared" si="7"/>
        <v>0</v>
      </c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  <c r="GM27" s="75"/>
      <c r="GN27" s="75"/>
      <c r="GO27" s="75"/>
      <c r="GP27" s="75"/>
      <c r="GQ27" s="75"/>
      <c r="GR27" s="75"/>
      <c r="GS27" s="75"/>
      <c r="GT27" s="75"/>
      <c r="GU27" s="75"/>
      <c r="GV27" s="75"/>
      <c r="GW27" s="75"/>
      <c r="GX27" s="75"/>
      <c r="GY27" s="75"/>
      <c r="GZ27" s="75"/>
      <c r="HA27" s="75"/>
      <c r="HB27" s="75"/>
      <c r="HC27" s="75"/>
      <c r="HD27" s="75"/>
      <c r="HE27" s="75"/>
      <c r="HF27" s="75"/>
      <c r="HG27" s="75"/>
      <c r="HH27" s="75"/>
      <c r="HI27" s="75"/>
      <c r="HJ27" s="75"/>
      <c r="HK27" s="75"/>
      <c r="HL27" s="75"/>
      <c r="HM27" s="75"/>
      <c r="HN27" s="75"/>
      <c r="HO27" s="75"/>
      <c r="HP27" s="75"/>
      <c r="HQ27" s="75"/>
      <c r="HR27" s="75"/>
      <c r="HS27" s="75"/>
      <c r="HT27" s="75"/>
      <c r="HU27" s="75"/>
      <c r="HV27" s="75"/>
      <c r="HW27" s="75"/>
      <c r="HX27" s="75"/>
      <c r="HY27" s="75"/>
      <c r="HZ27" s="75"/>
      <c r="IA27" s="75"/>
      <c r="IB27" s="75"/>
      <c r="IC27" s="75"/>
      <c r="ID27" s="75"/>
      <c r="IE27" s="75"/>
      <c r="IF27" s="75"/>
      <c r="IG27" s="75"/>
      <c r="IH27" s="75"/>
      <c r="II27" s="75"/>
      <c r="IJ27" s="75"/>
      <c r="IK27" s="75"/>
      <c r="IL27" s="75"/>
      <c r="IM27" s="75"/>
      <c r="IN27" s="75"/>
      <c r="IO27" s="75"/>
      <c r="IP27" s="75"/>
      <c r="IQ27" s="75"/>
      <c r="IR27" s="75"/>
      <c r="IS27" s="75"/>
      <c r="IT27" s="75"/>
      <c r="IU27" s="75"/>
      <c r="IV27" s="75"/>
      <c r="IW27" s="75"/>
      <c r="IX27" s="75"/>
      <c r="IY27" s="75"/>
      <c r="IZ27" s="75"/>
      <c r="JA27" s="75"/>
      <c r="JB27" s="75"/>
      <c r="JC27" s="75"/>
      <c r="JD27" s="75"/>
      <c r="JE27" s="75"/>
      <c r="JF27" s="75"/>
      <c r="JG27" s="75"/>
      <c r="JH27" s="75"/>
      <c r="JI27" s="75"/>
      <c r="JJ27" s="75"/>
      <c r="JK27" s="75"/>
      <c r="JL27" s="75"/>
      <c r="JM27" s="75"/>
      <c r="JN27" s="75"/>
      <c r="JO27" s="75"/>
      <c r="JP27" s="75"/>
      <c r="JQ27" s="75"/>
      <c r="JR27" s="75"/>
      <c r="JS27" s="75"/>
      <c r="JT27" s="75"/>
      <c r="JU27" s="75"/>
      <c r="JV27" s="75"/>
      <c r="JW27" s="75"/>
      <c r="JX27" s="75"/>
      <c r="JY27" s="75"/>
      <c r="JZ27" s="75"/>
      <c r="KA27" s="75"/>
      <c r="KB27" s="75"/>
      <c r="KC27" s="75"/>
      <c r="KD27" s="75"/>
      <c r="KE27" s="75"/>
      <c r="KF27" s="75"/>
      <c r="KG27" s="75"/>
      <c r="KH27" s="75"/>
      <c r="KI27" s="75"/>
      <c r="KJ27" s="75"/>
      <c r="KK27" s="75"/>
      <c r="KL27" s="75"/>
      <c r="KM27" s="75"/>
      <c r="KN27" s="75"/>
      <c r="KO27" s="75"/>
      <c r="KP27" s="75"/>
      <c r="KQ27" s="75"/>
      <c r="KR27" s="75"/>
      <c r="KS27" s="75"/>
      <c r="KT27" s="75"/>
      <c r="KU27" s="75"/>
      <c r="KV27" s="75"/>
      <c r="KW27" s="75"/>
      <c r="KX27" s="75"/>
      <c r="KY27" s="75"/>
      <c r="KZ27" s="75"/>
      <c r="LA27" s="75"/>
      <c r="LB27" s="75"/>
      <c r="LC27" s="75"/>
      <c r="LD27" s="75"/>
      <c r="LE27" s="75"/>
      <c r="LF27" s="75"/>
      <c r="LG27" s="75"/>
      <c r="LH27" s="75"/>
      <c r="LI27" s="75"/>
      <c r="LJ27" s="75"/>
      <c r="LK27" s="75"/>
      <c r="LL27" s="75"/>
      <c r="LM27" s="75"/>
      <c r="LN27" s="75"/>
      <c r="LO27" s="75"/>
      <c r="LP27" s="75"/>
      <c r="LQ27" s="75"/>
      <c r="LR27" s="75"/>
      <c r="LS27" s="75"/>
      <c r="LT27" s="75"/>
      <c r="LU27" s="75"/>
      <c r="LV27" s="75"/>
      <c r="LW27" s="75"/>
      <c r="LX27" s="75"/>
      <c r="LY27" s="75"/>
      <c r="LZ27" s="75"/>
      <c r="MA27" s="75"/>
      <c r="MB27" s="75"/>
      <c r="MC27" s="75"/>
      <c r="MD27" s="75"/>
      <c r="ME27" s="75"/>
      <c r="MF27" s="75"/>
      <c r="MG27" s="75"/>
      <c r="MH27" s="75"/>
      <c r="MI27" s="75"/>
      <c r="MJ27" s="75"/>
      <c r="MK27" s="75"/>
      <c r="ML27" s="75"/>
      <c r="MM27" s="75"/>
      <c r="MN27" s="75"/>
      <c r="MO27" s="75"/>
      <c r="MP27" s="75"/>
      <c r="MQ27" s="75"/>
      <c r="MR27" s="75"/>
      <c r="MS27" s="75"/>
      <c r="MT27" s="75"/>
      <c r="MU27" s="75"/>
      <c r="MV27" s="75"/>
      <c r="MW27" s="75"/>
      <c r="MX27" s="75"/>
      <c r="MY27" s="75"/>
      <c r="MZ27" s="75"/>
      <c r="NA27" s="75"/>
      <c r="NB27" s="75"/>
      <c r="NC27" s="75"/>
      <c r="ND27" s="75"/>
      <c r="NE27" s="75"/>
      <c r="NF27" s="75"/>
      <c r="NG27" s="75"/>
      <c r="NH27" s="75"/>
      <c r="NI27" s="75"/>
      <c r="NJ27" s="75"/>
      <c r="NK27" s="75"/>
      <c r="NL27" s="75"/>
      <c r="NM27" s="75"/>
      <c r="NN27" s="75"/>
      <c r="NO27" s="75"/>
      <c r="NP27" s="75"/>
      <c r="NQ27" s="75"/>
      <c r="NR27" s="75"/>
      <c r="NS27" s="75"/>
      <c r="NT27" s="75"/>
      <c r="NU27" s="75"/>
      <c r="NV27" s="75"/>
      <c r="NW27" s="75"/>
      <c r="NX27" s="75"/>
      <c r="NY27" s="75"/>
      <c r="NZ27" s="75"/>
      <c r="OA27" s="75"/>
      <c r="OB27" s="75"/>
      <c r="OC27" s="75"/>
      <c r="OD27" s="75"/>
      <c r="OE27" s="75"/>
      <c r="OF27" s="75"/>
      <c r="OG27" s="75"/>
      <c r="OH27" s="75"/>
      <c r="OI27" s="75"/>
      <c r="OJ27" s="75"/>
      <c r="OK27" s="75"/>
      <c r="OL27" s="75"/>
      <c r="OM27" s="75"/>
      <c r="ON27" s="75"/>
      <c r="OO27" s="75"/>
      <c r="OP27" s="75"/>
      <c r="OQ27" s="75"/>
      <c r="OR27" s="75"/>
      <c r="OS27" s="75"/>
      <c r="OT27" s="75"/>
      <c r="OU27" s="75"/>
      <c r="OV27" s="75"/>
      <c r="OW27" s="75"/>
      <c r="OX27" s="75"/>
      <c r="OY27" s="75"/>
      <c r="OZ27" s="75"/>
      <c r="PA27" s="75"/>
      <c r="PB27" s="75"/>
      <c r="PC27" s="75"/>
      <c r="PD27" s="75"/>
      <c r="PE27" s="75"/>
      <c r="PF27" s="75"/>
      <c r="PG27" s="75"/>
      <c r="PH27" s="75"/>
      <c r="PI27" s="75"/>
      <c r="PJ27" s="75"/>
      <c r="PK27" s="75"/>
      <c r="PL27" s="75"/>
      <c r="PM27" s="75"/>
      <c r="PN27" s="75"/>
      <c r="PO27" s="75"/>
      <c r="PP27" s="75"/>
      <c r="PQ27" s="75"/>
      <c r="PR27" s="75"/>
      <c r="PS27" s="75"/>
      <c r="PT27" s="75"/>
      <c r="PU27" s="75"/>
      <c r="PV27" s="75"/>
      <c r="PW27" s="75"/>
      <c r="PX27" s="75"/>
      <c r="PY27" s="75"/>
      <c r="PZ27" s="75"/>
      <c r="QA27" s="75"/>
      <c r="QB27" s="75"/>
      <c r="QC27" s="75"/>
      <c r="QD27" s="75"/>
      <c r="QE27" s="75"/>
      <c r="QF27" s="75"/>
      <c r="QG27" s="75"/>
      <c r="QH27" s="75"/>
      <c r="QI27" s="75"/>
      <c r="QJ27" s="75"/>
      <c r="QK27" s="75"/>
      <c r="QL27" s="75"/>
      <c r="QM27" s="75"/>
      <c r="QN27" s="75"/>
      <c r="QO27" s="75"/>
      <c r="QP27" s="75"/>
      <c r="QQ27" s="75"/>
      <c r="QR27" s="75"/>
      <c r="QS27" s="75"/>
      <c r="QT27" s="75"/>
      <c r="QU27" s="75"/>
      <c r="QV27" s="75"/>
      <c r="QW27" s="75"/>
      <c r="QX27" s="75"/>
      <c r="QY27" s="75"/>
      <c r="QZ27" s="75"/>
      <c r="RA27" s="75"/>
      <c r="RB27" s="75"/>
      <c r="RC27" s="75"/>
      <c r="RD27" s="75"/>
      <c r="RE27" s="75"/>
      <c r="RF27" s="75"/>
      <c r="RG27" s="75"/>
      <c r="RH27" s="75"/>
      <c r="RI27" s="75"/>
      <c r="RJ27" s="75"/>
      <c r="RK27" s="75"/>
      <c r="RL27" s="75"/>
      <c r="RM27" s="75"/>
      <c r="RN27" s="75"/>
      <c r="RO27" s="75"/>
      <c r="RP27" s="75"/>
      <c r="RQ27" s="75"/>
      <c r="RR27" s="75"/>
      <c r="RS27" s="75"/>
      <c r="RT27" s="75"/>
      <c r="RU27" s="75"/>
      <c r="RV27" s="75"/>
      <c r="RW27" s="75"/>
      <c r="RX27" s="75"/>
      <c r="RY27" s="75"/>
      <c r="RZ27" s="75"/>
      <c r="SA27" s="75"/>
      <c r="SB27" s="75"/>
      <c r="SC27" s="75"/>
      <c r="SD27" s="75"/>
      <c r="SE27" s="75"/>
      <c r="SF27" s="75"/>
      <c r="SG27" s="75"/>
      <c r="SH27" s="75"/>
      <c r="SI27" s="75"/>
      <c r="SJ27" s="75"/>
      <c r="SK27" s="75"/>
      <c r="SL27" s="75"/>
      <c r="SM27" s="75"/>
      <c r="SN27" s="75"/>
      <c r="SO27" s="75"/>
      <c r="SP27" s="75"/>
      <c r="SQ27" s="75"/>
      <c r="SR27" s="75"/>
      <c r="SS27" s="75"/>
      <c r="ST27" s="75"/>
      <c r="SU27" s="75"/>
      <c r="SV27" s="75"/>
      <c r="SW27" s="75"/>
      <c r="SX27" s="75"/>
      <c r="SY27" s="75"/>
      <c r="SZ27" s="75"/>
      <c r="TA27" s="75"/>
      <c r="TB27" s="75"/>
      <c r="TC27" s="75"/>
      <c r="TD27" s="75"/>
      <c r="TE27" s="75"/>
      <c r="TF27" s="75"/>
      <c r="TG27" s="75"/>
      <c r="TH27" s="75"/>
      <c r="TI27" s="75"/>
      <c r="TJ27" s="75"/>
      <c r="TK27" s="75"/>
      <c r="TL27" s="75"/>
      <c r="TM27" s="75"/>
      <c r="TN27" s="75"/>
      <c r="TO27" s="75"/>
      <c r="TP27" s="75"/>
      <c r="TQ27" s="75"/>
      <c r="TR27" s="75"/>
      <c r="TS27" s="75"/>
      <c r="TT27" s="75"/>
      <c r="TU27" s="75"/>
      <c r="TV27" s="75"/>
      <c r="TW27" s="75"/>
      <c r="TX27" s="75"/>
      <c r="TY27" s="75"/>
      <c r="TZ27" s="75"/>
      <c r="UA27" s="75"/>
      <c r="UB27" s="75"/>
      <c r="UC27" s="75"/>
      <c r="UD27" s="75"/>
      <c r="UE27" s="75"/>
      <c r="UF27" s="75"/>
      <c r="UG27" s="75"/>
      <c r="UH27" s="75"/>
      <c r="UI27" s="75"/>
      <c r="UJ27" s="75"/>
      <c r="UK27" s="75"/>
      <c r="UL27" s="75"/>
      <c r="UM27" s="75"/>
      <c r="UN27" s="75"/>
      <c r="UO27" s="75"/>
      <c r="UP27" s="75"/>
      <c r="UQ27" s="75"/>
      <c r="UR27" s="75"/>
      <c r="US27" s="75"/>
      <c r="UT27" s="75"/>
      <c r="UU27" s="75"/>
      <c r="UV27" s="75"/>
      <c r="UW27" s="75"/>
      <c r="UX27" s="75"/>
      <c r="UY27" s="75"/>
      <c r="UZ27" s="75"/>
      <c r="VA27" s="75"/>
      <c r="VB27" s="75"/>
      <c r="VC27" s="75"/>
      <c r="VD27" s="75"/>
      <c r="VE27" s="75"/>
      <c r="VF27" s="75"/>
      <c r="VG27" s="75"/>
      <c r="VH27" s="75"/>
      <c r="VI27" s="75"/>
      <c r="VJ27" s="75"/>
      <c r="VK27" s="75"/>
      <c r="VL27" s="75"/>
      <c r="VM27" s="75"/>
      <c r="VN27" s="75"/>
      <c r="VO27" s="75"/>
      <c r="VP27" s="75"/>
      <c r="VQ27" s="75"/>
      <c r="VR27" s="75"/>
      <c r="VS27" s="75"/>
      <c r="VT27" s="75"/>
      <c r="VU27" s="75"/>
      <c r="VV27" s="75"/>
      <c r="VW27" s="75"/>
      <c r="VX27" s="75"/>
      <c r="VY27" s="75"/>
      <c r="VZ27" s="75"/>
      <c r="WA27" s="75"/>
      <c r="WB27" s="75"/>
      <c r="WC27" s="75"/>
      <c r="WD27" s="75"/>
      <c r="WE27" s="75"/>
      <c r="WF27" s="75"/>
      <c r="WG27" s="75"/>
      <c r="WH27" s="75"/>
      <c r="WI27" s="75"/>
      <c r="WJ27" s="75"/>
      <c r="WK27" s="75"/>
      <c r="WL27" s="75"/>
      <c r="WM27" s="75"/>
      <c r="WN27" s="75"/>
      <c r="WO27" s="75"/>
      <c r="WP27" s="75"/>
      <c r="WQ27" s="75"/>
      <c r="WR27" s="75"/>
      <c r="WS27" s="75"/>
      <c r="WT27" s="75"/>
      <c r="WU27" s="75"/>
      <c r="WV27" s="75"/>
      <c r="WW27" s="75"/>
      <c r="WX27" s="75"/>
      <c r="WY27" s="75"/>
      <c r="WZ27" s="75"/>
      <c r="XA27" s="75"/>
      <c r="XB27" s="75"/>
      <c r="XC27" s="75"/>
      <c r="XD27" s="75"/>
      <c r="XE27" s="75"/>
      <c r="XF27" s="75"/>
      <c r="XG27" s="75"/>
      <c r="XH27" s="75"/>
      <c r="XI27" s="75"/>
      <c r="XJ27" s="75"/>
      <c r="XK27" s="75"/>
      <c r="XL27" s="75"/>
      <c r="XM27" s="75"/>
      <c r="XN27" s="75"/>
      <c r="XO27" s="75"/>
      <c r="XP27" s="75"/>
      <c r="XQ27" s="75"/>
      <c r="XR27" s="75"/>
      <c r="XS27" s="75"/>
      <c r="XT27" s="75"/>
      <c r="XU27" s="75"/>
      <c r="XV27" s="75"/>
      <c r="XW27" s="75"/>
      <c r="XX27" s="75"/>
      <c r="XY27" s="75"/>
      <c r="XZ27" s="75"/>
      <c r="YA27" s="75"/>
      <c r="YB27" s="75"/>
      <c r="YC27" s="75"/>
      <c r="YD27" s="75"/>
      <c r="YE27" s="75"/>
      <c r="YF27" s="75"/>
      <c r="YG27" s="75"/>
      <c r="YH27" s="75"/>
      <c r="YI27" s="75"/>
      <c r="YJ27" s="75"/>
      <c r="YK27" s="75"/>
      <c r="YL27" s="75"/>
      <c r="YM27" s="75"/>
      <c r="YN27" s="75"/>
      <c r="YO27" s="75"/>
      <c r="YP27" s="75"/>
      <c r="YQ27" s="75"/>
      <c r="YR27" s="75"/>
      <c r="YS27" s="75"/>
      <c r="YT27" s="75"/>
      <c r="YU27" s="75"/>
      <c r="YV27" s="75"/>
      <c r="YW27" s="75"/>
      <c r="YX27" s="75"/>
      <c r="YY27" s="75"/>
      <c r="YZ27" s="75"/>
      <c r="ZA27" s="75"/>
      <c r="ZB27" s="75"/>
      <c r="ZC27" s="75"/>
      <c r="ZD27" s="75"/>
      <c r="ZE27" s="75"/>
      <c r="ZF27" s="75"/>
      <c r="ZG27" s="75"/>
      <c r="ZH27" s="75"/>
      <c r="ZI27" s="75"/>
      <c r="ZJ27" s="75"/>
      <c r="ZK27" s="75"/>
      <c r="ZL27" s="75"/>
      <c r="ZM27" s="75"/>
      <c r="ZN27" s="75"/>
      <c r="ZO27" s="75"/>
      <c r="ZP27" s="75"/>
      <c r="ZQ27" s="75"/>
      <c r="ZR27" s="75"/>
      <c r="ZS27" s="75"/>
      <c r="ZT27" s="75"/>
      <c r="ZU27" s="75"/>
      <c r="ZV27" s="75"/>
      <c r="ZW27" s="75"/>
      <c r="ZX27" s="75"/>
      <c r="ZY27" s="75"/>
      <c r="ZZ27" s="75"/>
      <c r="AAA27" s="75"/>
      <c r="AAB27" s="75"/>
      <c r="AAC27" s="75"/>
      <c r="AAD27" s="75"/>
      <c r="AAE27" s="75"/>
      <c r="AAF27" s="75"/>
      <c r="AAG27" s="75"/>
      <c r="AAH27" s="75"/>
      <c r="AAI27" s="75"/>
      <c r="AAJ27" s="75"/>
      <c r="AAK27" s="75"/>
      <c r="AAL27" s="75"/>
      <c r="AAM27" s="75"/>
      <c r="AAN27" s="75"/>
      <c r="AAO27" s="75"/>
      <c r="AAP27" s="75"/>
      <c r="AAQ27" s="75"/>
      <c r="AAR27" s="75"/>
      <c r="AAS27" s="75"/>
      <c r="AAT27" s="75"/>
      <c r="AAU27" s="75"/>
      <c r="AAV27" s="75"/>
      <c r="AAW27" s="75"/>
      <c r="AAX27" s="75"/>
      <c r="AAY27" s="75"/>
      <c r="AAZ27" s="75"/>
      <c r="ABA27" s="75"/>
      <c r="ABB27" s="75"/>
      <c r="ABC27" s="75"/>
      <c r="ABD27" s="75"/>
      <c r="ABE27" s="75"/>
      <c r="ABF27" s="75"/>
      <c r="ABG27" s="75"/>
      <c r="ABH27" s="75"/>
      <c r="ABI27" s="75"/>
      <c r="ABJ27" s="75"/>
      <c r="ABK27" s="75"/>
      <c r="ABL27" s="75"/>
      <c r="ABM27" s="75"/>
      <c r="ABN27" s="75"/>
      <c r="ABO27" s="75"/>
      <c r="ABP27" s="75"/>
      <c r="ABQ27" s="75"/>
      <c r="ABR27" s="75"/>
      <c r="ABS27" s="75"/>
      <c r="ABT27" s="75"/>
      <c r="ABU27" s="75"/>
      <c r="ABV27" s="75"/>
      <c r="ABW27" s="75"/>
      <c r="ABX27" s="75"/>
      <c r="ABY27" s="75"/>
      <c r="ABZ27" s="75"/>
      <c r="ACA27" s="75"/>
      <c r="ACB27" s="75"/>
      <c r="ACC27" s="75"/>
      <c r="ACD27" s="75"/>
      <c r="ACE27" s="75"/>
      <c r="ACF27" s="75"/>
      <c r="ACG27" s="75"/>
      <c r="ACH27" s="75"/>
      <c r="ACI27" s="75"/>
      <c r="ACJ27" s="75"/>
      <c r="ACK27" s="75"/>
      <c r="ACL27" s="75"/>
      <c r="ACM27" s="75"/>
      <c r="ACN27" s="75"/>
      <c r="ACO27" s="75"/>
      <c r="ACP27" s="75"/>
      <c r="ACQ27" s="75"/>
      <c r="ACR27" s="75"/>
      <c r="ACS27" s="75"/>
      <c r="ACT27" s="75"/>
      <c r="ACU27" s="75"/>
      <c r="ACV27" s="75"/>
      <c r="ACW27" s="75"/>
      <c r="ACX27" s="75"/>
      <c r="ACY27" s="75"/>
      <c r="ACZ27" s="75"/>
      <c r="ADA27" s="75"/>
      <c r="ADB27" s="75"/>
      <c r="ADC27" s="75"/>
      <c r="ADD27" s="75"/>
      <c r="ADE27" s="75"/>
      <c r="ADF27" s="75"/>
      <c r="ADG27" s="75"/>
      <c r="ADH27" s="75"/>
      <c r="ADI27" s="75"/>
      <c r="ADJ27" s="75"/>
      <c r="ADK27" s="75"/>
      <c r="ADL27" s="75"/>
      <c r="ADM27" s="75"/>
      <c r="ADN27" s="75"/>
      <c r="ADO27" s="75"/>
      <c r="ADP27" s="75"/>
      <c r="ADQ27" s="75"/>
      <c r="ADR27" s="75"/>
      <c r="ADS27" s="75"/>
      <c r="ADT27" s="75"/>
      <c r="ADU27" s="75"/>
      <c r="ADV27" s="75"/>
      <c r="ADW27" s="75"/>
      <c r="ADX27" s="75"/>
      <c r="ADY27" s="75"/>
      <c r="ADZ27" s="75"/>
      <c r="AEA27" s="75"/>
      <c r="AEB27" s="75"/>
      <c r="AEC27" s="75"/>
      <c r="AED27" s="75"/>
      <c r="AEE27" s="75"/>
      <c r="AEF27" s="75"/>
      <c r="AEG27" s="75"/>
      <c r="AEH27" s="75"/>
      <c r="AEI27" s="75"/>
      <c r="AEJ27" s="75"/>
      <c r="AEK27" s="75"/>
      <c r="AEL27" s="75"/>
      <c r="AEM27" s="75"/>
      <c r="AEN27" s="75"/>
      <c r="AEO27" s="75"/>
      <c r="AEP27" s="75"/>
      <c r="AEQ27" s="75"/>
      <c r="AER27" s="75"/>
      <c r="AES27" s="75"/>
      <c r="AET27" s="75"/>
      <c r="AEU27" s="75"/>
      <c r="AEV27" s="75"/>
      <c r="AEW27" s="75"/>
      <c r="AEX27" s="75"/>
      <c r="AEY27" s="75"/>
      <c r="AEZ27" s="75"/>
      <c r="AFA27" s="75"/>
      <c r="AFB27" s="75"/>
      <c r="AFC27" s="75"/>
      <c r="AFD27" s="75"/>
      <c r="AFE27" s="75"/>
      <c r="AFF27" s="75"/>
      <c r="AFG27" s="75"/>
      <c r="AFH27" s="75"/>
      <c r="AFI27" s="75"/>
      <c r="AFJ27" s="75"/>
      <c r="AFK27" s="75"/>
      <c r="AFL27" s="75"/>
      <c r="AFM27" s="75"/>
      <c r="AFN27" s="75"/>
      <c r="AFO27" s="75"/>
      <c r="AFP27" s="75"/>
      <c r="AFQ27" s="75"/>
      <c r="AFR27" s="75"/>
      <c r="AFS27" s="75"/>
      <c r="AFT27" s="75"/>
      <c r="AFU27" s="75"/>
      <c r="AFV27" s="75"/>
      <c r="AFW27" s="75"/>
      <c r="AFX27" s="75"/>
      <c r="AFY27" s="75"/>
      <c r="AFZ27" s="75"/>
      <c r="AGA27" s="75"/>
      <c r="AGB27" s="75"/>
      <c r="AGC27" s="75"/>
      <c r="AGD27" s="75"/>
      <c r="AGE27" s="75"/>
      <c r="AGF27" s="75"/>
      <c r="AGG27" s="75"/>
      <c r="AGH27" s="75"/>
      <c r="AGI27" s="75"/>
      <c r="AGJ27" s="75"/>
      <c r="AGK27" s="75"/>
      <c r="AGL27" s="75"/>
      <c r="AGM27" s="75"/>
      <c r="AGN27" s="75"/>
      <c r="AGO27" s="75"/>
      <c r="AGP27" s="75"/>
      <c r="AGQ27" s="75"/>
      <c r="AGR27" s="75"/>
      <c r="AGS27" s="75"/>
      <c r="AGT27" s="75"/>
      <c r="AGU27" s="75"/>
      <c r="AGV27" s="75"/>
      <c r="AGW27" s="75"/>
      <c r="AGX27" s="75"/>
      <c r="AGY27" s="75"/>
      <c r="AGZ27" s="75"/>
      <c r="AHA27" s="75"/>
      <c r="AHB27" s="75"/>
      <c r="AHC27" s="75"/>
      <c r="AHD27" s="75"/>
      <c r="AHE27" s="75"/>
      <c r="AHF27" s="75"/>
      <c r="AHG27" s="75"/>
      <c r="AHH27" s="75"/>
      <c r="AHI27" s="75"/>
      <c r="AHJ27" s="75"/>
      <c r="AHK27" s="75"/>
      <c r="AHL27" s="75"/>
      <c r="AHM27" s="75"/>
      <c r="AHN27" s="75"/>
      <c r="AHO27" s="75"/>
      <c r="AHP27" s="75"/>
      <c r="AHQ27" s="75"/>
      <c r="AHR27" s="75"/>
      <c r="AHS27" s="75"/>
      <c r="AHT27" s="75"/>
      <c r="AHU27" s="75"/>
      <c r="AHV27" s="75"/>
      <c r="AHW27" s="75"/>
      <c r="AHX27" s="75"/>
      <c r="AHY27" s="75"/>
      <c r="AHZ27" s="75"/>
      <c r="AIA27" s="75"/>
      <c r="AIB27" s="75"/>
      <c r="AIC27" s="75"/>
      <c r="AID27" s="75"/>
      <c r="AIE27" s="75"/>
      <c r="AIF27" s="75"/>
      <c r="AIG27" s="75"/>
      <c r="AIH27" s="75"/>
      <c r="AII27" s="75"/>
      <c r="AIJ27" s="75"/>
      <c r="AIK27" s="75"/>
      <c r="AIL27" s="75"/>
      <c r="AIM27" s="75"/>
      <c r="AIN27" s="75"/>
      <c r="AIO27" s="75"/>
      <c r="AIP27" s="75"/>
      <c r="AIQ27" s="75"/>
      <c r="AIR27" s="75"/>
      <c r="AIS27" s="75"/>
      <c r="AIT27" s="75"/>
      <c r="AIU27" s="75"/>
      <c r="AIV27" s="75"/>
      <c r="AIW27" s="75"/>
      <c r="AIX27" s="75"/>
      <c r="AIY27" s="75"/>
      <c r="AIZ27" s="75"/>
      <c r="AJA27" s="75"/>
      <c r="AJB27" s="75"/>
      <c r="AJC27" s="75"/>
      <c r="AJD27" s="75"/>
      <c r="AJE27" s="75"/>
      <c r="AJF27" s="75"/>
      <c r="AJG27" s="75"/>
      <c r="AJH27" s="75"/>
      <c r="AJI27" s="75"/>
      <c r="AJJ27" s="75"/>
      <c r="AJK27" s="75"/>
      <c r="AJL27" s="75"/>
      <c r="AJM27" s="75"/>
      <c r="AJN27" s="75"/>
      <c r="AJO27" s="75"/>
      <c r="AJP27" s="75"/>
      <c r="AJQ27" s="75"/>
      <c r="AJR27" s="75"/>
      <c r="AJS27" s="75"/>
      <c r="AJT27" s="75"/>
      <c r="AJU27" s="75"/>
      <c r="AJV27" s="75"/>
      <c r="AJW27" s="75"/>
      <c r="AJX27" s="75"/>
      <c r="AJY27" s="75"/>
      <c r="AJZ27" s="75"/>
      <c r="AKA27" s="75"/>
      <c r="AKB27" s="75"/>
      <c r="AKC27" s="75"/>
      <c r="AKD27" s="75"/>
      <c r="AKE27" s="75"/>
      <c r="AKF27" s="75"/>
      <c r="AKG27" s="75"/>
      <c r="AKH27" s="75"/>
      <c r="AKI27" s="75"/>
      <c r="AKJ27" s="75"/>
      <c r="AKK27" s="75"/>
      <c r="AKL27" s="75"/>
      <c r="AKM27" s="75"/>
      <c r="AKN27" s="75"/>
      <c r="AKO27" s="75"/>
      <c r="AKP27" s="75"/>
      <c r="AKQ27" s="75"/>
      <c r="AKR27" s="75"/>
      <c r="AKS27" s="75"/>
      <c r="AKT27" s="75"/>
      <c r="AKU27" s="75"/>
      <c r="AKV27" s="75"/>
      <c r="AKW27" s="75"/>
      <c r="AKX27" s="75"/>
      <c r="AKY27" s="75"/>
      <c r="AKZ27" s="75"/>
      <c r="ALA27" s="75"/>
      <c r="ALB27" s="75"/>
      <c r="ALC27" s="75"/>
      <c r="ALD27" s="75"/>
      <c r="ALE27" s="75"/>
      <c r="ALF27" s="75"/>
      <c r="ALG27" s="75"/>
      <c r="ALH27" s="75"/>
      <c r="ALI27" s="75"/>
      <c r="ALJ27" s="75"/>
      <c r="ALK27" s="75"/>
      <c r="ALL27" s="75"/>
      <c r="ALM27" s="75"/>
      <c r="ALN27" s="75"/>
      <c r="ALO27" s="75"/>
      <c r="ALP27" s="75"/>
      <c r="ALQ27" s="75"/>
      <c r="ALR27" s="75"/>
      <c r="ALS27" s="75"/>
      <c r="ALT27" s="75"/>
      <c r="ALU27" s="75"/>
      <c r="ALV27" s="75"/>
      <c r="ALW27" s="75"/>
      <c r="ALX27" s="75"/>
      <c r="ALY27" s="75"/>
      <c r="ALZ27" s="75"/>
      <c r="AMA27" s="75"/>
      <c r="AMB27" s="75"/>
      <c r="AMC27" s="75"/>
      <c r="AMD27" s="75"/>
      <c r="AME27" s="75"/>
      <c r="AMF27" s="75"/>
      <c r="AMG27" s="75"/>
      <c r="AMH27" s="75"/>
      <c r="AMI27" s="75"/>
      <c r="AMJ27" s="75"/>
      <c r="AMK27" s="75"/>
      <c r="AML27" s="75"/>
      <c r="AMM27" s="75"/>
      <c r="AMN27" s="75"/>
      <c r="AMO27" s="75"/>
      <c r="AMP27" s="75"/>
      <c r="AMQ27" s="75"/>
      <c r="AMR27" s="75"/>
      <c r="AMS27" s="75"/>
      <c r="AMT27" s="75"/>
      <c r="AMU27" s="75"/>
      <c r="AMV27" s="75"/>
      <c r="AMW27" s="75"/>
      <c r="AMX27" s="75"/>
      <c r="AMY27" s="75"/>
      <c r="AMZ27" s="75"/>
      <c r="ANA27" s="75"/>
      <c r="ANB27" s="75"/>
      <c r="ANC27" s="75"/>
      <c r="AND27" s="75"/>
      <c r="ANE27" s="75"/>
      <c r="ANF27" s="75"/>
      <c r="ANG27" s="75"/>
      <c r="ANH27" s="75"/>
      <c r="ANI27" s="75"/>
      <c r="ANJ27" s="75"/>
      <c r="ANK27" s="75"/>
      <c r="ANL27" s="75"/>
      <c r="ANM27" s="75"/>
      <c r="ANN27" s="75"/>
      <c r="ANO27" s="75"/>
      <c r="ANP27" s="75"/>
      <c r="ANQ27" s="75"/>
      <c r="ANR27" s="75"/>
      <c r="ANS27" s="75"/>
      <c r="ANT27" s="75"/>
      <c r="ANU27" s="75"/>
      <c r="ANV27" s="75"/>
      <c r="ANW27" s="75"/>
      <c r="ANX27" s="75"/>
      <c r="ANY27" s="75"/>
      <c r="ANZ27" s="75"/>
      <c r="AOA27" s="75"/>
      <c r="AOB27" s="75"/>
      <c r="AOC27" s="75"/>
      <c r="AOD27" s="75"/>
      <c r="AOE27" s="75"/>
      <c r="AOF27" s="75"/>
      <c r="AOG27" s="75"/>
      <c r="AOH27" s="75"/>
      <c r="AOI27" s="75"/>
      <c r="AOJ27" s="75"/>
      <c r="AOK27" s="75"/>
      <c r="AOL27" s="75"/>
      <c r="AOM27" s="75"/>
      <c r="AON27" s="75"/>
      <c r="AOO27" s="75"/>
      <c r="AOP27" s="75"/>
      <c r="AOQ27" s="75"/>
      <c r="AOR27" s="75"/>
      <c r="AOS27" s="75"/>
      <c r="AOT27" s="75"/>
      <c r="AOU27" s="75"/>
      <c r="AOV27" s="75"/>
      <c r="AOW27" s="75"/>
      <c r="AOX27" s="75"/>
      <c r="AOY27" s="75"/>
      <c r="AOZ27" s="75"/>
      <c r="APA27" s="75"/>
      <c r="APB27" s="75"/>
      <c r="APC27" s="75"/>
      <c r="APD27" s="75"/>
      <c r="APE27" s="75"/>
      <c r="APF27" s="75"/>
      <c r="APG27" s="75"/>
      <c r="APH27" s="75"/>
      <c r="API27" s="75"/>
      <c r="APJ27" s="75"/>
      <c r="APK27" s="75"/>
      <c r="APL27" s="75"/>
      <c r="APM27" s="75"/>
      <c r="APN27" s="75"/>
      <c r="APO27" s="75"/>
      <c r="APP27" s="75"/>
      <c r="APQ27" s="75"/>
      <c r="APR27" s="75"/>
      <c r="APS27" s="75"/>
      <c r="APT27" s="75"/>
      <c r="APU27" s="75"/>
      <c r="APV27" s="75"/>
      <c r="APW27" s="75"/>
      <c r="APX27" s="75"/>
      <c r="APY27" s="75"/>
      <c r="APZ27" s="75"/>
      <c r="AQA27" s="75"/>
      <c r="AQB27" s="75"/>
      <c r="AQC27" s="75"/>
      <c r="AQD27" s="75"/>
      <c r="AQE27" s="75"/>
      <c r="AQF27" s="75"/>
      <c r="AQG27" s="75"/>
      <c r="AQH27" s="75"/>
      <c r="AQI27" s="75"/>
      <c r="AQJ27" s="75"/>
      <c r="AQK27" s="75"/>
      <c r="AQL27" s="75"/>
      <c r="AQM27" s="75"/>
      <c r="AQN27" s="75"/>
      <c r="AQO27" s="75"/>
      <c r="AQP27" s="75"/>
      <c r="AQQ27" s="75"/>
      <c r="AQR27" s="75"/>
      <c r="AQS27" s="75"/>
      <c r="AQT27" s="75"/>
      <c r="AQU27" s="75"/>
    </row>
    <row r="28" spans="1:1139">
      <c r="B28" s="71">
        <v>45184</v>
      </c>
      <c r="C28" s="72">
        <f t="shared" si="8"/>
        <v>6</v>
      </c>
      <c r="D28" s="12">
        <v>8</v>
      </c>
      <c r="E28" s="73">
        <f>IF(B28=CONFIGURAÇÃO!$B$18,0,IF(B28=CONFIGURAÇÃO!$B$19,0,IF($C28=1,0,IF($C28=7,0,IF($D28&gt;8,8,$D28)))))</f>
        <v>8</v>
      </c>
      <c r="F28" s="73">
        <f>IF(B28=CONFIGURAÇÃO!$B$18,0,IF(B28=CONFIGURAÇÃO!$B$19,0,IF($C28=1,0,IF($C28=7,0,IF($D28&gt;8,$D28-$E28,0)))))</f>
        <v>0</v>
      </c>
      <c r="G28" s="73">
        <f>IF(B28=CONFIGURAÇÃO!$B$18,0,IF(B28=CONFIGURAÇÃO!$B$19,0,IF(C28=7,D28,0)))</f>
        <v>0</v>
      </c>
      <c r="H28" s="73">
        <f>IF(B28=CONFIGURAÇÃO!$B$18,0,IF(B28=CONFIGURAÇÃO!$B$19,0,IF(C28=1,D28,0)))</f>
        <v>0</v>
      </c>
      <c r="I28" s="73">
        <f>IF(B28=CONFIGURAÇÃO!$B$18,'BANCO DADOS '!D28,IF(B28=CONFIGURAÇÃO!$B$19,'BANCO DADOS '!D28,0))</f>
        <v>0</v>
      </c>
      <c r="J28" s="74">
        <f t="shared" si="22"/>
        <v>223.2</v>
      </c>
      <c r="L28" s="71">
        <v>45184</v>
      </c>
      <c r="M28" s="72">
        <f t="shared" si="9"/>
        <v>6</v>
      </c>
      <c r="N28" s="12">
        <v>8</v>
      </c>
      <c r="O28" s="73">
        <f>IF(L28=CONFIGURAÇÃO!$B$18,0,IF(L28=CONFIGURAÇÃO!$B$19,0,IF($M28=1,0,IF($M28=7,0,IF($N28&gt;8,8,$N28)))))</f>
        <v>8</v>
      </c>
      <c r="P28" s="73">
        <f>IF(L28=CONFIGURAÇÃO!$B$18,0,IF(L28=CONFIGURAÇÃO!$B$19,0,IF($M28=1,0,IF($M28=7,0,IF($N28&gt;8,$N28-$O28,0)))))</f>
        <v>0</v>
      </c>
      <c r="Q28" s="73">
        <f>IF(L28=CONFIGURAÇÃO!$B$18,0,IF(L28=CONFIGURAÇÃO!$B$19,0,IF(M28=7,N28,0)))</f>
        <v>0</v>
      </c>
      <c r="R28" s="73">
        <f>IF(L28=CONFIGURAÇÃO!$B$18,0,IF(L28=CONFIGURAÇÃO!$B$19,0,IF(M28=1,N28,0)))</f>
        <v>0</v>
      </c>
      <c r="S28" s="73">
        <f>IF(L28=CONFIGURAÇÃO!$B$18,'BANCO DADOS '!N28,IF(L28=CONFIGURAÇÃO!$B$19,'BANCO DADOS '!N28,0))</f>
        <v>0</v>
      </c>
      <c r="T28" s="74">
        <f t="shared" si="10"/>
        <v>223.2</v>
      </c>
      <c r="V28" s="71">
        <v>45184</v>
      </c>
      <c r="W28" s="72">
        <f t="shared" si="11"/>
        <v>6</v>
      </c>
      <c r="X28" s="12">
        <v>10</v>
      </c>
      <c r="Y28" s="73">
        <f>IF(V28=CONFIGURAÇÃO!$B$18,0,IF(V28=CONFIGURAÇÃO!$B$19,0,IF(W$14=1,0,IF($X28=7,0,IF($X28&gt;8,8,$X28)))))</f>
        <v>8</v>
      </c>
      <c r="Z28" s="73">
        <f>IF(V28=CONFIGURAÇÃO!$B$18,0,IF(V28=CONFIGURAÇÃO!$B$19,0,IF($C28=1,0,IF($W28=7,0,IF($X28&gt;8,$X28-$Y28,0)))))</f>
        <v>2</v>
      </c>
      <c r="AA28" s="73">
        <f>IF(V28=CONFIGURAÇÃO!$B$18,0,IF(V28=CONFIGURAÇÃO!$B$19,0,IF(W28=7,X28,0)))</f>
        <v>0</v>
      </c>
      <c r="AB28" s="73">
        <f>IF(V28=CONFIGURAÇÃO!$B$18,0,IF(V28=CONFIGURAÇÃO!$B$19,0,IF(W28=1,X28,0)))</f>
        <v>0</v>
      </c>
      <c r="AC28" s="73">
        <f>IF(V28=CONFIGURAÇÃO!$B$18,'BANCO DADOS '!X28,IF(V28=CONFIGURAÇÃO!$B$19,'BANCO DADOS '!X28,0))</f>
        <v>0</v>
      </c>
      <c r="AD28" s="74">
        <f t="shared" si="12"/>
        <v>288.39999999999998</v>
      </c>
      <c r="AF28" s="71">
        <v>45184</v>
      </c>
      <c r="AG28" s="72">
        <f t="shared" si="13"/>
        <v>6</v>
      </c>
      <c r="AH28" s="12">
        <v>8</v>
      </c>
      <c r="AI28" s="73">
        <f>IF(AF28=CONFIGURAÇÃO!$B$18,0,IF(AF28=CONFIGURAÇÃO!$B$19,0,IF($AG28=1,0,IF($AG28=7,0,IF($AH28&gt;8,8,$AH28)))))</f>
        <v>8</v>
      </c>
      <c r="AJ28" s="73">
        <f>IF(AF28=CONFIGURAÇÃO!$B$18,0,IF(AF28=CONFIGURAÇÃO!$B$19,0,IF($AG28=1,0,IF($AG28=7,0,IF($AH28&gt;8,$AH28-$AI28,0)))))</f>
        <v>0</v>
      </c>
      <c r="AK28" s="73">
        <f>IF(AF28=CONFIGURAÇÃO!$B$18,0,IF(AF28=CONFIGURAÇÃO!$B$19,0,IF(AG28=7,AH28,0)))</f>
        <v>0</v>
      </c>
      <c r="AL28" s="73">
        <f>IF(AF28=CONFIGURAÇÃO!$B$18,0,IF(AF28=CONFIGURAÇÃO!$B$19,0,IF(AG28=1,AH28,0)))</f>
        <v>0</v>
      </c>
      <c r="AM28" s="73">
        <f>IF(AF28=CONFIGURAÇÃO!$B$18,'BANCO DADOS '!AH28,IF(AF28=CONFIGURAÇÃO!$B$19,'BANCO DADOS '!AH28,0))</f>
        <v>0</v>
      </c>
      <c r="AN28" s="74">
        <f t="shared" si="14"/>
        <v>223.2</v>
      </c>
      <c r="AP28" s="71">
        <v>45184</v>
      </c>
      <c r="AQ28" s="72">
        <f t="shared" si="15"/>
        <v>6</v>
      </c>
      <c r="AR28" s="12">
        <v>8</v>
      </c>
      <c r="AS28" s="73">
        <f>IF(AP28=CONFIGURAÇÃO!$B$18,0,IF(AP28=CONFIGURAÇÃO!$B$19,0,IF($AQ28=1,0,IF($AQ28=7,0,IF($AR28&gt;8,8,$AR28)))))</f>
        <v>8</v>
      </c>
      <c r="AT28" s="73">
        <f>IF(AP28=CONFIGURAÇÃO!$B$18,0,IF(AP28=CONFIGURAÇÃO!$B$19,0,IF($AQ28=1,0,IF($AQ28=7,0,IF($AR28&gt;8,$AR28-$AS28,0)))))</f>
        <v>0</v>
      </c>
      <c r="AU28" s="73">
        <f>IF(AP28=CONFIGURAÇÃO!$B$18,0,IF(AP28=CONFIGURAÇÃO!$B$19,0,IF(AQ28=7,AR28,0)))</f>
        <v>0</v>
      </c>
      <c r="AV28" s="73">
        <f>IF(AP28=CONFIGURAÇÃO!$B$18,0,IF(AP28=CONFIGURAÇÃO!$B$19,0,IF(AQ28=1,AR28,0)))</f>
        <v>0</v>
      </c>
      <c r="AW28" s="73">
        <f>IF(AP28=CONFIGURAÇÃO!$B$18,'BANCO DADOS '!AR28,IF(AP28=CONFIGURAÇÃO!$B$19,'BANCO DADOS '!AR28,0))</f>
        <v>0</v>
      </c>
      <c r="AX28" s="74">
        <f t="shared" si="16"/>
        <v>223.2</v>
      </c>
      <c r="AZ28" s="71">
        <v>45184</v>
      </c>
      <c r="BA28" s="72">
        <f t="shared" si="17"/>
        <v>6</v>
      </c>
      <c r="BB28" s="12">
        <v>2</v>
      </c>
      <c r="BC28" s="73">
        <f>IF(AZ28=CONFIGURAÇÃO!$B$18,0,IF(AZ28=CONFIGURAÇÃO!$B$19,0,IF($BA28=1,0,IF($BA28=7,0,IF($BB28&gt;8,8,BB28)))))</f>
        <v>2</v>
      </c>
      <c r="BD28" s="73">
        <f>IF(AZ28=CONFIGURAÇÃO!$B$18,0,IF(AZ28=CONFIGURAÇÃO!$B$19,0,IF($BA28=1,0,IF($BA28=7,0,IF($BB28&gt;8,$BB28-$BC28,0)))))</f>
        <v>0</v>
      </c>
      <c r="BE28" s="73">
        <f>IF(AZ28=CONFIGURAÇÃO!$B$18,0,IF(AZ28=CONFIGURAÇÃO!$B$19,0,IF(BA28=7,BB28,0)))</f>
        <v>0</v>
      </c>
      <c r="BF28" s="73">
        <f>IF(AZ28=CONFIGURAÇÃO!$B$18,0,IF(AZ28=CONFIGURAÇÃO!$B$19,0,IF(BA28=1,BB28,0)))</f>
        <v>0</v>
      </c>
      <c r="BG28" s="73">
        <f>IF(AZ28=CONFIGURAÇÃO!$B$18,'BANCO DADOS '!BB28,IF(AZ28=CONFIGURAÇÃO!$B$19,'BANCO DADOS '!BB28,0))</f>
        <v>0</v>
      </c>
      <c r="BH28" s="74">
        <f t="shared" si="18"/>
        <v>55.8</v>
      </c>
      <c r="BJ28" s="71">
        <v>45184</v>
      </c>
      <c r="BK28" s="72">
        <f t="shared" si="19"/>
        <v>6</v>
      </c>
      <c r="BL28" s="12">
        <v>10</v>
      </c>
      <c r="BM28" s="73">
        <f>IF(BJ28=CONFIGURAÇÃO!$B$18,0,IF(BJ28=CONFIGURAÇÃO!$B$19,0,IF($BK28=1,0,IF($BK28=7,0,IF($BL28&gt;8,8,$BL28)))))</f>
        <v>8</v>
      </c>
      <c r="BN28" s="73">
        <f>IF(BJ28=CONFIGURAÇÃO!$B$18,0,IF(BJ28=CONFIGURAÇÃO!$B$19,0,IF($BK28=1,0,IF($BK28=7,0,IF($BL28&gt;8,$BL28-$BM28,0)))))</f>
        <v>2</v>
      </c>
      <c r="BO28" s="73">
        <f>IF(BJ28=CONFIGURAÇÃO!$B$18,0,IF(BJ28=CONFIGURAÇÃO!$B$19,0,IF(BK28=7,BL28,0)))</f>
        <v>0</v>
      </c>
      <c r="BP28" s="73">
        <f>IF(BJ28=CONFIGURAÇÃO!$B$18,0,IF(BJ28=CONFIGURAÇÃO!$B$19,0,IF(BK28=1,BL28,0)))</f>
        <v>0</v>
      </c>
      <c r="BQ28" s="73">
        <f>IF(BJ28=CONFIGURAÇÃO!$B$18,'BANCO DADOS '!BL28,IF(BJ28=CONFIGURAÇÃO!$B$19,'BANCO DADOS '!BL28,0))</f>
        <v>0</v>
      </c>
      <c r="BR28" s="74">
        <f t="shared" si="20"/>
        <v>288.39999999999998</v>
      </c>
      <c r="BT28" s="71">
        <v>45184</v>
      </c>
      <c r="BU28" s="72">
        <f t="shared" si="21"/>
        <v>6</v>
      </c>
      <c r="BV28" s="12">
        <v>0</v>
      </c>
      <c r="BW28" s="73">
        <f>IF(BT28=CONFIGURAÇÃO!$B$18,0,IF(BT28=CONFIGURAÇÃO!$BV$19,0,IF($BU28=1,0,IF($BU28=7,0,IF($BV28&gt;8,8,$BV28)))))</f>
        <v>0</v>
      </c>
      <c r="BX28" s="73">
        <f>IF(BT28=CONFIGURAÇÃO!$B$18,0,IF(BT28=CONFIGURAÇÃO!$B$19,0,IF($BU28=1,0,IF($BU28=7,0,IF($BV28&gt;8,$BV28-$BM28,0)))))</f>
        <v>0</v>
      </c>
      <c r="BY28" s="73">
        <f>IF(BT28=CONFIGURAÇÃO!$B$18,0,IF(BT28=CONFIGURAÇÃO!$B$19,0,IF(BU28=7,BV28,0)))</f>
        <v>0</v>
      </c>
      <c r="BZ28" s="73">
        <f>IF(BT28=CONFIGURAÇÃO!$B$18,0,IF(BT28=CONFIGURAÇÃO!$B$19,0,IF(BU28=1,BV28,0)))</f>
        <v>0</v>
      </c>
      <c r="CA28" s="73">
        <f>IF(BT28=CONFIGURAÇÃO!$B$18,'BANCO DADOS '!BV28,IF(BT28=CONFIGURAÇÃO!$B$19,'BANCO DADOS '!BV28,0))</f>
        <v>0</v>
      </c>
      <c r="CB28" s="74">
        <f t="shared" si="7"/>
        <v>0</v>
      </c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75"/>
      <c r="GX28" s="75"/>
      <c r="GY28" s="75"/>
      <c r="GZ28" s="75"/>
      <c r="HA28" s="75"/>
      <c r="HB28" s="75"/>
      <c r="HC28" s="75"/>
      <c r="HD28" s="75"/>
      <c r="HE28" s="75"/>
      <c r="HF28" s="75"/>
      <c r="HG28" s="75"/>
      <c r="HH28" s="75"/>
      <c r="HI28" s="75"/>
      <c r="HJ28" s="75"/>
      <c r="HK28" s="75"/>
      <c r="HL28" s="75"/>
      <c r="HM28" s="75"/>
      <c r="HN28" s="75"/>
      <c r="HO28" s="75"/>
      <c r="HP28" s="75"/>
      <c r="HQ28" s="75"/>
      <c r="HR28" s="75"/>
      <c r="HS28" s="75"/>
      <c r="HT28" s="75"/>
      <c r="HU28" s="75"/>
      <c r="HV28" s="75"/>
      <c r="HW28" s="75"/>
      <c r="HX28" s="75"/>
      <c r="HY28" s="75"/>
      <c r="HZ28" s="75"/>
      <c r="IA28" s="75"/>
      <c r="IB28" s="75"/>
      <c r="IC28" s="75"/>
      <c r="ID28" s="75"/>
      <c r="IE28" s="75"/>
      <c r="IF28" s="75"/>
      <c r="IG28" s="75"/>
      <c r="IH28" s="75"/>
      <c r="II28" s="75"/>
      <c r="IJ28" s="75"/>
      <c r="IK28" s="75"/>
      <c r="IL28" s="75"/>
      <c r="IM28" s="75"/>
      <c r="IN28" s="75"/>
      <c r="IO28" s="75"/>
      <c r="IP28" s="75"/>
      <c r="IQ28" s="75"/>
      <c r="IR28" s="75"/>
      <c r="IS28" s="75"/>
      <c r="IT28" s="75"/>
      <c r="IU28" s="75"/>
      <c r="IV28" s="75"/>
      <c r="IW28" s="75"/>
      <c r="IX28" s="75"/>
      <c r="IY28" s="75"/>
      <c r="IZ28" s="75"/>
      <c r="JA28" s="75"/>
      <c r="JB28" s="75"/>
      <c r="JC28" s="75"/>
      <c r="JD28" s="75"/>
      <c r="JE28" s="75"/>
      <c r="JF28" s="75"/>
      <c r="JG28" s="75"/>
      <c r="JH28" s="75"/>
      <c r="JI28" s="75"/>
      <c r="JJ28" s="75"/>
      <c r="JK28" s="75"/>
      <c r="JL28" s="75"/>
      <c r="JM28" s="75"/>
      <c r="JN28" s="75"/>
      <c r="JO28" s="75"/>
      <c r="JP28" s="75"/>
      <c r="JQ28" s="75"/>
      <c r="JR28" s="75"/>
      <c r="JS28" s="75"/>
      <c r="JT28" s="75"/>
      <c r="JU28" s="75"/>
      <c r="JV28" s="75"/>
      <c r="JW28" s="75"/>
      <c r="JX28" s="75"/>
      <c r="JY28" s="75"/>
      <c r="JZ28" s="75"/>
      <c r="KA28" s="75"/>
      <c r="KB28" s="75"/>
      <c r="KC28" s="75"/>
      <c r="KD28" s="75"/>
      <c r="KE28" s="75"/>
      <c r="KF28" s="75"/>
      <c r="KG28" s="75"/>
      <c r="KH28" s="75"/>
      <c r="KI28" s="75"/>
      <c r="KJ28" s="75"/>
      <c r="KK28" s="75"/>
      <c r="KL28" s="75"/>
      <c r="KM28" s="75"/>
      <c r="KN28" s="75"/>
      <c r="KO28" s="75"/>
      <c r="KP28" s="75"/>
      <c r="KQ28" s="75"/>
      <c r="KR28" s="75"/>
      <c r="KS28" s="75"/>
      <c r="KT28" s="75"/>
      <c r="KU28" s="75"/>
      <c r="KV28" s="75"/>
      <c r="KW28" s="75"/>
      <c r="KX28" s="75"/>
      <c r="KY28" s="75"/>
      <c r="KZ28" s="75"/>
      <c r="LA28" s="75"/>
      <c r="LB28" s="75"/>
      <c r="LC28" s="75"/>
      <c r="LD28" s="75"/>
      <c r="LE28" s="75"/>
      <c r="LF28" s="75"/>
      <c r="LG28" s="75"/>
      <c r="LH28" s="75"/>
      <c r="LI28" s="75"/>
      <c r="LJ28" s="75"/>
      <c r="LK28" s="75"/>
      <c r="LL28" s="75"/>
      <c r="LM28" s="75"/>
      <c r="LN28" s="75"/>
      <c r="LO28" s="75"/>
      <c r="LP28" s="75"/>
      <c r="LQ28" s="75"/>
      <c r="LR28" s="75"/>
      <c r="LS28" s="75"/>
      <c r="LT28" s="75"/>
      <c r="LU28" s="75"/>
      <c r="LV28" s="75"/>
      <c r="LW28" s="75"/>
      <c r="LX28" s="75"/>
      <c r="LY28" s="75"/>
      <c r="LZ28" s="75"/>
      <c r="MA28" s="75"/>
      <c r="MB28" s="75"/>
      <c r="MC28" s="75"/>
      <c r="MD28" s="75"/>
      <c r="ME28" s="75"/>
      <c r="MF28" s="75"/>
      <c r="MG28" s="75"/>
      <c r="MH28" s="75"/>
      <c r="MI28" s="75"/>
      <c r="MJ28" s="75"/>
      <c r="MK28" s="75"/>
      <c r="ML28" s="75"/>
      <c r="MM28" s="75"/>
      <c r="MN28" s="75"/>
      <c r="MO28" s="75"/>
      <c r="MP28" s="75"/>
      <c r="MQ28" s="75"/>
      <c r="MR28" s="75"/>
      <c r="MS28" s="75"/>
      <c r="MT28" s="75"/>
      <c r="MU28" s="75"/>
      <c r="MV28" s="75"/>
      <c r="MW28" s="75"/>
      <c r="MX28" s="75"/>
      <c r="MY28" s="75"/>
      <c r="MZ28" s="75"/>
      <c r="NA28" s="75"/>
      <c r="NB28" s="75"/>
      <c r="NC28" s="75"/>
      <c r="ND28" s="75"/>
      <c r="NE28" s="75"/>
      <c r="NF28" s="75"/>
      <c r="NG28" s="75"/>
      <c r="NH28" s="75"/>
      <c r="NI28" s="75"/>
      <c r="NJ28" s="75"/>
      <c r="NK28" s="75"/>
      <c r="NL28" s="75"/>
      <c r="NM28" s="75"/>
      <c r="NN28" s="75"/>
      <c r="NO28" s="75"/>
      <c r="NP28" s="75"/>
      <c r="NQ28" s="75"/>
      <c r="NR28" s="75"/>
      <c r="NS28" s="75"/>
      <c r="NT28" s="75"/>
      <c r="NU28" s="75"/>
      <c r="NV28" s="75"/>
      <c r="NW28" s="75"/>
      <c r="NX28" s="75"/>
      <c r="NY28" s="75"/>
      <c r="NZ28" s="75"/>
      <c r="OA28" s="75"/>
      <c r="OB28" s="75"/>
      <c r="OC28" s="75"/>
      <c r="OD28" s="75"/>
      <c r="OE28" s="75"/>
      <c r="OF28" s="75"/>
      <c r="OG28" s="75"/>
      <c r="OH28" s="75"/>
      <c r="OI28" s="75"/>
      <c r="OJ28" s="75"/>
      <c r="OK28" s="75"/>
      <c r="OL28" s="75"/>
      <c r="OM28" s="75"/>
      <c r="ON28" s="75"/>
      <c r="OO28" s="75"/>
      <c r="OP28" s="75"/>
      <c r="OQ28" s="75"/>
      <c r="OR28" s="75"/>
      <c r="OS28" s="75"/>
      <c r="OT28" s="75"/>
      <c r="OU28" s="75"/>
      <c r="OV28" s="75"/>
      <c r="OW28" s="75"/>
      <c r="OX28" s="75"/>
      <c r="OY28" s="75"/>
      <c r="OZ28" s="75"/>
      <c r="PA28" s="75"/>
      <c r="PB28" s="75"/>
      <c r="PC28" s="75"/>
      <c r="PD28" s="75"/>
      <c r="PE28" s="75"/>
      <c r="PF28" s="75"/>
      <c r="PG28" s="75"/>
      <c r="PH28" s="75"/>
      <c r="PI28" s="75"/>
      <c r="PJ28" s="75"/>
      <c r="PK28" s="75"/>
      <c r="PL28" s="75"/>
      <c r="PM28" s="75"/>
      <c r="PN28" s="75"/>
      <c r="PO28" s="75"/>
      <c r="PP28" s="75"/>
      <c r="PQ28" s="75"/>
      <c r="PR28" s="75"/>
      <c r="PS28" s="75"/>
      <c r="PT28" s="75"/>
      <c r="PU28" s="75"/>
      <c r="PV28" s="75"/>
      <c r="PW28" s="75"/>
      <c r="PX28" s="75"/>
      <c r="PY28" s="75"/>
      <c r="PZ28" s="75"/>
      <c r="QA28" s="75"/>
      <c r="QB28" s="75"/>
      <c r="QC28" s="75"/>
      <c r="QD28" s="75"/>
      <c r="QE28" s="75"/>
      <c r="QF28" s="75"/>
      <c r="QG28" s="75"/>
      <c r="QH28" s="75"/>
      <c r="QI28" s="75"/>
      <c r="QJ28" s="75"/>
      <c r="QK28" s="75"/>
      <c r="QL28" s="75"/>
      <c r="QM28" s="75"/>
      <c r="QN28" s="75"/>
      <c r="QO28" s="75"/>
      <c r="QP28" s="75"/>
      <c r="QQ28" s="75"/>
      <c r="QR28" s="75"/>
      <c r="QS28" s="75"/>
      <c r="QT28" s="75"/>
      <c r="QU28" s="75"/>
      <c r="QV28" s="75"/>
      <c r="QW28" s="75"/>
      <c r="QX28" s="75"/>
      <c r="QY28" s="75"/>
      <c r="QZ28" s="75"/>
      <c r="RA28" s="75"/>
      <c r="RB28" s="75"/>
      <c r="RC28" s="75"/>
      <c r="RD28" s="75"/>
      <c r="RE28" s="75"/>
      <c r="RF28" s="75"/>
      <c r="RG28" s="75"/>
      <c r="RH28" s="75"/>
      <c r="RI28" s="75"/>
      <c r="RJ28" s="75"/>
      <c r="RK28" s="75"/>
      <c r="RL28" s="75"/>
      <c r="RM28" s="75"/>
      <c r="RN28" s="75"/>
      <c r="RO28" s="75"/>
      <c r="RP28" s="75"/>
      <c r="RQ28" s="75"/>
      <c r="RR28" s="75"/>
      <c r="RS28" s="75"/>
      <c r="RT28" s="75"/>
      <c r="RU28" s="75"/>
      <c r="RV28" s="75"/>
      <c r="RW28" s="75"/>
      <c r="RX28" s="75"/>
      <c r="RY28" s="75"/>
      <c r="RZ28" s="75"/>
      <c r="SA28" s="75"/>
      <c r="SB28" s="75"/>
      <c r="SC28" s="75"/>
      <c r="SD28" s="75"/>
      <c r="SE28" s="75"/>
      <c r="SF28" s="75"/>
      <c r="SG28" s="75"/>
      <c r="SH28" s="75"/>
      <c r="SI28" s="75"/>
      <c r="SJ28" s="75"/>
      <c r="SK28" s="75"/>
      <c r="SL28" s="75"/>
      <c r="SM28" s="75"/>
      <c r="SN28" s="75"/>
      <c r="SO28" s="75"/>
      <c r="SP28" s="75"/>
      <c r="SQ28" s="75"/>
      <c r="SR28" s="75"/>
      <c r="SS28" s="75"/>
      <c r="ST28" s="75"/>
      <c r="SU28" s="75"/>
      <c r="SV28" s="75"/>
      <c r="SW28" s="75"/>
      <c r="SX28" s="75"/>
      <c r="SY28" s="75"/>
      <c r="SZ28" s="75"/>
      <c r="TA28" s="75"/>
      <c r="TB28" s="75"/>
      <c r="TC28" s="75"/>
      <c r="TD28" s="75"/>
      <c r="TE28" s="75"/>
      <c r="TF28" s="75"/>
      <c r="TG28" s="75"/>
      <c r="TH28" s="75"/>
      <c r="TI28" s="75"/>
      <c r="TJ28" s="75"/>
      <c r="TK28" s="75"/>
      <c r="TL28" s="75"/>
      <c r="TM28" s="75"/>
      <c r="TN28" s="75"/>
      <c r="TO28" s="75"/>
      <c r="TP28" s="75"/>
      <c r="TQ28" s="75"/>
      <c r="TR28" s="75"/>
      <c r="TS28" s="75"/>
      <c r="TT28" s="75"/>
      <c r="TU28" s="75"/>
      <c r="TV28" s="75"/>
      <c r="TW28" s="75"/>
      <c r="TX28" s="75"/>
      <c r="TY28" s="75"/>
      <c r="TZ28" s="75"/>
      <c r="UA28" s="75"/>
      <c r="UB28" s="75"/>
      <c r="UC28" s="75"/>
      <c r="UD28" s="75"/>
      <c r="UE28" s="75"/>
      <c r="UF28" s="75"/>
      <c r="UG28" s="75"/>
      <c r="UH28" s="75"/>
      <c r="UI28" s="75"/>
      <c r="UJ28" s="75"/>
      <c r="UK28" s="75"/>
      <c r="UL28" s="75"/>
      <c r="UM28" s="75"/>
      <c r="UN28" s="75"/>
      <c r="UO28" s="75"/>
      <c r="UP28" s="75"/>
      <c r="UQ28" s="75"/>
      <c r="UR28" s="75"/>
      <c r="US28" s="75"/>
      <c r="UT28" s="75"/>
      <c r="UU28" s="75"/>
      <c r="UV28" s="75"/>
      <c r="UW28" s="75"/>
      <c r="UX28" s="75"/>
      <c r="UY28" s="75"/>
      <c r="UZ28" s="75"/>
      <c r="VA28" s="75"/>
      <c r="VB28" s="75"/>
      <c r="VC28" s="75"/>
      <c r="VD28" s="75"/>
      <c r="VE28" s="75"/>
      <c r="VF28" s="75"/>
      <c r="VG28" s="75"/>
      <c r="VH28" s="75"/>
      <c r="VI28" s="75"/>
      <c r="VJ28" s="75"/>
      <c r="VK28" s="75"/>
      <c r="VL28" s="75"/>
      <c r="VM28" s="75"/>
      <c r="VN28" s="75"/>
      <c r="VO28" s="75"/>
      <c r="VP28" s="75"/>
      <c r="VQ28" s="75"/>
      <c r="VR28" s="75"/>
      <c r="VS28" s="75"/>
      <c r="VT28" s="75"/>
      <c r="VU28" s="75"/>
      <c r="VV28" s="75"/>
      <c r="VW28" s="75"/>
      <c r="VX28" s="75"/>
      <c r="VY28" s="75"/>
      <c r="VZ28" s="75"/>
      <c r="WA28" s="75"/>
      <c r="WB28" s="75"/>
      <c r="WC28" s="75"/>
      <c r="WD28" s="75"/>
      <c r="WE28" s="75"/>
      <c r="WF28" s="75"/>
      <c r="WG28" s="75"/>
      <c r="WH28" s="75"/>
      <c r="WI28" s="75"/>
      <c r="WJ28" s="75"/>
      <c r="WK28" s="75"/>
      <c r="WL28" s="75"/>
      <c r="WM28" s="75"/>
      <c r="WN28" s="75"/>
      <c r="WO28" s="75"/>
      <c r="WP28" s="75"/>
      <c r="WQ28" s="75"/>
      <c r="WR28" s="75"/>
      <c r="WS28" s="75"/>
      <c r="WT28" s="75"/>
      <c r="WU28" s="75"/>
      <c r="WV28" s="75"/>
      <c r="WW28" s="75"/>
      <c r="WX28" s="75"/>
      <c r="WY28" s="75"/>
      <c r="WZ28" s="75"/>
      <c r="XA28" s="75"/>
      <c r="XB28" s="75"/>
      <c r="XC28" s="75"/>
      <c r="XD28" s="75"/>
      <c r="XE28" s="75"/>
      <c r="XF28" s="75"/>
      <c r="XG28" s="75"/>
      <c r="XH28" s="75"/>
      <c r="XI28" s="75"/>
      <c r="XJ28" s="75"/>
      <c r="XK28" s="75"/>
      <c r="XL28" s="75"/>
      <c r="XM28" s="75"/>
      <c r="XN28" s="75"/>
      <c r="XO28" s="75"/>
      <c r="XP28" s="75"/>
      <c r="XQ28" s="75"/>
      <c r="XR28" s="75"/>
      <c r="XS28" s="75"/>
      <c r="XT28" s="75"/>
      <c r="XU28" s="75"/>
      <c r="XV28" s="75"/>
      <c r="XW28" s="75"/>
      <c r="XX28" s="75"/>
      <c r="XY28" s="75"/>
      <c r="XZ28" s="75"/>
      <c r="YA28" s="75"/>
      <c r="YB28" s="75"/>
      <c r="YC28" s="75"/>
      <c r="YD28" s="75"/>
      <c r="YE28" s="75"/>
      <c r="YF28" s="75"/>
      <c r="YG28" s="75"/>
      <c r="YH28" s="75"/>
      <c r="YI28" s="75"/>
      <c r="YJ28" s="75"/>
      <c r="YK28" s="75"/>
      <c r="YL28" s="75"/>
      <c r="YM28" s="75"/>
      <c r="YN28" s="75"/>
      <c r="YO28" s="75"/>
      <c r="YP28" s="75"/>
      <c r="YQ28" s="75"/>
      <c r="YR28" s="75"/>
      <c r="YS28" s="75"/>
      <c r="YT28" s="75"/>
      <c r="YU28" s="75"/>
      <c r="YV28" s="75"/>
      <c r="YW28" s="75"/>
      <c r="YX28" s="75"/>
      <c r="YY28" s="75"/>
      <c r="YZ28" s="75"/>
      <c r="ZA28" s="75"/>
      <c r="ZB28" s="75"/>
      <c r="ZC28" s="75"/>
      <c r="ZD28" s="75"/>
      <c r="ZE28" s="75"/>
      <c r="ZF28" s="75"/>
      <c r="ZG28" s="75"/>
      <c r="ZH28" s="75"/>
      <c r="ZI28" s="75"/>
      <c r="ZJ28" s="75"/>
      <c r="ZK28" s="75"/>
      <c r="ZL28" s="75"/>
      <c r="ZM28" s="75"/>
      <c r="ZN28" s="75"/>
      <c r="ZO28" s="75"/>
      <c r="ZP28" s="75"/>
      <c r="ZQ28" s="75"/>
      <c r="ZR28" s="75"/>
      <c r="ZS28" s="75"/>
      <c r="ZT28" s="75"/>
      <c r="ZU28" s="75"/>
      <c r="ZV28" s="75"/>
      <c r="ZW28" s="75"/>
      <c r="ZX28" s="75"/>
      <c r="ZY28" s="75"/>
      <c r="ZZ28" s="75"/>
      <c r="AAA28" s="75"/>
      <c r="AAB28" s="75"/>
      <c r="AAC28" s="75"/>
      <c r="AAD28" s="75"/>
      <c r="AAE28" s="75"/>
      <c r="AAF28" s="75"/>
      <c r="AAG28" s="75"/>
      <c r="AAH28" s="75"/>
      <c r="AAI28" s="75"/>
      <c r="AAJ28" s="75"/>
      <c r="AAK28" s="75"/>
      <c r="AAL28" s="75"/>
      <c r="AAM28" s="75"/>
      <c r="AAN28" s="75"/>
      <c r="AAO28" s="75"/>
      <c r="AAP28" s="75"/>
      <c r="AAQ28" s="75"/>
      <c r="AAR28" s="75"/>
      <c r="AAS28" s="75"/>
      <c r="AAT28" s="75"/>
      <c r="AAU28" s="75"/>
      <c r="AAV28" s="75"/>
      <c r="AAW28" s="75"/>
      <c r="AAX28" s="75"/>
      <c r="AAY28" s="75"/>
      <c r="AAZ28" s="75"/>
      <c r="ABA28" s="75"/>
      <c r="ABB28" s="75"/>
      <c r="ABC28" s="75"/>
      <c r="ABD28" s="75"/>
      <c r="ABE28" s="75"/>
      <c r="ABF28" s="75"/>
      <c r="ABG28" s="75"/>
      <c r="ABH28" s="75"/>
      <c r="ABI28" s="75"/>
      <c r="ABJ28" s="75"/>
      <c r="ABK28" s="75"/>
      <c r="ABL28" s="75"/>
      <c r="ABM28" s="75"/>
      <c r="ABN28" s="75"/>
      <c r="ABO28" s="75"/>
      <c r="ABP28" s="75"/>
      <c r="ABQ28" s="75"/>
      <c r="ABR28" s="75"/>
      <c r="ABS28" s="75"/>
      <c r="ABT28" s="75"/>
      <c r="ABU28" s="75"/>
      <c r="ABV28" s="75"/>
      <c r="ABW28" s="75"/>
      <c r="ABX28" s="75"/>
      <c r="ABY28" s="75"/>
      <c r="ABZ28" s="75"/>
      <c r="ACA28" s="75"/>
      <c r="ACB28" s="75"/>
      <c r="ACC28" s="75"/>
      <c r="ACD28" s="75"/>
      <c r="ACE28" s="75"/>
      <c r="ACF28" s="75"/>
      <c r="ACG28" s="75"/>
      <c r="ACH28" s="75"/>
      <c r="ACI28" s="75"/>
      <c r="ACJ28" s="75"/>
      <c r="ACK28" s="75"/>
      <c r="ACL28" s="75"/>
      <c r="ACM28" s="75"/>
      <c r="ACN28" s="75"/>
      <c r="ACO28" s="75"/>
      <c r="ACP28" s="75"/>
      <c r="ACQ28" s="75"/>
      <c r="ACR28" s="75"/>
      <c r="ACS28" s="75"/>
      <c r="ACT28" s="75"/>
      <c r="ACU28" s="75"/>
      <c r="ACV28" s="75"/>
      <c r="ACW28" s="75"/>
      <c r="ACX28" s="75"/>
      <c r="ACY28" s="75"/>
      <c r="ACZ28" s="75"/>
      <c r="ADA28" s="75"/>
      <c r="ADB28" s="75"/>
      <c r="ADC28" s="75"/>
      <c r="ADD28" s="75"/>
      <c r="ADE28" s="75"/>
      <c r="ADF28" s="75"/>
      <c r="ADG28" s="75"/>
      <c r="ADH28" s="75"/>
      <c r="ADI28" s="75"/>
      <c r="ADJ28" s="75"/>
      <c r="ADK28" s="75"/>
      <c r="ADL28" s="75"/>
      <c r="ADM28" s="75"/>
      <c r="ADN28" s="75"/>
      <c r="ADO28" s="75"/>
      <c r="ADP28" s="75"/>
      <c r="ADQ28" s="75"/>
      <c r="ADR28" s="75"/>
      <c r="ADS28" s="75"/>
      <c r="ADT28" s="75"/>
      <c r="ADU28" s="75"/>
      <c r="ADV28" s="75"/>
      <c r="ADW28" s="75"/>
      <c r="ADX28" s="75"/>
      <c r="ADY28" s="75"/>
      <c r="ADZ28" s="75"/>
      <c r="AEA28" s="75"/>
      <c r="AEB28" s="75"/>
      <c r="AEC28" s="75"/>
      <c r="AED28" s="75"/>
      <c r="AEE28" s="75"/>
      <c r="AEF28" s="75"/>
      <c r="AEG28" s="75"/>
      <c r="AEH28" s="75"/>
      <c r="AEI28" s="75"/>
      <c r="AEJ28" s="75"/>
      <c r="AEK28" s="75"/>
      <c r="AEL28" s="75"/>
      <c r="AEM28" s="75"/>
      <c r="AEN28" s="75"/>
      <c r="AEO28" s="75"/>
      <c r="AEP28" s="75"/>
      <c r="AEQ28" s="75"/>
      <c r="AER28" s="75"/>
      <c r="AES28" s="75"/>
      <c r="AET28" s="75"/>
      <c r="AEU28" s="75"/>
      <c r="AEV28" s="75"/>
      <c r="AEW28" s="75"/>
      <c r="AEX28" s="75"/>
      <c r="AEY28" s="75"/>
      <c r="AEZ28" s="75"/>
      <c r="AFA28" s="75"/>
      <c r="AFB28" s="75"/>
      <c r="AFC28" s="75"/>
      <c r="AFD28" s="75"/>
      <c r="AFE28" s="75"/>
      <c r="AFF28" s="75"/>
      <c r="AFG28" s="75"/>
      <c r="AFH28" s="75"/>
      <c r="AFI28" s="75"/>
      <c r="AFJ28" s="75"/>
      <c r="AFK28" s="75"/>
      <c r="AFL28" s="75"/>
      <c r="AFM28" s="75"/>
      <c r="AFN28" s="75"/>
      <c r="AFO28" s="75"/>
      <c r="AFP28" s="75"/>
      <c r="AFQ28" s="75"/>
      <c r="AFR28" s="75"/>
      <c r="AFS28" s="75"/>
      <c r="AFT28" s="75"/>
      <c r="AFU28" s="75"/>
      <c r="AFV28" s="75"/>
      <c r="AFW28" s="75"/>
      <c r="AFX28" s="75"/>
      <c r="AFY28" s="75"/>
      <c r="AFZ28" s="75"/>
      <c r="AGA28" s="75"/>
      <c r="AGB28" s="75"/>
      <c r="AGC28" s="75"/>
      <c r="AGD28" s="75"/>
      <c r="AGE28" s="75"/>
      <c r="AGF28" s="75"/>
      <c r="AGG28" s="75"/>
      <c r="AGH28" s="75"/>
      <c r="AGI28" s="75"/>
      <c r="AGJ28" s="75"/>
      <c r="AGK28" s="75"/>
      <c r="AGL28" s="75"/>
      <c r="AGM28" s="75"/>
      <c r="AGN28" s="75"/>
      <c r="AGO28" s="75"/>
      <c r="AGP28" s="75"/>
      <c r="AGQ28" s="75"/>
      <c r="AGR28" s="75"/>
      <c r="AGS28" s="75"/>
      <c r="AGT28" s="75"/>
      <c r="AGU28" s="75"/>
      <c r="AGV28" s="75"/>
      <c r="AGW28" s="75"/>
      <c r="AGX28" s="75"/>
      <c r="AGY28" s="75"/>
      <c r="AGZ28" s="75"/>
      <c r="AHA28" s="75"/>
      <c r="AHB28" s="75"/>
      <c r="AHC28" s="75"/>
      <c r="AHD28" s="75"/>
      <c r="AHE28" s="75"/>
      <c r="AHF28" s="75"/>
      <c r="AHG28" s="75"/>
      <c r="AHH28" s="75"/>
      <c r="AHI28" s="75"/>
      <c r="AHJ28" s="75"/>
      <c r="AHK28" s="75"/>
      <c r="AHL28" s="75"/>
      <c r="AHM28" s="75"/>
      <c r="AHN28" s="75"/>
      <c r="AHO28" s="75"/>
      <c r="AHP28" s="75"/>
      <c r="AHQ28" s="75"/>
      <c r="AHR28" s="75"/>
      <c r="AHS28" s="75"/>
      <c r="AHT28" s="75"/>
      <c r="AHU28" s="75"/>
      <c r="AHV28" s="75"/>
      <c r="AHW28" s="75"/>
      <c r="AHX28" s="75"/>
      <c r="AHY28" s="75"/>
      <c r="AHZ28" s="75"/>
      <c r="AIA28" s="75"/>
      <c r="AIB28" s="75"/>
      <c r="AIC28" s="75"/>
      <c r="AID28" s="75"/>
      <c r="AIE28" s="75"/>
      <c r="AIF28" s="75"/>
      <c r="AIG28" s="75"/>
      <c r="AIH28" s="75"/>
      <c r="AII28" s="75"/>
      <c r="AIJ28" s="75"/>
      <c r="AIK28" s="75"/>
      <c r="AIL28" s="75"/>
      <c r="AIM28" s="75"/>
      <c r="AIN28" s="75"/>
      <c r="AIO28" s="75"/>
      <c r="AIP28" s="75"/>
      <c r="AIQ28" s="75"/>
      <c r="AIR28" s="75"/>
      <c r="AIS28" s="75"/>
      <c r="AIT28" s="75"/>
      <c r="AIU28" s="75"/>
      <c r="AIV28" s="75"/>
      <c r="AIW28" s="75"/>
      <c r="AIX28" s="75"/>
      <c r="AIY28" s="75"/>
      <c r="AIZ28" s="75"/>
      <c r="AJA28" s="75"/>
      <c r="AJB28" s="75"/>
      <c r="AJC28" s="75"/>
      <c r="AJD28" s="75"/>
      <c r="AJE28" s="75"/>
      <c r="AJF28" s="75"/>
      <c r="AJG28" s="75"/>
      <c r="AJH28" s="75"/>
      <c r="AJI28" s="75"/>
      <c r="AJJ28" s="75"/>
      <c r="AJK28" s="75"/>
      <c r="AJL28" s="75"/>
      <c r="AJM28" s="75"/>
      <c r="AJN28" s="75"/>
      <c r="AJO28" s="75"/>
      <c r="AJP28" s="75"/>
      <c r="AJQ28" s="75"/>
      <c r="AJR28" s="75"/>
      <c r="AJS28" s="75"/>
      <c r="AJT28" s="75"/>
      <c r="AJU28" s="75"/>
      <c r="AJV28" s="75"/>
      <c r="AJW28" s="75"/>
      <c r="AJX28" s="75"/>
      <c r="AJY28" s="75"/>
      <c r="AJZ28" s="75"/>
      <c r="AKA28" s="75"/>
      <c r="AKB28" s="75"/>
      <c r="AKC28" s="75"/>
      <c r="AKD28" s="75"/>
      <c r="AKE28" s="75"/>
      <c r="AKF28" s="75"/>
      <c r="AKG28" s="75"/>
      <c r="AKH28" s="75"/>
      <c r="AKI28" s="75"/>
      <c r="AKJ28" s="75"/>
      <c r="AKK28" s="75"/>
      <c r="AKL28" s="75"/>
      <c r="AKM28" s="75"/>
      <c r="AKN28" s="75"/>
      <c r="AKO28" s="75"/>
      <c r="AKP28" s="75"/>
      <c r="AKQ28" s="75"/>
      <c r="AKR28" s="75"/>
      <c r="AKS28" s="75"/>
      <c r="AKT28" s="75"/>
      <c r="AKU28" s="75"/>
      <c r="AKV28" s="75"/>
      <c r="AKW28" s="75"/>
      <c r="AKX28" s="75"/>
      <c r="AKY28" s="75"/>
      <c r="AKZ28" s="75"/>
      <c r="ALA28" s="75"/>
      <c r="ALB28" s="75"/>
      <c r="ALC28" s="75"/>
      <c r="ALD28" s="75"/>
      <c r="ALE28" s="75"/>
      <c r="ALF28" s="75"/>
      <c r="ALG28" s="75"/>
      <c r="ALH28" s="75"/>
      <c r="ALI28" s="75"/>
      <c r="ALJ28" s="75"/>
      <c r="ALK28" s="75"/>
      <c r="ALL28" s="75"/>
      <c r="ALM28" s="75"/>
      <c r="ALN28" s="75"/>
      <c r="ALO28" s="75"/>
      <c r="ALP28" s="75"/>
      <c r="ALQ28" s="75"/>
      <c r="ALR28" s="75"/>
      <c r="ALS28" s="75"/>
      <c r="ALT28" s="75"/>
      <c r="ALU28" s="75"/>
      <c r="ALV28" s="75"/>
      <c r="ALW28" s="75"/>
      <c r="ALX28" s="75"/>
      <c r="ALY28" s="75"/>
      <c r="ALZ28" s="75"/>
      <c r="AMA28" s="75"/>
      <c r="AMB28" s="75"/>
      <c r="AMC28" s="75"/>
      <c r="AMD28" s="75"/>
      <c r="AME28" s="75"/>
      <c r="AMF28" s="75"/>
      <c r="AMG28" s="75"/>
      <c r="AMH28" s="75"/>
      <c r="AMI28" s="75"/>
      <c r="AMJ28" s="75"/>
      <c r="AMK28" s="75"/>
      <c r="AML28" s="75"/>
      <c r="AMM28" s="75"/>
      <c r="AMN28" s="75"/>
      <c r="AMO28" s="75"/>
      <c r="AMP28" s="75"/>
      <c r="AMQ28" s="75"/>
      <c r="AMR28" s="75"/>
      <c r="AMS28" s="75"/>
      <c r="AMT28" s="75"/>
      <c r="AMU28" s="75"/>
      <c r="AMV28" s="75"/>
      <c r="AMW28" s="75"/>
      <c r="AMX28" s="75"/>
      <c r="AMY28" s="75"/>
      <c r="AMZ28" s="75"/>
      <c r="ANA28" s="75"/>
      <c r="ANB28" s="75"/>
      <c r="ANC28" s="75"/>
      <c r="AND28" s="75"/>
      <c r="ANE28" s="75"/>
      <c r="ANF28" s="75"/>
      <c r="ANG28" s="75"/>
      <c r="ANH28" s="75"/>
      <c r="ANI28" s="75"/>
      <c r="ANJ28" s="75"/>
      <c r="ANK28" s="75"/>
      <c r="ANL28" s="75"/>
      <c r="ANM28" s="75"/>
      <c r="ANN28" s="75"/>
      <c r="ANO28" s="75"/>
      <c r="ANP28" s="75"/>
      <c r="ANQ28" s="75"/>
      <c r="ANR28" s="75"/>
      <c r="ANS28" s="75"/>
      <c r="ANT28" s="75"/>
      <c r="ANU28" s="75"/>
      <c r="ANV28" s="75"/>
      <c r="ANW28" s="75"/>
      <c r="ANX28" s="75"/>
      <c r="ANY28" s="75"/>
      <c r="ANZ28" s="75"/>
      <c r="AOA28" s="75"/>
      <c r="AOB28" s="75"/>
      <c r="AOC28" s="75"/>
      <c r="AOD28" s="75"/>
      <c r="AOE28" s="75"/>
      <c r="AOF28" s="75"/>
      <c r="AOG28" s="75"/>
      <c r="AOH28" s="75"/>
      <c r="AOI28" s="75"/>
      <c r="AOJ28" s="75"/>
      <c r="AOK28" s="75"/>
      <c r="AOL28" s="75"/>
      <c r="AOM28" s="75"/>
      <c r="AON28" s="75"/>
      <c r="AOO28" s="75"/>
      <c r="AOP28" s="75"/>
      <c r="AOQ28" s="75"/>
      <c r="AOR28" s="75"/>
      <c r="AOS28" s="75"/>
      <c r="AOT28" s="75"/>
      <c r="AOU28" s="75"/>
      <c r="AOV28" s="75"/>
      <c r="AOW28" s="75"/>
      <c r="AOX28" s="75"/>
      <c r="AOY28" s="75"/>
      <c r="AOZ28" s="75"/>
      <c r="APA28" s="75"/>
      <c r="APB28" s="75"/>
      <c r="APC28" s="75"/>
      <c r="APD28" s="75"/>
      <c r="APE28" s="75"/>
      <c r="APF28" s="75"/>
      <c r="APG28" s="75"/>
      <c r="APH28" s="75"/>
      <c r="API28" s="75"/>
      <c r="APJ28" s="75"/>
      <c r="APK28" s="75"/>
      <c r="APL28" s="75"/>
      <c r="APM28" s="75"/>
      <c r="APN28" s="75"/>
      <c r="APO28" s="75"/>
      <c r="APP28" s="75"/>
      <c r="APQ28" s="75"/>
      <c r="APR28" s="75"/>
      <c r="APS28" s="75"/>
      <c r="APT28" s="75"/>
      <c r="APU28" s="75"/>
      <c r="APV28" s="75"/>
      <c r="APW28" s="75"/>
      <c r="APX28" s="75"/>
      <c r="APY28" s="75"/>
      <c r="APZ28" s="75"/>
      <c r="AQA28" s="75"/>
      <c r="AQB28" s="75"/>
      <c r="AQC28" s="75"/>
      <c r="AQD28" s="75"/>
      <c r="AQE28" s="75"/>
      <c r="AQF28" s="75"/>
      <c r="AQG28" s="75"/>
      <c r="AQH28" s="75"/>
      <c r="AQI28" s="75"/>
      <c r="AQJ28" s="75"/>
      <c r="AQK28" s="75"/>
      <c r="AQL28" s="75"/>
      <c r="AQM28" s="75"/>
      <c r="AQN28" s="75"/>
      <c r="AQO28" s="75"/>
      <c r="AQP28" s="75"/>
      <c r="AQQ28" s="75"/>
      <c r="AQR28" s="75"/>
      <c r="AQS28" s="75"/>
      <c r="AQT28" s="75"/>
      <c r="AQU28" s="75"/>
    </row>
    <row r="29" spans="1:1139" s="80" customFormat="1">
      <c r="A29" s="62"/>
      <c r="B29" s="76">
        <v>45185</v>
      </c>
      <c r="C29" s="77">
        <f t="shared" si="8"/>
        <v>7</v>
      </c>
      <c r="D29" s="25">
        <v>8</v>
      </c>
      <c r="E29" s="78">
        <f>IF(B29=CONFIGURAÇÃO!$B$18,0,IF(B29=CONFIGURAÇÃO!$B$19,0,IF($C29=1,0,IF($C29=7,0,IF($D29&gt;8,8,$D29)))))</f>
        <v>0</v>
      </c>
      <c r="F29" s="78">
        <f>IF(B29=CONFIGURAÇÃO!$B$18,0,IF(B29=CONFIGURAÇÃO!$B$19,0,IF($C29=1,0,IF($C29=7,0,IF($D29&gt;8,$D29-$E29,0)))))</f>
        <v>0</v>
      </c>
      <c r="G29" s="78">
        <f>IF(B29=CONFIGURAÇÃO!$B$18,0,IF(B29=CONFIGURAÇÃO!$B$19,0,IF(C29=7,D29,0)))</f>
        <v>8</v>
      </c>
      <c r="H29" s="78">
        <f>IF(B29=CONFIGURAÇÃO!$B$18,0,IF(B29=CONFIGURAÇÃO!$B$19,0,IF(C29=1,D29,0)))</f>
        <v>0</v>
      </c>
      <c r="I29" s="78">
        <f>IF(B29=CONFIGURAÇÃO!$B$18,'BANCO DADOS '!D29,IF(B29=CONFIGURAÇÃO!$B$19,'BANCO DADOS '!D29,0))</f>
        <v>0</v>
      </c>
      <c r="J29" s="79">
        <f t="shared" si="22"/>
        <v>280</v>
      </c>
      <c r="K29" s="62"/>
      <c r="L29" s="76">
        <v>45185</v>
      </c>
      <c r="M29" s="77">
        <f t="shared" si="9"/>
        <v>7</v>
      </c>
      <c r="N29" s="25">
        <v>10</v>
      </c>
      <c r="O29" s="78">
        <f>IF(L29=CONFIGURAÇÃO!$B$18,0,IF(L29=CONFIGURAÇÃO!$B$19,0,IF($M29=1,0,IF($M29=7,0,IF($N29&gt;8,8,$N29)))))</f>
        <v>0</v>
      </c>
      <c r="P29" s="78">
        <f>IF(L29=CONFIGURAÇÃO!$B$18,0,IF(L29=CONFIGURAÇÃO!$B$19,0,IF($M29=1,0,IF($M29=7,0,IF($N29&gt;8,$N29-$O29,0)))))</f>
        <v>0</v>
      </c>
      <c r="Q29" s="78">
        <f>IF(L29=CONFIGURAÇÃO!$B$18,0,IF(L29=CONFIGURAÇÃO!$B$19,0,IF(M29=7,N29,0)))</f>
        <v>10</v>
      </c>
      <c r="R29" s="78">
        <f>IF(L29=CONFIGURAÇÃO!$B$18,0,IF(L29=CONFIGURAÇÃO!$B$19,0,IF(M29=1,N29,0)))</f>
        <v>0</v>
      </c>
      <c r="S29" s="78">
        <f>IF(L29=CONFIGURAÇÃO!$B$18,'BANCO DADOS '!N29,IF(L29=CONFIGURAÇÃO!$B$19,'BANCO DADOS '!N29,0))</f>
        <v>0</v>
      </c>
      <c r="T29" s="79">
        <f t="shared" si="10"/>
        <v>350</v>
      </c>
      <c r="U29" s="62"/>
      <c r="V29" s="76">
        <v>45185</v>
      </c>
      <c r="W29" s="77">
        <f t="shared" si="11"/>
        <v>7</v>
      </c>
      <c r="X29" s="25">
        <v>5</v>
      </c>
      <c r="Y29" s="78">
        <f>IF(V29=CONFIGURAÇÃO!$B$18,0,IF(V29=CONFIGURAÇÃO!$B$19,0,IF(W$14=1,0,IF($X29=7,0,IF($X29&gt;8,8,$X29)))))</f>
        <v>5</v>
      </c>
      <c r="Z29" s="78">
        <f>IF(V29=CONFIGURAÇÃO!$B$18,0,IF(V29=CONFIGURAÇÃO!$B$19,0,IF($C29=1,0,IF($W29=7,0,IF($X29&gt;8,$X29-$Y29,0)))))</f>
        <v>0</v>
      </c>
      <c r="AA29" s="78">
        <f>IF(V29=CONFIGURAÇÃO!$B$18,0,IF(V29=CONFIGURAÇÃO!$B$19,0,IF(W29=7,X29,0)))</f>
        <v>5</v>
      </c>
      <c r="AB29" s="78">
        <f>IF(V29=CONFIGURAÇÃO!$B$18,0,IF(V29=CONFIGURAÇÃO!$B$19,0,IF(W29=1,X29,0)))</f>
        <v>0</v>
      </c>
      <c r="AC29" s="78">
        <f>IF(V29=CONFIGURAÇÃO!$B$18,'BANCO DADOS '!X29,IF(V29=CONFIGURAÇÃO!$B$19,'BANCO DADOS '!X29,0))</f>
        <v>0</v>
      </c>
      <c r="AD29" s="79">
        <f t="shared" si="12"/>
        <v>175</v>
      </c>
      <c r="AE29" s="62"/>
      <c r="AF29" s="76">
        <v>45185</v>
      </c>
      <c r="AG29" s="77">
        <f t="shared" si="13"/>
        <v>7</v>
      </c>
      <c r="AH29" s="25">
        <v>8</v>
      </c>
      <c r="AI29" s="78">
        <f>IF(AF29=CONFIGURAÇÃO!$B$18,0,IF(AF29=CONFIGURAÇÃO!$B$19,0,IF($AG29=1,0,IF($AG29=7,0,IF($AH29&gt;8,8,$AH29)))))</f>
        <v>0</v>
      </c>
      <c r="AJ29" s="78">
        <f>IF(AF29=CONFIGURAÇÃO!$B$18,0,IF(AF29=CONFIGURAÇÃO!$B$19,0,IF($AG29=1,0,IF($AG29=7,0,IF($AH29&gt;8,$AH29-$AI29,0)))))</f>
        <v>0</v>
      </c>
      <c r="AK29" s="78">
        <f>IF(AF29=CONFIGURAÇÃO!$B$18,0,IF(AF29=CONFIGURAÇÃO!$B$19,0,IF(AG29=7,AH29,0)))</f>
        <v>8</v>
      </c>
      <c r="AL29" s="78">
        <f>IF(AF29=CONFIGURAÇÃO!$B$18,0,IF(AF29=CONFIGURAÇÃO!$B$19,0,IF(AG29=1,AH29,0)))</f>
        <v>0</v>
      </c>
      <c r="AM29" s="78">
        <f>IF(AF29=CONFIGURAÇÃO!$B$18,'BANCO DADOS '!AH29,IF(AF29=CONFIGURAÇÃO!$B$19,'BANCO DADOS '!AH29,0))</f>
        <v>0</v>
      </c>
      <c r="AN29" s="79">
        <f t="shared" si="14"/>
        <v>280</v>
      </c>
      <c r="AO29" s="62"/>
      <c r="AP29" s="76">
        <v>45185</v>
      </c>
      <c r="AQ29" s="77">
        <f t="shared" si="15"/>
        <v>7</v>
      </c>
      <c r="AR29" s="25">
        <v>8</v>
      </c>
      <c r="AS29" s="78">
        <f>IF(AP29=CONFIGURAÇÃO!$B$18,0,IF(AP29=CONFIGURAÇÃO!$B$19,0,IF($AQ29=1,0,IF($AQ29=7,0,IF($AR29&gt;8,8,$AR29)))))</f>
        <v>0</v>
      </c>
      <c r="AT29" s="78">
        <f>IF(AP29=CONFIGURAÇÃO!$B$18,0,IF(AP29=CONFIGURAÇÃO!$B$19,0,IF($AQ29=1,0,IF($AQ29=7,0,IF($AR29&gt;8,$AR29-$AS29,0)))))</f>
        <v>0</v>
      </c>
      <c r="AU29" s="78">
        <f>IF(AP29=CONFIGURAÇÃO!$B$18,0,IF(AP29=CONFIGURAÇÃO!$B$19,0,IF(AQ29=7,AR29,0)))</f>
        <v>8</v>
      </c>
      <c r="AV29" s="78">
        <f>IF(AP29=CONFIGURAÇÃO!$B$18,0,IF(AP29=CONFIGURAÇÃO!$B$19,0,IF(AQ29=1,AR29,0)))</f>
        <v>0</v>
      </c>
      <c r="AW29" s="78">
        <f>IF(AP29=CONFIGURAÇÃO!$B$18,'BANCO DADOS '!AR29,IF(AP29=CONFIGURAÇÃO!$B$19,'BANCO DADOS '!AR29,0))</f>
        <v>0</v>
      </c>
      <c r="AX29" s="79">
        <f t="shared" si="16"/>
        <v>280</v>
      </c>
      <c r="AY29" s="62"/>
      <c r="AZ29" s="76">
        <v>45185</v>
      </c>
      <c r="BA29" s="77">
        <f t="shared" si="17"/>
        <v>7</v>
      </c>
      <c r="BB29" s="25">
        <v>2</v>
      </c>
      <c r="BC29" s="78">
        <f>IF(AZ29=CONFIGURAÇÃO!$B$18,0,IF(AZ29=CONFIGURAÇÃO!$B$19,0,IF($BA29=1,0,IF($BA29=7,0,IF($BB29&gt;8,8,BB29)))))</f>
        <v>0</v>
      </c>
      <c r="BD29" s="78">
        <f>IF(AZ29=CONFIGURAÇÃO!$B$18,0,IF(AZ29=CONFIGURAÇÃO!$B$19,0,IF($BA29=1,0,IF($BA29=7,0,IF($BB29&gt;8,$BB29-$BC29,0)))))</f>
        <v>0</v>
      </c>
      <c r="BE29" s="78">
        <f>IF(AZ29=CONFIGURAÇÃO!$B$18,0,IF(AZ29=CONFIGURAÇÃO!$B$19,0,IF(BA29=7,BB29,0)))</f>
        <v>2</v>
      </c>
      <c r="BF29" s="78">
        <f>IF(AZ29=CONFIGURAÇÃO!$B$18,0,IF(AZ29=CONFIGURAÇÃO!$B$19,0,IF(BA29=1,BB29,0)))</f>
        <v>0</v>
      </c>
      <c r="BG29" s="78">
        <f>IF(AZ29=CONFIGURAÇÃO!$B$18,'BANCO DADOS '!BB29,IF(AZ29=CONFIGURAÇÃO!$B$19,'BANCO DADOS '!BB29,0))</f>
        <v>0</v>
      </c>
      <c r="BH29" s="79">
        <f t="shared" si="18"/>
        <v>70</v>
      </c>
      <c r="BI29" s="62"/>
      <c r="BJ29" s="76">
        <v>45185</v>
      </c>
      <c r="BK29" s="77">
        <f t="shared" si="19"/>
        <v>7</v>
      </c>
      <c r="BL29" s="25">
        <v>8</v>
      </c>
      <c r="BM29" s="78">
        <f>IF(BJ29=CONFIGURAÇÃO!$B$18,0,IF(BJ29=CONFIGURAÇÃO!$B$19,0,IF($BK29=1,0,IF($BK29=7,0,IF($BL29&gt;8,8,$BL29)))))</f>
        <v>0</v>
      </c>
      <c r="BN29" s="78">
        <f>IF(BJ29=CONFIGURAÇÃO!$B$18,0,IF(BJ29=CONFIGURAÇÃO!$B$19,0,IF($BK29=1,0,IF($BK29=7,0,IF($BL29&gt;8,$BL29-$BM29,0)))))</f>
        <v>0</v>
      </c>
      <c r="BO29" s="78">
        <f>IF(BJ29=CONFIGURAÇÃO!$B$18,0,IF(BJ29=CONFIGURAÇÃO!$B$19,0,IF(BK29=7,BL29,0)))</f>
        <v>8</v>
      </c>
      <c r="BP29" s="78">
        <f>IF(BJ29=CONFIGURAÇÃO!$B$18,0,IF(BJ29=CONFIGURAÇÃO!$B$19,0,IF(BK29=1,BL29,0)))</f>
        <v>0</v>
      </c>
      <c r="BQ29" s="78">
        <f>IF(BJ29=CONFIGURAÇÃO!$B$18,'BANCO DADOS '!BL29,IF(BJ29=CONFIGURAÇÃO!$B$19,'BANCO DADOS '!BL29,0))</f>
        <v>0</v>
      </c>
      <c r="BR29" s="79">
        <f t="shared" si="20"/>
        <v>280</v>
      </c>
      <c r="BS29" s="62"/>
      <c r="BT29" s="76">
        <v>45185</v>
      </c>
      <c r="BU29" s="77">
        <f t="shared" si="21"/>
        <v>7</v>
      </c>
      <c r="BV29" s="25">
        <v>0</v>
      </c>
      <c r="BW29" s="78">
        <f>IF(BT29=CONFIGURAÇÃO!$B$18,0,IF(BT29=CONFIGURAÇÃO!$BV$19,0,IF($BU29=1,0,IF($BU29=7,0,IF($BV29&gt;8,8,$BV29)))))</f>
        <v>0</v>
      </c>
      <c r="BX29" s="78">
        <f>IF(BT29=CONFIGURAÇÃO!$B$18,0,IF(BT29=CONFIGURAÇÃO!$B$19,0,IF($BU29=1,0,IF($BU29=7,0,IF($BV29&gt;8,$BV29-$BM29,0)))))</f>
        <v>0</v>
      </c>
      <c r="BY29" s="78">
        <f>IF(BT29=CONFIGURAÇÃO!$B$18,0,IF(BT29=CONFIGURAÇÃO!$B$19,0,IF(BU29=7,BV29,0)))</f>
        <v>0</v>
      </c>
      <c r="BZ29" s="78">
        <f>IF(BT29=CONFIGURAÇÃO!$B$18,0,IF(BT29=CONFIGURAÇÃO!$B$19,0,IF(BU29=1,BV29,0)))</f>
        <v>0</v>
      </c>
      <c r="CA29" s="78">
        <f>IF(BT29=CONFIGURAÇÃO!$B$18,'BANCO DADOS '!BV29,IF(BT29=CONFIGURAÇÃO!$B$19,'BANCO DADOS '!BV29,0))</f>
        <v>0</v>
      </c>
      <c r="CB29" s="79">
        <f t="shared" si="7"/>
        <v>0</v>
      </c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  <c r="GM29" s="75"/>
      <c r="GN29" s="75"/>
      <c r="GO29" s="75"/>
      <c r="GP29" s="75"/>
      <c r="GQ29" s="75"/>
      <c r="GR29" s="75"/>
      <c r="GS29" s="75"/>
      <c r="GT29" s="75"/>
      <c r="GU29" s="75"/>
      <c r="GV29" s="75"/>
      <c r="GW29" s="75"/>
      <c r="GX29" s="75"/>
      <c r="GY29" s="75"/>
      <c r="GZ29" s="75"/>
      <c r="HA29" s="75"/>
      <c r="HB29" s="75"/>
      <c r="HC29" s="75"/>
      <c r="HD29" s="75"/>
      <c r="HE29" s="75"/>
      <c r="HF29" s="75"/>
      <c r="HG29" s="75"/>
      <c r="HH29" s="75"/>
      <c r="HI29" s="75"/>
      <c r="HJ29" s="75"/>
      <c r="HK29" s="75"/>
      <c r="HL29" s="75"/>
      <c r="HM29" s="75"/>
      <c r="HN29" s="75"/>
      <c r="HO29" s="75"/>
      <c r="HP29" s="75"/>
      <c r="HQ29" s="75"/>
      <c r="HR29" s="75"/>
      <c r="HS29" s="75"/>
      <c r="HT29" s="75"/>
      <c r="HU29" s="75"/>
      <c r="HV29" s="75"/>
      <c r="HW29" s="75"/>
      <c r="HX29" s="75"/>
      <c r="HY29" s="75"/>
      <c r="HZ29" s="75"/>
      <c r="IA29" s="75"/>
      <c r="IB29" s="75"/>
      <c r="IC29" s="75"/>
      <c r="ID29" s="75"/>
      <c r="IE29" s="75"/>
      <c r="IF29" s="75"/>
      <c r="IG29" s="75"/>
      <c r="IH29" s="75"/>
      <c r="II29" s="75"/>
      <c r="IJ29" s="75"/>
      <c r="IK29" s="75"/>
      <c r="IL29" s="75"/>
      <c r="IM29" s="75"/>
      <c r="IN29" s="75"/>
      <c r="IO29" s="75"/>
      <c r="IP29" s="75"/>
      <c r="IQ29" s="75"/>
      <c r="IR29" s="75"/>
      <c r="IS29" s="75"/>
      <c r="IT29" s="75"/>
      <c r="IU29" s="75"/>
      <c r="IV29" s="75"/>
      <c r="IW29" s="75"/>
      <c r="IX29" s="75"/>
      <c r="IY29" s="75"/>
      <c r="IZ29" s="75"/>
      <c r="JA29" s="75"/>
      <c r="JB29" s="75"/>
      <c r="JC29" s="75"/>
      <c r="JD29" s="75"/>
      <c r="JE29" s="75"/>
      <c r="JF29" s="75"/>
      <c r="JG29" s="75"/>
      <c r="JH29" s="75"/>
      <c r="JI29" s="75"/>
      <c r="JJ29" s="75"/>
      <c r="JK29" s="75"/>
      <c r="JL29" s="75"/>
      <c r="JM29" s="75"/>
      <c r="JN29" s="75"/>
      <c r="JO29" s="75"/>
      <c r="JP29" s="75"/>
      <c r="JQ29" s="75"/>
      <c r="JR29" s="75"/>
      <c r="JS29" s="75"/>
      <c r="JT29" s="75"/>
      <c r="JU29" s="75"/>
      <c r="JV29" s="75"/>
      <c r="JW29" s="75"/>
      <c r="JX29" s="75"/>
      <c r="JY29" s="75"/>
      <c r="JZ29" s="75"/>
      <c r="KA29" s="75"/>
      <c r="KB29" s="75"/>
      <c r="KC29" s="75"/>
      <c r="KD29" s="75"/>
      <c r="KE29" s="75"/>
      <c r="KF29" s="75"/>
      <c r="KG29" s="75"/>
      <c r="KH29" s="75"/>
      <c r="KI29" s="75"/>
      <c r="KJ29" s="75"/>
      <c r="KK29" s="75"/>
      <c r="KL29" s="75"/>
      <c r="KM29" s="75"/>
      <c r="KN29" s="75"/>
      <c r="KO29" s="75"/>
      <c r="KP29" s="75"/>
      <c r="KQ29" s="75"/>
      <c r="KR29" s="75"/>
      <c r="KS29" s="75"/>
      <c r="KT29" s="75"/>
      <c r="KU29" s="75"/>
      <c r="KV29" s="75"/>
      <c r="KW29" s="75"/>
      <c r="KX29" s="75"/>
      <c r="KY29" s="75"/>
      <c r="KZ29" s="75"/>
      <c r="LA29" s="75"/>
      <c r="LB29" s="75"/>
      <c r="LC29" s="75"/>
      <c r="LD29" s="75"/>
      <c r="LE29" s="75"/>
      <c r="LF29" s="75"/>
      <c r="LG29" s="75"/>
      <c r="LH29" s="75"/>
      <c r="LI29" s="75"/>
      <c r="LJ29" s="75"/>
      <c r="LK29" s="75"/>
      <c r="LL29" s="75"/>
      <c r="LM29" s="75"/>
      <c r="LN29" s="75"/>
      <c r="LO29" s="75"/>
      <c r="LP29" s="75"/>
      <c r="LQ29" s="75"/>
      <c r="LR29" s="75"/>
      <c r="LS29" s="75"/>
      <c r="LT29" s="75"/>
      <c r="LU29" s="75"/>
      <c r="LV29" s="75"/>
      <c r="LW29" s="75"/>
      <c r="LX29" s="75"/>
      <c r="LY29" s="75"/>
      <c r="LZ29" s="75"/>
      <c r="MA29" s="75"/>
      <c r="MB29" s="75"/>
      <c r="MC29" s="75"/>
      <c r="MD29" s="75"/>
      <c r="ME29" s="75"/>
      <c r="MF29" s="75"/>
      <c r="MG29" s="75"/>
      <c r="MH29" s="75"/>
      <c r="MI29" s="75"/>
      <c r="MJ29" s="75"/>
      <c r="MK29" s="75"/>
      <c r="ML29" s="75"/>
      <c r="MM29" s="75"/>
      <c r="MN29" s="75"/>
      <c r="MO29" s="75"/>
      <c r="MP29" s="75"/>
      <c r="MQ29" s="75"/>
      <c r="MR29" s="75"/>
      <c r="MS29" s="75"/>
      <c r="MT29" s="75"/>
      <c r="MU29" s="75"/>
      <c r="MV29" s="75"/>
      <c r="MW29" s="75"/>
      <c r="MX29" s="75"/>
      <c r="MY29" s="75"/>
      <c r="MZ29" s="75"/>
      <c r="NA29" s="75"/>
      <c r="NB29" s="75"/>
      <c r="NC29" s="75"/>
      <c r="ND29" s="75"/>
      <c r="NE29" s="75"/>
      <c r="NF29" s="75"/>
      <c r="NG29" s="75"/>
      <c r="NH29" s="75"/>
      <c r="NI29" s="75"/>
      <c r="NJ29" s="75"/>
      <c r="NK29" s="75"/>
      <c r="NL29" s="75"/>
      <c r="NM29" s="75"/>
      <c r="NN29" s="75"/>
      <c r="NO29" s="75"/>
      <c r="NP29" s="75"/>
      <c r="NQ29" s="75"/>
      <c r="NR29" s="75"/>
      <c r="NS29" s="75"/>
      <c r="NT29" s="75"/>
      <c r="NU29" s="75"/>
      <c r="NV29" s="75"/>
      <c r="NW29" s="75"/>
      <c r="NX29" s="75"/>
      <c r="NY29" s="75"/>
      <c r="NZ29" s="75"/>
      <c r="OA29" s="75"/>
      <c r="OB29" s="75"/>
      <c r="OC29" s="75"/>
      <c r="OD29" s="75"/>
      <c r="OE29" s="75"/>
      <c r="OF29" s="75"/>
      <c r="OG29" s="75"/>
      <c r="OH29" s="75"/>
      <c r="OI29" s="75"/>
      <c r="OJ29" s="75"/>
      <c r="OK29" s="75"/>
      <c r="OL29" s="75"/>
      <c r="OM29" s="75"/>
      <c r="ON29" s="75"/>
      <c r="OO29" s="75"/>
      <c r="OP29" s="75"/>
      <c r="OQ29" s="75"/>
      <c r="OR29" s="75"/>
      <c r="OS29" s="75"/>
      <c r="OT29" s="75"/>
      <c r="OU29" s="75"/>
      <c r="OV29" s="75"/>
      <c r="OW29" s="75"/>
      <c r="OX29" s="75"/>
      <c r="OY29" s="75"/>
      <c r="OZ29" s="75"/>
      <c r="PA29" s="75"/>
      <c r="PB29" s="75"/>
      <c r="PC29" s="75"/>
      <c r="PD29" s="75"/>
      <c r="PE29" s="75"/>
      <c r="PF29" s="75"/>
      <c r="PG29" s="75"/>
      <c r="PH29" s="75"/>
      <c r="PI29" s="75"/>
      <c r="PJ29" s="75"/>
      <c r="PK29" s="75"/>
      <c r="PL29" s="75"/>
      <c r="PM29" s="75"/>
      <c r="PN29" s="75"/>
      <c r="PO29" s="75"/>
      <c r="PP29" s="75"/>
      <c r="PQ29" s="75"/>
      <c r="PR29" s="75"/>
      <c r="PS29" s="75"/>
      <c r="PT29" s="75"/>
      <c r="PU29" s="75"/>
      <c r="PV29" s="75"/>
      <c r="PW29" s="75"/>
      <c r="PX29" s="75"/>
      <c r="PY29" s="75"/>
      <c r="PZ29" s="75"/>
      <c r="QA29" s="75"/>
      <c r="QB29" s="75"/>
      <c r="QC29" s="75"/>
      <c r="QD29" s="75"/>
      <c r="QE29" s="75"/>
      <c r="QF29" s="75"/>
      <c r="QG29" s="75"/>
      <c r="QH29" s="75"/>
      <c r="QI29" s="75"/>
      <c r="QJ29" s="75"/>
      <c r="QK29" s="75"/>
      <c r="QL29" s="75"/>
      <c r="QM29" s="75"/>
      <c r="QN29" s="75"/>
      <c r="QO29" s="75"/>
      <c r="QP29" s="75"/>
      <c r="QQ29" s="75"/>
      <c r="QR29" s="75"/>
      <c r="QS29" s="75"/>
      <c r="QT29" s="75"/>
      <c r="QU29" s="75"/>
      <c r="QV29" s="75"/>
      <c r="QW29" s="75"/>
      <c r="QX29" s="75"/>
      <c r="QY29" s="75"/>
      <c r="QZ29" s="75"/>
      <c r="RA29" s="75"/>
      <c r="RB29" s="75"/>
      <c r="RC29" s="75"/>
      <c r="RD29" s="75"/>
      <c r="RE29" s="75"/>
      <c r="RF29" s="75"/>
      <c r="RG29" s="75"/>
      <c r="RH29" s="75"/>
      <c r="RI29" s="75"/>
      <c r="RJ29" s="75"/>
      <c r="RK29" s="75"/>
      <c r="RL29" s="75"/>
      <c r="RM29" s="75"/>
      <c r="RN29" s="75"/>
      <c r="RO29" s="75"/>
      <c r="RP29" s="75"/>
      <c r="RQ29" s="75"/>
      <c r="RR29" s="75"/>
      <c r="RS29" s="75"/>
      <c r="RT29" s="75"/>
      <c r="RU29" s="75"/>
      <c r="RV29" s="75"/>
      <c r="RW29" s="75"/>
      <c r="RX29" s="75"/>
      <c r="RY29" s="75"/>
      <c r="RZ29" s="75"/>
      <c r="SA29" s="75"/>
      <c r="SB29" s="75"/>
      <c r="SC29" s="75"/>
      <c r="SD29" s="75"/>
      <c r="SE29" s="75"/>
      <c r="SF29" s="75"/>
      <c r="SG29" s="75"/>
      <c r="SH29" s="75"/>
      <c r="SI29" s="75"/>
      <c r="SJ29" s="75"/>
      <c r="SK29" s="75"/>
      <c r="SL29" s="75"/>
      <c r="SM29" s="75"/>
      <c r="SN29" s="75"/>
      <c r="SO29" s="75"/>
      <c r="SP29" s="75"/>
      <c r="SQ29" s="75"/>
      <c r="SR29" s="75"/>
      <c r="SS29" s="75"/>
      <c r="ST29" s="75"/>
      <c r="SU29" s="75"/>
      <c r="SV29" s="75"/>
      <c r="SW29" s="75"/>
      <c r="SX29" s="75"/>
      <c r="SY29" s="75"/>
      <c r="SZ29" s="75"/>
      <c r="TA29" s="75"/>
      <c r="TB29" s="75"/>
      <c r="TC29" s="75"/>
      <c r="TD29" s="75"/>
      <c r="TE29" s="75"/>
      <c r="TF29" s="75"/>
      <c r="TG29" s="75"/>
      <c r="TH29" s="75"/>
      <c r="TI29" s="75"/>
      <c r="TJ29" s="75"/>
      <c r="TK29" s="75"/>
      <c r="TL29" s="75"/>
      <c r="TM29" s="75"/>
      <c r="TN29" s="75"/>
      <c r="TO29" s="75"/>
      <c r="TP29" s="75"/>
      <c r="TQ29" s="75"/>
      <c r="TR29" s="75"/>
      <c r="TS29" s="75"/>
      <c r="TT29" s="75"/>
      <c r="TU29" s="75"/>
      <c r="TV29" s="75"/>
      <c r="TW29" s="75"/>
      <c r="TX29" s="75"/>
      <c r="TY29" s="75"/>
      <c r="TZ29" s="75"/>
      <c r="UA29" s="75"/>
      <c r="UB29" s="75"/>
      <c r="UC29" s="75"/>
      <c r="UD29" s="75"/>
      <c r="UE29" s="75"/>
      <c r="UF29" s="75"/>
      <c r="UG29" s="75"/>
      <c r="UH29" s="75"/>
      <c r="UI29" s="75"/>
      <c r="UJ29" s="75"/>
      <c r="UK29" s="75"/>
      <c r="UL29" s="75"/>
      <c r="UM29" s="75"/>
      <c r="UN29" s="75"/>
      <c r="UO29" s="75"/>
      <c r="UP29" s="75"/>
      <c r="UQ29" s="75"/>
      <c r="UR29" s="75"/>
      <c r="US29" s="75"/>
      <c r="UT29" s="75"/>
      <c r="UU29" s="75"/>
      <c r="UV29" s="75"/>
      <c r="UW29" s="75"/>
      <c r="UX29" s="75"/>
      <c r="UY29" s="75"/>
      <c r="UZ29" s="75"/>
      <c r="VA29" s="75"/>
      <c r="VB29" s="75"/>
      <c r="VC29" s="75"/>
      <c r="VD29" s="75"/>
      <c r="VE29" s="75"/>
      <c r="VF29" s="75"/>
      <c r="VG29" s="75"/>
      <c r="VH29" s="75"/>
      <c r="VI29" s="75"/>
      <c r="VJ29" s="75"/>
      <c r="VK29" s="75"/>
      <c r="VL29" s="75"/>
      <c r="VM29" s="75"/>
      <c r="VN29" s="75"/>
      <c r="VO29" s="75"/>
      <c r="VP29" s="75"/>
      <c r="VQ29" s="75"/>
      <c r="VR29" s="75"/>
      <c r="VS29" s="75"/>
      <c r="VT29" s="75"/>
      <c r="VU29" s="75"/>
      <c r="VV29" s="75"/>
      <c r="VW29" s="75"/>
      <c r="VX29" s="75"/>
      <c r="VY29" s="75"/>
      <c r="VZ29" s="75"/>
      <c r="WA29" s="75"/>
      <c r="WB29" s="75"/>
      <c r="WC29" s="75"/>
      <c r="WD29" s="75"/>
      <c r="WE29" s="75"/>
      <c r="WF29" s="75"/>
      <c r="WG29" s="75"/>
      <c r="WH29" s="75"/>
      <c r="WI29" s="75"/>
      <c r="WJ29" s="75"/>
      <c r="WK29" s="75"/>
      <c r="WL29" s="75"/>
      <c r="WM29" s="75"/>
      <c r="WN29" s="75"/>
      <c r="WO29" s="75"/>
      <c r="WP29" s="75"/>
      <c r="WQ29" s="75"/>
      <c r="WR29" s="75"/>
      <c r="WS29" s="75"/>
      <c r="WT29" s="75"/>
      <c r="WU29" s="75"/>
      <c r="WV29" s="75"/>
      <c r="WW29" s="75"/>
      <c r="WX29" s="75"/>
      <c r="WY29" s="75"/>
      <c r="WZ29" s="75"/>
      <c r="XA29" s="75"/>
      <c r="XB29" s="75"/>
      <c r="XC29" s="75"/>
      <c r="XD29" s="75"/>
      <c r="XE29" s="75"/>
      <c r="XF29" s="75"/>
      <c r="XG29" s="75"/>
      <c r="XH29" s="75"/>
      <c r="XI29" s="75"/>
      <c r="XJ29" s="75"/>
      <c r="XK29" s="75"/>
      <c r="XL29" s="75"/>
      <c r="XM29" s="75"/>
      <c r="XN29" s="75"/>
      <c r="XO29" s="75"/>
      <c r="XP29" s="75"/>
      <c r="XQ29" s="75"/>
      <c r="XR29" s="75"/>
      <c r="XS29" s="75"/>
      <c r="XT29" s="75"/>
      <c r="XU29" s="75"/>
      <c r="XV29" s="75"/>
      <c r="XW29" s="75"/>
      <c r="XX29" s="75"/>
      <c r="XY29" s="75"/>
      <c r="XZ29" s="75"/>
      <c r="YA29" s="75"/>
      <c r="YB29" s="75"/>
      <c r="YC29" s="75"/>
      <c r="YD29" s="75"/>
      <c r="YE29" s="75"/>
      <c r="YF29" s="75"/>
      <c r="YG29" s="75"/>
      <c r="YH29" s="75"/>
      <c r="YI29" s="75"/>
      <c r="YJ29" s="75"/>
      <c r="YK29" s="75"/>
      <c r="YL29" s="75"/>
      <c r="YM29" s="75"/>
      <c r="YN29" s="75"/>
      <c r="YO29" s="75"/>
      <c r="YP29" s="75"/>
      <c r="YQ29" s="75"/>
      <c r="YR29" s="75"/>
      <c r="YS29" s="75"/>
      <c r="YT29" s="75"/>
      <c r="YU29" s="75"/>
      <c r="YV29" s="75"/>
      <c r="YW29" s="75"/>
      <c r="YX29" s="75"/>
      <c r="YY29" s="75"/>
      <c r="YZ29" s="75"/>
      <c r="ZA29" s="75"/>
      <c r="ZB29" s="75"/>
      <c r="ZC29" s="75"/>
      <c r="ZD29" s="75"/>
      <c r="ZE29" s="75"/>
      <c r="ZF29" s="75"/>
      <c r="ZG29" s="75"/>
      <c r="ZH29" s="75"/>
      <c r="ZI29" s="75"/>
      <c r="ZJ29" s="75"/>
      <c r="ZK29" s="75"/>
      <c r="ZL29" s="75"/>
      <c r="ZM29" s="75"/>
      <c r="ZN29" s="75"/>
      <c r="ZO29" s="75"/>
      <c r="ZP29" s="75"/>
      <c r="ZQ29" s="75"/>
      <c r="ZR29" s="75"/>
      <c r="ZS29" s="75"/>
      <c r="ZT29" s="75"/>
      <c r="ZU29" s="75"/>
      <c r="ZV29" s="75"/>
      <c r="ZW29" s="75"/>
      <c r="ZX29" s="75"/>
      <c r="ZY29" s="75"/>
      <c r="ZZ29" s="75"/>
      <c r="AAA29" s="75"/>
      <c r="AAB29" s="75"/>
      <c r="AAC29" s="75"/>
      <c r="AAD29" s="75"/>
      <c r="AAE29" s="75"/>
      <c r="AAF29" s="75"/>
      <c r="AAG29" s="75"/>
      <c r="AAH29" s="75"/>
      <c r="AAI29" s="75"/>
      <c r="AAJ29" s="75"/>
      <c r="AAK29" s="75"/>
      <c r="AAL29" s="75"/>
      <c r="AAM29" s="75"/>
      <c r="AAN29" s="75"/>
      <c r="AAO29" s="75"/>
      <c r="AAP29" s="75"/>
      <c r="AAQ29" s="75"/>
      <c r="AAR29" s="75"/>
      <c r="AAS29" s="75"/>
      <c r="AAT29" s="75"/>
      <c r="AAU29" s="75"/>
      <c r="AAV29" s="75"/>
      <c r="AAW29" s="75"/>
      <c r="AAX29" s="75"/>
      <c r="AAY29" s="75"/>
      <c r="AAZ29" s="75"/>
      <c r="ABA29" s="75"/>
      <c r="ABB29" s="75"/>
      <c r="ABC29" s="75"/>
      <c r="ABD29" s="75"/>
      <c r="ABE29" s="75"/>
      <c r="ABF29" s="75"/>
      <c r="ABG29" s="75"/>
      <c r="ABH29" s="75"/>
      <c r="ABI29" s="75"/>
      <c r="ABJ29" s="75"/>
      <c r="ABK29" s="75"/>
      <c r="ABL29" s="75"/>
      <c r="ABM29" s="75"/>
      <c r="ABN29" s="75"/>
      <c r="ABO29" s="75"/>
      <c r="ABP29" s="75"/>
      <c r="ABQ29" s="75"/>
      <c r="ABR29" s="75"/>
      <c r="ABS29" s="75"/>
      <c r="ABT29" s="75"/>
      <c r="ABU29" s="75"/>
      <c r="ABV29" s="75"/>
      <c r="ABW29" s="75"/>
      <c r="ABX29" s="75"/>
      <c r="ABY29" s="75"/>
      <c r="ABZ29" s="75"/>
      <c r="ACA29" s="75"/>
      <c r="ACB29" s="75"/>
      <c r="ACC29" s="75"/>
      <c r="ACD29" s="75"/>
      <c r="ACE29" s="75"/>
      <c r="ACF29" s="75"/>
      <c r="ACG29" s="75"/>
      <c r="ACH29" s="75"/>
      <c r="ACI29" s="75"/>
      <c r="ACJ29" s="75"/>
      <c r="ACK29" s="75"/>
      <c r="ACL29" s="75"/>
      <c r="ACM29" s="75"/>
      <c r="ACN29" s="75"/>
      <c r="ACO29" s="75"/>
      <c r="ACP29" s="75"/>
      <c r="ACQ29" s="75"/>
      <c r="ACR29" s="75"/>
      <c r="ACS29" s="75"/>
      <c r="ACT29" s="75"/>
      <c r="ACU29" s="75"/>
      <c r="ACV29" s="75"/>
      <c r="ACW29" s="75"/>
      <c r="ACX29" s="75"/>
      <c r="ACY29" s="75"/>
      <c r="ACZ29" s="75"/>
      <c r="ADA29" s="75"/>
      <c r="ADB29" s="75"/>
      <c r="ADC29" s="75"/>
      <c r="ADD29" s="75"/>
      <c r="ADE29" s="75"/>
      <c r="ADF29" s="75"/>
      <c r="ADG29" s="75"/>
      <c r="ADH29" s="75"/>
      <c r="ADI29" s="75"/>
      <c r="ADJ29" s="75"/>
      <c r="ADK29" s="75"/>
      <c r="ADL29" s="75"/>
      <c r="ADM29" s="75"/>
      <c r="ADN29" s="75"/>
      <c r="ADO29" s="75"/>
      <c r="ADP29" s="75"/>
      <c r="ADQ29" s="75"/>
      <c r="ADR29" s="75"/>
      <c r="ADS29" s="75"/>
      <c r="ADT29" s="75"/>
      <c r="ADU29" s="75"/>
      <c r="ADV29" s="75"/>
      <c r="ADW29" s="75"/>
      <c r="ADX29" s="75"/>
      <c r="ADY29" s="75"/>
      <c r="ADZ29" s="75"/>
      <c r="AEA29" s="75"/>
      <c r="AEB29" s="75"/>
      <c r="AEC29" s="75"/>
      <c r="AED29" s="75"/>
      <c r="AEE29" s="75"/>
      <c r="AEF29" s="75"/>
      <c r="AEG29" s="75"/>
      <c r="AEH29" s="75"/>
      <c r="AEI29" s="75"/>
      <c r="AEJ29" s="75"/>
      <c r="AEK29" s="75"/>
      <c r="AEL29" s="75"/>
      <c r="AEM29" s="75"/>
      <c r="AEN29" s="75"/>
      <c r="AEO29" s="75"/>
      <c r="AEP29" s="75"/>
      <c r="AEQ29" s="75"/>
      <c r="AER29" s="75"/>
      <c r="AES29" s="75"/>
      <c r="AET29" s="75"/>
      <c r="AEU29" s="75"/>
      <c r="AEV29" s="75"/>
      <c r="AEW29" s="75"/>
      <c r="AEX29" s="75"/>
      <c r="AEY29" s="75"/>
      <c r="AEZ29" s="75"/>
      <c r="AFA29" s="75"/>
      <c r="AFB29" s="75"/>
      <c r="AFC29" s="75"/>
      <c r="AFD29" s="75"/>
      <c r="AFE29" s="75"/>
      <c r="AFF29" s="75"/>
      <c r="AFG29" s="75"/>
      <c r="AFH29" s="75"/>
      <c r="AFI29" s="75"/>
      <c r="AFJ29" s="75"/>
      <c r="AFK29" s="75"/>
      <c r="AFL29" s="75"/>
      <c r="AFM29" s="75"/>
      <c r="AFN29" s="75"/>
      <c r="AFO29" s="75"/>
      <c r="AFP29" s="75"/>
      <c r="AFQ29" s="75"/>
      <c r="AFR29" s="75"/>
      <c r="AFS29" s="75"/>
      <c r="AFT29" s="75"/>
      <c r="AFU29" s="75"/>
      <c r="AFV29" s="75"/>
      <c r="AFW29" s="75"/>
      <c r="AFX29" s="75"/>
      <c r="AFY29" s="75"/>
      <c r="AFZ29" s="75"/>
      <c r="AGA29" s="75"/>
      <c r="AGB29" s="75"/>
      <c r="AGC29" s="75"/>
      <c r="AGD29" s="75"/>
      <c r="AGE29" s="75"/>
      <c r="AGF29" s="75"/>
      <c r="AGG29" s="75"/>
      <c r="AGH29" s="75"/>
      <c r="AGI29" s="75"/>
      <c r="AGJ29" s="75"/>
      <c r="AGK29" s="75"/>
      <c r="AGL29" s="75"/>
      <c r="AGM29" s="75"/>
      <c r="AGN29" s="75"/>
      <c r="AGO29" s="75"/>
      <c r="AGP29" s="75"/>
      <c r="AGQ29" s="75"/>
      <c r="AGR29" s="75"/>
      <c r="AGS29" s="75"/>
      <c r="AGT29" s="75"/>
      <c r="AGU29" s="75"/>
      <c r="AGV29" s="75"/>
      <c r="AGW29" s="75"/>
      <c r="AGX29" s="75"/>
      <c r="AGY29" s="75"/>
      <c r="AGZ29" s="75"/>
      <c r="AHA29" s="75"/>
      <c r="AHB29" s="75"/>
      <c r="AHC29" s="75"/>
      <c r="AHD29" s="75"/>
      <c r="AHE29" s="75"/>
      <c r="AHF29" s="75"/>
      <c r="AHG29" s="75"/>
      <c r="AHH29" s="75"/>
      <c r="AHI29" s="75"/>
      <c r="AHJ29" s="75"/>
      <c r="AHK29" s="75"/>
      <c r="AHL29" s="75"/>
      <c r="AHM29" s="75"/>
      <c r="AHN29" s="75"/>
      <c r="AHO29" s="75"/>
      <c r="AHP29" s="75"/>
      <c r="AHQ29" s="75"/>
      <c r="AHR29" s="75"/>
      <c r="AHS29" s="75"/>
      <c r="AHT29" s="75"/>
      <c r="AHU29" s="75"/>
      <c r="AHV29" s="75"/>
      <c r="AHW29" s="75"/>
      <c r="AHX29" s="75"/>
      <c r="AHY29" s="75"/>
      <c r="AHZ29" s="75"/>
      <c r="AIA29" s="75"/>
      <c r="AIB29" s="75"/>
      <c r="AIC29" s="75"/>
      <c r="AID29" s="75"/>
      <c r="AIE29" s="75"/>
      <c r="AIF29" s="75"/>
      <c r="AIG29" s="75"/>
      <c r="AIH29" s="75"/>
      <c r="AII29" s="75"/>
      <c r="AIJ29" s="75"/>
      <c r="AIK29" s="75"/>
      <c r="AIL29" s="75"/>
      <c r="AIM29" s="75"/>
      <c r="AIN29" s="75"/>
      <c r="AIO29" s="75"/>
      <c r="AIP29" s="75"/>
      <c r="AIQ29" s="75"/>
      <c r="AIR29" s="75"/>
      <c r="AIS29" s="75"/>
      <c r="AIT29" s="75"/>
      <c r="AIU29" s="75"/>
      <c r="AIV29" s="75"/>
      <c r="AIW29" s="75"/>
      <c r="AIX29" s="75"/>
      <c r="AIY29" s="75"/>
      <c r="AIZ29" s="75"/>
      <c r="AJA29" s="75"/>
      <c r="AJB29" s="75"/>
      <c r="AJC29" s="75"/>
      <c r="AJD29" s="75"/>
      <c r="AJE29" s="75"/>
      <c r="AJF29" s="75"/>
      <c r="AJG29" s="75"/>
      <c r="AJH29" s="75"/>
      <c r="AJI29" s="75"/>
      <c r="AJJ29" s="75"/>
      <c r="AJK29" s="75"/>
      <c r="AJL29" s="75"/>
      <c r="AJM29" s="75"/>
      <c r="AJN29" s="75"/>
      <c r="AJO29" s="75"/>
      <c r="AJP29" s="75"/>
      <c r="AJQ29" s="75"/>
      <c r="AJR29" s="75"/>
      <c r="AJS29" s="75"/>
      <c r="AJT29" s="75"/>
      <c r="AJU29" s="75"/>
      <c r="AJV29" s="75"/>
      <c r="AJW29" s="75"/>
      <c r="AJX29" s="75"/>
      <c r="AJY29" s="75"/>
      <c r="AJZ29" s="75"/>
      <c r="AKA29" s="75"/>
      <c r="AKB29" s="75"/>
      <c r="AKC29" s="75"/>
      <c r="AKD29" s="75"/>
      <c r="AKE29" s="75"/>
      <c r="AKF29" s="75"/>
      <c r="AKG29" s="75"/>
      <c r="AKH29" s="75"/>
      <c r="AKI29" s="75"/>
      <c r="AKJ29" s="75"/>
      <c r="AKK29" s="75"/>
      <c r="AKL29" s="75"/>
      <c r="AKM29" s="75"/>
      <c r="AKN29" s="75"/>
      <c r="AKO29" s="75"/>
      <c r="AKP29" s="75"/>
      <c r="AKQ29" s="75"/>
      <c r="AKR29" s="75"/>
      <c r="AKS29" s="75"/>
      <c r="AKT29" s="75"/>
      <c r="AKU29" s="75"/>
      <c r="AKV29" s="75"/>
      <c r="AKW29" s="75"/>
      <c r="AKX29" s="75"/>
      <c r="AKY29" s="75"/>
      <c r="AKZ29" s="75"/>
      <c r="ALA29" s="75"/>
      <c r="ALB29" s="75"/>
      <c r="ALC29" s="75"/>
      <c r="ALD29" s="75"/>
      <c r="ALE29" s="75"/>
      <c r="ALF29" s="75"/>
      <c r="ALG29" s="75"/>
      <c r="ALH29" s="75"/>
      <c r="ALI29" s="75"/>
      <c r="ALJ29" s="75"/>
      <c r="ALK29" s="75"/>
      <c r="ALL29" s="75"/>
      <c r="ALM29" s="75"/>
      <c r="ALN29" s="75"/>
      <c r="ALO29" s="75"/>
      <c r="ALP29" s="75"/>
      <c r="ALQ29" s="75"/>
      <c r="ALR29" s="75"/>
      <c r="ALS29" s="75"/>
      <c r="ALT29" s="75"/>
      <c r="ALU29" s="75"/>
      <c r="ALV29" s="75"/>
      <c r="ALW29" s="75"/>
      <c r="ALX29" s="75"/>
      <c r="ALY29" s="75"/>
      <c r="ALZ29" s="75"/>
      <c r="AMA29" s="75"/>
      <c r="AMB29" s="75"/>
      <c r="AMC29" s="75"/>
      <c r="AMD29" s="75"/>
      <c r="AME29" s="75"/>
      <c r="AMF29" s="75"/>
      <c r="AMG29" s="75"/>
      <c r="AMH29" s="75"/>
      <c r="AMI29" s="75"/>
      <c r="AMJ29" s="75"/>
      <c r="AMK29" s="75"/>
      <c r="AML29" s="75"/>
      <c r="AMM29" s="75"/>
      <c r="AMN29" s="75"/>
      <c r="AMO29" s="75"/>
      <c r="AMP29" s="75"/>
      <c r="AMQ29" s="75"/>
      <c r="AMR29" s="75"/>
      <c r="AMS29" s="75"/>
      <c r="AMT29" s="75"/>
      <c r="AMU29" s="75"/>
      <c r="AMV29" s="75"/>
      <c r="AMW29" s="75"/>
      <c r="AMX29" s="75"/>
      <c r="AMY29" s="75"/>
      <c r="AMZ29" s="75"/>
      <c r="ANA29" s="75"/>
      <c r="ANB29" s="75"/>
      <c r="ANC29" s="75"/>
      <c r="AND29" s="75"/>
      <c r="ANE29" s="75"/>
      <c r="ANF29" s="75"/>
      <c r="ANG29" s="75"/>
      <c r="ANH29" s="75"/>
      <c r="ANI29" s="75"/>
      <c r="ANJ29" s="75"/>
      <c r="ANK29" s="75"/>
      <c r="ANL29" s="75"/>
      <c r="ANM29" s="75"/>
      <c r="ANN29" s="75"/>
      <c r="ANO29" s="75"/>
      <c r="ANP29" s="75"/>
      <c r="ANQ29" s="75"/>
      <c r="ANR29" s="75"/>
      <c r="ANS29" s="75"/>
      <c r="ANT29" s="75"/>
      <c r="ANU29" s="75"/>
      <c r="ANV29" s="75"/>
      <c r="ANW29" s="75"/>
      <c r="ANX29" s="75"/>
      <c r="ANY29" s="75"/>
      <c r="ANZ29" s="75"/>
      <c r="AOA29" s="75"/>
      <c r="AOB29" s="75"/>
      <c r="AOC29" s="75"/>
      <c r="AOD29" s="75"/>
      <c r="AOE29" s="75"/>
      <c r="AOF29" s="75"/>
      <c r="AOG29" s="75"/>
      <c r="AOH29" s="75"/>
      <c r="AOI29" s="75"/>
      <c r="AOJ29" s="75"/>
      <c r="AOK29" s="75"/>
      <c r="AOL29" s="75"/>
      <c r="AOM29" s="75"/>
      <c r="AON29" s="75"/>
      <c r="AOO29" s="75"/>
      <c r="AOP29" s="75"/>
      <c r="AOQ29" s="75"/>
      <c r="AOR29" s="75"/>
      <c r="AOS29" s="75"/>
      <c r="AOT29" s="75"/>
      <c r="AOU29" s="75"/>
      <c r="AOV29" s="75"/>
      <c r="AOW29" s="75"/>
      <c r="AOX29" s="75"/>
      <c r="AOY29" s="75"/>
      <c r="AOZ29" s="75"/>
      <c r="APA29" s="75"/>
      <c r="APB29" s="75"/>
      <c r="APC29" s="75"/>
      <c r="APD29" s="75"/>
      <c r="APE29" s="75"/>
      <c r="APF29" s="75"/>
      <c r="APG29" s="75"/>
      <c r="APH29" s="75"/>
      <c r="API29" s="75"/>
      <c r="APJ29" s="75"/>
      <c r="APK29" s="75"/>
      <c r="APL29" s="75"/>
      <c r="APM29" s="75"/>
      <c r="APN29" s="75"/>
      <c r="APO29" s="75"/>
      <c r="APP29" s="75"/>
      <c r="APQ29" s="75"/>
      <c r="APR29" s="75"/>
      <c r="APS29" s="75"/>
      <c r="APT29" s="75"/>
      <c r="APU29" s="75"/>
      <c r="APV29" s="75"/>
      <c r="APW29" s="75"/>
      <c r="APX29" s="75"/>
      <c r="APY29" s="75"/>
      <c r="APZ29" s="75"/>
      <c r="AQA29" s="75"/>
      <c r="AQB29" s="75"/>
      <c r="AQC29" s="75"/>
      <c r="AQD29" s="75"/>
      <c r="AQE29" s="75"/>
      <c r="AQF29" s="75"/>
      <c r="AQG29" s="75"/>
      <c r="AQH29" s="75"/>
      <c r="AQI29" s="75"/>
      <c r="AQJ29" s="75"/>
      <c r="AQK29" s="75"/>
      <c r="AQL29" s="75"/>
      <c r="AQM29" s="75"/>
      <c r="AQN29" s="75"/>
      <c r="AQO29" s="75"/>
      <c r="AQP29" s="75"/>
      <c r="AQQ29" s="75"/>
      <c r="AQR29" s="75"/>
      <c r="AQS29" s="75"/>
      <c r="AQT29" s="75"/>
      <c r="AQU29" s="75"/>
    </row>
    <row r="30" spans="1:1139">
      <c r="B30" s="71">
        <v>45186</v>
      </c>
      <c r="C30" s="72">
        <f t="shared" si="8"/>
        <v>1</v>
      </c>
      <c r="D30" s="12">
        <v>5</v>
      </c>
      <c r="E30" s="73">
        <f>IF(B30=CONFIGURAÇÃO!$B$18,0,IF(B30=CONFIGURAÇÃO!$B$19,0,IF($C30=1,0,IF($C30=7,0,IF($D30&gt;8,8,$D30)))))</f>
        <v>0</v>
      </c>
      <c r="F30" s="73">
        <f>IF(B30=CONFIGURAÇÃO!$B$18,0,IF(B30=CONFIGURAÇÃO!$B$19,0,IF($C30=1,0,IF($C30=7,0,IF($D30&gt;8,$D30-$E30,0)))))</f>
        <v>0</v>
      </c>
      <c r="G30" s="73">
        <f>IF(B30=CONFIGURAÇÃO!$B$18,0,IF(B30=CONFIGURAÇÃO!$B$19,0,IF(C30=7,D30,0)))</f>
        <v>0</v>
      </c>
      <c r="H30" s="73">
        <f>IF(B30=CONFIGURAÇÃO!$B$18,0,IF(B30=CONFIGURAÇÃO!$B$19,0,IF(C30=1,D30,0)))</f>
        <v>5</v>
      </c>
      <c r="I30" s="73">
        <f>IF(B30=CONFIGURAÇÃO!$B$18,'BANCO DADOS '!D30,IF(B30=CONFIGURAÇÃO!$B$19,'BANCO DADOS '!D30,0))</f>
        <v>0</v>
      </c>
      <c r="J30" s="74">
        <f t="shared" si="22"/>
        <v>195</v>
      </c>
      <c r="L30" s="71">
        <v>45186</v>
      </c>
      <c r="M30" s="72">
        <f t="shared" si="9"/>
        <v>1</v>
      </c>
      <c r="N30" s="12">
        <v>6</v>
      </c>
      <c r="O30" s="73">
        <f>IF(L30=CONFIGURAÇÃO!$B$18,0,IF(L30=CONFIGURAÇÃO!$B$19,0,IF($M30=1,0,IF($M30=7,0,IF($N30&gt;8,8,$N30)))))</f>
        <v>0</v>
      </c>
      <c r="P30" s="73">
        <f>IF(L30=CONFIGURAÇÃO!$B$18,0,IF(L30=CONFIGURAÇÃO!$B$19,0,IF($M30=1,0,IF($M30=7,0,IF($N30&gt;8,$N30-$O30,0)))))</f>
        <v>0</v>
      </c>
      <c r="Q30" s="73">
        <f>IF(L30=CONFIGURAÇÃO!$B$18,0,IF(L30=CONFIGURAÇÃO!$B$19,0,IF(M30=7,N30,0)))</f>
        <v>0</v>
      </c>
      <c r="R30" s="73">
        <f>IF(L30=CONFIGURAÇÃO!$B$18,0,IF(L30=CONFIGURAÇÃO!$B$19,0,IF(M30=1,N30,0)))</f>
        <v>6</v>
      </c>
      <c r="S30" s="73">
        <f>IF(L30=CONFIGURAÇÃO!$B$18,'BANCO DADOS '!N30,IF(L30=CONFIGURAÇÃO!$B$19,'BANCO DADOS '!N30,0))</f>
        <v>0</v>
      </c>
      <c r="T30" s="74">
        <f t="shared" si="10"/>
        <v>234</v>
      </c>
      <c r="V30" s="71">
        <v>45186</v>
      </c>
      <c r="W30" s="72">
        <f t="shared" si="11"/>
        <v>1</v>
      </c>
      <c r="X30" s="12">
        <v>7</v>
      </c>
      <c r="Y30" s="73">
        <f>IF(V30=CONFIGURAÇÃO!$B$18,0,IF(V30=CONFIGURAÇÃO!$B$19,0,IF(W$14=1,0,IF($X30=7,0,IF($X30&gt;8,8,$X30)))))</f>
        <v>0</v>
      </c>
      <c r="Z30" s="73">
        <f>IF(V30=CONFIGURAÇÃO!$B$18,0,IF(V30=CONFIGURAÇÃO!$B$19,0,IF($C30=1,0,IF($W30=7,0,IF($X30&gt;8,$X30-$Y30,0)))))</f>
        <v>0</v>
      </c>
      <c r="AA30" s="73">
        <f>IF(V30=CONFIGURAÇÃO!$B$18,0,IF(V30=CONFIGURAÇÃO!$B$19,0,IF(W30=7,X30,0)))</f>
        <v>0</v>
      </c>
      <c r="AB30" s="73">
        <f>IF(V30=CONFIGURAÇÃO!$B$18,0,IF(V30=CONFIGURAÇÃO!$B$19,0,IF(W30=1,X30,0)))</f>
        <v>7</v>
      </c>
      <c r="AC30" s="73">
        <f>IF(V30=CONFIGURAÇÃO!$B$18,'BANCO DADOS '!X30,IF(V30=CONFIGURAÇÃO!$B$19,'BANCO DADOS '!X30,0))</f>
        <v>0</v>
      </c>
      <c r="AD30" s="74">
        <f t="shared" si="12"/>
        <v>273</v>
      </c>
      <c r="AF30" s="71">
        <v>45186</v>
      </c>
      <c r="AG30" s="72">
        <f t="shared" si="13"/>
        <v>1</v>
      </c>
      <c r="AH30" s="12">
        <v>8</v>
      </c>
      <c r="AI30" s="73">
        <f>IF(AF30=CONFIGURAÇÃO!$B$18,0,IF(AF30=CONFIGURAÇÃO!$B$19,0,IF($AG30=1,0,IF($AG30=7,0,IF($AH30&gt;8,8,$AH30)))))</f>
        <v>0</v>
      </c>
      <c r="AJ30" s="73">
        <f>IF(AF30=CONFIGURAÇÃO!$B$18,0,IF(AF30=CONFIGURAÇÃO!$B$19,0,IF($AG30=1,0,IF($AG30=7,0,IF($AH30&gt;8,$AH30-$AI30,0)))))</f>
        <v>0</v>
      </c>
      <c r="AK30" s="73">
        <f>IF(AF30=CONFIGURAÇÃO!$B$18,0,IF(AF30=CONFIGURAÇÃO!$B$19,0,IF(AG30=7,AH30,0)))</f>
        <v>0</v>
      </c>
      <c r="AL30" s="73">
        <f>IF(AF30=CONFIGURAÇÃO!$B$18,0,IF(AF30=CONFIGURAÇÃO!$B$19,0,IF(AG30=1,AH30,0)))</f>
        <v>8</v>
      </c>
      <c r="AM30" s="73">
        <f>IF(AF30=CONFIGURAÇÃO!$B$18,'BANCO DADOS '!AH30,IF(AF30=CONFIGURAÇÃO!$B$19,'BANCO DADOS '!AH30,0))</f>
        <v>0</v>
      </c>
      <c r="AN30" s="74">
        <f t="shared" si="14"/>
        <v>312</v>
      </c>
      <c r="AP30" s="71">
        <v>45186</v>
      </c>
      <c r="AQ30" s="72">
        <f t="shared" si="15"/>
        <v>1</v>
      </c>
      <c r="AR30" s="12">
        <v>0</v>
      </c>
      <c r="AS30" s="73">
        <f>IF(AP30=CONFIGURAÇÃO!$B$18,0,IF(AP30=CONFIGURAÇÃO!$B$19,0,IF($AQ30=1,0,IF($AQ30=7,0,IF($AR30&gt;8,8,$AR30)))))</f>
        <v>0</v>
      </c>
      <c r="AT30" s="73">
        <f>IF(AP30=CONFIGURAÇÃO!$B$18,0,IF(AP30=CONFIGURAÇÃO!$B$19,0,IF($AQ30=1,0,IF($AQ30=7,0,IF($AR30&gt;8,$AR30-$AS30,0)))))</f>
        <v>0</v>
      </c>
      <c r="AU30" s="73">
        <f>IF(AP30=CONFIGURAÇÃO!$B$18,0,IF(AP30=CONFIGURAÇÃO!$B$19,0,IF(AQ30=7,AR30,0)))</f>
        <v>0</v>
      </c>
      <c r="AV30" s="73">
        <f>IF(AP30=CONFIGURAÇÃO!$B$18,0,IF(AP30=CONFIGURAÇÃO!$B$19,0,IF(AQ30=1,AR30,0)))</f>
        <v>0</v>
      </c>
      <c r="AW30" s="73">
        <f>IF(AP30=CONFIGURAÇÃO!$B$18,'BANCO DADOS '!AR30,IF(AP30=CONFIGURAÇÃO!$B$19,'BANCO DADOS '!AR30,0))</f>
        <v>0</v>
      </c>
      <c r="AX30" s="74">
        <f t="shared" si="16"/>
        <v>0</v>
      </c>
      <c r="AZ30" s="71">
        <v>45186</v>
      </c>
      <c r="BA30" s="72">
        <f t="shared" si="17"/>
        <v>1</v>
      </c>
      <c r="BB30" s="12">
        <v>2</v>
      </c>
      <c r="BC30" s="73">
        <f>IF(AZ30=CONFIGURAÇÃO!$B$18,0,IF(AZ30=CONFIGURAÇÃO!$B$19,0,IF($BA30=1,0,IF($BA30=7,0,IF($BB30&gt;8,8,BB30)))))</f>
        <v>0</v>
      </c>
      <c r="BD30" s="73">
        <f>IF(AZ30=CONFIGURAÇÃO!$B$18,0,IF(AZ30=CONFIGURAÇÃO!$B$19,0,IF($BA30=1,0,IF($BA30=7,0,IF($BB30&gt;8,$BB30-$BC30,0)))))</f>
        <v>0</v>
      </c>
      <c r="BE30" s="73">
        <f>IF(AZ30=CONFIGURAÇÃO!$B$18,0,IF(AZ30=CONFIGURAÇÃO!$B$19,0,IF(BA30=7,BB30,0)))</f>
        <v>0</v>
      </c>
      <c r="BF30" s="73">
        <f>IF(AZ30=CONFIGURAÇÃO!$B$18,0,IF(AZ30=CONFIGURAÇÃO!$B$19,0,IF(BA30=1,BB30,0)))</f>
        <v>2</v>
      </c>
      <c r="BG30" s="73">
        <f>IF(AZ30=CONFIGURAÇÃO!$B$18,'BANCO DADOS '!BB30,IF(AZ30=CONFIGURAÇÃO!$B$19,'BANCO DADOS '!BB30,0))</f>
        <v>0</v>
      </c>
      <c r="BH30" s="74">
        <f t="shared" si="18"/>
        <v>78</v>
      </c>
      <c r="BJ30" s="71">
        <v>45186</v>
      </c>
      <c r="BK30" s="72">
        <f t="shared" si="19"/>
        <v>1</v>
      </c>
      <c r="BL30" s="12">
        <v>6</v>
      </c>
      <c r="BM30" s="73">
        <f>IF(BJ30=CONFIGURAÇÃO!$B$18,0,IF(BJ30=CONFIGURAÇÃO!$B$19,0,IF($BK30=1,0,IF($BK30=7,0,IF($BL30&gt;8,8,$BL30)))))</f>
        <v>0</v>
      </c>
      <c r="BN30" s="73">
        <f>IF(BJ30=CONFIGURAÇÃO!$B$18,0,IF(BJ30=CONFIGURAÇÃO!$B$19,0,IF($BK30=1,0,IF($BK30=7,0,IF($BL30&gt;8,$BL30-$BM30,0)))))</f>
        <v>0</v>
      </c>
      <c r="BO30" s="73">
        <f>IF(BJ30=CONFIGURAÇÃO!$B$18,0,IF(BJ30=CONFIGURAÇÃO!$B$19,0,IF(BK30=7,BL30,0)))</f>
        <v>0</v>
      </c>
      <c r="BP30" s="73">
        <f>IF(BJ30=CONFIGURAÇÃO!$B$18,0,IF(BJ30=CONFIGURAÇÃO!$B$19,0,IF(BK30=1,BL30,0)))</f>
        <v>6</v>
      </c>
      <c r="BQ30" s="73">
        <f>IF(BJ30=CONFIGURAÇÃO!$B$18,'BANCO DADOS '!BL30,IF(BJ30=CONFIGURAÇÃO!$B$19,'BANCO DADOS '!BL30,0))</f>
        <v>0</v>
      </c>
      <c r="BR30" s="74">
        <f t="shared" si="20"/>
        <v>234</v>
      </c>
      <c r="BT30" s="71">
        <v>45186</v>
      </c>
      <c r="BU30" s="72">
        <f t="shared" si="21"/>
        <v>1</v>
      </c>
      <c r="BV30" s="12">
        <v>0</v>
      </c>
      <c r="BW30" s="73">
        <f>IF(BT30=CONFIGURAÇÃO!$B$18,0,IF(BT30=CONFIGURAÇÃO!$BV$19,0,IF($BU30=1,0,IF($BU30=7,0,IF($BV30&gt;8,8,$BV30)))))</f>
        <v>0</v>
      </c>
      <c r="BX30" s="73">
        <f>IF(BT30=CONFIGURAÇÃO!$B$18,0,IF(BT30=CONFIGURAÇÃO!$B$19,0,IF($BU30=1,0,IF($BU30=7,0,IF($BV30&gt;8,$BV30-$BM30,0)))))</f>
        <v>0</v>
      </c>
      <c r="BY30" s="73">
        <f>IF(BT30=CONFIGURAÇÃO!$B$18,0,IF(BT30=CONFIGURAÇÃO!$B$19,0,IF(BU30=7,BV30,0)))</f>
        <v>0</v>
      </c>
      <c r="BZ30" s="73">
        <f>IF(BT30=CONFIGURAÇÃO!$B$18,0,IF(BT30=CONFIGURAÇÃO!$B$19,0,IF(BU30=1,BV30,0)))</f>
        <v>0</v>
      </c>
      <c r="CA30" s="73">
        <f>IF(BT30=CONFIGURAÇÃO!$B$18,'BANCO DADOS '!BV30,IF(BT30=CONFIGURAÇÃO!$B$19,'BANCO DADOS '!BV30,0))</f>
        <v>0</v>
      </c>
      <c r="CB30" s="74">
        <f t="shared" si="7"/>
        <v>0</v>
      </c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  <c r="GM30" s="75"/>
      <c r="GN30" s="75"/>
      <c r="GO30" s="75"/>
      <c r="GP30" s="75"/>
      <c r="GQ30" s="75"/>
      <c r="GR30" s="75"/>
      <c r="GS30" s="75"/>
      <c r="GT30" s="75"/>
      <c r="GU30" s="75"/>
      <c r="GV30" s="75"/>
      <c r="GW30" s="75"/>
      <c r="GX30" s="75"/>
      <c r="GY30" s="75"/>
      <c r="GZ30" s="75"/>
      <c r="HA30" s="75"/>
      <c r="HB30" s="75"/>
      <c r="HC30" s="75"/>
      <c r="HD30" s="75"/>
      <c r="HE30" s="75"/>
      <c r="HF30" s="75"/>
      <c r="HG30" s="75"/>
      <c r="HH30" s="75"/>
      <c r="HI30" s="75"/>
      <c r="HJ30" s="75"/>
      <c r="HK30" s="75"/>
      <c r="HL30" s="75"/>
      <c r="HM30" s="75"/>
      <c r="HN30" s="75"/>
      <c r="HO30" s="75"/>
      <c r="HP30" s="75"/>
      <c r="HQ30" s="75"/>
      <c r="HR30" s="75"/>
      <c r="HS30" s="75"/>
      <c r="HT30" s="75"/>
      <c r="HU30" s="75"/>
      <c r="HV30" s="75"/>
      <c r="HW30" s="75"/>
      <c r="HX30" s="75"/>
      <c r="HY30" s="75"/>
      <c r="HZ30" s="75"/>
      <c r="IA30" s="75"/>
      <c r="IB30" s="75"/>
      <c r="IC30" s="75"/>
      <c r="ID30" s="75"/>
      <c r="IE30" s="75"/>
      <c r="IF30" s="75"/>
      <c r="IG30" s="75"/>
      <c r="IH30" s="75"/>
      <c r="II30" s="75"/>
      <c r="IJ30" s="75"/>
      <c r="IK30" s="75"/>
      <c r="IL30" s="75"/>
      <c r="IM30" s="75"/>
      <c r="IN30" s="75"/>
      <c r="IO30" s="75"/>
      <c r="IP30" s="75"/>
      <c r="IQ30" s="75"/>
      <c r="IR30" s="75"/>
      <c r="IS30" s="75"/>
      <c r="IT30" s="75"/>
      <c r="IU30" s="75"/>
      <c r="IV30" s="75"/>
      <c r="IW30" s="75"/>
      <c r="IX30" s="75"/>
      <c r="IY30" s="75"/>
      <c r="IZ30" s="75"/>
      <c r="JA30" s="75"/>
      <c r="JB30" s="75"/>
      <c r="JC30" s="75"/>
      <c r="JD30" s="75"/>
      <c r="JE30" s="75"/>
      <c r="JF30" s="75"/>
      <c r="JG30" s="75"/>
      <c r="JH30" s="75"/>
      <c r="JI30" s="75"/>
      <c r="JJ30" s="75"/>
      <c r="JK30" s="75"/>
      <c r="JL30" s="75"/>
      <c r="JM30" s="75"/>
      <c r="JN30" s="75"/>
      <c r="JO30" s="75"/>
      <c r="JP30" s="75"/>
      <c r="JQ30" s="75"/>
      <c r="JR30" s="75"/>
      <c r="JS30" s="75"/>
      <c r="JT30" s="75"/>
      <c r="JU30" s="75"/>
      <c r="JV30" s="75"/>
      <c r="JW30" s="75"/>
      <c r="JX30" s="75"/>
      <c r="JY30" s="75"/>
      <c r="JZ30" s="75"/>
      <c r="KA30" s="75"/>
      <c r="KB30" s="75"/>
      <c r="KC30" s="75"/>
      <c r="KD30" s="75"/>
      <c r="KE30" s="75"/>
      <c r="KF30" s="75"/>
      <c r="KG30" s="75"/>
      <c r="KH30" s="75"/>
      <c r="KI30" s="75"/>
      <c r="KJ30" s="75"/>
      <c r="KK30" s="75"/>
      <c r="KL30" s="75"/>
      <c r="KM30" s="75"/>
      <c r="KN30" s="75"/>
      <c r="KO30" s="75"/>
      <c r="KP30" s="75"/>
      <c r="KQ30" s="75"/>
      <c r="KR30" s="75"/>
      <c r="KS30" s="75"/>
      <c r="KT30" s="75"/>
      <c r="KU30" s="75"/>
      <c r="KV30" s="75"/>
      <c r="KW30" s="75"/>
      <c r="KX30" s="75"/>
      <c r="KY30" s="75"/>
      <c r="KZ30" s="75"/>
      <c r="LA30" s="75"/>
      <c r="LB30" s="75"/>
      <c r="LC30" s="75"/>
      <c r="LD30" s="75"/>
      <c r="LE30" s="75"/>
      <c r="LF30" s="75"/>
      <c r="LG30" s="75"/>
      <c r="LH30" s="75"/>
      <c r="LI30" s="75"/>
      <c r="LJ30" s="75"/>
      <c r="LK30" s="75"/>
      <c r="LL30" s="75"/>
      <c r="LM30" s="75"/>
      <c r="LN30" s="75"/>
      <c r="LO30" s="75"/>
      <c r="LP30" s="75"/>
      <c r="LQ30" s="75"/>
      <c r="LR30" s="75"/>
      <c r="LS30" s="75"/>
      <c r="LT30" s="75"/>
      <c r="LU30" s="75"/>
      <c r="LV30" s="75"/>
      <c r="LW30" s="75"/>
      <c r="LX30" s="75"/>
      <c r="LY30" s="75"/>
      <c r="LZ30" s="75"/>
      <c r="MA30" s="75"/>
      <c r="MB30" s="75"/>
      <c r="MC30" s="75"/>
      <c r="MD30" s="75"/>
      <c r="ME30" s="75"/>
      <c r="MF30" s="75"/>
      <c r="MG30" s="75"/>
      <c r="MH30" s="75"/>
      <c r="MI30" s="75"/>
      <c r="MJ30" s="75"/>
      <c r="MK30" s="75"/>
      <c r="ML30" s="75"/>
      <c r="MM30" s="75"/>
      <c r="MN30" s="75"/>
      <c r="MO30" s="75"/>
      <c r="MP30" s="75"/>
      <c r="MQ30" s="75"/>
      <c r="MR30" s="75"/>
      <c r="MS30" s="75"/>
      <c r="MT30" s="75"/>
      <c r="MU30" s="75"/>
      <c r="MV30" s="75"/>
      <c r="MW30" s="75"/>
      <c r="MX30" s="75"/>
      <c r="MY30" s="75"/>
      <c r="MZ30" s="75"/>
      <c r="NA30" s="75"/>
      <c r="NB30" s="75"/>
      <c r="NC30" s="75"/>
      <c r="ND30" s="75"/>
      <c r="NE30" s="75"/>
      <c r="NF30" s="75"/>
      <c r="NG30" s="75"/>
      <c r="NH30" s="75"/>
      <c r="NI30" s="75"/>
      <c r="NJ30" s="75"/>
      <c r="NK30" s="75"/>
      <c r="NL30" s="75"/>
      <c r="NM30" s="75"/>
      <c r="NN30" s="75"/>
      <c r="NO30" s="75"/>
      <c r="NP30" s="75"/>
      <c r="NQ30" s="75"/>
      <c r="NR30" s="75"/>
      <c r="NS30" s="75"/>
      <c r="NT30" s="75"/>
      <c r="NU30" s="75"/>
      <c r="NV30" s="75"/>
      <c r="NW30" s="75"/>
      <c r="NX30" s="75"/>
      <c r="NY30" s="75"/>
      <c r="NZ30" s="75"/>
      <c r="OA30" s="75"/>
      <c r="OB30" s="75"/>
      <c r="OC30" s="75"/>
      <c r="OD30" s="75"/>
      <c r="OE30" s="75"/>
      <c r="OF30" s="75"/>
      <c r="OG30" s="75"/>
      <c r="OH30" s="75"/>
      <c r="OI30" s="75"/>
      <c r="OJ30" s="75"/>
      <c r="OK30" s="75"/>
      <c r="OL30" s="75"/>
      <c r="OM30" s="75"/>
      <c r="ON30" s="75"/>
      <c r="OO30" s="75"/>
      <c r="OP30" s="75"/>
      <c r="OQ30" s="75"/>
      <c r="OR30" s="75"/>
      <c r="OS30" s="75"/>
      <c r="OT30" s="75"/>
      <c r="OU30" s="75"/>
      <c r="OV30" s="75"/>
      <c r="OW30" s="75"/>
      <c r="OX30" s="75"/>
      <c r="OY30" s="75"/>
      <c r="OZ30" s="75"/>
      <c r="PA30" s="75"/>
      <c r="PB30" s="75"/>
      <c r="PC30" s="75"/>
      <c r="PD30" s="75"/>
      <c r="PE30" s="75"/>
      <c r="PF30" s="75"/>
      <c r="PG30" s="75"/>
      <c r="PH30" s="75"/>
      <c r="PI30" s="75"/>
      <c r="PJ30" s="75"/>
      <c r="PK30" s="75"/>
      <c r="PL30" s="75"/>
      <c r="PM30" s="75"/>
      <c r="PN30" s="75"/>
      <c r="PO30" s="75"/>
      <c r="PP30" s="75"/>
      <c r="PQ30" s="75"/>
      <c r="PR30" s="75"/>
      <c r="PS30" s="75"/>
      <c r="PT30" s="75"/>
      <c r="PU30" s="75"/>
      <c r="PV30" s="75"/>
      <c r="PW30" s="75"/>
      <c r="PX30" s="75"/>
      <c r="PY30" s="75"/>
      <c r="PZ30" s="75"/>
      <c r="QA30" s="75"/>
      <c r="QB30" s="75"/>
      <c r="QC30" s="75"/>
      <c r="QD30" s="75"/>
      <c r="QE30" s="75"/>
      <c r="QF30" s="75"/>
      <c r="QG30" s="75"/>
      <c r="QH30" s="75"/>
      <c r="QI30" s="75"/>
      <c r="QJ30" s="75"/>
      <c r="QK30" s="75"/>
      <c r="QL30" s="75"/>
      <c r="QM30" s="75"/>
      <c r="QN30" s="75"/>
      <c r="QO30" s="75"/>
      <c r="QP30" s="75"/>
      <c r="QQ30" s="75"/>
      <c r="QR30" s="75"/>
      <c r="QS30" s="75"/>
      <c r="QT30" s="75"/>
      <c r="QU30" s="75"/>
      <c r="QV30" s="75"/>
      <c r="QW30" s="75"/>
      <c r="QX30" s="75"/>
      <c r="QY30" s="75"/>
      <c r="QZ30" s="75"/>
      <c r="RA30" s="75"/>
      <c r="RB30" s="75"/>
      <c r="RC30" s="75"/>
      <c r="RD30" s="75"/>
      <c r="RE30" s="75"/>
      <c r="RF30" s="75"/>
      <c r="RG30" s="75"/>
      <c r="RH30" s="75"/>
      <c r="RI30" s="75"/>
      <c r="RJ30" s="75"/>
      <c r="RK30" s="75"/>
      <c r="RL30" s="75"/>
      <c r="RM30" s="75"/>
      <c r="RN30" s="75"/>
      <c r="RO30" s="75"/>
      <c r="RP30" s="75"/>
      <c r="RQ30" s="75"/>
      <c r="RR30" s="75"/>
      <c r="RS30" s="75"/>
      <c r="RT30" s="75"/>
      <c r="RU30" s="75"/>
      <c r="RV30" s="75"/>
      <c r="RW30" s="75"/>
      <c r="RX30" s="75"/>
      <c r="RY30" s="75"/>
      <c r="RZ30" s="75"/>
      <c r="SA30" s="75"/>
      <c r="SB30" s="75"/>
      <c r="SC30" s="75"/>
      <c r="SD30" s="75"/>
      <c r="SE30" s="75"/>
      <c r="SF30" s="75"/>
      <c r="SG30" s="75"/>
      <c r="SH30" s="75"/>
      <c r="SI30" s="75"/>
      <c r="SJ30" s="75"/>
      <c r="SK30" s="75"/>
      <c r="SL30" s="75"/>
      <c r="SM30" s="75"/>
      <c r="SN30" s="75"/>
      <c r="SO30" s="75"/>
      <c r="SP30" s="75"/>
      <c r="SQ30" s="75"/>
      <c r="SR30" s="75"/>
      <c r="SS30" s="75"/>
      <c r="ST30" s="75"/>
      <c r="SU30" s="75"/>
      <c r="SV30" s="75"/>
      <c r="SW30" s="75"/>
      <c r="SX30" s="75"/>
      <c r="SY30" s="75"/>
      <c r="SZ30" s="75"/>
      <c r="TA30" s="75"/>
      <c r="TB30" s="75"/>
      <c r="TC30" s="75"/>
      <c r="TD30" s="75"/>
      <c r="TE30" s="75"/>
      <c r="TF30" s="75"/>
      <c r="TG30" s="75"/>
      <c r="TH30" s="75"/>
      <c r="TI30" s="75"/>
      <c r="TJ30" s="75"/>
      <c r="TK30" s="75"/>
      <c r="TL30" s="75"/>
      <c r="TM30" s="75"/>
      <c r="TN30" s="75"/>
      <c r="TO30" s="75"/>
      <c r="TP30" s="75"/>
      <c r="TQ30" s="75"/>
      <c r="TR30" s="75"/>
      <c r="TS30" s="75"/>
      <c r="TT30" s="75"/>
      <c r="TU30" s="75"/>
      <c r="TV30" s="75"/>
      <c r="TW30" s="75"/>
      <c r="TX30" s="75"/>
      <c r="TY30" s="75"/>
      <c r="TZ30" s="75"/>
      <c r="UA30" s="75"/>
      <c r="UB30" s="75"/>
      <c r="UC30" s="75"/>
      <c r="UD30" s="75"/>
      <c r="UE30" s="75"/>
      <c r="UF30" s="75"/>
      <c r="UG30" s="75"/>
      <c r="UH30" s="75"/>
      <c r="UI30" s="75"/>
      <c r="UJ30" s="75"/>
      <c r="UK30" s="75"/>
      <c r="UL30" s="75"/>
      <c r="UM30" s="75"/>
      <c r="UN30" s="75"/>
      <c r="UO30" s="75"/>
      <c r="UP30" s="75"/>
      <c r="UQ30" s="75"/>
      <c r="UR30" s="75"/>
      <c r="US30" s="75"/>
      <c r="UT30" s="75"/>
      <c r="UU30" s="75"/>
      <c r="UV30" s="75"/>
      <c r="UW30" s="75"/>
      <c r="UX30" s="75"/>
      <c r="UY30" s="75"/>
      <c r="UZ30" s="75"/>
      <c r="VA30" s="75"/>
      <c r="VB30" s="75"/>
      <c r="VC30" s="75"/>
      <c r="VD30" s="75"/>
      <c r="VE30" s="75"/>
      <c r="VF30" s="75"/>
      <c r="VG30" s="75"/>
      <c r="VH30" s="75"/>
      <c r="VI30" s="75"/>
      <c r="VJ30" s="75"/>
      <c r="VK30" s="75"/>
      <c r="VL30" s="75"/>
      <c r="VM30" s="75"/>
      <c r="VN30" s="75"/>
      <c r="VO30" s="75"/>
      <c r="VP30" s="75"/>
      <c r="VQ30" s="75"/>
      <c r="VR30" s="75"/>
      <c r="VS30" s="75"/>
      <c r="VT30" s="75"/>
      <c r="VU30" s="75"/>
      <c r="VV30" s="75"/>
      <c r="VW30" s="75"/>
      <c r="VX30" s="75"/>
      <c r="VY30" s="75"/>
      <c r="VZ30" s="75"/>
      <c r="WA30" s="75"/>
      <c r="WB30" s="75"/>
      <c r="WC30" s="75"/>
      <c r="WD30" s="75"/>
      <c r="WE30" s="75"/>
      <c r="WF30" s="75"/>
      <c r="WG30" s="75"/>
      <c r="WH30" s="75"/>
      <c r="WI30" s="75"/>
      <c r="WJ30" s="75"/>
      <c r="WK30" s="75"/>
      <c r="WL30" s="75"/>
      <c r="WM30" s="75"/>
      <c r="WN30" s="75"/>
      <c r="WO30" s="75"/>
      <c r="WP30" s="75"/>
      <c r="WQ30" s="75"/>
      <c r="WR30" s="75"/>
      <c r="WS30" s="75"/>
      <c r="WT30" s="75"/>
      <c r="WU30" s="75"/>
      <c r="WV30" s="75"/>
      <c r="WW30" s="75"/>
      <c r="WX30" s="75"/>
      <c r="WY30" s="75"/>
      <c r="WZ30" s="75"/>
      <c r="XA30" s="75"/>
      <c r="XB30" s="75"/>
      <c r="XC30" s="75"/>
      <c r="XD30" s="75"/>
      <c r="XE30" s="75"/>
      <c r="XF30" s="75"/>
      <c r="XG30" s="75"/>
      <c r="XH30" s="75"/>
      <c r="XI30" s="75"/>
      <c r="XJ30" s="75"/>
      <c r="XK30" s="75"/>
      <c r="XL30" s="75"/>
      <c r="XM30" s="75"/>
      <c r="XN30" s="75"/>
      <c r="XO30" s="75"/>
      <c r="XP30" s="75"/>
      <c r="XQ30" s="75"/>
      <c r="XR30" s="75"/>
      <c r="XS30" s="75"/>
      <c r="XT30" s="75"/>
      <c r="XU30" s="75"/>
      <c r="XV30" s="75"/>
      <c r="XW30" s="75"/>
      <c r="XX30" s="75"/>
      <c r="XY30" s="75"/>
      <c r="XZ30" s="75"/>
      <c r="YA30" s="75"/>
      <c r="YB30" s="75"/>
      <c r="YC30" s="75"/>
      <c r="YD30" s="75"/>
      <c r="YE30" s="75"/>
      <c r="YF30" s="75"/>
      <c r="YG30" s="75"/>
      <c r="YH30" s="75"/>
      <c r="YI30" s="75"/>
      <c r="YJ30" s="75"/>
      <c r="YK30" s="75"/>
      <c r="YL30" s="75"/>
      <c r="YM30" s="75"/>
      <c r="YN30" s="75"/>
      <c r="YO30" s="75"/>
      <c r="YP30" s="75"/>
      <c r="YQ30" s="75"/>
      <c r="YR30" s="75"/>
      <c r="YS30" s="75"/>
      <c r="YT30" s="75"/>
      <c r="YU30" s="75"/>
      <c r="YV30" s="75"/>
      <c r="YW30" s="75"/>
      <c r="YX30" s="75"/>
      <c r="YY30" s="75"/>
      <c r="YZ30" s="75"/>
      <c r="ZA30" s="75"/>
      <c r="ZB30" s="75"/>
      <c r="ZC30" s="75"/>
      <c r="ZD30" s="75"/>
      <c r="ZE30" s="75"/>
      <c r="ZF30" s="75"/>
      <c r="ZG30" s="75"/>
      <c r="ZH30" s="75"/>
      <c r="ZI30" s="75"/>
      <c r="ZJ30" s="75"/>
      <c r="ZK30" s="75"/>
      <c r="ZL30" s="75"/>
      <c r="ZM30" s="75"/>
      <c r="ZN30" s="75"/>
      <c r="ZO30" s="75"/>
      <c r="ZP30" s="75"/>
      <c r="ZQ30" s="75"/>
      <c r="ZR30" s="75"/>
      <c r="ZS30" s="75"/>
      <c r="ZT30" s="75"/>
      <c r="ZU30" s="75"/>
      <c r="ZV30" s="75"/>
      <c r="ZW30" s="75"/>
      <c r="ZX30" s="75"/>
      <c r="ZY30" s="75"/>
      <c r="ZZ30" s="75"/>
      <c r="AAA30" s="75"/>
      <c r="AAB30" s="75"/>
      <c r="AAC30" s="75"/>
      <c r="AAD30" s="75"/>
      <c r="AAE30" s="75"/>
      <c r="AAF30" s="75"/>
      <c r="AAG30" s="75"/>
      <c r="AAH30" s="75"/>
      <c r="AAI30" s="75"/>
      <c r="AAJ30" s="75"/>
      <c r="AAK30" s="75"/>
      <c r="AAL30" s="75"/>
      <c r="AAM30" s="75"/>
      <c r="AAN30" s="75"/>
      <c r="AAO30" s="75"/>
      <c r="AAP30" s="75"/>
      <c r="AAQ30" s="75"/>
      <c r="AAR30" s="75"/>
      <c r="AAS30" s="75"/>
      <c r="AAT30" s="75"/>
      <c r="AAU30" s="75"/>
      <c r="AAV30" s="75"/>
      <c r="AAW30" s="75"/>
      <c r="AAX30" s="75"/>
      <c r="AAY30" s="75"/>
      <c r="AAZ30" s="75"/>
      <c r="ABA30" s="75"/>
      <c r="ABB30" s="75"/>
      <c r="ABC30" s="75"/>
      <c r="ABD30" s="75"/>
      <c r="ABE30" s="75"/>
      <c r="ABF30" s="75"/>
      <c r="ABG30" s="75"/>
      <c r="ABH30" s="75"/>
      <c r="ABI30" s="75"/>
      <c r="ABJ30" s="75"/>
      <c r="ABK30" s="75"/>
      <c r="ABL30" s="75"/>
      <c r="ABM30" s="75"/>
      <c r="ABN30" s="75"/>
      <c r="ABO30" s="75"/>
      <c r="ABP30" s="75"/>
      <c r="ABQ30" s="75"/>
      <c r="ABR30" s="75"/>
      <c r="ABS30" s="75"/>
      <c r="ABT30" s="75"/>
      <c r="ABU30" s="75"/>
      <c r="ABV30" s="75"/>
      <c r="ABW30" s="75"/>
      <c r="ABX30" s="75"/>
      <c r="ABY30" s="75"/>
      <c r="ABZ30" s="75"/>
      <c r="ACA30" s="75"/>
      <c r="ACB30" s="75"/>
      <c r="ACC30" s="75"/>
      <c r="ACD30" s="75"/>
      <c r="ACE30" s="75"/>
      <c r="ACF30" s="75"/>
      <c r="ACG30" s="75"/>
      <c r="ACH30" s="75"/>
      <c r="ACI30" s="75"/>
      <c r="ACJ30" s="75"/>
      <c r="ACK30" s="75"/>
      <c r="ACL30" s="75"/>
      <c r="ACM30" s="75"/>
      <c r="ACN30" s="75"/>
      <c r="ACO30" s="75"/>
      <c r="ACP30" s="75"/>
      <c r="ACQ30" s="75"/>
      <c r="ACR30" s="75"/>
      <c r="ACS30" s="75"/>
      <c r="ACT30" s="75"/>
      <c r="ACU30" s="75"/>
      <c r="ACV30" s="75"/>
      <c r="ACW30" s="75"/>
      <c r="ACX30" s="75"/>
      <c r="ACY30" s="75"/>
      <c r="ACZ30" s="75"/>
      <c r="ADA30" s="75"/>
      <c r="ADB30" s="75"/>
      <c r="ADC30" s="75"/>
      <c r="ADD30" s="75"/>
      <c r="ADE30" s="75"/>
      <c r="ADF30" s="75"/>
      <c r="ADG30" s="75"/>
      <c r="ADH30" s="75"/>
      <c r="ADI30" s="75"/>
      <c r="ADJ30" s="75"/>
      <c r="ADK30" s="75"/>
      <c r="ADL30" s="75"/>
      <c r="ADM30" s="75"/>
      <c r="ADN30" s="75"/>
      <c r="ADO30" s="75"/>
      <c r="ADP30" s="75"/>
      <c r="ADQ30" s="75"/>
      <c r="ADR30" s="75"/>
      <c r="ADS30" s="75"/>
      <c r="ADT30" s="75"/>
      <c r="ADU30" s="75"/>
      <c r="ADV30" s="75"/>
      <c r="ADW30" s="75"/>
      <c r="ADX30" s="75"/>
      <c r="ADY30" s="75"/>
      <c r="ADZ30" s="75"/>
      <c r="AEA30" s="75"/>
      <c r="AEB30" s="75"/>
      <c r="AEC30" s="75"/>
      <c r="AED30" s="75"/>
      <c r="AEE30" s="75"/>
      <c r="AEF30" s="75"/>
      <c r="AEG30" s="75"/>
      <c r="AEH30" s="75"/>
      <c r="AEI30" s="75"/>
      <c r="AEJ30" s="75"/>
      <c r="AEK30" s="75"/>
      <c r="AEL30" s="75"/>
      <c r="AEM30" s="75"/>
      <c r="AEN30" s="75"/>
      <c r="AEO30" s="75"/>
      <c r="AEP30" s="75"/>
      <c r="AEQ30" s="75"/>
      <c r="AER30" s="75"/>
      <c r="AES30" s="75"/>
      <c r="AET30" s="75"/>
      <c r="AEU30" s="75"/>
      <c r="AEV30" s="75"/>
      <c r="AEW30" s="75"/>
      <c r="AEX30" s="75"/>
      <c r="AEY30" s="75"/>
      <c r="AEZ30" s="75"/>
      <c r="AFA30" s="75"/>
      <c r="AFB30" s="75"/>
      <c r="AFC30" s="75"/>
      <c r="AFD30" s="75"/>
      <c r="AFE30" s="75"/>
      <c r="AFF30" s="75"/>
      <c r="AFG30" s="75"/>
      <c r="AFH30" s="75"/>
      <c r="AFI30" s="75"/>
      <c r="AFJ30" s="75"/>
      <c r="AFK30" s="75"/>
      <c r="AFL30" s="75"/>
      <c r="AFM30" s="75"/>
      <c r="AFN30" s="75"/>
      <c r="AFO30" s="75"/>
      <c r="AFP30" s="75"/>
      <c r="AFQ30" s="75"/>
      <c r="AFR30" s="75"/>
      <c r="AFS30" s="75"/>
      <c r="AFT30" s="75"/>
      <c r="AFU30" s="75"/>
      <c r="AFV30" s="75"/>
      <c r="AFW30" s="75"/>
      <c r="AFX30" s="75"/>
      <c r="AFY30" s="75"/>
      <c r="AFZ30" s="75"/>
      <c r="AGA30" s="75"/>
      <c r="AGB30" s="75"/>
      <c r="AGC30" s="75"/>
      <c r="AGD30" s="75"/>
      <c r="AGE30" s="75"/>
      <c r="AGF30" s="75"/>
      <c r="AGG30" s="75"/>
      <c r="AGH30" s="75"/>
      <c r="AGI30" s="75"/>
      <c r="AGJ30" s="75"/>
      <c r="AGK30" s="75"/>
      <c r="AGL30" s="75"/>
      <c r="AGM30" s="75"/>
      <c r="AGN30" s="75"/>
      <c r="AGO30" s="75"/>
      <c r="AGP30" s="75"/>
      <c r="AGQ30" s="75"/>
      <c r="AGR30" s="75"/>
      <c r="AGS30" s="75"/>
      <c r="AGT30" s="75"/>
      <c r="AGU30" s="75"/>
      <c r="AGV30" s="75"/>
      <c r="AGW30" s="75"/>
      <c r="AGX30" s="75"/>
      <c r="AGY30" s="75"/>
      <c r="AGZ30" s="75"/>
      <c r="AHA30" s="75"/>
      <c r="AHB30" s="75"/>
      <c r="AHC30" s="75"/>
      <c r="AHD30" s="75"/>
      <c r="AHE30" s="75"/>
      <c r="AHF30" s="75"/>
      <c r="AHG30" s="75"/>
      <c r="AHH30" s="75"/>
      <c r="AHI30" s="75"/>
      <c r="AHJ30" s="75"/>
      <c r="AHK30" s="75"/>
      <c r="AHL30" s="75"/>
      <c r="AHM30" s="75"/>
      <c r="AHN30" s="75"/>
      <c r="AHO30" s="75"/>
      <c r="AHP30" s="75"/>
      <c r="AHQ30" s="75"/>
      <c r="AHR30" s="75"/>
      <c r="AHS30" s="75"/>
      <c r="AHT30" s="75"/>
      <c r="AHU30" s="75"/>
      <c r="AHV30" s="75"/>
      <c r="AHW30" s="75"/>
      <c r="AHX30" s="75"/>
      <c r="AHY30" s="75"/>
      <c r="AHZ30" s="75"/>
      <c r="AIA30" s="75"/>
      <c r="AIB30" s="75"/>
      <c r="AIC30" s="75"/>
      <c r="AID30" s="75"/>
      <c r="AIE30" s="75"/>
      <c r="AIF30" s="75"/>
      <c r="AIG30" s="75"/>
      <c r="AIH30" s="75"/>
      <c r="AII30" s="75"/>
      <c r="AIJ30" s="75"/>
      <c r="AIK30" s="75"/>
      <c r="AIL30" s="75"/>
      <c r="AIM30" s="75"/>
      <c r="AIN30" s="75"/>
      <c r="AIO30" s="75"/>
      <c r="AIP30" s="75"/>
      <c r="AIQ30" s="75"/>
      <c r="AIR30" s="75"/>
      <c r="AIS30" s="75"/>
      <c r="AIT30" s="75"/>
      <c r="AIU30" s="75"/>
      <c r="AIV30" s="75"/>
      <c r="AIW30" s="75"/>
      <c r="AIX30" s="75"/>
      <c r="AIY30" s="75"/>
      <c r="AIZ30" s="75"/>
      <c r="AJA30" s="75"/>
      <c r="AJB30" s="75"/>
      <c r="AJC30" s="75"/>
      <c r="AJD30" s="75"/>
      <c r="AJE30" s="75"/>
      <c r="AJF30" s="75"/>
      <c r="AJG30" s="75"/>
      <c r="AJH30" s="75"/>
      <c r="AJI30" s="75"/>
      <c r="AJJ30" s="75"/>
      <c r="AJK30" s="75"/>
      <c r="AJL30" s="75"/>
      <c r="AJM30" s="75"/>
      <c r="AJN30" s="75"/>
      <c r="AJO30" s="75"/>
      <c r="AJP30" s="75"/>
      <c r="AJQ30" s="75"/>
      <c r="AJR30" s="75"/>
      <c r="AJS30" s="75"/>
      <c r="AJT30" s="75"/>
      <c r="AJU30" s="75"/>
      <c r="AJV30" s="75"/>
      <c r="AJW30" s="75"/>
      <c r="AJX30" s="75"/>
      <c r="AJY30" s="75"/>
      <c r="AJZ30" s="75"/>
      <c r="AKA30" s="75"/>
      <c r="AKB30" s="75"/>
      <c r="AKC30" s="75"/>
      <c r="AKD30" s="75"/>
      <c r="AKE30" s="75"/>
      <c r="AKF30" s="75"/>
      <c r="AKG30" s="75"/>
      <c r="AKH30" s="75"/>
      <c r="AKI30" s="75"/>
      <c r="AKJ30" s="75"/>
      <c r="AKK30" s="75"/>
      <c r="AKL30" s="75"/>
      <c r="AKM30" s="75"/>
      <c r="AKN30" s="75"/>
      <c r="AKO30" s="75"/>
      <c r="AKP30" s="75"/>
      <c r="AKQ30" s="75"/>
      <c r="AKR30" s="75"/>
      <c r="AKS30" s="75"/>
      <c r="AKT30" s="75"/>
      <c r="AKU30" s="75"/>
      <c r="AKV30" s="75"/>
      <c r="AKW30" s="75"/>
      <c r="AKX30" s="75"/>
      <c r="AKY30" s="75"/>
      <c r="AKZ30" s="75"/>
      <c r="ALA30" s="75"/>
      <c r="ALB30" s="75"/>
      <c r="ALC30" s="75"/>
      <c r="ALD30" s="75"/>
      <c r="ALE30" s="75"/>
      <c r="ALF30" s="75"/>
      <c r="ALG30" s="75"/>
      <c r="ALH30" s="75"/>
      <c r="ALI30" s="75"/>
      <c r="ALJ30" s="75"/>
      <c r="ALK30" s="75"/>
      <c r="ALL30" s="75"/>
      <c r="ALM30" s="75"/>
      <c r="ALN30" s="75"/>
      <c r="ALO30" s="75"/>
      <c r="ALP30" s="75"/>
      <c r="ALQ30" s="75"/>
      <c r="ALR30" s="75"/>
      <c r="ALS30" s="75"/>
      <c r="ALT30" s="75"/>
      <c r="ALU30" s="75"/>
      <c r="ALV30" s="75"/>
      <c r="ALW30" s="75"/>
      <c r="ALX30" s="75"/>
      <c r="ALY30" s="75"/>
      <c r="ALZ30" s="75"/>
      <c r="AMA30" s="75"/>
      <c r="AMB30" s="75"/>
      <c r="AMC30" s="75"/>
      <c r="AMD30" s="75"/>
      <c r="AME30" s="75"/>
      <c r="AMF30" s="75"/>
      <c r="AMG30" s="75"/>
      <c r="AMH30" s="75"/>
      <c r="AMI30" s="75"/>
      <c r="AMJ30" s="75"/>
      <c r="AMK30" s="75"/>
      <c r="AML30" s="75"/>
      <c r="AMM30" s="75"/>
      <c r="AMN30" s="75"/>
      <c r="AMO30" s="75"/>
      <c r="AMP30" s="75"/>
      <c r="AMQ30" s="75"/>
      <c r="AMR30" s="75"/>
      <c r="AMS30" s="75"/>
      <c r="AMT30" s="75"/>
      <c r="AMU30" s="75"/>
      <c r="AMV30" s="75"/>
      <c r="AMW30" s="75"/>
      <c r="AMX30" s="75"/>
      <c r="AMY30" s="75"/>
      <c r="AMZ30" s="75"/>
      <c r="ANA30" s="75"/>
      <c r="ANB30" s="75"/>
      <c r="ANC30" s="75"/>
      <c r="AND30" s="75"/>
      <c r="ANE30" s="75"/>
      <c r="ANF30" s="75"/>
      <c r="ANG30" s="75"/>
      <c r="ANH30" s="75"/>
      <c r="ANI30" s="75"/>
      <c r="ANJ30" s="75"/>
      <c r="ANK30" s="75"/>
      <c r="ANL30" s="75"/>
      <c r="ANM30" s="75"/>
      <c r="ANN30" s="75"/>
      <c r="ANO30" s="75"/>
      <c r="ANP30" s="75"/>
      <c r="ANQ30" s="75"/>
      <c r="ANR30" s="75"/>
      <c r="ANS30" s="75"/>
      <c r="ANT30" s="75"/>
      <c r="ANU30" s="75"/>
      <c r="ANV30" s="75"/>
      <c r="ANW30" s="75"/>
      <c r="ANX30" s="75"/>
      <c r="ANY30" s="75"/>
      <c r="ANZ30" s="75"/>
      <c r="AOA30" s="75"/>
      <c r="AOB30" s="75"/>
      <c r="AOC30" s="75"/>
      <c r="AOD30" s="75"/>
      <c r="AOE30" s="75"/>
      <c r="AOF30" s="75"/>
      <c r="AOG30" s="75"/>
      <c r="AOH30" s="75"/>
      <c r="AOI30" s="75"/>
      <c r="AOJ30" s="75"/>
      <c r="AOK30" s="75"/>
      <c r="AOL30" s="75"/>
      <c r="AOM30" s="75"/>
      <c r="AON30" s="75"/>
      <c r="AOO30" s="75"/>
      <c r="AOP30" s="75"/>
      <c r="AOQ30" s="75"/>
      <c r="AOR30" s="75"/>
      <c r="AOS30" s="75"/>
      <c r="AOT30" s="75"/>
      <c r="AOU30" s="75"/>
      <c r="AOV30" s="75"/>
      <c r="AOW30" s="75"/>
      <c r="AOX30" s="75"/>
      <c r="AOY30" s="75"/>
      <c r="AOZ30" s="75"/>
      <c r="APA30" s="75"/>
      <c r="APB30" s="75"/>
      <c r="APC30" s="75"/>
      <c r="APD30" s="75"/>
      <c r="APE30" s="75"/>
      <c r="APF30" s="75"/>
      <c r="APG30" s="75"/>
      <c r="APH30" s="75"/>
      <c r="API30" s="75"/>
      <c r="APJ30" s="75"/>
      <c r="APK30" s="75"/>
      <c r="APL30" s="75"/>
      <c r="APM30" s="75"/>
      <c r="APN30" s="75"/>
      <c r="APO30" s="75"/>
      <c r="APP30" s="75"/>
      <c r="APQ30" s="75"/>
      <c r="APR30" s="75"/>
      <c r="APS30" s="75"/>
      <c r="APT30" s="75"/>
      <c r="APU30" s="75"/>
      <c r="APV30" s="75"/>
      <c r="APW30" s="75"/>
      <c r="APX30" s="75"/>
      <c r="APY30" s="75"/>
      <c r="APZ30" s="75"/>
      <c r="AQA30" s="75"/>
      <c r="AQB30" s="75"/>
      <c r="AQC30" s="75"/>
      <c r="AQD30" s="75"/>
      <c r="AQE30" s="75"/>
      <c r="AQF30" s="75"/>
      <c r="AQG30" s="75"/>
      <c r="AQH30" s="75"/>
      <c r="AQI30" s="75"/>
      <c r="AQJ30" s="75"/>
      <c r="AQK30" s="75"/>
      <c r="AQL30" s="75"/>
      <c r="AQM30" s="75"/>
      <c r="AQN30" s="75"/>
      <c r="AQO30" s="75"/>
      <c r="AQP30" s="75"/>
      <c r="AQQ30" s="75"/>
      <c r="AQR30" s="75"/>
      <c r="AQS30" s="75"/>
      <c r="AQT30" s="75"/>
      <c r="AQU30" s="75"/>
    </row>
    <row r="31" spans="1:1139" s="80" customFormat="1">
      <c r="A31" s="62"/>
      <c r="B31" s="76">
        <v>45187</v>
      </c>
      <c r="C31" s="77">
        <f t="shared" si="8"/>
        <v>2</v>
      </c>
      <c r="D31" s="25">
        <v>5</v>
      </c>
      <c r="E31" s="78">
        <f>IF(B31=CONFIGURAÇÃO!$B$18,0,IF(B31=CONFIGURAÇÃO!$B$19,0,IF($C31=1,0,IF($C31=7,0,IF($D31&gt;8,8,$D31)))))</f>
        <v>5</v>
      </c>
      <c r="F31" s="78">
        <f>IF(B31=CONFIGURAÇÃO!$B$18,0,IF(B31=CONFIGURAÇÃO!$B$19,0,IF($C31=1,0,IF($C31=7,0,IF($D31&gt;8,$D31-$E31,0)))))</f>
        <v>0</v>
      </c>
      <c r="G31" s="78">
        <f>IF(B31=CONFIGURAÇÃO!$B$18,0,IF(B31=CONFIGURAÇÃO!$B$19,0,IF(C31=7,D31,0)))</f>
        <v>0</v>
      </c>
      <c r="H31" s="78">
        <f>IF(B31=CONFIGURAÇÃO!$B$18,0,IF(B31=CONFIGURAÇÃO!$B$19,0,IF(C31=1,D31,0)))</f>
        <v>0</v>
      </c>
      <c r="I31" s="78">
        <f>IF(B31=CONFIGURAÇÃO!$B$18,'BANCO DADOS '!D31,IF(B31=CONFIGURAÇÃO!$B$19,'BANCO DADOS '!D31,0))</f>
        <v>0</v>
      </c>
      <c r="J31" s="79">
        <f t="shared" si="22"/>
        <v>139.5</v>
      </c>
      <c r="K31" s="62"/>
      <c r="L31" s="76">
        <v>45187</v>
      </c>
      <c r="M31" s="77">
        <f t="shared" si="9"/>
        <v>2</v>
      </c>
      <c r="N31" s="25">
        <v>4</v>
      </c>
      <c r="O31" s="78">
        <f>IF(L31=CONFIGURAÇÃO!$B$18,0,IF(L31=CONFIGURAÇÃO!$B$19,0,IF($M31=1,0,IF($M31=7,0,IF($N31&gt;8,8,$N31)))))</f>
        <v>4</v>
      </c>
      <c r="P31" s="78">
        <f>IF(L31=CONFIGURAÇÃO!$B$18,0,IF(L31=CONFIGURAÇÃO!$B$19,0,IF($M31=1,0,IF($M31=7,0,IF($N31&gt;8,$N31-$O31,0)))))</f>
        <v>0</v>
      </c>
      <c r="Q31" s="78">
        <f>IF(L31=CONFIGURAÇÃO!$B$18,0,IF(L31=CONFIGURAÇÃO!$B$19,0,IF(M31=7,N31,0)))</f>
        <v>0</v>
      </c>
      <c r="R31" s="78">
        <f>IF(L31=CONFIGURAÇÃO!$B$18,0,IF(L31=CONFIGURAÇÃO!$B$19,0,IF(M31=1,N31,0)))</f>
        <v>0</v>
      </c>
      <c r="S31" s="78">
        <f>IF(L31=CONFIGURAÇÃO!$B$18,'BANCO DADOS '!N31,IF(L31=CONFIGURAÇÃO!$B$19,'BANCO DADOS '!N31,0))</f>
        <v>0</v>
      </c>
      <c r="T31" s="79">
        <f t="shared" si="10"/>
        <v>111.6</v>
      </c>
      <c r="U31" s="62"/>
      <c r="V31" s="76">
        <v>45187</v>
      </c>
      <c r="W31" s="77">
        <f t="shared" si="11"/>
        <v>2</v>
      </c>
      <c r="X31" s="25">
        <v>4</v>
      </c>
      <c r="Y31" s="78">
        <f>IF(V31=CONFIGURAÇÃO!$B$18,0,IF(V31=CONFIGURAÇÃO!$B$19,0,IF(W$14=1,0,IF($X31=7,0,IF($X31&gt;8,8,$X31)))))</f>
        <v>4</v>
      </c>
      <c r="Z31" s="78">
        <f>IF(V31=CONFIGURAÇÃO!$B$18,0,IF(V31=CONFIGURAÇÃO!$B$19,0,IF($C31=1,0,IF($W31=7,0,IF($X31&gt;8,$X31-$Y31,0)))))</f>
        <v>0</v>
      </c>
      <c r="AA31" s="78">
        <f>IF(V31=CONFIGURAÇÃO!$B$18,0,IF(V31=CONFIGURAÇÃO!$B$19,0,IF(W31=7,X31,0)))</f>
        <v>0</v>
      </c>
      <c r="AB31" s="78">
        <f>IF(V31=CONFIGURAÇÃO!$B$18,0,IF(V31=CONFIGURAÇÃO!$B$19,0,IF(W31=1,X31,0)))</f>
        <v>0</v>
      </c>
      <c r="AC31" s="78">
        <f>IF(V31=CONFIGURAÇÃO!$B$18,'BANCO DADOS '!X31,IF(V31=CONFIGURAÇÃO!$B$19,'BANCO DADOS '!X31,0))</f>
        <v>0</v>
      </c>
      <c r="AD31" s="79">
        <f t="shared" si="12"/>
        <v>111.6</v>
      </c>
      <c r="AE31" s="62"/>
      <c r="AF31" s="76">
        <v>45187</v>
      </c>
      <c r="AG31" s="77">
        <f t="shared" si="13"/>
        <v>2</v>
      </c>
      <c r="AH31" s="25">
        <v>10</v>
      </c>
      <c r="AI31" s="78">
        <f>IF(AF31=CONFIGURAÇÃO!$B$18,0,IF(AF31=CONFIGURAÇÃO!$B$19,0,IF($AG31=1,0,IF($AG31=7,0,IF($AH31&gt;8,8,$AH31)))))</f>
        <v>8</v>
      </c>
      <c r="AJ31" s="78">
        <f>IF(AF31=CONFIGURAÇÃO!$B$18,0,IF(AF31=CONFIGURAÇÃO!$B$19,0,IF($AG31=1,0,IF($AG31=7,0,IF($AH31&gt;8,$AH31-$AI31,0)))))</f>
        <v>2</v>
      </c>
      <c r="AK31" s="78">
        <f>IF(AF31=CONFIGURAÇÃO!$B$18,0,IF(AF31=CONFIGURAÇÃO!$B$19,0,IF(AG31=7,AH31,0)))</f>
        <v>0</v>
      </c>
      <c r="AL31" s="78">
        <f>IF(AF31=CONFIGURAÇÃO!$B$18,0,IF(AF31=CONFIGURAÇÃO!$B$19,0,IF(AG31=1,AH31,0)))</f>
        <v>0</v>
      </c>
      <c r="AM31" s="78">
        <f>IF(AF31=CONFIGURAÇÃO!$B$18,'BANCO DADOS '!AH31,IF(AF31=CONFIGURAÇÃO!$B$19,'BANCO DADOS '!AH31,0))</f>
        <v>0</v>
      </c>
      <c r="AN31" s="79">
        <f t="shared" si="14"/>
        <v>288.39999999999998</v>
      </c>
      <c r="AO31" s="62"/>
      <c r="AP31" s="76">
        <v>45187</v>
      </c>
      <c r="AQ31" s="77">
        <f t="shared" si="15"/>
        <v>2</v>
      </c>
      <c r="AR31" s="25">
        <v>10</v>
      </c>
      <c r="AS31" s="78">
        <f>IF(AP31=CONFIGURAÇÃO!$B$18,0,IF(AP31=CONFIGURAÇÃO!$B$19,0,IF($AQ31=1,0,IF($AQ31=7,0,IF($AR31&gt;8,8,$AR31)))))</f>
        <v>8</v>
      </c>
      <c r="AT31" s="78">
        <f>IF(AP31=CONFIGURAÇÃO!$B$18,0,IF(AP31=CONFIGURAÇÃO!$B$19,0,IF($AQ31=1,0,IF($AQ31=7,0,IF($AR31&gt;8,$AR31-$AS31,0)))))</f>
        <v>2</v>
      </c>
      <c r="AU31" s="78">
        <f>IF(AP31=CONFIGURAÇÃO!$B$18,0,IF(AP31=CONFIGURAÇÃO!$B$19,0,IF(AQ31=7,AR31,0)))</f>
        <v>0</v>
      </c>
      <c r="AV31" s="78">
        <f>IF(AP31=CONFIGURAÇÃO!$B$18,0,IF(AP31=CONFIGURAÇÃO!$B$19,0,IF(AQ31=1,AR31,0)))</f>
        <v>0</v>
      </c>
      <c r="AW31" s="78">
        <f>IF(AP31=CONFIGURAÇÃO!$B$18,'BANCO DADOS '!AR31,IF(AP31=CONFIGURAÇÃO!$B$19,'BANCO DADOS '!AR31,0))</f>
        <v>0</v>
      </c>
      <c r="AX31" s="79">
        <f t="shared" si="16"/>
        <v>288.39999999999998</v>
      </c>
      <c r="AY31" s="62"/>
      <c r="AZ31" s="76">
        <v>45187</v>
      </c>
      <c r="BA31" s="77">
        <f t="shared" si="17"/>
        <v>2</v>
      </c>
      <c r="BB31" s="25">
        <v>2</v>
      </c>
      <c r="BC31" s="78">
        <f>IF(AZ31=CONFIGURAÇÃO!$B$18,0,IF(AZ31=CONFIGURAÇÃO!$B$19,0,IF($BA31=1,0,IF($BA31=7,0,IF($BB31&gt;8,8,BB31)))))</f>
        <v>2</v>
      </c>
      <c r="BD31" s="78">
        <f>IF(AZ31=CONFIGURAÇÃO!$B$18,0,IF(AZ31=CONFIGURAÇÃO!$B$19,0,IF($BA31=1,0,IF($BA31=7,0,IF($BB31&gt;8,$BB31-$BC31,0)))))</f>
        <v>0</v>
      </c>
      <c r="BE31" s="78">
        <f>IF(AZ31=CONFIGURAÇÃO!$B$18,0,IF(AZ31=CONFIGURAÇÃO!$B$19,0,IF(BA31=7,BB31,0)))</f>
        <v>0</v>
      </c>
      <c r="BF31" s="78">
        <f>IF(AZ31=CONFIGURAÇÃO!$B$18,0,IF(AZ31=CONFIGURAÇÃO!$B$19,0,IF(BA31=1,BB31,0)))</f>
        <v>0</v>
      </c>
      <c r="BG31" s="78">
        <f>IF(AZ31=CONFIGURAÇÃO!$B$18,'BANCO DADOS '!BB31,IF(AZ31=CONFIGURAÇÃO!$B$19,'BANCO DADOS '!BB31,0))</f>
        <v>0</v>
      </c>
      <c r="BH31" s="79">
        <f t="shared" si="18"/>
        <v>55.8</v>
      </c>
      <c r="BI31" s="62"/>
      <c r="BJ31" s="76">
        <v>45187</v>
      </c>
      <c r="BK31" s="77">
        <f t="shared" si="19"/>
        <v>2</v>
      </c>
      <c r="BL31" s="25">
        <v>8</v>
      </c>
      <c r="BM31" s="78">
        <f>IF(BJ31=CONFIGURAÇÃO!$B$18,0,IF(BJ31=CONFIGURAÇÃO!$B$19,0,IF($BK31=1,0,IF($BK31=7,0,IF($BL31&gt;8,8,$BL31)))))</f>
        <v>8</v>
      </c>
      <c r="BN31" s="78">
        <f>IF(BJ31=CONFIGURAÇÃO!$B$18,0,IF(BJ31=CONFIGURAÇÃO!$B$19,0,IF($BK31=1,0,IF($BK31=7,0,IF($BL31&gt;8,$BL31-$BM31,0)))))</f>
        <v>0</v>
      </c>
      <c r="BO31" s="78">
        <f>IF(BJ31=CONFIGURAÇÃO!$B$18,0,IF(BJ31=CONFIGURAÇÃO!$B$19,0,IF(BK31=7,BL31,0)))</f>
        <v>0</v>
      </c>
      <c r="BP31" s="78">
        <f>IF(BJ31=CONFIGURAÇÃO!$B$18,0,IF(BJ31=CONFIGURAÇÃO!$B$19,0,IF(BK31=1,BL31,0)))</f>
        <v>0</v>
      </c>
      <c r="BQ31" s="78">
        <f>IF(BJ31=CONFIGURAÇÃO!$B$18,'BANCO DADOS '!BL31,IF(BJ31=CONFIGURAÇÃO!$B$19,'BANCO DADOS '!BL31,0))</f>
        <v>0</v>
      </c>
      <c r="BR31" s="79">
        <f t="shared" si="20"/>
        <v>223.2</v>
      </c>
      <c r="BS31" s="62"/>
      <c r="BT31" s="76">
        <v>45187</v>
      </c>
      <c r="BU31" s="77">
        <f t="shared" si="21"/>
        <v>2</v>
      </c>
      <c r="BV31" s="25">
        <v>0</v>
      </c>
      <c r="BW31" s="78">
        <f>IF(BT31=CONFIGURAÇÃO!$B$18,0,IF(BT31=CONFIGURAÇÃO!$BV$19,0,IF($BU31=1,0,IF($BU31=7,0,IF($BV31&gt;8,8,$BV31)))))</f>
        <v>0</v>
      </c>
      <c r="BX31" s="78">
        <f>IF(BT31=CONFIGURAÇÃO!$B$18,0,IF(BT31=CONFIGURAÇÃO!$B$19,0,IF($BU31=1,0,IF($BU31=7,0,IF($BV31&gt;8,$BV31-$BM31,0)))))</f>
        <v>0</v>
      </c>
      <c r="BY31" s="78">
        <f>IF(BT31=CONFIGURAÇÃO!$B$18,0,IF(BT31=CONFIGURAÇÃO!$B$19,0,IF(BU31=7,BV31,0)))</f>
        <v>0</v>
      </c>
      <c r="BZ31" s="78">
        <f>IF(BT31=CONFIGURAÇÃO!$B$18,0,IF(BT31=CONFIGURAÇÃO!$B$19,0,IF(BU31=1,BV31,0)))</f>
        <v>0</v>
      </c>
      <c r="CA31" s="78">
        <f>IF(BT31=CONFIGURAÇÃO!$B$18,'BANCO DADOS '!BV31,IF(BT31=CONFIGURAÇÃO!$B$19,'BANCO DADOS '!BV31,0))</f>
        <v>0</v>
      </c>
      <c r="CB31" s="79">
        <f t="shared" si="7"/>
        <v>0</v>
      </c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75"/>
      <c r="KY31" s="75"/>
      <c r="KZ31" s="75"/>
      <c r="LA31" s="75"/>
      <c r="LB31" s="75"/>
      <c r="LC31" s="75"/>
      <c r="LD31" s="75"/>
      <c r="LE31" s="75"/>
      <c r="LF31" s="75"/>
      <c r="LG31" s="75"/>
      <c r="LH31" s="75"/>
      <c r="LI31" s="75"/>
      <c r="LJ31" s="75"/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75"/>
      <c r="OZ31" s="75"/>
      <c r="PA31" s="75"/>
      <c r="PB31" s="75"/>
      <c r="PC31" s="75"/>
      <c r="PD31" s="75"/>
      <c r="PE31" s="75"/>
      <c r="PF31" s="75"/>
      <c r="PG31" s="75"/>
      <c r="PH31" s="75"/>
      <c r="PI31" s="75"/>
      <c r="PJ31" s="75"/>
      <c r="PK31" s="75"/>
      <c r="PL31" s="75"/>
      <c r="PM31" s="75"/>
      <c r="PN31" s="75"/>
      <c r="PO31" s="75"/>
      <c r="PP31" s="75"/>
      <c r="PQ31" s="75"/>
      <c r="PR31" s="75"/>
      <c r="PS31" s="75"/>
      <c r="PT31" s="75"/>
      <c r="PU31" s="75"/>
      <c r="PV31" s="75"/>
      <c r="PW31" s="75"/>
      <c r="PX31" s="75"/>
      <c r="PY31" s="75"/>
      <c r="PZ31" s="75"/>
      <c r="QA31" s="75"/>
      <c r="QB31" s="75"/>
      <c r="QC31" s="75"/>
      <c r="QD31" s="75"/>
      <c r="QE31" s="75"/>
      <c r="QF31" s="75"/>
      <c r="QG31" s="75"/>
      <c r="QH31" s="75"/>
      <c r="QI31" s="75"/>
      <c r="QJ31" s="75"/>
      <c r="QK31" s="75"/>
      <c r="QL31" s="75"/>
      <c r="QM31" s="75"/>
      <c r="QN31" s="75"/>
      <c r="QO31" s="75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75"/>
      <c r="TA31" s="75"/>
      <c r="TB31" s="75"/>
      <c r="TC31" s="75"/>
      <c r="TD31" s="75"/>
      <c r="TE31" s="75"/>
      <c r="TF31" s="75"/>
      <c r="TG31" s="75"/>
      <c r="TH31" s="75"/>
      <c r="TI31" s="75"/>
      <c r="TJ31" s="75"/>
      <c r="TK31" s="75"/>
      <c r="TL31" s="75"/>
      <c r="TM31" s="75"/>
      <c r="TN31" s="75"/>
      <c r="TO31" s="75"/>
      <c r="TP31" s="75"/>
      <c r="TQ31" s="75"/>
      <c r="TR31" s="75"/>
      <c r="TS31" s="75"/>
      <c r="TT31" s="75"/>
      <c r="TU31" s="75"/>
      <c r="TV31" s="75"/>
      <c r="TW31" s="75"/>
      <c r="TX31" s="75"/>
      <c r="TY31" s="75"/>
      <c r="TZ31" s="75"/>
      <c r="UA31" s="75"/>
      <c r="UB31" s="75"/>
      <c r="UC31" s="75"/>
      <c r="UD31" s="75"/>
      <c r="UE31" s="75"/>
      <c r="UF31" s="75"/>
      <c r="UG31" s="75"/>
      <c r="UH31" s="75"/>
      <c r="UI31" s="75"/>
      <c r="UJ31" s="75"/>
      <c r="UK31" s="75"/>
      <c r="UL31" s="75"/>
      <c r="UM31" s="75"/>
      <c r="UN31" s="75"/>
      <c r="UO31" s="75"/>
      <c r="UP31" s="75"/>
      <c r="UQ31" s="75"/>
      <c r="UR31" s="75"/>
      <c r="US31" s="75"/>
      <c r="UT31" s="75"/>
      <c r="UU31" s="75"/>
      <c r="UV31" s="75"/>
      <c r="UW31" s="75"/>
      <c r="UX31" s="75"/>
      <c r="UY31" s="75"/>
      <c r="UZ31" s="75"/>
      <c r="VA31" s="75"/>
      <c r="VB31" s="75"/>
      <c r="VC31" s="75"/>
      <c r="VD31" s="75"/>
      <c r="VE31" s="75"/>
      <c r="VF31" s="75"/>
      <c r="VG31" s="75"/>
      <c r="VH31" s="75"/>
      <c r="VI31" s="75"/>
      <c r="VJ31" s="75"/>
      <c r="VK31" s="75"/>
      <c r="VL31" s="75"/>
      <c r="VM31" s="75"/>
      <c r="VN31" s="75"/>
      <c r="VO31" s="75"/>
      <c r="VP31" s="75"/>
      <c r="VQ31" s="75"/>
      <c r="VR31" s="75"/>
      <c r="VS31" s="75"/>
      <c r="VT31" s="75"/>
      <c r="VU31" s="75"/>
      <c r="VV31" s="75"/>
      <c r="VW31" s="75"/>
      <c r="VX31" s="75"/>
      <c r="VY31" s="75"/>
      <c r="VZ31" s="75"/>
      <c r="WA31" s="75"/>
      <c r="WB31" s="75"/>
      <c r="WC31" s="75"/>
      <c r="WD31" s="75"/>
      <c r="WE31" s="75"/>
      <c r="WF31" s="75"/>
      <c r="WG31" s="75"/>
      <c r="WH31" s="75"/>
      <c r="WI31" s="75"/>
      <c r="WJ31" s="75"/>
      <c r="WK31" s="75"/>
      <c r="WL31" s="75"/>
      <c r="WM31" s="75"/>
      <c r="WN31" s="75"/>
      <c r="WO31" s="75"/>
      <c r="WP31" s="75"/>
      <c r="WQ31" s="75"/>
      <c r="WR31" s="75"/>
      <c r="WS31" s="75"/>
      <c r="WT31" s="75"/>
      <c r="WU31" s="75"/>
      <c r="WV31" s="75"/>
      <c r="WW31" s="75"/>
      <c r="WX31" s="75"/>
      <c r="WY31" s="75"/>
      <c r="WZ31" s="75"/>
      <c r="XA31" s="75"/>
      <c r="XB31" s="75"/>
      <c r="XC31" s="75"/>
      <c r="XD31" s="75"/>
      <c r="XE31" s="75"/>
      <c r="XF31" s="75"/>
      <c r="XG31" s="75"/>
      <c r="XH31" s="75"/>
      <c r="XI31" s="75"/>
      <c r="XJ31" s="75"/>
      <c r="XK31" s="75"/>
      <c r="XL31" s="75"/>
      <c r="XM31" s="75"/>
      <c r="XN31" s="75"/>
      <c r="XO31" s="75"/>
      <c r="XP31" s="75"/>
      <c r="XQ31" s="75"/>
      <c r="XR31" s="75"/>
      <c r="XS31" s="75"/>
      <c r="XT31" s="75"/>
      <c r="XU31" s="75"/>
      <c r="XV31" s="75"/>
      <c r="XW31" s="75"/>
      <c r="XX31" s="75"/>
      <c r="XY31" s="75"/>
      <c r="XZ31" s="75"/>
      <c r="YA31" s="75"/>
      <c r="YB31" s="75"/>
      <c r="YC31" s="75"/>
      <c r="YD31" s="75"/>
      <c r="YE31" s="75"/>
      <c r="YF31" s="75"/>
      <c r="YG31" s="75"/>
      <c r="YH31" s="75"/>
      <c r="YI31" s="75"/>
      <c r="YJ31" s="75"/>
      <c r="YK31" s="75"/>
      <c r="YL31" s="75"/>
      <c r="YM31" s="75"/>
      <c r="YN31" s="75"/>
      <c r="YO31" s="75"/>
      <c r="YP31" s="75"/>
      <c r="YQ31" s="75"/>
      <c r="YR31" s="75"/>
      <c r="YS31" s="75"/>
      <c r="YT31" s="75"/>
      <c r="YU31" s="75"/>
      <c r="YV31" s="75"/>
      <c r="YW31" s="75"/>
      <c r="YX31" s="75"/>
      <c r="YY31" s="75"/>
      <c r="YZ31" s="75"/>
      <c r="ZA31" s="75"/>
      <c r="ZB31" s="75"/>
      <c r="ZC31" s="75"/>
      <c r="ZD31" s="75"/>
      <c r="ZE31" s="75"/>
      <c r="ZF31" s="75"/>
      <c r="ZG31" s="75"/>
      <c r="ZH31" s="75"/>
      <c r="ZI31" s="75"/>
      <c r="ZJ31" s="75"/>
      <c r="ZK31" s="75"/>
      <c r="ZL31" s="75"/>
      <c r="ZM31" s="75"/>
      <c r="ZN31" s="75"/>
      <c r="ZO31" s="75"/>
      <c r="ZP31" s="75"/>
      <c r="ZQ31" s="75"/>
      <c r="ZR31" s="75"/>
      <c r="ZS31" s="75"/>
      <c r="ZT31" s="75"/>
      <c r="ZU31" s="75"/>
      <c r="ZV31" s="75"/>
      <c r="ZW31" s="75"/>
      <c r="ZX31" s="75"/>
      <c r="ZY31" s="75"/>
      <c r="ZZ31" s="75"/>
      <c r="AAA31" s="75"/>
      <c r="AAB31" s="75"/>
      <c r="AAC31" s="75"/>
      <c r="AAD31" s="75"/>
      <c r="AAE31" s="75"/>
      <c r="AAF31" s="75"/>
      <c r="AAG31" s="75"/>
      <c r="AAH31" s="75"/>
      <c r="AAI31" s="75"/>
      <c r="AAJ31" s="75"/>
      <c r="AAK31" s="75"/>
      <c r="AAL31" s="75"/>
      <c r="AAM31" s="75"/>
      <c r="AAN31" s="75"/>
      <c r="AAO31" s="75"/>
      <c r="AAP31" s="75"/>
      <c r="AAQ31" s="75"/>
      <c r="AAR31" s="75"/>
      <c r="AAS31" s="75"/>
      <c r="AAT31" s="75"/>
      <c r="AAU31" s="75"/>
      <c r="AAV31" s="75"/>
      <c r="AAW31" s="75"/>
      <c r="AAX31" s="75"/>
      <c r="AAY31" s="75"/>
      <c r="AAZ31" s="75"/>
      <c r="ABA31" s="75"/>
      <c r="ABB31" s="75"/>
      <c r="ABC31" s="75"/>
      <c r="ABD31" s="75"/>
      <c r="ABE31" s="75"/>
      <c r="ABF31" s="75"/>
      <c r="ABG31" s="75"/>
      <c r="ABH31" s="75"/>
      <c r="ABI31" s="75"/>
      <c r="ABJ31" s="75"/>
      <c r="ABK31" s="75"/>
      <c r="ABL31" s="75"/>
      <c r="ABM31" s="75"/>
      <c r="ABN31" s="75"/>
      <c r="ABO31" s="75"/>
      <c r="ABP31" s="75"/>
      <c r="ABQ31" s="75"/>
      <c r="ABR31" s="75"/>
      <c r="ABS31" s="75"/>
      <c r="ABT31" s="75"/>
      <c r="ABU31" s="75"/>
      <c r="ABV31" s="75"/>
      <c r="ABW31" s="75"/>
      <c r="ABX31" s="75"/>
      <c r="ABY31" s="75"/>
      <c r="ABZ31" s="75"/>
      <c r="ACA31" s="75"/>
      <c r="ACB31" s="75"/>
      <c r="ACC31" s="75"/>
      <c r="ACD31" s="75"/>
      <c r="ACE31" s="75"/>
      <c r="ACF31" s="75"/>
      <c r="ACG31" s="75"/>
      <c r="ACH31" s="75"/>
      <c r="ACI31" s="75"/>
      <c r="ACJ31" s="75"/>
      <c r="ACK31" s="75"/>
      <c r="ACL31" s="75"/>
      <c r="ACM31" s="75"/>
      <c r="ACN31" s="75"/>
      <c r="ACO31" s="75"/>
      <c r="ACP31" s="75"/>
      <c r="ACQ31" s="75"/>
      <c r="ACR31" s="75"/>
      <c r="ACS31" s="75"/>
      <c r="ACT31" s="75"/>
      <c r="ACU31" s="75"/>
      <c r="ACV31" s="75"/>
      <c r="ACW31" s="75"/>
      <c r="ACX31" s="75"/>
      <c r="ACY31" s="75"/>
      <c r="ACZ31" s="75"/>
      <c r="ADA31" s="75"/>
      <c r="ADB31" s="75"/>
      <c r="ADC31" s="75"/>
      <c r="ADD31" s="75"/>
      <c r="ADE31" s="75"/>
      <c r="ADF31" s="75"/>
      <c r="ADG31" s="75"/>
      <c r="ADH31" s="75"/>
      <c r="ADI31" s="75"/>
      <c r="ADJ31" s="75"/>
      <c r="ADK31" s="75"/>
      <c r="ADL31" s="75"/>
      <c r="ADM31" s="75"/>
      <c r="ADN31" s="75"/>
      <c r="ADO31" s="75"/>
      <c r="ADP31" s="75"/>
      <c r="ADQ31" s="75"/>
      <c r="ADR31" s="75"/>
      <c r="ADS31" s="75"/>
      <c r="ADT31" s="75"/>
      <c r="ADU31" s="75"/>
      <c r="ADV31" s="75"/>
      <c r="ADW31" s="75"/>
      <c r="ADX31" s="75"/>
      <c r="ADY31" s="75"/>
      <c r="ADZ31" s="75"/>
      <c r="AEA31" s="75"/>
      <c r="AEB31" s="75"/>
      <c r="AEC31" s="75"/>
      <c r="AED31" s="75"/>
      <c r="AEE31" s="75"/>
      <c r="AEF31" s="75"/>
      <c r="AEG31" s="75"/>
      <c r="AEH31" s="75"/>
      <c r="AEI31" s="75"/>
      <c r="AEJ31" s="75"/>
      <c r="AEK31" s="75"/>
      <c r="AEL31" s="75"/>
      <c r="AEM31" s="75"/>
      <c r="AEN31" s="75"/>
      <c r="AEO31" s="75"/>
      <c r="AEP31" s="75"/>
      <c r="AEQ31" s="75"/>
      <c r="AER31" s="75"/>
      <c r="AES31" s="75"/>
      <c r="AET31" s="75"/>
      <c r="AEU31" s="75"/>
      <c r="AEV31" s="75"/>
      <c r="AEW31" s="75"/>
      <c r="AEX31" s="75"/>
      <c r="AEY31" s="75"/>
      <c r="AEZ31" s="75"/>
      <c r="AFA31" s="75"/>
      <c r="AFB31" s="75"/>
      <c r="AFC31" s="75"/>
      <c r="AFD31" s="75"/>
      <c r="AFE31" s="75"/>
      <c r="AFF31" s="75"/>
      <c r="AFG31" s="75"/>
      <c r="AFH31" s="75"/>
      <c r="AFI31" s="75"/>
      <c r="AFJ31" s="75"/>
      <c r="AFK31" s="75"/>
      <c r="AFL31" s="75"/>
      <c r="AFM31" s="75"/>
      <c r="AFN31" s="75"/>
      <c r="AFO31" s="75"/>
      <c r="AFP31" s="75"/>
      <c r="AFQ31" s="75"/>
      <c r="AFR31" s="75"/>
      <c r="AFS31" s="75"/>
      <c r="AFT31" s="75"/>
      <c r="AFU31" s="75"/>
      <c r="AFV31" s="75"/>
      <c r="AFW31" s="75"/>
      <c r="AFX31" s="75"/>
      <c r="AFY31" s="75"/>
      <c r="AFZ31" s="75"/>
      <c r="AGA31" s="75"/>
      <c r="AGB31" s="75"/>
      <c r="AGC31" s="75"/>
      <c r="AGD31" s="75"/>
      <c r="AGE31" s="75"/>
      <c r="AGF31" s="75"/>
      <c r="AGG31" s="75"/>
      <c r="AGH31" s="75"/>
      <c r="AGI31" s="75"/>
      <c r="AGJ31" s="75"/>
      <c r="AGK31" s="75"/>
      <c r="AGL31" s="75"/>
      <c r="AGM31" s="75"/>
      <c r="AGN31" s="75"/>
      <c r="AGO31" s="75"/>
      <c r="AGP31" s="75"/>
      <c r="AGQ31" s="75"/>
      <c r="AGR31" s="75"/>
      <c r="AGS31" s="75"/>
      <c r="AGT31" s="75"/>
      <c r="AGU31" s="75"/>
      <c r="AGV31" s="75"/>
      <c r="AGW31" s="75"/>
      <c r="AGX31" s="75"/>
      <c r="AGY31" s="75"/>
      <c r="AGZ31" s="75"/>
      <c r="AHA31" s="75"/>
      <c r="AHB31" s="75"/>
      <c r="AHC31" s="75"/>
      <c r="AHD31" s="75"/>
      <c r="AHE31" s="75"/>
      <c r="AHF31" s="75"/>
      <c r="AHG31" s="75"/>
      <c r="AHH31" s="75"/>
      <c r="AHI31" s="75"/>
      <c r="AHJ31" s="75"/>
      <c r="AHK31" s="75"/>
      <c r="AHL31" s="75"/>
      <c r="AHM31" s="75"/>
      <c r="AHN31" s="75"/>
      <c r="AHO31" s="75"/>
      <c r="AHP31" s="75"/>
      <c r="AHQ31" s="75"/>
      <c r="AHR31" s="75"/>
      <c r="AHS31" s="75"/>
      <c r="AHT31" s="75"/>
      <c r="AHU31" s="75"/>
      <c r="AHV31" s="75"/>
      <c r="AHW31" s="75"/>
      <c r="AHX31" s="75"/>
      <c r="AHY31" s="75"/>
      <c r="AHZ31" s="75"/>
      <c r="AIA31" s="75"/>
      <c r="AIB31" s="75"/>
      <c r="AIC31" s="75"/>
      <c r="AID31" s="75"/>
      <c r="AIE31" s="75"/>
      <c r="AIF31" s="75"/>
      <c r="AIG31" s="75"/>
      <c r="AIH31" s="75"/>
      <c r="AII31" s="75"/>
      <c r="AIJ31" s="75"/>
      <c r="AIK31" s="75"/>
      <c r="AIL31" s="75"/>
      <c r="AIM31" s="75"/>
      <c r="AIN31" s="75"/>
      <c r="AIO31" s="75"/>
      <c r="AIP31" s="75"/>
      <c r="AIQ31" s="75"/>
      <c r="AIR31" s="75"/>
      <c r="AIS31" s="75"/>
      <c r="AIT31" s="75"/>
      <c r="AIU31" s="75"/>
      <c r="AIV31" s="75"/>
      <c r="AIW31" s="75"/>
      <c r="AIX31" s="75"/>
      <c r="AIY31" s="75"/>
      <c r="AIZ31" s="75"/>
      <c r="AJA31" s="75"/>
      <c r="AJB31" s="75"/>
      <c r="AJC31" s="75"/>
      <c r="AJD31" s="75"/>
      <c r="AJE31" s="75"/>
      <c r="AJF31" s="75"/>
      <c r="AJG31" s="75"/>
      <c r="AJH31" s="75"/>
      <c r="AJI31" s="75"/>
      <c r="AJJ31" s="75"/>
      <c r="AJK31" s="75"/>
      <c r="AJL31" s="75"/>
      <c r="AJM31" s="75"/>
      <c r="AJN31" s="75"/>
      <c r="AJO31" s="75"/>
      <c r="AJP31" s="75"/>
      <c r="AJQ31" s="75"/>
      <c r="AJR31" s="75"/>
      <c r="AJS31" s="75"/>
      <c r="AJT31" s="75"/>
      <c r="AJU31" s="75"/>
      <c r="AJV31" s="75"/>
      <c r="AJW31" s="75"/>
      <c r="AJX31" s="75"/>
      <c r="AJY31" s="75"/>
      <c r="AJZ31" s="75"/>
      <c r="AKA31" s="75"/>
      <c r="AKB31" s="75"/>
      <c r="AKC31" s="75"/>
      <c r="AKD31" s="75"/>
      <c r="AKE31" s="75"/>
      <c r="AKF31" s="75"/>
      <c r="AKG31" s="75"/>
      <c r="AKH31" s="75"/>
      <c r="AKI31" s="75"/>
      <c r="AKJ31" s="75"/>
      <c r="AKK31" s="75"/>
      <c r="AKL31" s="75"/>
      <c r="AKM31" s="75"/>
      <c r="AKN31" s="75"/>
      <c r="AKO31" s="75"/>
      <c r="AKP31" s="75"/>
      <c r="AKQ31" s="75"/>
      <c r="AKR31" s="75"/>
      <c r="AKS31" s="75"/>
      <c r="AKT31" s="75"/>
      <c r="AKU31" s="75"/>
      <c r="AKV31" s="75"/>
      <c r="AKW31" s="75"/>
      <c r="AKX31" s="75"/>
      <c r="AKY31" s="75"/>
      <c r="AKZ31" s="75"/>
      <c r="ALA31" s="75"/>
      <c r="ALB31" s="75"/>
      <c r="ALC31" s="75"/>
      <c r="ALD31" s="75"/>
      <c r="ALE31" s="75"/>
      <c r="ALF31" s="75"/>
      <c r="ALG31" s="75"/>
      <c r="ALH31" s="75"/>
      <c r="ALI31" s="75"/>
      <c r="ALJ31" s="75"/>
      <c r="ALK31" s="75"/>
      <c r="ALL31" s="75"/>
      <c r="ALM31" s="75"/>
      <c r="ALN31" s="75"/>
      <c r="ALO31" s="75"/>
      <c r="ALP31" s="75"/>
      <c r="ALQ31" s="75"/>
      <c r="ALR31" s="75"/>
      <c r="ALS31" s="75"/>
      <c r="ALT31" s="75"/>
      <c r="ALU31" s="75"/>
      <c r="ALV31" s="75"/>
      <c r="ALW31" s="75"/>
      <c r="ALX31" s="75"/>
      <c r="ALY31" s="75"/>
      <c r="ALZ31" s="75"/>
      <c r="AMA31" s="75"/>
      <c r="AMB31" s="75"/>
      <c r="AMC31" s="75"/>
      <c r="AMD31" s="75"/>
      <c r="AME31" s="75"/>
      <c r="AMF31" s="75"/>
      <c r="AMG31" s="75"/>
      <c r="AMH31" s="75"/>
      <c r="AMI31" s="75"/>
      <c r="AMJ31" s="75"/>
      <c r="AMK31" s="75"/>
      <c r="AML31" s="75"/>
      <c r="AMM31" s="75"/>
      <c r="AMN31" s="75"/>
      <c r="AMO31" s="75"/>
      <c r="AMP31" s="75"/>
      <c r="AMQ31" s="75"/>
      <c r="AMR31" s="75"/>
      <c r="AMS31" s="75"/>
      <c r="AMT31" s="75"/>
      <c r="AMU31" s="75"/>
      <c r="AMV31" s="75"/>
      <c r="AMW31" s="75"/>
      <c r="AMX31" s="75"/>
      <c r="AMY31" s="75"/>
      <c r="AMZ31" s="75"/>
      <c r="ANA31" s="75"/>
      <c r="ANB31" s="75"/>
      <c r="ANC31" s="75"/>
      <c r="AND31" s="75"/>
      <c r="ANE31" s="75"/>
      <c r="ANF31" s="75"/>
      <c r="ANG31" s="75"/>
      <c r="ANH31" s="75"/>
      <c r="ANI31" s="75"/>
      <c r="ANJ31" s="75"/>
      <c r="ANK31" s="75"/>
      <c r="ANL31" s="75"/>
      <c r="ANM31" s="75"/>
      <c r="ANN31" s="75"/>
      <c r="ANO31" s="75"/>
      <c r="ANP31" s="75"/>
      <c r="ANQ31" s="75"/>
      <c r="ANR31" s="75"/>
      <c r="ANS31" s="75"/>
      <c r="ANT31" s="75"/>
      <c r="ANU31" s="75"/>
      <c r="ANV31" s="75"/>
      <c r="ANW31" s="75"/>
      <c r="ANX31" s="75"/>
      <c r="ANY31" s="75"/>
      <c r="ANZ31" s="75"/>
      <c r="AOA31" s="75"/>
      <c r="AOB31" s="75"/>
      <c r="AOC31" s="75"/>
      <c r="AOD31" s="75"/>
      <c r="AOE31" s="75"/>
      <c r="AOF31" s="75"/>
      <c r="AOG31" s="75"/>
      <c r="AOH31" s="75"/>
      <c r="AOI31" s="75"/>
      <c r="AOJ31" s="75"/>
      <c r="AOK31" s="75"/>
      <c r="AOL31" s="75"/>
      <c r="AOM31" s="75"/>
      <c r="AON31" s="75"/>
      <c r="AOO31" s="75"/>
      <c r="AOP31" s="75"/>
      <c r="AOQ31" s="75"/>
      <c r="AOR31" s="75"/>
      <c r="AOS31" s="75"/>
      <c r="AOT31" s="75"/>
      <c r="AOU31" s="75"/>
      <c r="AOV31" s="75"/>
      <c r="AOW31" s="75"/>
      <c r="AOX31" s="75"/>
      <c r="AOY31" s="75"/>
      <c r="AOZ31" s="75"/>
      <c r="APA31" s="75"/>
      <c r="APB31" s="75"/>
      <c r="APC31" s="75"/>
      <c r="APD31" s="75"/>
      <c r="APE31" s="75"/>
      <c r="APF31" s="75"/>
      <c r="APG31" s="75"/>
      <c r="APH31" s="75"/>
      <c r="API31" s="75"/>
      <c r="APJ31" s="75"/>
      <c r="APK31" s="75"/>
      <c r="APL31" s="75"/>
      <c r="APM31" s="75"/>
      <c r="APN31" s="75"/>
      <c r="APO31" s="75"/>
      <c r="APP31" s="75"/>
      <c r="APQ31" s="75"/>
      <c r="APR31" s="75"/>
      <c r="APS31" s="75"/>
      <c r="APT31" s="75"/>
      <c r="APU31" s="75"/>
      <c r="APV31" s="75"/>
      <c r="APW31" s="75"/>
      <c r="APX31" s="75"/>
      <c r="APY31" s="75"/>
      <c r="APZ31" s="75"/>
      <c r="AQA31" s="75"/>
      <c r="AQB31" s="75"/>
      <c r="AQC31" s="75"/>
      <c r="AQD31" s="75"/>
      <c r="AQE31" s="75"/>
      <c r="AQF31" s="75"/>
      <c r="AQG31" s="75"/>
      <c r="AQH31" s="75"/>
      <c r="AQI31" s="75"/>
      <c r="AQJ31" s="75"/>
      <c r="AQK31" s="75"/>
      <c r="AQL31" s="75"/>
      <c r="AQM31" s="75"/>
      <c r="AQN31" s="75"/>
      <c r="AQO31" s="75"/>
      <c r="AQP31" s="75"/>
      <c r="AQQ31" s="75"/>
      <c r="AQR31" s="75"/>
      <c r="AQS31" s="75"/>
      <c r="AQT31" s="75"/>
      <c r="AQU31" s="75"/>
    </row>
    <row r="32" spans="1:1139">
      <c r="B32" s="71">
        <v>45188</v>
      </c>
      <c r="C32" s="72">
        <f t="shared" si="8"/>
        <v>3</v>
      </c>
      <c r="D32" s="12">
        <v>0</v>
      </c>
      <c r="E32" s="73">
        <f>IF(B32=CONFIGURAÇÃO!$B$18,0,IF(B32=CONFIGURAÇÃO!$B$19,0,IF($C32=1,0,IF($C32=7,0,IF($D32&gt;8,8,$D32)))))</f>
        <v>0</v>
      </c>
      <c r="F32" s="73">
        <f>IF(B32=CONFIGURAÇÃO!$B$18,0,IF(B32=CONFIGURAÇÃO!$B$19,0,IF($C32=1,0,IF($C32=7,0,IF($D32&gt;8,$D32-$E32,0)))))</f>
        <v>0</v>
      </c>
      <c r="G32" s="73">
        <f>IF(B32=CONFIGURAÇÃO!$B$18,0,IF(B32=CONFIGURAÇÃO!$B$19,0,IF(C32=7,D32,0)))</f>
        <v>0</v>
      </c>
      <c r="H32" s="73">
        <f>IF(B32=CONFIGURAÇÃO!$B$18,0,IF(B32=CONFIGURAÇÃO!$B$19,0,IF(C32=1,D32,0)))</f>
        <v>0</v>
      </c>
      <c r="I32" s="73">
        <f>IF(B32=CONFIGURAÇÃO!$B$18,'BANCO DADOS '!D32,IF(B32=CONFIGURAÇÃO!$B$19,'BANCO DADOS '!D32,0))</f>
        <v>0</v>
      </c>
      <c r="J32" s="74">
        <f t="shared" si="22"/>
        <v>0</v>
      </c>
      <c r="L32" s="71">
        <v>45188</v>
      </c>
      <c r="M32" s="72">
        <f t="shared" si="9"/>
        <v>3</v>
      </c>
      <c r="N32" s="12">
        <v>10</v>
      </c>
      <c r="O32" s="73">
        <f>IF(L32=CONFIGURAÇÃO!$B$18,0,IF(L32=CONFIGURAÇÃO!$B$19,0,IF($M32=1,0,IF($M32=7,0,IF($N32&gt;8,8,$N32)))))</f>
        <v>8</v>
      </c>
      <c r="P32" s="73">
        <f>IF(L32=CONFIGURAÇÃO!$B$18,0,IF(L32=CONFIGURAÇÃO!$B$19,0,IF($M32=1,0,IF($M32=7,0,IF($N32&gt;8,$N32-$O32,0)))))</f>
        <v>2</v>
      </c>
      <c r="Q32" s="73">
        <f>IF(L32=CONFIGURAÇÃO!$B$18,0,IF(L32=CONFIGURAÇÃO!$B$19,0,IF(M32=7,N32,0)))</f>
        <v>0</v>
      </c>
      <c r="R32" s="73">
        <f>IF(L32=CONFIGURAÇÃO!$B$18,0,IF(L32=CONFIGURAÇÃO!$B$19,0,IF(M32=1,N32,0)))</f>
        <v>0</v>
      </c>
      <c r="S32" s="73">
        <f>IF(L32=CONFIGURAÇÃO!$B$18,'BANCO DADOS '!N32,IF(L32=CONFIGURAÇÃO!$B$19,'BANCO DADOS '!N32,0))</f>
        <v>0</v>
      </c>
      <c r="T32" s="74">
        <f t="shared" si="10"/>
        <v>288.39999999999998</v>
      </c>
      <c r="V32" s="71">
        <v>45188</v>
      </c>
      <c r="W32" s="72">
        <f t="shared" si="11"/>
        <v>3</v>
      </c>
      <c r="X32" s="12">
        <v>4</v>
      </c>
      <c r="Y32" s="73">
        <f>IF(V32=CONFIGURAÇÃO!$B$18,0,IF(V32=CONFIGURAÇÃO!$B$19,0,IF(W$14=1,0,IF($X32=7,0,IF($X32&gt;8,8,$X32)))))</f>
        <v>4</v>
      </c>
      <c r="Z32" s="73">
        <f>IF(V32=CONFIGURAÇÃO!$B$18,0,IF(V32=CONFIGURAÇÃO!$B$19,0,IF($C32=1,0,IF($W32=7,0,IF($X32&gt;8,$X32-$Y32,0)))))</f>
        <v>0</v>
      </c>
      <c r="AA32" s="73">
        <f>IF(V32=CONFIGURAÇÃO!$B$18,0,IF(V32=CONFIGURAÇÃO!$B$19,0,IF(W32=7,X32,0)))</f>
        <v>0</v>
      </c>
      <c r="AB32" s="73">
        <f>IF(V32=CONFIGURAÇÃO!$B$18,0,IF(V32=CONFIGURAÇÃO!$B$19,0,IF(W32=1,X32,0)))</f>
        <v>0</v>
      </c>
      <c r="AC32" s="73">
        <f>IF(V32=CONFIGURAÇÃO!$B$18,'BANCO DADOS '!X32,IF(V32=CONFIGURAÇÃO!$B$19,'BANCO DADOS '!X32,0))</f>
        <v>0</v>
      </c>
      <c r="AD32" s="74">
        <f t="shared" si="12"/>
        <v>111.6</v>
      </c>
      <c r="AF32" s="71">
        <v>45188</v>
      </c>
      <c r="AG32" s="72">
        <f t="shared" si="13"/>
        <v>3</v>
      </c>
      <c r="AH32" s="12">
        <v>10</v>
      </c>
      <c r="AI32" s="73">
        <f>IF(AF32=CONFIGURAÇÃO!$B$18,0,IF(AF32=CONFIGURAÇÃO!$B$19,0,IF($AG32=1,0,IF($AG32=7,0,IF($AH32&gt;8,8,$AH32)))))</f>
        <v>8</v>
      </c>
      <c r="AJ32" s="73">
        <f>IF(AF32=CONFIGURAÇÃO!$B$18,0,IF(AF32=CONFIGURAÇÃO!$B$19,0,IF($AG32=1,0,IF($AG32=7,0,IF($AH32&gt;8,$AH32-$AI32,0)))))</f>
        <v>2</v>
      </c>
      <c r="AK32" s="73">
        <f>IF(AF32=CONFIGURAÇÃO!$B$18,0,IF(AF32=CONFIGURAÇÃO!$B$19,0,IF(AG32=7,AH32,0)))</f>
        <v>0</v>
      </c>
      <c r="AL32" s="73">
        <f>IF(AF32=CONFIGURAÇÃO!$B$18,0,IF(AF32=CONFIGURAÇÃO!$B$19,0,IF(AG32=1,AH32,0)))</f>
        <v>0</v>
      </c>
      <c r="AM32" s="73">
        <f>IF(AF32=CONFIGURAÇÃO!$B$18,'BANCO DADOS '!AH32,IF(AF32=CONFIGURAÇÃO!$B$19,'BANCO DADOS '!AH32,0))</f>
        <v>0</v>
      </c>
      <c r="AN32" s="74">
        <f t="shared" si="14"/>
        <v>288.39999999999998</v>
      </c>
      <c r="AP32" s="71">
        <v>45188</v>
      </c>
      <c r="AQ32" s="72">
        <f t="shared" si="15"/>
        <v>3</v>
      </c>
      <c r="AR32" s="12">
        <v>8</v>
      </c>
      <c r="AS32" s="73">
        <f>IF(AP32=CONFIGURAÇÃO!$B$18,0,IF(AP32=CONFIGURAÇÃO!$B$19,0,IF($AQ32=1,0,IF($AQ32=7,0,IF($AR32&gt;8,8,$AR32)))))</f>
        <v>8</v>
      </c>
      <c r="AT32" s="73">
        <f>IF(AP32=CONFIGURAÇÃO!$B$18,0,IF(AP32=CONFIGURAÇÃO!$B$19,0,IF($AQ32=1,0,IF($AQ32=7,0,IF($AR32&gt;8,$AR32-$AS32,0)))))</f>
        <v>0</v>
      </c>
      <c r="AU32" s="73">
        <f>IF(AP32=CONFIGURAÇÃO!$B$18,0,IF(AP32=CONFIGURAÇÃO!$B$19,0,IF(AQ32=7,AR32,0)))</f>
        <v>0</v>
      </c>
      <c r="AV32" s="73">
        <f>IF(AP32=CONFIGURAÇÃO!$B$18,0,IF(AP32=CONFIGURAÇÃO!$B$19,0,IF(AQ32=1,AR32,0)))</f>
        <v>0</v>
      </c>
      <c r="AW32" s="73">
        <f>IF(AP32=CONFIGURAÇÃO!$B$18,'BANCO DADOS '!AR32,IF(AP32=CONFIGURAÇÃO!$B$19,'BANCO DADOS '!AR32,0))</f>
        <v>0</v>
      </c>
      <c r="AX32" s="74">
        <f t="shared" si="16"/>
        <v>223.2</v>
      </c>
      <c r="AZ32" s="71">
        <v>45188</v>
      </c>
      <c r="BA32" s="72">
        <f t="shared" si="17"/>
        <v>3</v>
      </c>
      <c r="BB32" s="12">
        <v>4</v>
      </c>
      <c r="BC32" s="73">
        <f>IF(AZ32=CONFIGURAÇÃO!$B$18,0,IF(AZ32=CONFIGURAÇÃO!$B$19,0,IF($BA32=1,0,IF($BA32=7,0,IF($BB32&gt;8,8,BB32)))))</f>
        <v>4</v>
      </c>
      <c r="BD32" s="73">
        <f>IF(AZ32=CONFIGURAÇÃO!$B$18,0,IF(AZ32=CONFIGURAÇÃO!$B$19,0,IF($BA32=1,0,IF($BA32=7,0,IF($BB32&gt;8,$BB32-$BC32,0)))))</f>
        <v>0</v>
      </c>
      <c r="BE32" s="73">
        <f>IF(AZ32=CONFIGURAÇÃO!$B$18,0,IF(AZ32=CONFIGURAÇÃO!$B$19,0,IF(BA32=7,BB32,0)))</f>
        <v>0</v>
      </c>
      <c r="BF32" s="73">
        <f>IF(AZ32=CONFIGURAÇÃO!$B$18,0,IF(AZ32=CONFIGURAÇÃO!$B$19,0,IF(BA32=1,BB32,0)))</f>
        <v>0</v>
      </c>
      <c r="BG32" s="73">
        <f>IF(AZ32=CONFIGURAÇÃO!$B$18,'BANCO DADOS '!BB32,IF(AZ32=CONFIGURAÇÃO!$B$19,'BANCO DADOS '!BB32,0))</f>
        <v>0</v>
      </c>
      <c r="BH32" s="74">
        <f t="shared" si="18"/>
        <v>111.6</v>
      </c>
      <c r="BJ32" s="71">
        <v>45188</v>
      </c>
      <c r="BK32" s="72">
        <f t="shared" si="19"/>
        <v>3</v>
      </c>
      <c r="BL32" s="12">
        <v>4</v>
      </c>
      <c r="BM32" s="73">
        <f>IF(BJ32=CONFIGURAÇÃO!$B$18,0,IF(BJ32=CONFIGURAÇÃO!$B$19,0,IF($BK32=1,0,IF($BK32=7,0,IF($BL32&gt;8,8,$BL32)))))</f>
        <v>4</v>
      </c>
      <c r="BN32" s="73">
        <f>IF(BJ32=CONFIGURAÇÃO!$B$18,0,IF(BJ32=CONFIGURAÇÃO!$B$19,0,IF($BK32=1,0,IF($BK32=7,0,IF($BL32&gt;8,$BL32-$BM32,0)))))</f>
        <v>0</v>
      </c>
      <c r="BO32" s="73">
        <f>IF(BJ32=CONFIGURAÇÃO!$B$18,0,IF(BJ32=CONFIGURAÇÃO!$B$19,0,IF(BK32=7,BL32,0)))</f>
        <v>0</v>
      </c>
      <c r="BP32" s="73">
        <f>IF(BJ32=CONFIGURAÇÃO!$B$18,0,IF(BJ32=CONFIGURAÇÃO!$B$19,0,IF(BK32=1,BL32,0)))</f>
        <v>0</v>
      </c>
      <c r="BQ32" s="73">
        <f>IF(BJ32=CONFIGURAÇÃO!$B$18,'BANCO DADOS '!BL32,IF(BJ32=CONFIGURAÇÃO!$B$19,'BANCO DADOS '!BL32,0))</f>
        <v>0</v>
      </c>
      <c r="BR32" s="74">
        <f t="shared" si="20"/>
        <v>111.6</v>
      </c>
      <c r="BT32" s="71">
        <v>45188</v>
      </c>
      <c r="BU32" s="72">
        <f t="shared" si="21"/>
        <v>3</v>
      </c>
      <c r="BV32" s="12">
        <v>0</v>
      </c>
      <c r="BW32" s="73">
        <f>IF(BT32=CONFIGURAÇÃO!$B$18,0,IF(BT32=CONFIGURAÇÃO!$BV$19,0,IF($BU32=1,0,IF($BU32=7,0,IF($BV32&gt;8,8,$BV32)))))</f>
        <v>0</v>
      </c>
      <c r="BX32" s="73">
        <f>IF(BT32=CONFIGURAÇÃO!$B$18,0,IF(BT32=CONFIGURAÇÃO!$B$19,0,IF($BU32=1,0,IF($BU32=7,0,IF($BV32&gt;8,$BV32-$BM32,0)))))</f>
        <v>0</v>
      </c>
      <c r="BY32" s="73">
        <f>IF(BT32=CONFIGURAÇÃO!$B$18,0,IF(BT32=CONFIGURAÇÃO!$B$19,0,IF(BU32=7,BV32,0)))</f>
        <v>0</v>
      </c>
      <c r="BZ32" s="73">
        <f>IF(BT32=CONFIGURAÇÃO!$B$18,0,IF(BT32=CONFIGURAÇÃO!$B$19,0,IF(BU32=1,BV32,0)))</f>
        <v>0</v>
      </c>
      <c r="CA32" s="73">
        <f>IF(BT32=CONFIGURAÇÃO!$B$18,'BANCO DADOS '!BV32,IF(BT32=CONFIGURAÇÃO!$B$19,'BANCO DADOS '!BV32,0))</f>
        <v>0</v>
      </c>
      <c r="CB32" s="74">
        <f t="shared" si="7"/>
        <v>0</v>
      </c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  <c r="MX32" s="75"/>
      <c r="MY32" s="75"/>
      <c r="MZ32" s="75"/>
      <c r="NA32" s="75"/>
      <c r="NB32" s="75"/>
      <c r="NC32" s="75"/>
      <c r="ND32" s="75"/>
      <c r="NE32" s="75"/>
      <c r="NF32" s="75"/>
      <c r="NG32" s="75"/>
      <c r="NH32" s="75"/>
      <c r="NI32" s="75"/>
      <c r="NJ32" s="75"/>
      <c r="NK32" s="75"/>
      <c r="NL32" s="75"/>
      <c r="NM32" s="75"/>
      <c r="NN32" s="75"/>
      <c r="NO32" s="75"/>
      <c r="NP32" s="75"/>
      <c r="NQ32" s="75"/>
      <c r="NR32" s="75"/>
      <c r="NS32" s="75"/>
      <c r="NT32" s="75"/>
      <c r="NU32" s="75"/>
      <c r="NV32" s="75"/>
      <c r="NW32" s="75"/>
      <c r="NX32" s="75"/>
      <c r="NY32" s="75"/>
      <c r="NZ32" s="75"/>
      <c r="OA32" s="75"/>
      <c r="OB32" s="75"/>
      <c r="OC32" s="75"/>
      <c r="OD32" s="75"/>
      <c r="OE32" s="75"/>
      <c r="OF32" s="75"/>
      <c r="OG32" s="75"/>
      <c r="OH32" s="75"/>
      <c r="OI32" s="75"/>
      <c r="OJ32" s="75"/>
      <c r="OK32" s="75"/>
      <c r="OL32" s="75"/>
      <c r="OM32" s="75"/>
      <c r="ON32" s="75"/>
      <c r="OO32" s="75"/>
      <c r="OP32" s="75"/>
      <c r="OQ32" s="75"/>
      <c r="OR32" s="75"/>
      <c r="OS32" s="75"/>
      <c r="OT32" s="75"/>
      <c r="OU32" s="75"/>
      <c r="OV32" s="75"/>
      <c r="OW32" s="75"/>
      <c r="OX32" s="75"/>
      <c r="OY32" s="75"/>
      <c r="OZ32" s="75"/>
      <c r="PA32" s="75"/>
      <c r="PB32" s="75"/>
      <c r="PC32" s="75"/>
      <c r="PD32" s="75"/>
      <c r="PE32" s="75"/>
      <c r="PF32" s="75"/>
      <c r="PG32" s="75"/>
      <c r="PH32" s="75"/>
      <c r="PI32" s="75"/>
      <c r="PJ32" s="75"/>
      <c r="PK32" s="75"/>
      <c r="PL32" s="75"/>
      <c r="PM32" s="75"/>
      <c r="PN32" s="75"/>
      <c r="PO32" s="75"/>
      <c r="PP32" s="75"/>
      <c r="PQ32" s="75"/>
      <c r="PR32" s="75"/>
      <c r="PS32" s="75"/>
      <c r="PT32" s="75"/>
      <c r="PU32" s="75"/>
      <c r="PV32" s="75"/>
      <c r="PW32" s="75"/>
      <c r="PX32" s="75"/>
      <c r="PY32" s="75"/>
      <c r="PZ32" s="75"/>
      <c r="QA32" s="75"/>
      <c r="QB32" s="75"/>
      <c r="QC32" s="75"/>
      <c r="QD32" s="75"/>
      <c r="QE32" s="75"/>
      <c r="QF32" s="75"/>
      <c r="QG32" s="75"/>
      <c r="QH32" s="75"/>
      <c r="QI32" s="75"/>
      <c r="QJ32" s="75"/>
      <c r="QK32" s="75"/>
      <c r="QL32" s="75"/>
      <c r="QM32" s="75"/>
      <c r="QN32" s="75"/>
      <c r="QO32" s="75"/>
      <c r="QP32" s="75"/>
      <c r="QQ32" s="75"/>
      <c r="QR32" s="75"/>
      <c r="QS32" s="75"/>
      <c r="QT32" s="75"/>
      <c r="QU32" s="75"/>
      <c r="QV32" s="75"/>
      <c r="QW32" s="75"/>
      <c r="QX32" s="75"/>
      <c r="QY32" s="75"/>
      <c r="QZ32" s="75"/>
      <c r="RA32" s="75"/>
      <c r="RB32" s="75"/>
      <c r="RC32" s="75"/>
      <c r="RD32" s="75"/>
      <c r="RE32" s="75"/>
      <c r="RF32" s="75"/>
      <c r="RG32" s="75"/>
      <c r="RH32" s="75"/>
      <c r="RI32" s="75"/>
      <c r="RJ32" s="75"/>
      <c r="RK32" s="75"/>
      <c r="RL32" s="75"/>
      <c r="RM32" s="75"/>
      <c r="RN32" s="75"/>
      <c r="RO32" s="75"/>
      <c r="RP32" s="75"/>
      <c r="RQ32" s="75"/>
      <c r="RR32" s="75"/>
      <c r="RS32" s="75"/>
      <c r="RT32" s="75"/>
      <c r="RU32" s="75"/>
      <c r="RV32" s="75"/>
      <c r="RW32" s="75"/>
      <c r="RX32" s="75"/>
      <c r="RY32" s="75"/>
      <c r="RZ32" s="75"/>
      <c r="SA32" s="75"/>
      <c r="SB32" s="75"/>
      <c r="SC32" s="75"/>
      <c r="SD32" s="75"/>
      <c r="SE32" s="75"/>
      <c r="SF32" s="75"/>
      <c r="SG32" s="75"/>
      <c r="SH32" s="75"/>
      <c r="SI32" s="75"/>
      <c r="SJ32" s="75"/>
      <c r="SK32" s="75"/>
      <c r="SL32" s="75"/>
      <c r="SM32" s="75"/>
      <c r="SN32" s="75"/>
      <c r="SO32" s="75"/>
      <c r="SP32" s="75"/>
      <c r="SQ32" s="75"/>
      <c r="SR32" s="75"/>
      <c r="SS32" s="75"/>
      <c r="ST32" s="75"/>
      <c r="SU32" s="75"/>
      <c r="SV32" s="75"/>
      <c r="SW32" s="75"/>
      <c r="SX32" s="75"/>
      <c r="SY32" s="75"/>
      <c r="SZ32" s="75"/>
      <c r="TA32" s="75"/>
      <c r="TB32" s="75"/>
      <c r="TC32" s="75"/>
      <c r="TD32" s="75"/>
      <c r="TE32" s="75"/>
      <c r="TF32" s="75"/>
      <c r="TG32" s="75"/>
      <c r="TH32" s="75"/>
      <c r="TI32" s="75"/>
      <c r="TJ32" s="75"/>
      <c r="TK32" s="75"/>
      <c r="TL32" s="75"/>
      <c r="TM32" s="75"/>
      <c r="TN32" s="75"/>
      <c r="TO32" s="75"/>
      <c r="TP32" s="75"/>
      <c r="TQ32" s="75"/>
      <c r="TR32" s="75"/>
      <c r="TS32" s="75"/>
      <c r="TT32" s="75"/>
      <c r="TU32" s="75"/>
      <c r="TV32" s="75"/>
      <c r="TW32" s="75"/>
      <c r="TX32" s="75"/>
      <c r="TY32" s="75"/>
      <c r="TZ32" s="75"/>
      <c r="UA32" s="75"/>
      <c r="UB32" s="75"/>
      <c r="UC32" s="75"/>
      <c r="UD32" s="75"/>
      <c r="UE32" s="75"/>
      <c r="UF32" s="75"/>
      <c r="UG32" s="75"/>
      <c r="UH32" s="75"/>
      <c r="UI32" s="75"/>
      <c r="UJ32" s="75"/>
      <c r="UK32" s="75"/>
      <c r="UL32" s="75"/>
      <c r="UM32" s="75"/>
      <c r="UN32" s="75"/>
      <c r="UO32" s="75"/>
      <c r="UP32" s="75"/>
      <c r="UQ32" s="75"/>
      <c r="UR32" s="75"/>
      <c r="US32" s="75"/>
      <c r="UT32" s="75"/>
      <c r="UU32" s="75"/>
      <c r="UV32" s="75"/>
      <c r="UW32" s="75"/>
      <c r="UX32" s="75"/>
      <c r="UY32" s="75"/>
      <c r="UZ32" s="75"/>
      <c r="VA32" s="75"/>
      <c r="VB32" s="75"/>
      <c r="VC32" s="75"/>
      <c r="VD32" s="75"/>
      <c r="VE32" s="75"/>
      <c r="VF32" s="75"/>
      <c r="VG32" s="75"/>
      <c r="VH32" s="75"/>
      <c r="VI32" s="75"/>
      <c r="VJ32" s="75"/>
      <c r="VK32" s="75"/>
      <c r="VL32" s="75"/>
      <c r="VM32" s="75"/>
      <c r="VN32" s="75"/>
      <c r="VO32" s="75"/>
      <c r="VP32" s="75"/>
      <c r="VQ32" s="75"/>
      <c r="VR32" s="75"/>
      <c r="VS32" s="75"/>
      <c r="VT32" s="75"/>
      <c r="VU32" s="75"/>
      <c r="VV32" s="75"/>
      <c r="VW32" s="75"/>
      <c r="VX32" s="75"/>
      <c r="VY32" s="75"/>
      <c r="VZ32" s="75"/>
      <c r="WA32" s="75"/>
      <c r="WB32" s="75"/>
      <c r="WC32" s="75"/>
      <c r="WD32" s="75"/>
      <c r="WE32" s="75"/>
      <c r="WF32" s="75"/>
      <c r="WG32" s="75"/>
      <c r="WH32" s="75"/>
      <c r="WI32" s="75"/>
      <c r="WJ32" s="75"/>
      <c r="WK32" s="75"/>
      <c r="WL32" s="75"/>
      <c r="WM32" s="75"/>
      <c r="WN32" s="75"/>
      <c r="WO32" s="75"/>
      <c r="WP32" s="75"/>
      <c r="WQ32" s="75"/>
      <c r="WR32" s="75"/>
      <c r="WS32" s="75"/>
      <c r="WT32" s="75"/>
      <c r="WU32" s="75"/>
      <c r="WV32" s="75"/>
      <c r="WW32" s="75"/>
      <c r="WX32" s="75"/>
      <c r="WY32" s="75"/>
      <c r="WZ32" s="75"/>
      <c r="XA32" s="75"/>
      <c r="XB32" s="75"/>
      <c r="XC32" s="75"/>
      <c r="XD32" s="75"/>
      <c r="XE32" s="75"/>
      <c r="XF32" s="75"/>
      <c r="XG32" s="75"/>
      <c r="XH32" s="75"/>
      <c r="XI32" s="75"/>
      <c r="XJ32" s="75"/>
      <c r="XK32" s="75"/>
      <c r="XL32" s="75"/>
      <c r="XM32" s="75"/>
      <c r="XN32" s="75"/>
      <c r="XO32" s="75"/>
      <c r="XP32" s="75"/>
      <c r="XQ32" s="75"/>
      <c r="XR32" s="75"/>
      <c r="XS32" s="75"/>
      <c r="XT32" s="75"/>
      <c r="XU32" s="75"/>
      <c r="XV32" s="75"/>
      <c r="XW32" s="75"/>
      <c r="XX32" s="75"/>
      <c r="XY32" s="75"/>
      <c r="XZ32" s="75"/>
      <c r="YA32" s="75"/>
      <c r="YB32" s="75"/>
      <c r="YC32" s="75"/>
      <c r="YD32" s="75"/>
      <c r="YE32" s="75"/>
      <c r="YF32" s="75"/>
      <c r="YG32" s="75"/>
      <c r="YH32" s="75"/>
      <c r="YI32" s="75"/>
      <c r="YJ32" s="75"/>
      <c r="YK32" s="75"/>
      <c r="YL32" s="75"/>
      <c r="YM32" s="75"/>
      <c r="YN32" s="75"/>
      <c r="YO32" s="75"/>
      <c r="YP32" s="75"/>
      <c r="YQ32" s="75"/>
      <c r="YR32" s="75"/>
      <c r="YS32" s="75"/>
      <c r="YT32" s="75"/>
      <c r="YU32" s="75"/>
      <c r="YV32" s="75"/>
      <c r="YW32" s="75"/>
      <c r="YX32" s="75"/>
      <c r="YY32" s="75"/>
      <c r="YZ32" s="75"/>
      <c r="ZA32" s="75"/>
      <c r="ZB32" s="75"/>
      <c r="ZC32" s="75"/>
      <c r="ZD32" s="75"/>
      <c r="ZE32" s="75"/>
      <c r="ZF32" s="75"/>
      <c r="ZG32" s="75"/>
      <c r="ZH32" s="75"/>
      <c r="ZI32" s="75"/>
      <c r="ZJ32" s="75"/>
      <c r="ZK32" s="75"/>
      <c r="ZL32" s="75"/>
      <c r="ZM32" s="75"/>
      <c r="ZN32" s="75"/>
      <c r="ZO32" s="75"/>
      <c r="ZP32" s="75"/>
      <c r="ZQ32" s="75"/>
      <c r="ZR32" s="75"/>
      <c r="ZS32" s="75"/>
      <c r="ZT32" s="75"/>
      <c r="ZU32" s="75"/>
      <c r="ZV32" s="75"/>
      <c r="ZW32" s="75"/>
      <c r="ZX32" s="75"/>
      <c r="ZY32" s="75"/>
      <c r="ZZ32" s="75"/>
      <c r="AAA32" s="75"/>
      <c r="AAB32" s="75"/>
      <c r="AAC32" s="75"/>
      <c r="AAD32" s="75"/>
      <c r="AAE32" s="75"/>
      <c r="AAF32" s="75"/>
      <c r="AAG32" s="75"/>
      <c r="AAH32" s="75"/>
      <c r="AAI32" s="75"/>
      <c r="AAJ32" s="75"/>
      <c r="AAK32" s="75"/>
      <c r="AAL32" s="75"/>
      <c r="AAM32" s="75"/>
      <c r="AAN32" s="75"/>
      <c r="AAO32" s="75"/>
      <c r="AAP32" s="75"/>
      <c r="AAQ32" s="75"/>
      <c r="AAR32" s="75"/>
      <c r="AAS32" s="75"/>
      <c r="AAT32" s="75"/>
      <c r="AAU32" s="75"/>
      <c r="AAV32" s="75"/>
      <c r="AAW32" s="75"/>
      <c r="AAX32" s="75"/>
      <c r="AAY32" s="75"/>
      <c r="AAZ32" s="75"/>
      <c r="ABA32" s="75"/>
      <c r="ABB32" s="75"/>
      <c r="ABC32" s="75"/>
      <c r="ABD32" s="75"/>
      <c r="ABE32" s="75"/>
      <c r="ABF32" s="75"/>
      <c r="ABG32" s="75"/>
      <c r="ABH32" s="75"/>
      <c r="ABI32" s="75"/>
      <c r="ABJ32" s="75"/>
      <c r="ABK32" s="75"/>
      <c r="ABL32" s="75"/>
      <c r="ABM32" s="75"/>
      <c r="ABN32" s="75"/>
      <c r="ABO32" s="75"/>
      <c r="ABP32" s="75"/>
      <c r="ABQ32" s="75"/>
      <c r="ABR32" s="75"/>
      <c r="ABS32" s="75"/>
      <c r="ABT32" s="75"/>
      <c r="ABU32" s="75"/>
      <c r="ABV32" s="75"/>
      <c r="ABW32" s="75"/>
      <c r="ABX32" s="75"/>
      <c r="ABY32" s="75"/>
      <c r="ABZ32" s="75"/>
      <c r="ACA32" s="75"/>
      <c r="ACB32" s="75"/>
      <c r="ACC32" s="75"/>
      <c r="ACD32" s="75"/>
      <c r="ACE32" s="75"/>
      <c r="ACF32" s="75"/>
      <c r="ACG32" s="75"/>
      <c r="ACH32" s="75"/>
      <c r="ACI32" s="75"/>
      <c r="ACJ32" s="75"/>
      <c r="ACK32" s="75"/>
      <c r="ACL32" s="75"/>
      <c r="ACM32" s="75"/>
      <c r="ACN32" s="75"/>
      <c r="ACO32" s="75"/>
      <c r="ACP32" s="75"/>
      <c r="ACQ32" s="75"/>
      <c r="ACR32" s="75"/>
      <c r="ACS32" s="75"/>
      <c r="ACT32" s="75"/>
      <c r="ACU32" s="75"/>
      <c r="ACV32" s="75"/>
      <c r="ACW32" s="75"/>
      <c r="ACX32" s="75"/>
      <c r="ACY32" s="75"/>
      <c r="ACZ32" s="75"/>
      <c r="ADA32" s="75"/>
      <c r="ADB32" s="75"/>
      <c r="ADC32" s="75"/>
      <c r="ADD32" s="75"/>
      <c r="ADE32" s="75"/>
      <c r="ADF32" s="75"/>
      <c r="ADG32" s="75"/>
      <c r="ADH32" s="75"/>
      <c r="ADI32" s="75"/>
      <c r="ADJ32" s="75"/>
      <c r="ADK32" s="75"/>
      <c r="ADL32" s="75"/>
      <c r="ADM32" s="75"/>
      <c r="ADN32" s="75"/>
      <c r="ADO32" s="75"/>
      <c r="ADP32" s="75"/>
      <c r="ADQ32" s="75"/>
      <c r="ADR32" s="75"/>
      <c r="ADS32" s="75"/>
      <c r="ADT32" s="75"/>
      <c r="ADU32" s="75"/>
      <c r="ADV32" s="75"/>
      <c r="ADW32" s="75"/>
      <c r="ADX32" s="75"/>
      <c r="ADY32" s="75"/>
      <c r="ADZ32" s="75"/>
      <c r="AEA32" s="75"/>
      <c r="AEB32" s="75"/>
      <c r="AEC32" s="75"/>
      <c r="AED32" s="75"/>
      <c r="AEE32" s="75"/>
      <c r="AEF32" s="75"/>
      <c r="AEG32" s="75"/>
      <c r="AEH32" s="75"/>
      <c r="AEI32" s="75"/>
      <c r="AEJ32" s="75"/>
      <c r="AEK32" s="75"/>
      <c r="AEL32" s="75"/>
      <c r="AEM32" s="75"/>
      <c r="AEN32" s="75"/>
      <c r="AEO32" s="75"/>
      <c r="AEP32" s="75"/>
      <c r="AEQ32" s="75"/>
      <c r="AER32" s="75"/>
      <c r="AES32" s="75"/>
      <c r="AET32" s="75"/>
      <c r="AEU32" s="75"/>
      <c r="AEV32" s="75"/>
      <c r="AEW32" s="75"/>
      <c r="AEX32" s="75"/>
      <c r="AEY32" s="75"/>
      <c r="AEZ32" s="75"/>
      <c r="AFA32" s="75"/>
      <c r="AFB32" s="75"/>
      <c r="AFC32" s="75"/>
      <c r="AFD32" s="75"/>
      <c r="AFE32" s="75"/>
      <c r="AFF32" s="75"/>
      <c r="AFG32" s="75"/>
      <c r="AFH32" s="75"/>
      <c r="AFI32" s="75"/>
      <c r="AFJ32" s="75"/>
      <c r="AFK32" s="75"/>
      <c r="AFL32" s="75"/>
      <c r="AFM32" s="75"/>
      <c r="AFN32" s="75"/>
      <c r="AFO32" s="75"/>
      <c r="AFP32" s="75"/>
      <c r="AFQ32" s="75"/>
      <c r="AFR32" s="75"/>
      <c r="AFS32" s="75"/>
      <c r="AFT32" s="75"/>
      <c r="AFU32" s="75"/>
      <c r="AFV32" s="75"/>
      <c r="AFW32" s="75"/>
      <c r="AFX32" s="75"/>
      <c r="AFY32" s="75"/>
      <c r="AFZ32" s="75"/>
      <c r="AGA32" s="75"/>
      <c r="AGB32" s="75"/>
      <c r="AGC32" s="75"/>
      <c r="AGD32" s="75"/>
      <c r="AGE32" s="75"/>
      <c r="AGF32" s="75"/>
      <c r="AGG32" s="75"/>
      <c r="AGH32" s="75"/>
      <c r="AGI32" s="75"/>
      <c r="AGJ32" s="75"/>
      <c r="AGK32" s="75"/>
      <c r="AGL32" s="75"/>
      <c r="AGM32" s="75"/>
      <c r="AGN32" s="75"/>
      <c r="AGO32" s="75"/>
      <c r="AGP32" s="75"/>
      <c r="AGQ32" s="75"/>
      <c r="AGR32" s="75"/>
      <c r="AGS32" s="75"/>
      <c r="AGT32" s="75"/>
      <c r="AGU32" s="75"/>
      <c r="AGV32" s="75"/>
      <c r="AGW32" s="75"/>
      <c r="AGX32" s="75"/>
      <c r="AGY32" s="75"/>
      <c r="AGZ32" s="75"/>
      <c r="AHA32" s="75"/>
      <c r="AHB32" s="75"/>
      <c r="AHC32" s="75"/>
      <c r="AHD32" s="75"/>
      <c r="AHE32" s="75"/>
      <c r="AHF32" s="75"/>
      <c r="AHG32" s="75"/>
      <c r="AHH32" s="75"/>
      <c r="AHI32" s="75"/>
      <c r="AHJ32" s="75"/>
      <c r="AHK32" s="75"/>
      <c r="AHL32" s="75"/>
      <c r="AHM32" s="75"/>
      <c r="AHN32" s="75"/>
      <c r="AHO32" s="75"/>
      <c r="AHP32" s="75"/>
      <c r="AHQ32" s="75"/>
      <c r="AHR32" s="75"/>
      <c r="AHS32" s="75"/>
      <c r="AHT32" s="75"/>
      <c r="AHU32" s="75"/>
      <c r="AHV32" s="75"/>
      <c r="AHW32" s="75"/>
      <c r="AHX32" s="75"/>
      <c r="AHY32" s="75"/>
      <c r="AHZ32" s="75"/>
      <c r="AIA32" s="75"/>
      <c r="AIB32" s="75"/>
      <c r="AIC32" s="75"/>
      <c r="AID32" s="75"/>
      <c r="AIE32" s="75"/>
      <c r="AIF32" s="75"/>
      <c r="AIG32" s="75"/>
      <c r="AIH32" s="75"/>
      <c r="AII32" s="75"/>
      <c r="AIJ32" s="75"/>
      <c r="AIK32" s="75"/>
      <c r="AIL32" s="75"/>
      <c r="AIM32" s="75"/>
      <c r="AIN32" s="75"/>
      <c r="AIO32" s="75"/>
      <c r="AIP32" s="75"/>
      <c r="AIQ32" s="75"/>
      <c r="AIR32" s="75"/>
      <c r="AIS32" s="75"/>
      <c r="AIT32" s="75"/>
      <c r="AIU32" s="75"/>
      <c r="AIV32" s="75"/>
      <c r="AIW32" s="75"/>
      <c r="AIX32" s="75"/>
      <c r="AIY32" s="75"/>
      <c r="AIZ32" s="75"/>
      <c r="AJA32" s="75"/>
      <c r="AJB32" s="75"/>
      <c r="AJC32" s="75"/>
      <c r="AJD32" s="75"/>
      <c r="AJE32" s="75"/>
      <c r="AJF32" s="75"/>
      <c r="AJG32" s="75"/>
      <c r="AJH32" s="75"/>
      <c r="AJI32" s="75"/>
      <c r="AJJ32" s="75"/>
      <c r="AJK32" s="75"/>
      <c r="AJL32" s="75"/>
      <c r="AJM32" s="75"/>
      <c r="AJN32" s="75"/>
      <c r="AJO32" s="75"/>
      <c r="AJP32" s="75"/>
      <c r="AJQ32" s="75"/>
      <c r="AJR32" s="75"/>
      <c r="AJS32" s="75"/>
      <c r="AJT32" s="75"/>
      <c r="AJU32" s="75"/>
      <c r="AJV32" s="75"/>
      <c r="AJW32" s="75"/>
      <c r="AJX32" s="75"/>
      <c r="AJY32" s="75"/>
      <c r="AJZ32" s="75"/>
      <c r="AKA32" s="75"/>
      <c r="AKB32" s="75"/>
      <c r="AKC32" s="75"/>
      <c r="AKD32" s="75"/>
      <c r="AKE32" s="75"/>
      <c r="AKF32" s="75"/>
      <c r="AKG32" s="75"/>
      <c r="AKH32" s="75"/>
      <c r="AKI32" s="75"/>
      <c r="AKJ32" s="75"/>
      <c r="AKK32" s="75"/>
      <c r="AKL32" s="75"/>
      <c r="AKM32" s="75"/>
      <c r="AKN32" s="75"/>
      <c r="AKO32" s="75"/>
      <c r="AKP32" s="75"/>
      <c r="AKQ32" s="75"/>
      <c r="AKR32" s="75"/>
      <c r="AKS32" s="75"/>
      <c r="AKT32" s="75"/>
      <c r="AKU32" s="75"/>
      <c r="AKV32" s="75"/>
      <c r="AKW32" s="75"/>
      <c r="AKX32" s="75"/>
      <c r="AKY32" s="75"/>
      <c r="AKZ32" s="75"/>
      <c r="ALA32" s="75"/>
      <c r="ALB32" s="75"/>
      <c r="ALC32" s="75"/>
      <c r="ALD32" s="75"/>
      <c r="ALE32" s="75"/>
      <c r="ALF32" s="75"/>
      <c r="ALG32" s="75"/>
      <c r="ALH32" s="75"/>
      <c r="ALI32" s="75"/>
      <c r="ALJ32" s="75"/>
      <c r="ALK32" s="75"/>
      <c r="ALL32" s="75"/>
      <c r="ALM32" s="75"/>
      <c r="ALN32" s="75"/>
      <c r="ALO32" s="75"/>
      <c r="ALP32" s="75"/>
      <c r="ALQ32" s="75"/>
      <c r="ALR32" s="75"/>
      <c r="ALS32" s="75"/>
      <c r="ALT32" s="75"/>
      <c r="ALU32" s="75"/>
      <c r="ALV32" s="75"/>
      <c r="ALW32" s="75"/>
      <c r="ALX32" s="75"/>
      <c r="ALY32" s="75"/>
      <c r="ALZ32" s="75"/>
      <c r="AMA32" s="75"/>
      <c r="AMB32" s="75"/>
      <c r="AMC32" s="75"/>
      <c r="AMD32" s="75"/>
      <c r="AME32" s="75"/>
      <c r="AMF32" s="75"/>
      <c r="AMG32" s="75"/>
      <c r="AMH32" s="75"/>
      <c r="AMI32" s="75"/>
      <c r="AMJ32" s="75"/>
      <c r="AMK32" s="75"/>
      <c r="AML32" s="75"/>
      <c r="AMM32" s="75"/>
      <c r="AMN32" s="75"/>
      <c r="AMO32" s="75"/>
      <c r="AMP32" s="75"/>
      <c r="AMQ32" s="75"/>
      <c r="AMR32" s="75"/>
      <c r="AMS32" s="75"/>
      <c r="AMT32" s="75"/>
      <c r="AMU32" s="75"/>
      <c r="AMV32" s="75"/>
      <c r="AMW32" s="75"/>
      <c r="AMX32" s="75"/>
      <c r="AMY32" s="75"/>
      <c r="AMZ32" s="75"/>
      <c r="ANA32" s="75"/>
      <c r="ANB32" s="75"/>
      <c r="ANC32" s="75"/>
      <c r="AND32" s="75"/>
      <c r="ANE32" s="75"/>
      <c r="ANF32" s="75"/>
      <c r="ANG32" s="75"/>
      <c r="ANH32" s="75"/>
      <c r="ANI32" s="75"/>
      <c r="ANJ32" s="75"/>
      <c r="ANK32" s="75"/>
      <c r="ANL32" s="75"/>
      <c r="ANM32" s="75"/>
      <c r="ANN32" s="75"/>
      <c r="ANO32" s="75"/>
      <c r="ANP32" s="75"/>
      <c r="ANQ32" s="75"/>
      <c r="ANR32" s="75"/>
      <c r="ANS32" s="75"/>
      <c r="ANT32" s="75"/>
      <c r="ANU32" s="75"/>
      <c r="ANV32" s="75"/>
      <c r="ANW32" s="75"/>
      <c r="ANX32" s="75"/>
      <c r="ANY32" s="75"/>
      <c r="ANZ32" s="75"/>
      <c r="AOA32" s="75"/>
      <c r="AOB32" s="75"/>
      <c r="AOC32" s="75"/>
      <c r="AOD32" s="75"/>
      <c r="AOE32" s="75"/>
      <c r="AOF32" s="75"/>
      <c r="AOG32" s="75"/>
      <c r="AOH32" s="75"/>
      <c r="AOI32" s="75"/>
      <c r="AOJ32" s="75"/>
      <c r="AOK32" s="75"/>
      <c r="AOL32" s="75"/>
      <c r="AOM32" s="75"/>
      <c r="AON32" s="75"/>
      <c r="AOO32" s="75"/>
      <c r="AOP32" s="75"/>
      <c r="AOQ32" s="75"/>
      <c r="AOR32" s="75"/>
      <c r="AOS32" s="75"/>
      <c r="AOT32" s="75"/>
      <c r="AOU32" s="75"/>
      <c r="AOV32" s="75"/>
      <c r="AOW32" s="75"/>
      <c r="AOX32" s="75"/>
      <c r="AOY32" s="75"/>
      <c r="AOZ32" s="75"/>
      <c r="APA32" s="75"/>
      <c r="APB32" s="75"/>
      <c r="APC32" s="75"/>
      <c r="APD32" s="75"/>
      <c r="APE32" s="75"/>
      <c r="APF32" s="75"/>
      <c r="APG32" s="75"/>
      <c r="APH32" s="75"/>
      <c r="API32" s="75"/>
      <c r="APJ32" s="75"/>
      <c r="APK32" s="75"/>
      <c r="APL32" s="75"/>
      <c r="APM32" s="75"/>
      <c r="APN32" s="75"/>
      <c r="APO32" s="75"/>
      <c r="APP32" s="75"/>
      <c r="APQ32" s="75"/>
      <c r="APR32" s="75"/>
      <c r="APS32" s="75"/>
      <c r="APT32" s="75"/>
      <c r="APU32" s="75"/>
      <c r="APV32" s="75"/>
      <c r="APW32" s="75"/>
      <c r="APX32" s="75"/>
      <c r="APY32" s="75"/>
      <c r="APZ32" s="75"/>
      <c r="AQA32" s="75"/>
      <c r="AQB32" s="75"/>
      <c r="AQC32" s="75"/>
      <c r="AQD32" s="75"/>
      <c r="AQE32" s="75"/>
      <c r="AQF32" s="75"/>
      <c r="AQG32" s="75"/>
      <c r="AQH32" s="75"/>
      <c r="AQI32" s="75"/>
      <c r="AQJ32" s="75"/>
      <c r="AQK32" s="75"/>
      <c r="AQL32" s="75"/>
      <c r="AQM32" s="75"/>
      <c r="AQN32" s="75"/>
      <c r="AQO32" s="75"/>
      <c r="AQP32" s="75"/>
      <c r="AQQ32" s="75"/>
      <c r="AQR32" s="75"/>
      <c r="AQS32" s="75"/>
      <c r="AQT32" s="75"/>
      <c r="AQU32" s="75"/>
    </row>
    <row r="33" spans="1:1139" s="80" customFormat="1">
      <c r="A33" s="62"/>
      <c r="B33" s="76">
        <v>45189</v>
      </c>
      <c r="C33" s="77">
        <f t="shared" si="8"/>
        <v>4</v>
      </c>
      <c r="D33" s="25">
        <v>8</v>
      </c>
      <c r="E33" s="78">
        <f>IF(B33=CONFIGURAÇÃO!$B$18,0,IF(B33=CONFIGURAÇÃO!$B$19,0,IF($C33=1,0,IF($C33=7,0,IF($D33&gt;8,8,$D33)))))</f>
        <v>8</v>
      </c>
      <c r="F33" s="78">
        <f>IF(B33=CONFIGURAÇÃO!$B$18,0,IF(B33=CONFIGURAÇÃO!$B$19,0,IF($C33=1,0,IF($C33=7,0,IF($D33&gt;8,$D33-$E33,0)))))</f>
        <v>0</v>
      </c>
      <c r="G33" s="78">
        <f>IF(B33=CONFIGURAÇÃO!$B$18,0,IF(B33=CONFIGURAÇÃO!$B$19,0,IF(C33=7,D33,0)))</f>
        <v>0</v>
      </c>
      <c r="H33" s="78">
        <f>IF(B33=CONFIGURAÇÃO!$B$18,0,IF(B33=CONFIGURAÇÃO!$B$19,0,IF(C33=1,D33,0)))</f>
        <v>0</v>
      </c>
      <c r="I33" s="78">
        <f>IF(B33=CONFIGURAÇÃO!$B$18,'BANCO DADOS '!D33,IF(B33=CONFIGURAÇÃO!$B$19,'BANCO DADOS '!D33,0))</f>
        <v>0</v>
      </c>
      <c r="J33" s="79">
        <f t="shared" si="22"/>
        <v>223.2</v>
      </c>
      <c r="K33" s="62"/>
      <c r="L33" s="76">
        <v>45189</v>
      </c>
      <c r="M33" s="77">
        <f t="shared" si="9"/>
        <v>4</v>
      </c>
      <c r="N33" s="25">
        <v>6</v>
      </c>
      <c r="O33" s="78">
        <f>IF(L33=CONFIGURAÇÃO!$B$18,0,IF(L33=CONFIGURAÇÃO!$B$19,0,IF($M33=1,0,IF($M33=7,0,IF($N33&gt;8,8,$N33)))))</f>
        <v>6</v>
      </c>
      <c r="P33" s="78">
        <f>IF(L33=CONFIGURAÇÃO!$B$18,0,IF(L33=CONFIGURAÇÃO!$B$19,0,IF($M33=1,0,IF($M33=7,0,IF($N33&gt;8,$N33-$O33,0)))))</f>
        <v>0</v>
      </c>
      <c r="Q33" s="78">
        <f>IF(L33=CONFIGURAÇÃO!$B$18,0,IF(L33=CONFIGURAÇÃO!$B$19,0,IF(M33=7,N33,0)))</f>
        <v>0</v>
      </c>
      <c r="R33" s="78">
        <f>IF(L33=CONFIGURAÇÃO!$B$18,0,IF(L33=CONFIGURAÇÃO!$B$19,0,IF(M33=1,N33,0)))</f>
        <v>0</v>
      </c>
      <c r="S33" s="78">
        <f>IF(L33=CONFIGURAÇÃO!$B$18,'BANCO DADOS '!N33,IF(L33=CONFIGURAÇÃO!$B$19,'BANCO DADOS '!N33,0))</f>
        <v>0</v>
      </c>
      <c r="T33" s="79">
        <f t="shared" si="10"/>
        <v>167.39999999999998</v>
      </c>
      <c r="U33" s="62"/>
      <c r="V33" s="76">
        <v>45189</v>
      </c>
      <c r="W33" s="77">
        <f t="shared" si="11"/>
        <v>4</v>
      </c>
      <c r="X33" s="25">
        <v>4</v>
      </c>
      <c r="Y33" s="78">
        <f>IF(V33=CONFIGURAÇÃO!$B$18,0,IF(V33=CONFIGURAÇÃO!$B$19,0,IF(W$14=1,0,IF($X33=7,0,IF($X33&gt;8,8,$X33)))))</f>
        <v>4</v>
      </c>
      <c r="Z33" s="78">
        <f>IF(V33=CONFIGURAÇÃO!$B$18,0,IF(V33=CONFIGURAÇÃO!$B$19,0,IF($C33=1,0,IF($W33=7,0,IF($X33&gt;8,$X33-$Y33,0)))))</f>
        <v>0</v>
      </c>
      <c r="AA33" s="78">
        <f>IF(V33=CONFIGURAÇÃO!$B$18,0,IF(V33=CONFIGURAÇÃO!$B$19,0,IF(W33=7,X33,0)))</f>
        <v>0</v>
      </c>
      <c r="AB33" s="78">
        <f>IF(V33=CONFIGURAÇÃO!$B$18,0,IF(V33=CONFIGURAÇÃO!$B$19,0,IF(W33=1,X33,0)))</f>
        <v>0</v>
      </c>
      <c r="AC33" s="78">
        <f>IF(V33=CONFIGURAÇÃO!$B$18,'BANCO DADOS '!X33,IF(V33=CONFIGURAÇÃO!$B$19,'BANCO DADOS '!X33,0))</f>
        <v>0</v>
      </c>
      <c r="AD33" s="79">
        <f t="shared" si="12"/>
        <v>111.6</v>
      </c>
      <c r="AE33" s="62"/>
      <c r="AF33" s="76">
        <v>45189</v>
      </c>
      <c r="AG33" s="77">
        <f t="shared" si="13"/>
        <v>4</v>
      </c>
      <c r="AH33" s="25">
        <v>8</v>
      </c>
      <c r="AI33" s="78">
        <f>IF(AF33=CONFIGURAÇÃO!$B$18,0,IF(AF33=CONFIGURAÇÃO!$B$19,0,IF($AG33=1,0,IF($AG33=7,0,IF($AH33&gt;8,8,$AH33)))))</f>
        <v>8</v>
      </c>
      <c r="AJ33" s="78">
        <f>IF(AF33=CONFIGURAÇÃO!$B$18,0,IF(AF33=CONFIGURAÇÃO!$B$19,0,IF($AG33=1,0,IF($AG33=7,0,IF($AH33&gt;8,$AH33-$AI33,0)))))</f>
        <v>0</v>
      </c>
      <c r="AK33" s="78">
        <f>IF(AF33=CONFIGURAÇÃO!$B$18,0,IF(AF33=CONFIGURAÇÃO!$B$19,0,IF(AG33=7,AH33,0)))</f>
        <v>0</v>
      </c>
      <c r="AL33" s="78">
        <f>IF(AF33=CONFIGURAÇÃO!$B$18,0,IF(AF33=CONFIGURAÇÃO!$B$19,0,IF(AG33=1,AH33,0)))</f>
        <v>0</v>
      </c>
      <c r="AM33" s="78">
        <f>IF(AF33=CONFIGURAÇÃO!$B$18,'BANCO DADOS '!AH33,IF(AF33=CONFIGURAÇÃO!$B$19,'BANCO DADOS '!AH33,0))</f>
        <v>0</v>
      </c>
      <c r="AN33" s="79">
        <f t="shared" si="14"/>
        <v>223.2</v>
      </c>
      <c r="AO33" s="62"/>
      <c r="AP33" s="76">
        <v>45189</v>
      </c>
      <c r="AQ33" s="77">
        <f t="shared" si="15"/>
        <v>4</v>
      </c>
      <c r="AR33" s="25">
        <v>9</v>
      </c>
      <c r="AS33" s="78">
        <f>IF(AP33=CONFIGURAÇÃO!$B$18,0,IF(AP33=CONFIGURAÇÃO!$B$19,0,IF($AQ33=1,0,IF($AQ33=7,0,IF($AR33&gt;8,8,$AR33)))))</f>
        <v>8</v>
      </c>
      <c r="AT33" s="78">
        <f>IF(AP33=CONFIGURAÇÃO!$B$18,0,IF(AP33=CONFIGURAÇÃO!$B$19,0,IF($AQ33=1,0,IF($AQ33=7,0,IF($AR33&gt;8,$AR33-$AS33,0)))))</f>
        <v>1</v>
      </c>
      <c r="AU33" s="78">
        <f>IF(AP33=CONFIGURAÇÃO!$B$18,0,IF(AP33=CONFIGURAÇÃO!$B$19,0,IF(AQ33=7,AR33,0)))</f>
        <v>0</v>
      </c>
      <c r="AV33" s="78">
        <f>IF(AP33=CONFIGURAÇÃO!$B$18,0,IF(AP33=CONFIGURAÇÃO!$B$19,0,IF(AQ33=1,AR33,0)))</f>
        <v>0</v>
      </c>
      <c r="AW33" s="78">
        <f>IF(AP33=CONFIGURAÇÃO!$B$18,'BANCO DADOS '!AR33,IF(AP33=CONFIGURAÇÃO!$B$19,'BANCO DADOS '!AR33,0))</f>
        <v>0</v>
      </c>
      <c r="AX33" s="79">
        <f t="shared" si="16"/>
        <v>255.79999999999998</v>
      </c>
      <c r="AY33" s="62"/>
      <c r="AZ33" s="76">
        <v>45189</v>
      </c>
      <c r="BA33" s="77">
        <f t="shared" si="17"/>
        <v>4</v>
      </c>
      <c r="BB33" s="25">
        <v>6</v>
      </c>
      <c r="BC33" s="78">
        <f>IF(AZ33=CONFIGURAÇÃO!$B$18,0,IF(AZ33=CONFIGURAÇÃO!$B$19,0,IF($BA33=1,0,IF($BA33=7,0,IF($BB33&gt;8,8,BB33)))))</f>
        <v>6</v>
      </c>
      <c r="BD33" s="78">
        <f>IF(AZ33=CONFIGURAÇÃO!$B$18,0,IF(AZ33=CONFIGURAÇÃO!$B$19,0,IF($BA33=1,0,IF($BA33=7,0,IF($BB33&gt;8,$BB33-$BC33,0)))))</f>
        <v>0</v>
      </c>
      <c r="BE33" s="78">
        <f>IF(AZ33=CONFIGURAÇÃO!$B$18,0,IF(AZ33=CONFIGURAÇÃO!$B$19,0,IF(BA33=7,BB33,0)))</f>
        <v>0</v>
      </c>
      <c r="BF33" s="78">
        <f>IF(AZ33=CONFIGURAÇÃO!$B$18,0,IF(AZ33=CONFIGURAÇÃO!$B$19,0,IF(BA33=1,BB33,0)))</f>
        <v>0</v>
      </c>
      <c r="BG33" s="78">
        <f>IF(AZ33=CONFIGURAÇÃO!$B$18,'BANCO DADOS '!BB33,IF(AZ33=CONFIGURAÇÃO!$B$19,'BANCO DADOS '!BB33,0))</f>
        <v>0</v>
      </c>
      <c r="BH33" s="79">
        <f t="shared" si="18"/>
        <v>167.39999999999998</v>
      </c>
      <c r="BI33" s="62"/>
      <c r="BJ33" s="76">
        <v>45189</v>
      </c>
      <c r="BK33" s="77">
        <f t="shared" si="19"/>
        <v>4</v>
      </c>
      <c r="BL33" s="25">
        <v>12</v>
      </c>
      <c r="BM33" s="78">
        <f>IF(BJ33=CONFIGURAÇÃO!$B$18,0,IF(BJ33=CONFIGURAÇÃO!$B$19,0,IF($BK33=1,0,IF($BK33=7,0,IF($BL33&gt;8,8,$BL33)))))</f>
        <v>8</v>
      </c>
      <c r="BN33" s="78">
        <f>IF(BJ33=CONFIGURAÇÃO!$B$18,0,IF(BJ33=CONFIGURAÇÃO!$B$19,0,IF($BK33=1,0,IF($BK33=7,0,IF($BL33&gt;8,$BL33-$BM33,0)))))</f>
        <v>4</v>
      </c>
      <c r="BO33" s="78">
        <f>IF(BJ33=CONFIGURAÇÃO!$B$18,0,IF(BJ33=CONFIGURAÇÃO!$B$19,0,IF(BK33=7,BL33,0)))</f>
        <v>0</v>
      </c>
      <c r="BP33" s="78">
        <f>IF(BJ33=CONFIGURAÇÃO!$B$18,0,IF(BJ33=CONFIGURAÇÃO!$B$19,0,IF(BK33=1,BL33,0)))</f>
        <v>0</v>
      </c>
      <c r="BQ33" s="78">
        <f>IF(BJ33=CONFIGURAÇÃO!$B$18,'BANCO DADOS '!BL33,IF(BJ33=CONFIGURAÇÃO!$B$19,'BANCO DADOS '!BL33,0))</f>
        <v>0</v>
      </c>
      <c r="BR33" s="79">
        <f t="shared" si="20"/>
        <v>353.6</v>
      </c>
      <c r="BS33" s="62"/>
      <c r="BT33" s="76">
        <v>45189</v>
      </c>
      <c r="BU33" s="77">
        <f t="shared" si="21"/>
        <v>4</v>
      </c>
      <c r="BV33" s="25">
        <v>0</v>
      </c>
      <c r="BW33" s="78">
        <f>IF(BT33=CONFIGURAÇÃO!$B$18,0,IF(BT33=CONFIGURAÇÃO!$BV$19,0,IF($BU33=1,0,IF($BU33=7,0,IF($BV33&gt;8,8,$BV33)))))</f>
        <v>0</v>
      </c>
      <c r="BX33" s="78">
        <f>IF(BT33=CONFIGURAÇÃO!$B$18,0,IF(BT33=CONFIGURAÇÃO!$B$19,0,IF($BU33=1,0,IF($BU33=7,0,IF($BV33&gt;8,$BV33-$BM33,0)))))</f>
        <v>0</v>
      </c>
      <c r="BY33" s="78">
        <f>IF(BT33=CONFIGURAÇÃO!$B$18,0,IF(BT33=CONFIGURAÇÃO!$B$19,0,IF(BU33=7,BV33,0)))</f>
        <v>0</v>
      </c>
      <c r="BZ33" s="78">
        <f>IF(BT33=CONFIGURAÇÃO!$B$18,0,IF(BT33=CONFIGURAÇÃO!$B$19,0,IF(BU33=1,BV33,0)))</f>
        <v>0</v>
      </c>
      <c r="CA33" s="78">
        <f>IF(BT33=CONFIGURAÇÃO!$B$18,'BANCO DADOS '!BV33,IF(BT33=CONFIGURAÇÃO!$B$19,'BANCO DADOS '!BV33,0))</f>
        <v>0</v>
      </c>
      <c r="CB33" s="79">
        <f t="shared" si="7"/>
        <v>0</v>
      </c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  <c r="GM33" s="75"/>
      <c r="GN33" s="75"/>
      <c r="GO33" s="75"/>
      <c r="GP33" s="75"/>
      <c r="GQ33" s="75"/>
      <c r="GR33" s="75"/>
      <c r="GS33" s="75"/>
      <c r="GT33" s="75"/>
      <c r="GU33" s="75"/>
      <c r="GV33" s="75"/>
      <c r="GW33" s="75"/>
      <c r="GX33" s="75"/>
      <c r="GY33" s="75"/>
      <c r="GZ33" s="75"/>
      <c r="HA33" s="75"/>
      <c r="HB33" s="75"/>
      <c r="HC33" s="75"/>
      <c r="HD33" s="75"/>
      <c r="HE33" s="75"/>
      <c r="HF33" s="75"/>
      <c r="HG33" s="75"/>
      <c r="HH33" s="75"/>
      <c r="HI33" s="75"/>
      <c r="HJ33" s="75"/>
      <c r="HK33" s="75"/>
      <c r="HL33" s="75"/>
      <c r="HM33" s="75"/>
      <c r="HN33" s="75"/>
      <c r="HO33" s="75"/>
      <c r="HP33" s="75"/>
      <c r="HQ33" s="75"/>
      <c r="HR33" s="75"/>
      <c r="HS33" s="75"/>
      <c r="HT33" s="75"/>
      <c r="HU33" s="75"/>
      <c r="HV33" s="75"/>
      <c r="HW33" s="75"/>
      <c r="HX33" s="75"/>
      <c r="HY33" s="75"/>
      <c r="HZ33" s="75"/>
      <c r="IA33" s="75"/>
      <c r="IB33" s="75"/>
      <c r="IC33" s="75"/>
      <c r="ID33" s="75"/>
      <c r="IE33" s="75"/>
      <c r="IF33" s="75"/>
      <c r="IG33" s="75"/>
      <c r="IH33" s="75"/>
      <c r="II33" s="75"/>
      <c r="IJ33" s="75"/>
      <c r="IK33" s="75"/>
      <c r="IL33" s="75"/>
      <c r="IM33" s="75"/>
      <c r="IN33" s="75"/>
      <c r="IO33" s="75"/>
      <c r="IP33" s="75"/>
      <c r="IQ33" s="75"/>
      <c r="IR33" s="75"/>
      <c r="IS33" s="75"/>
      <c r="IT33" s="75"/>
      <c r="IU33" s="75"/>
      <c r="IV33" s="75"/>
      <c r="IW33" s="75"/>
      <c r="IX33" s="75"/>
      <c r="IY33" s="75"/>
      <c r="IZ33" s="75"/>
      <c r="JA33" s="75"/>
      <c r="JB33" s="75"/>
      <c r="JC33" s="75"/>
      <c r="JD33" s="75"/>
      <c r="JE33" s="75"/>
      <c r="JF33" s="75"/>
      <c r="JG33" s="75"/>
      <c r="JH33" s="75"/>
      <c r="JI33" s="75"/>
      <c r="JJ33" s="75"/>
      <c r="JK33" s="75"/>
      <c r="JL33" s="75"/>
      <c r="JM33" s="75"/>
      <c r="JN33" s="75"/>
      <c r="JO33" s="75"/>
      <c r="JP33" s="75"/>
      <c r="JQ33" s="75"/>
      <c r="JR33" s="75"/>
      <c r="JS33" s="75"/>
      <c r="JT33" s="75"/>
      <c r="JU33" s="75"/>
      <c r="JV33" s="75"/>
      <c r="JW33" s="75"/>
      <c r="JX33" s="75"/>
      <c r="JY33" s="75"/>
      <c r="JZ33" s="75"/>
      <c r="KA33" s="75"/>
      <c r="KB33" s="75"/>
      <c r="KC33" s="75"/>
      <c r="KD33" s="75"/>
      <c r="KE33" s="75"/>
      <c r="KF33" s="75"/>
      <c r="KG33" s="75"/>
      <c r="KH33" s="75"/>
      <c r="KI33" s="75"/>
      <c r="KJ33" s="75"/>
      <c r="KK33" s="75"/>
      <c r="KL33" s="75"/>
      <c r="KM33" s="75"/>
      <c r="KN33" s="75"/>
      <c r="KO33" s="75"/>
      <c r="KP33" s="75"/>
      <c r="KQ33" s="75"/>
      <c r="KR33" s="75"/>
      <c r="KS33" s="75"/>
      <c r="KT33" s="75"/>
      <c r="KU33" s="75"/>
      <c r="KV33" s="75"/>
      <c r="KW33" s="75"/>
      <c r="KX33" s="75"/>
      <c r="KY33" s="75"/>
      <c r="KZ33" s="75"/>
      <c r="LA33" s="75"/>
      <c r="LB33" s="75"/>
      <c r="LC33" s="75"/>
      <c r="LD33" s="75"/>
      <c r="LE33" s="75"/>
      <c r="LF33" s="75"/>
      <c r="LG33" s="75"/>
      <c r="LH33" s="75"/>
      <c r="LI33" s="75"/>
      <c r="LJ33" s="75"/>
      <c r="LK33" s="75"/>
      <c r="LL33" s="75"/>
      <c r="LM33" s="75"/>
      <c r="LN33" s="75"/>
      <c r="LO33" s="75"/>
      <c r="LP33" s="75"/>
      <c r="LQ33" s="75"/>
      <c r="LR33" s="75"/>
      <c r="LS33" s="75"/>
      <c r="LT33" s="75"/>
      <c r="LU33" s="75"/>
      <c r="LV33" s="75"/>
      <c r="LW33" s="75"/>
      <c r="LX33" s="75"/>
      <c r="LY33" s="75"/>
      <c r="LZ33" s="75"/>
      <c r="MA33" s="75"/>
      <c r="MB33" s="75"/>
      <c r="MC33" s="75"/>
      <c r="MD33" s="75"/>
      <c r="ME33" s="75"/>
      <c r="MF33" s="75"/>
      <c r="MG33" s="75"/>
      <c r="MH33" s="75"/>
      <c r="MI33" s="75"/>
      <c r="MJ33" s="75"/>
      <c r="MK33" s="75"/>
      <c r="ML33" s="75"/>
      <c r="MM33" s="75"/>
      <c r="MN33" s="75"/>
      <c r="MO33" s="75"/>
      <c r="MP33" s="75"/>
      <c r="MQ33" s="75"/>
      <c r="MR33" s="75"/>
      <c r="MS33" s="75"/>
      <c r="MT33" s="75"/>
      <c r="MU33" s="75"/>
      <c r="MV33" s="75"/>
      <c r="MW33" s="75"/>
      <c r="MX33" s="75"/>
      <c r="MY33" s="75"/>
      <c r="MZ33" s="75"/>
      <c r="NA33" s="75"/>
      <c r="NB33" s="75"/>
      <c r="NC33" s="75"/>
      <c r="ND33" s="75"/>
      <c r="NE33" s="75"/>
      <c r="NF33" s="75"/>
      <c r="NG33" s="75"/>
      <c r="NH33" s="75"/>
      <c r="NI33" s="75"/>
      <c r="NJ33" s="75"/>
      <c r="NK33" s="75"/>
      <c r="NL33" s="75"/>
      <c r="NM33" s="75"/>
      <c r="NN33" s="75"/>
      <c r="NO33" s="75"/>
      <c r="NP33" s="75"/>
      <c r="NQ33" s="75"/>
      <c r="NR33" s="75"/>
      <c r="NS33" s="75"/>
      <c r="NT33" s="75"/>
      <c r="NU33" s="75"/>
      <c r="NV33" s="75"/>
      <c r="NW33" s="75"/>
      <c r="NX33" s="75"/>
      <c r="NY33" s="75"/>
      <c r="NZ33" s="75"/>
      <c r="OA33" s="75"/>
      <c r="OB33" s="75"/>
      <c r="OC33" s="75"/>
      <c r="OD33" s="75"/>
      <c r="OE33" s="75"/>
      <c r="OF33" s="75"/>
      <c r="OG33" s="75"/>
      <c r="OH33" s="75"/>
      <c r="OI33" s="75"/>
      <c r="OJ33" s="75"/>
      <c r="OK33" s="75"/>
      <c r="OL33" s="75"/>
      <c r="OM33" s="75"/>
      <c r="ON33" s="75"/>
      <c r="OO33" s="75"/>
      <c r="OP33" s="75"/>
      <c r="OQ33" s="75"/>
      <c r="OR33" s="75"/>
      <c r="OS33" s="75"/>
      <c r="OT33" s="75"/>
      <c r="OU33" s="75"/>
      <c r="OV33" s="75"/>
      <c r="OW33" s="75"/>
      <c r="OX33" s="75"/>
      <c r="OY33" s="75"/>
      <c r="OZ33" s="75"/>
      <c r="PA33" s="75"/>
      <c r="PB33" s="75"/>
      <c r="PC33" s="75"/>
      <c r="PD33" s="75"/>
      <c r="PE33" s="75"/>
      <c r="PF33" s="75"/>
      <c r="PG33" s="75"/>
      <c r="PH33" s="75"/>
      <c r="PI33" s="75"/>
      <c r="PJ33" s="75"/>
      <c r="PK33" s="75"/>
      <c r="PL33" s="75"/>
      <c r="PM33" s="75"/>
      <c r="PN33" s="75"/>
      <c r="PO33" s="75"/>
      <c r="PP33" s="75"/>
      <c r="PQ33" s="75"/>
      <c r="PR33" s="75"/>
      <c r="PS33" s="75"/>
      <c r="PT33" s="75"/>
      <c r="PU33" s="75"/>
      <c r="PV33" s="75"/>
      <c r="PW33" s="75"/>
      <c r="PX33" s="75"/>
      <c r="PY33" s="75"/>
      <c r="PZ33" s="75"/>
      <c r="QA33" s="75"/>
      <c r="QB33" s="75"/>
      <c r="QC33" s="75"/>
      <c r="QD33" s="75"/>
      <c r="QE33" s="75"/>
      <c r="QF33" s="75"/>
      <c r="QG33" s="75"/>
      <c r="QH33" s="75"/>
      <c r="QI33" s="75"/>
      <c r="QJ33" s="75"/>
      <c r="QK33" s="75"/>
      <c r="QL33" s="75"/>
      <c r="QM33" s="75"/>
      <c r="QN33" s="75"/>
      <c r="QO33" s="75"/>
      <c r="QP33" s="75"/>
      <c r="QQ33" s="75"/>
      <c r="QR33" s="75"/>
      <c r="QS33" s="75"/>
      <c r="QT33" s="75"/>
      <c r="QU33" s="75"/>
      <c r="QV33" s="75"/>
      <c r="QW33" s="75"/>
      <c r="QX33" s="75"/>
      <c r="QY33" s="75"/>
      <c r="QZ33" s="75"/>
      <c r="RA33" s="75"/>
      <c r="RB33" s="75"/>
      <c r="RC33" s="75"/>
      <c r="RD33" s="75"/>
      <c r="RE33" s="75"/>
      <c r="RF33" s="75"/>
      <c r="RG33" s="75"/>
      <c r="RH33" s="75"/>
      <c r="RI33" s="75"/>
      <c r="RJ33" s="75"/>
      <c r="RK33" s="75"/>
      <c r="RL33" s="75"/>
      <c r="RM33" s="75"/>
      <c r="RN33" s="75"/>
      <c r="RO33" s="75"/>
      <c r="RP33" s="75"/>
      <c r="RQ33" s="75"/>
      <c r="RR33" s="75"/>
      <c r="RS33" s="75"/>
      <c r="RT33" s="75"/>
      <c r="RU33" s="75"/>
      <c r="RV33" s="75"/>
      <c r="RW33" s="75"/>
      <c r="RX33" s="75"/>
      <c r="RY33" s="75"/>
      <c r="RZ33" s="75"/>
      <c r="SA33" s="75"/>
      <c r="SB33" s="75"/>
      <c r="SC33" s="75"/>
      <c r="SD33" s="75"/>
      <c r="SE33" s="75"/>
      <c r="SF33" s="75"/>
      <c r="SG33" s="75"/>
      <c r="SH33" s="75"/>
      <c r="SI33" s="75"/>
      <c r="SJ33" s="75"/>
      <c r="SK33" s="75"/>
      <c r="SL33" s="75"/>
      <c r="SM33" s="75"/>
      <c r="SN33" s="75"/>
      <c r="SO33" s="75"/>
      <c r="SP33" s="75"/>
      <c r="SQ33" s="75"/>
      <c r="SR33" s="75"/>
      <c r="SS33" s="75"/>
      <c r="ST33" s="75"/>
      <c r="SU33" s="75"/>
      <c r="SV33" s="75"/>
      <c r="SW33" s="75"/>
      <c r="SX33" s="75"/>
      <c r="SY33" s="75"/>
      <c r="SZ33" s="75"/>
      <c r="TA33" s="75"/>
      <c r="TB33" s="75"/>
      <c r="TC33" s="75"/>
      <c r="TD33" s="75"/>
      <c r="TE33" s="75"/>
      <c r="TF33" s="75"/>
      <c r="TG33" s="75"/>
      <c r="TH33" s="75"/>
      <c r="TI33" s="75"/>
      <c r="TJ33" s="75"/>
      <c r="TK33" s="75"/>
      <c r="TL33" s="75"/>
      <c r="TM33" s="75"/>
      <c r="TN33" s="75"/>
      <c r="TO33" s="75"/>
      <c r="TP33" s="75"/>
      <c r="TQ33" s="75"/>
      <c r="TR33" s="75"/>
      <c r="TS33" s="75"/>
      <c r="TT33" s="75"/>
      <c r="TU33" s="75"/>
      <c r="TV33" s="75"/>
      <c r="TW33" s="75"/>
      <c r="TX33" s="75"/>
      <c r="TY33" s="75"/>
      <c r="TZ33" s="75"/>
      <c r="UA33" s="75"/>
      <c r="UB33" s="75"/>
      <c r="UC33" s="75"/>
      <c r="UD33" s="75"/>
      <c r="UE33" s="75"/>
      <c r="UF33" s="75"/>
      <c r="UG33" s="75"/>
      <c r="UH33" s="75"/>
      <c r="UI33" s="75"/>
      <c r="UJ33" s="75"/>
      <c r="UK33" s="75"/>
      <c r="UL33" s="75"/>
      <c r="UM33" s="75"/>
      <c r="UN33" s="75"/>
      <c r="UO33" s="75"/>
      <c r="UP33" s="75"/>
      <c r="UQ33" s="75"/>
      <c r="UR33" s="75"/>
      <c r="US33" s="75"/>
      <c r="UT33" s="75"/>
      <c r="UU33" s="75"/>
      <c r="UV33" s="75"/>
      <c r="UW33" s="75"/>
      <c r="UX33" s="75"/>
      <c r="UY33" s="75"/>
      <c r="UZ33" s="75"/>
      <c r="VA33" s="75"/>
      <c r="VB33" s="75"/>
      <c r="VC33" s="75"/>
      <c r="VD33" s="75"/>
      <c r="VE33" s="75"/>
      <c r="VF33" s="75"/>
      <c r="VG33" s="75"/>
      <c r="VH33" s="75"/>
      <c r="VI33" s="75"/>
      <c r="VJ33" s="75"/>
      <c r="VK33" s="75"/>
      <c r="VL33" s="75"/>
      <c r="VM33" s="75"/>
      <c r="VN33" s="75"/>
      <c r="VO33" s="75"/>
      <c r="VP33" s="75"/>
      <c r="VQ33" s="75"/>
      <c r="VR33" s="75"/>
      <c r="VS33" s="75"/>
      <c r="VT33" s="75"/>
      <c r="VU33" s="75"/>
      <c r="VV33" s="75"/>
      <c r="VW33" s="75"/>
      <c r="VX33" s="75"/>
      <c r="VY33" s="75"/>
      <c r="VZ33" s="75"/>
      <c r="WA33" s="75"/>
      <c r="WB33" s="75"/>
      <c r="WC33" s="75"/>
      <c r="WD33" s="75"/>
      <c r="WE33" s="75"/>
      <c r="WF33" s="75"/>
      <c r="WG33" s="75"/>
      <c r="WH33" s="75"/>
      <c r="WI33" s="75"/>
      <c r="WJ33" s="75"/>
      <c r="WK33" s="75"/>
      <c r="WL33" s="75"/>
      <c r="WM33" s="75"/>
      <c r="WN33" s="75"/>
      <c r="WO33" s="75"/>
      <c r="WP33" s="75"/>
      <c r="WQ33" s="75"/>
      <c r="WR33" s="75"/>
      <c r="WS33" s="75"/>
      <c r="WT33" s="75"/>
      <c r="WU33" s="75"/>
      <c r="WV33" s="75"/>
      <c r="WW33" s="75"/>
      <c r="WX33" s="75"/>
      <c r="WY33" s="75"/>
      <c r="WZ33" s="75"/>
      <c r="XA33" s="75"/>
      <c r="XB33" s="75"/>
      <c r="XC33" s="75"/>
      <c r="XD33" s="75"/>
      <c r="XE33" s="75"/>
      <c r="XF33" s="75"/>
      <c r="XG33" s="75"/>
      <c r="XH33" s="75"/>
      <c r="XI33" s="75"/>
      <c r="XJ33" s="75"/>
      <c r="XK33" s="75"/>
      <c r="XL33" s="75"/>
      <c r="XM33" s="75"/>
      <c r="XN33" s="75"/>
      <c r="XO33" s="75"/>
      <c r="XP33" s="75"/>
      <c r="XQ33" s="75"/>
      <c r="XR33" s="75"/>
      <c r="XS33" s="75"/>
      <c r="XT33" s="75"/>
      <c r="XU33" s="75"/>
      <c r="XV33" s="75"/>
      <c r="XW33" s="75"/>
      <c r="XX33" s="75"/>
      <c r="XY33" s="75"/>
      <c r="XZ33" s="75"/>
      <c r="YA33" s="75"/>
      <c r="YB33" s="75"/>
      <c r="YC33" s="75"/>
      <c r="YD33" s="75"/>
      <c r="YE33" s="75"/>
      <c r="YF33" s="75"/>
      <c r="YG33" s="75"/>
      <c r="YH33" s="75"/>
      <c r="YI33" s="75"/>
      <c r="YJ33" s="75"/>
      <c r="YK33" s="75"/>
      <c r="YL33" s="75"/>
      <c r="YM33" s="75"/>
      <c r="YN33" s="75"/>
      <c r="YO33" s="75"/>
      <c r="YP33" s="75"/>
      <c r="YQ33" s="75"/>
      <c r="YR33" s="75"/>
      <c r="YS33" s="75"/>
      <c r="YT33" s="75"/>
      <c r="YU33" s="75"/>
      <c r="YV33" s="75"/>
      <c r="YW33" s="75"/>
      <c r="YX33" s="75"/>
      <c r="YY33" s="75"/>
      <c r="YZ33" s="75"/>
      <c r="ZA33" s="75"/>
      <c r="ZB33" s="75"/>
      <c r="ZC33" s="75"/>
      <c r="ZD33" s="75"/>
      <c r="ZE33" s="75"/>
      <c r="ZF33" s="75"/>
      <c r="ZG33" s="75"/>
      <c r="ZH33" s="75"/>
      <c r="ZI33" s="75"/>
      <c r="ZJ33" s="75"/>
      <c r="ZK33" s="75"/>
      <c r="ZL33" s="75"/>
      <c r="ZM33" s="75"/>
      <c r="ZN33" s="75"/>
      <c r="ZO33" s="75"/>
      <c r="ZP33" s="75"/>
      <c r="ZQ33" s="75"/>
      <c r="ZR33" s="75"/>
      <c r="ZS33" s="75"/>
      <c r="ZT33" s="75"/>
      <c r="ZU33" s="75"/>
      <c r="ZV33" s="75"/>
      <c r="ZW33" s="75"/>
      <c r="ZX33" s="75"/>
      <c r="ZY33" s="75"/>
      <c r="ZZ33" s="75"/>
      <c r="AAA33" s="75"/>
      <c r="AAB33" s="75"/>
      <c r="AAC33" s="75"/>
      <c r="AAD33" s="75"/>
      <c r="AAE33" s="75"/>
      <c r="AAF33" s="75"/>
      <c r="AAG33" s="75"/>
      <c r="AAH33" s="75"/>
      <c r="AAI33" s="75"/>
      <c r="AAJ33" s="75"/>
      <c r="AAK33" s="75"/>
      <c r="AAL33" s="75"/>
      <c r="AAM33" s="75"/>
      <c r="AAN33" s="75"/>
      <c r="AAO33" s="75"/>
      <c r="AAP33" s="75"/>
      <c r="AAQ33" s="75"/>
      <c r="AAR33" s="75"/>
      <c r="AAS33" s="75"/>
      <c r="AAT33" s="75"/>
      <c r="AAU33" s="75"/>
      <c r="AAV33" s="75"/>
      <c r="AAW33" s="75"/>
      <c r="AAX33" s="75"/>
      <c r="AAY33" s="75"/>
      <c r="AAZ33" s="75"/>
      <c r="ABA33" s="75"/>
      <c r="ABB33" s="75"/>
      <c r="ABC33" s="75"/>
      <c r="ABD33" s="75"/>
      <c r="ABE33" s="75"/>
      <c r="ABF33" s="75"/>
      <c r="ABG33" s="75"/>
      <c r="ABH33" s="75"/>
      <c r="ABI33" s="75"/>
      <c r="ABJ33" s="75"/>
      <c r="ABK33" s="75"/>
      <c r="ABL33" s="75"/>
      <c r="ABM33" s="75"/>
      <c r="ABN33" s="75"/>
      <c r="ABO33" s="75"/>
      <c r="ABP33" s="75"/>
      <c r="ABQ33" s="75"/>
      <c r="ABR33" s="75"/>
      <c r="ABS33" s="75"/>
      <c r="ABT33" s="75"/>
      <c r="ABU33" s="75"/>
      <c r="ABV33" s="75"/>
      <c r="ABW33" s="75"/>
      <c r="ABX33" s="75"/>
      <c r="ABY33" s="75"/>
      <c r="ABZ33" s="75"/>
      <c r="ACA33" s="75"/>
      <c r="ACB33" s="75"/>
      <c r="ACC33" s="75"/>
      <c r="ACD33" s="75"/>
      <c r="ACE33" s="75"/>
      <c r="ACF33" s="75"/>
      <c r="ACG33" s="75"/>
      <c r="ACH33" s="75"/>
      <c r="ACI33" s="75"/>
      <c r="ACJ33" s="75"/>
      <c r="ACK33" s="75"/>
      <c r="ACL33" s="75"/>
      <c r="ACM33" s="75"/>
      <c r="ACN33" s="75"/>
      <c r="ACO33" s="75"/>
      <c r="ACP33" s="75"/>
      <c r="ACQ33" s="75"/>
      <c r="ACR33" s="75"/>
      <c r="ACS33" s="75"/>
      <c r="ACT33" s="75"/>
      <c r="ACU33" s="75"/>
      <c r="ACV33" s="75"/>
      <c r="ACW33" s="75"/>
      <c r="ACX33" s="75"/>
      <c r="ACY33" s="75"/>
      <c r="ACZ33" s="75"/>
      <c r="ADA33" s="75"/>
      <c r="ADB33" s="75"/>
      <c r="ADC33" s="75"/>
      <c r="ADD33" s="75"/>
      <c r="ADE33" s="75"/>
      <c r="ADF33" s="75"/>
      <c r="ADG33" s="75"/>
      <c r="ADH33" s="75"/>
      <c r="ADI33" s="75"/>
      <c r="ADJ33" s="75"/>
      <c r="ADK33" s="75"/>
      <c r="ADL33" s="75"/>
      <c r="ADM33" s="75"/>
      <c r="ADN33" s="75"/>
      <c r="ADO33" s="75"/>
      <c r="ADP33" s="75"/>
      <c r="ADQ33" s="75"/>
      <c r="ADR33" s="75"/>
      <c r="ADS33" s="75"/>
      <c r="ADT33" s="75"/>
      <c r="ADU33" s="75"/>
      <c r="ADV33" s="75"/>
      <c r="ADW33" s="75"/>
      <c r="ADX33" s="75"/>
      <c r="ADY33" s="75"/>
      <c r="ADZ33" s="75"/>
      <c r="AEA33" s="75"/>
      <c r="AEB33" s="75"/>
      <c r="AEC33" s="75"/>
      <c r="AED33" s="75"/>
      <c r="AEE33" s="75"/>
      <c r="AEF33" s="75"/>
      <c r="AEG33" s="75"/>
      <c r="AEH33" s="75"/>
      <c r="AEI33" s="75"/>
      <c r="AEJ33" s="75"/>
      <c r="AEK33" s="75"/>
      <c r="AEL33" s="75"/>
      <c r="AEM33" s="75"/>
      <c r="AEN33" s="75"/>
      <c r="AEO33" s="75"/>
      <c r="AEP33" s="75"/>
      <c r="AEQ33" s="75"/>
      <c r="AER33" s="75"/>
      <c r="AES33" s="75"/>
      <c r="AET33" s="75"/>
      <c r="AEU33" s="75"/>
      <c r="AEV33" s="75"/>
      <c r="AEW33" s="75"/>
      <c r="AEX33" s="75"/>
      <c r="AEY33" s="75"/>
      <c r="AEZ33" s="75"/>
      <c r="AFA33" s="75"/>
      <c r="AFB33" s="75"/>
      <c r="AFC33" s="75"/>
      <c r="AFD33" s="75"/>
      <c r="AFE33" s="75"/>
      <c r="AFF33" s="75"/>
      <c r="AFG33" s="75"/>
      <c r="AFH33" s="75"/>
      <c r="AFI33" s="75"/>
      <c r="AFJ33" s="75"/>
      <c r="AFK33" s="75"/>
      <c r="AFL33" s="75"/>
      <c r="AFM33" s="75"/>
      <c r="AFN33" s="75"/>
      <c r="AFO33" s="75"/>
      <c r="AFP33" s="75"/>
      <c r="AFQ33" s="75"/>
      <c r="AFR33" s="75"/>
      <c r="AFS33" s="75"/>
      <c r="AFT33" s="75"/>
      <c r="AFU33" s="75"/>
      <c r="AFV33" s="75"/>
      <c r="AFW33" s="75"/>
      <c r="AFX33" s="75"/>
      <c r="AFY33" s="75"/>
      <c r="AFZ33" s="75"/>
      <c r="AGA33" s="75"/>
      <c r="AGB33" s="75"/>
      <c r="AGC33" s="75"/>
      <c r="AGD33" s="75"/>
      <c r="AGE33" s="75"/>
      <c r="AGF33" s="75"/>
      <c r="AGG33" s="75"/>
      <c r="AGH33" s="75"/>
      <c r="AGI33" s="75"/>
      <c r="AGJ33" s="75"/>
      <c r="AGK33" s="75"/>
      <c r="AGL33" s="75"/>
      <c r="AGM33" s="75"/>
      <c r="AGN33" s="75"/>
      <c r="AGO33" s="75"/>
      <c r="AGP33" s="75"/>
      <c r="AGQ33" s="75"/>
      <c r="AGR33" s="75"/>
      <c r="AGS33" s="75"/>
      <c r="AGT33" s="75"/>
      <c r="AGU33" s="75"/>
      <c r="AGV33" s="75"/>
      <c r="AGW33" s="75"/>
      <c r="AGX33" s="75"/>
      <c r="AGY33" s="75"/>
      <c r="AGZ33" s="75"/>
      <c r="AHA33" s="75"/>
      <c r="AHB33" s="75"/>
      <c r="AHC33" s="75"/>
      <c r="AHD33" s="75"/>
      <c r="AHE33" s="75"/>
      <c r="AHF33" s="75"/>
      <c r="AHG33" s="75"/>
      <c r="AHH33" s="75"/>
      <c r="AHI33" s="75"/>
      <c r="AHJ33" s="75"/>
      <c r="AHK33" s="75"/>
      <c r="AHL33" s="75"/>
      <c r="AHM33" s="75"/>
      <c r="AHN33" s="75"/>
      <c r="AHO33" s="75"/>
      <c r="AHP33" s="75"/>
      <c r="AHQ33" s="75"/>
      <c r="AHR33" s="75"/>
      <c r="AHS33" s="75"/>
      <c r="AHT33" s="75"/>
      <c r="AHU33" s="75"/>
      <c r="AHV33" s="75"/>
      <c r="AHW33" s="75"/>
      <c r="AHX33" s="75"/>
      <c r="AHY33" s="75"/>
      <c r="AHZ33" s="75"/>
      <c r="AIA33" s="75"/>
      <c r="AIB33" s="75"/>
      <c r="AIC33" s="75"/>
      <c r="AID33" s="75"/>
      <c r="AIE33" s="75"/>
      <c r="AIF33" s="75"/>
      <c r="AIG33" s="75"/>
      <c r="AIH33" s="75"/>
      <c r="AII33" s="75"/>
      <c r="AIJ33" s="75"/>
      <c r="AIK33" s="75"/>
      <c r="AIL33" s="75"/>
      <c r="AIM33" s="75"/>
      <c r="AIN33" s="75"/>
      <c r="AIO33" s="75"/>
      <c r="AIP33" s="75"/>
      <c r="AIQ33" s="75"/>
      <c r="AIR33" s="75"/>
      <c r="AIS33" s="75"/>
      <c r="AIT33" s="75"/>
      <c r="AIU33" s="75"/>
      <c r="AIV33" s="75"/>
      <c r="AIW33" s="75"/>
      <c r="AIX33" s="75"/>
      <c r="AIY33" s="75"/>
      <c r="AIZ33" s="75"/>
      <c r="AJA33" s="75"/>
      <c r="AJB33" s="75"/>
      <c r="AJC33" s="75"/>
      <c r="AJD33" s="75"/>
      <c r="AJE33" s="75"/>
      <c r="AJF33" s="75"/>
      <c r="AJG33" s="75"/>
      <c r="AJH33" s="75"/>
      <c r="AJI33" s="75"/>
      <c r="AJJ33" s="75"/>
      <c r="AJK33" s="75"/>
      <c r="AJL33" s="75"/>
      <c r="AJM33" s="75"/>
      <c r="AJN33" s="75"/>
      <c r="AJO33" s="75"/>
      <c r="AJP33" s="75"/>
      <c r="AJQ33" s="75"/>
      <c r="AJR33" s="75"/>
      <c r="AJS33" s="75"/>
      <c r="AJT33" s="75"/>
      <c r="AJU33" s="75"/>
      <c r="AJV33" s="75"/>
      <c r="AJW33" s="75"/>
      <c r="AJX33" s="75"/>
      <c r="AJY33" s="75"/>
      <c r="AJZ33" s="75"/>
      <c r="AKA33" s="75"/>
      <c r="AKB33" s="75"/>
      <c r="AKC33" s="75"/>
      <c r="AKD33" s="75"/>
      <c r="AKE33" s="75"/>
      <c r="AKF33" s="75"/>
      <c r="AKG33" s="75"/>
      <c r="AKH33" s="75"/>
      <c r="AKI33" s="75"/>
      <c r="AKJ33" s="75"/>
      <c r="AKK33" s="75"/>
      <c r="AKL33" s="75"/>
      <c r="AKM33" s="75"/>
      <c r="AKN33" s="75"/>
      <c r="AKO33" s="75"/>
      <c r="AKP33" s="75"/>
      <c r="AKQ33" s="75"/>
      <c r="AKR33" s="75"/>
      <c r="AKS33" s="75"/>
      <c r="AKT33" s="75"/>
      <c r="AKU33" s="75"/>
      <c r="AKV33" s="75"/>
      <c r="AKW33" s="75"/>
      <c r="AKX33" s="75"/>
      <c r="AKY33" s="75"/>
      <c r="AKZ33" s="75"/>
      <c r="ALA33" s="75"/>
      <c r="ALB33" s="75"/>
      <c r="ALC33" s="75"/>
      <c r="ALD33" s="75"/>
      <c r="ALE33" s="75"/>
      <c r="ALF33" s="75"/>
      <c r="ALG33" s="75"/>
      <c r="ALH33" s="75"/>
      <c r="ALI33" s="75"/>
      <c r="ALJ33" s="75"/>
      <c r="ALK33" s="75"/>
      <c r="ALL33" s="75"/>
      <c r="ALM33" s="75"/>
      <c r="ALN33" s="75"/>
      <c r="ALO33" s="75"/>
      <c r="ALP33" s="75"/>
      <c r="ALQ33" s="75"/>
      <c r="ALR33" s="75"/>
      <c r="ALS33" s="75"/>
      <c r="ALT33" s="75"/>
      <c r="ALU33" s="75"/>
      <c r="ALV33" s="75"/>
      <c r="ALW33" s="75"/>
      <c r="ALX33" s="75"/>
      <c r="ALY33" s="75"/>
      <c r="ALZ33" s="75"/>
      <c r="AMA33" s="75"/>
      <c r="AMB33" s="75"/>
      <c r="AMC33" s="75"/>
      <c r="AMD33" s="75"/>
      <c r="AME33" s="75"/>
      <c r="AMF33" s="75"/>
      <c r="AMG33" s="75"/>
      <c r="AMH33" s="75"/>
      <c r="AMI33" s="75"/>
      <c r="AMJ33" s="75"/>
      <c r="AMK33" s="75"/>
      <c r="AML33" s="75"/>
      <c r="AMM33" s="75"/>
      <c r="AMN33" s="75"/>
      <c r="AMO33" s="75"/>
      <c r="AMP33" s="75"/>
      <c r="AMQ33" s="75"/>
      <c r="AMR33" s="75"/>
      <c r="AMS33" s="75"/>
      <c r="AMT33" s="75"/>
      <c r="AMU33" s="75"/>
      <c r="AMV33" s="75"/>
      <c r="AMW33" s="75"/>
      <c r="AMX33" s="75"/>
      <c r="AMY33" s="75"/>
      <c r="AMZ33" s="75"/>
      <c r="ANA33" s="75"/>
      <c r="ANB33" s="75"/>
      <c r="ANC33" s="75"/>
      <c r="AND33" s="75"/>
      <c r="ANE33" s="75"/>
      <c r="ANF33" s="75"/>
      <c r="ANG33" s="75"/>
      <c r="ANH33" s="75"/>
      <c r="ANI33" s="75"/>
      <c r="ANJ33" s="75"/>
      <c r="ANK33" s="75"/>
      <c r="ANL33" s="75"/>
      <c r="ANM33" s="75"/>
      <c r="ANN33" s="75"/>
      <c r="ANO33" s="75"/>
      <c r="ANP33" s="75"/>
      <c r="ANQ33" s="75"/>
      <c r="ANR33" s="75"/>
      <c r="ANS33" s="75"/>
      <c r="ANT33" s="75"/>
      <c r="ANU33" s="75"/>
      <c r="ANV33" s="75"/>
      <c r="ANW33" s="75"/>
      <c r="ANX33" s="75"/>
      <c r="ANY33" s="75"/>
      <c r="ANZ33" s="75"/>
      <c r="AOA33" s="75"/>
      <c r="AOB33" s="75"/>
      <c r="AOC33" s="75"/>
      <c r="AOD33" s="75"/>
      <c r="AOE33" s="75"/>
      <c r="AOF33" s="75"/>
      <c r="AOG33" s="75"/>
      <c r="AOH33" s="75"/>
      <c r="AOI33" s="75"/>
      <c r="AOJ33" s="75"/>
      <c r="AOK33" s="75"/>
      <c r="AOL33" s="75"/>
      <c r="AOM33" s="75"/>
      <c r="AON33" s="75"/>
      <c r="AOO33" s="75"/>
      <c r="AOP33" s="75"/>
      <c r="AOQ33" s="75"/>
      <c r="AOR33" s="75"/>
      <c r="AOS33" s="75"/>
      <c r="AOT33" s="75"/>
      <c r="AOU33" s="75"/>
      <c r="AOV33" s="75"/>
      <c r="AOW33" s="75"/>
      <c r="AOX33" s="75"/>
      <c r="AOY33" s="75"/>
      <c r="AOZ33" s="75"/>
      <c r="APA33" s="75"/>
      <c r="APB33" s="75"/>
      <c r="APC33" s="75"/>
      <c r="APD33" s="75"/>
      <c r="APE33" s="75"/>
      <c r="APF33" s="75"/>
      <c r="APG33" s="75"/>
      <c r="APH33" s="75"/>
      <c r="API33" s="75"/>
      <c r="APJ33" s="75"/>
      <c r="APK33" s="75"/>
      <c r="APL33" s="75"/>
      <c r="APM33" s="75"/>
      <c r="APN33" s="75"/>
      <c r="APO33" s="75"/>
      <c r="APP33" s="75"/>
      <c r="APQ33" s="75"/>
      <c r="APR33" s="75"/>
      <c r="APS33" s="75"/>
      <c r="APT33" s="75"/>
      <c r="APU33" s="75"/>
      <c r="APV33" s="75"/>
      <c r="APW33" s="75"/>
      <c r="APX33" s="75"/>
      <c r="APY33" s="75"/>
      <c r="APZ33" s="75"/>
      <c r="AQA33" s="75"/>
      <c r="AQB33" s="75"/>
      <c r="AQC33" s="75"/>
      <c r="AQD33" s="75"/>
      <c r="AQE33" s="75"/>
      <c r="AQF33" s="75"/>
      <c r="AQG33" s="75"/>
      <c r="AQH33" s="75"/>
      <c r="AQI33" s="75"/>
      <c r="AQJ33" s="75"/>
      <c r="AQK33" s="75"/>
      <c r="AQL33" s="75"/>
      <c r="AQM33" s="75"/>
      <c r="AQN33" s="75"/>
      <c r="AQO33" s="75"/>
      <c r="AQP33" s="75"/>
      <c r="AQQ33" s="75"/>
      <c r="AQR33" s="75"/>
      <c r="AQS33" s="75"/>
      <c r="AQT33" s="75"/>
      <c r="AQU33" s="75"/>
    </row>
    <row r="34" spans="1:1139">
      <c r="B34" s="71">
        <v>45190</v>
      </c>
      <c r="C34" s="72">
        <f t="shared" si="8"/>
        <v>5</v>
      </c>
      <c r="D34" s="12">
        <v>8</v>
      </c>
      <c r="E34" s="73">
        <f>IF(B34=CONFIGURAÇÃO!$B$18,0,IF(B34=CONFIGURAÇÃO!$B$19,0,IF($C34=1,0,IF($C34=7,0,IF($D34&gt;8,8,$D34)))))</f>
        <v>8</v>
      </c>
      <c r="F34" s="73">
        <f>IF(B34=CONFIGURAÇÃO!$B$18,0,IF(B34=CONFIGURAÇÃO!$B$19,0,IF($C34=1,0,IF($C34=7,0,IF($D34&gt;8,$D34-$E34,0)))))</f>
        <v>0</v>
      </c>
      <c r="G34" s="73">
        <f>IF(B34=CONFIGURAÇÃO!$B$18,0,IF(B34=CONFIGURAÇÃO!$B$19,0,IF(C34=7,D34,0)))</f>
        <v>0</v>
      </c>
      <c r="H34" s="73">
        <f>IF(B34=CONFIGURAÇÃO!$B$18,0,IF(B34=CONFIGURAÇÃO!$B$19,0,IF(C34=1,D34,0)))</f>
        <v>0</v>
      </c>
      <c r="I34" s="73">
        <f>IF(B34=CONFIGURAÇÃO!$B$18,'BANCO DADOS '!D34,IF(B34=CONFIGURAÇÃO!$B$19,'BANCO DADOS '!D34,0))</f>
        <v>0</v>
      </c>
      <c r="J34" s="74">
        <f t="shared" si="22"/>
        <v>223.2</v>
      </c>
      <c r="L34" s="71">
        <v>45190</v>
      </c>
      <c r="M34" s="72">
        <f t="shared" si="9"/>
        <v>5</v>
      </c>
      <c r="N34" s="12">
        <v>6</v>
      </c>
      <c r="O34" s="73">
        <f>IF(L34=CONFIGURAÇÃO!$B$18,0,IF(L34=CONFIGURAÇÃO!$B$19,0,IF($M34=1,0,IF($M34=7,0,IF($N34&gt;8,8,$N34)))))</f>
        <v>6</v>
      </c>
      <c r="P34" s="73">
        <f>IF(L34=CONFIGURAÇÃO!$B$18,0,IF(L34=CONFIGURAÇÃO!$B$19,0,IF($M34=1,0,IF($M34=7,0,IF($N34&gt;8,$N34-$O34,0)))))</f>
        <v>0</v>
      </c>
      <c r="Q34" s="73">
        <f>IF(L34=CONFIGURAÇÃO!$B$18,0,IF(L34=CONFIGURAÇÃO!$B$19,0,IF(M34=7,N34,0)))</f>
        <v>0</v>
      </c>
      <c r="R34" s="73">
        <f>IF(L34=CONFIGURAÇÃO!$B$18,0,IF(L34=CONFIGURAÇÃO!$B$19,0,IF(M34=1,N34,0)))</f>
        <v>0</v>
      </c>
      <c r="S34" s="73">
        <f>IF(L34=CONFIGURAÇÃO!$B$18,'BANCO DADOS '!N34,IF(L34=CONFIGURAÇÃO!$B$19,'BANCO DADOS '!N34,0))</f>
        <v>0</v>
      </c>
      <c r="T34" s="74">
        <f t="shared" si="10"/>
        <v>167.39999999999998</v>
      </c>
      <c r="V34" s="71">
        <v>45190</v>
      </c>
      <c r="W34" s="72">
        <f t="shared" si="11"/>
        <v>5</v>
      </c>
      <c r="X34" s="12">
        <v>4</v>
      </c>
      <c r="Y34" s="73">
        <f>IF(V34=CONFIGURAÇÃO!$B$18,0,IF(V34=CONFIGURAÇÃO!$B$19,0,IF(W$14=1,0,IF($X34=7,0,IF($X34&gt;8,8,$X34)))))</f>
        <v>4</v>
      </c>
      <c r="Z34" s="73">
        <f>IF(V34=CONFIGURAÇÃO!$B$18,0,IF(V34=CONFIGURAÇÃO!$B$19,0,IF($C34=1,0,IF($W34=7,0,IF($X34&gt;8,$X34-$Y34,0)))))</f>
        <v>0</v>
      </c>
      <c r="AA34" s="73">
        <f>IF(V34=CONFIGURAÇÃO!$B$18,0,IF(V34=CONFIGURAÇÃO!$B$19,0,IF(W34=7,X34,0)))</f>
        <v>0</v>
      </c>
      <c r="AB34" s="73">
        <f>IF(V34=CONFIGURAÇÃO!$B$18,0,IF(V34=CONFIGURAÇÃO!$B$19,0,IF(W34=1,X34,0)))</f>
        <v>0</v>
      </c>
      <c r="AC34" s="73">
        <f>IF(V34=CONFIGURAÇÃO!$B$18,'BANCO DADOS '!X34,IF(V34=CONFIGURAÇÃO!$B$19,'BANCO DADOS '!X34,0))</f>
        <v>0</v>
      </c>
      <c r="AD34" s="74">
        <f t="shared" si="12"/>
        <v>111.6</v>
      </c>
      <c r="AF34" s="71">
        <v>45190</v>
      </c>
      <c r="AG34" s="72">
        <f t="shared" si="13"/>
        <v>5</v>
      </c>
      <c r="AH34" s="12">
        <v>8</v>
      </c>
      <c r="AI34" s="73">
        <f>IF(AF34=CONFIGURAÇÃO!$B$18,0,IF(AF34=CONFIGURAÇÃO!$B$19,0,IF($AG34=1,0,IF($AG34=7,0,IF($AH34&gt;8,8,$AH34)))))</f>
        <v>8</v>
      </c>
      <c r="AJ34" s="73">
        <f>IF(AF34=CONFIGURAÇÃO!$B$18,0,IF(AF34=CONFIGURAÇÃO!$B$19,0,IF($AG34=1,0,IF($AG34=7,0,IF($AH34&gt;8,$AH34-$AI34,0)))))</f>
        <v>0</v>
      </c>
      <c r="AK34" s="73">
        <f>IF(AF34=CONFIGURAÇÃO!$B$18,0,IF(AF34=CONFIGURAÇÃO!$B$19,0,IF(AG34=7,AH34,0)))</f>
        <v>0</v>
      </c>
      <c r="AL34" s="73">
        <f>IF(AF34=CONFIGURAÇÃO!$B$18,0,IF(AF34=CONFIGURAÇÃO!$B$19,0,IF(AG34=1,AH34,0)))</f>
        <v>0</v>
      </c>
      <c r="AM34" s="73">
        <f>IF(AF34=CONFIGURAÇÃO!$B$18,'BANCO DADOS '!AH34,IF(AF34=CONFIGURAÇÃO!$B$19,'BANCO DADOS '!AH34,0))</f>
        <v>0</v>
      </c>
      <c r="AN34" s="74">
        <f t="shared" si="14"/>
        <v>223.2</v>
      </c>
      <c r="AP34" s="71">
        <v>45190</v>
      </c>
      <c r="AQ34" s="72">
        <f t="shared" si="15"/>
        <v>5</v>
      </c>
      <c r="AR34" s="12">
        <v>8</v>
      </c>
      <c r="AS34" s="73">
        <f>IF(AP34=CONFIGURAÇÃO!$B$18,0,IF(AP34=CONFIGURAÇÃO!$B$19,0,IF($AQ34=1,0,IF($AQ34=7,0,IF($AR34&gt;8,8,$AR34)))))</f>
        <v>8</v>
      </c>
      <c r="AT34" s="73">
        <f>IF(AP34=CONFIGURAÇÃO!$B$18,0,IF(AP34=CONFIGURAÇÃO!$B$19,0,IF($AQ34=1,0,IF($AQ34=7,0,IF($AR34&gt;8,$AR34-$AS34,0)))))</f>
        <v>0</v>
      </c>
      <c r="AU34" s="73">
        <f>IF(AP34=CONFIGURAÇÃO!$B$18,0,IF(AP34=CONFIGURAÇÃO!$B$19,0,IF(AQ34=7,AR34,0)))</f>
        <v>0</v>
      </c>
      <c r="AV34" s="73">
        <f>IF(AP34=CONFIGURAÇÃO!$B$18,0,IF(AP34=CONFIGURAÇÃO!$B$19,0,IF(AQ34=1,AR34,0)))</f>
        <v>0</v>
      </c>
      <c r="AW34" s="73">
        <f>IF(AP34=CONFIGURAÇÃO!$B$18,'BANCO DADOS '!AR34,IF(AP34=CONFIGURAÇÃO!$B$19,'BANCO DADOS '!AR34,0))</f>
        <v>0</v>
      </c>
      <c r="AX34" s="74">
        <f t="shared" si="16"/>
        <v>223.2</v>
      </c>
      <c r="AZ34" s="71">
        <v>45190</v>
      </c>
      <c r="BA34" s="72">
        <f t="shared" si="17"/>
        <v>5</v>
      </c>
      <c r="BB34" s="12">
        <v>4</v>
      </c>
      <c r="BC34" s="73">
        <f>IF(AZ34=CONFIGURAÇÃO!$B$18,0,IF(AZ34=CONFIGURAÇÃO!$B$19,0,IF($BA34=1,0,IF($BA34=7,0,IF($BB34&gt;8,8,BB34)))))</f>
        <v>4</v>
      </c>
      <c r="BD34" s="73">
        <f>IF(AZ34=CONFIGURAÇÃO!$B$18,0,IF(AZ34=CONFIGURAÇÃO!$B$19,0,IF($BA34=1,0,IF($BA34=7,0,IF($BB34&gt;8,$BB34-$BC34,0)))))</f>
        <v>0</v>
      </c>
      <c r="BE34" s="73">
        <f>IF(AZ34=CONFIGURAÇÃO!$B$18,0,IF(AZ34=CONFIGURAÇÃO!$B$19,0,IF(BA34=7,BB34,0)))</f>
        <v>0</v>
      </c>
      <c r="BF34" s="73">
        <f>IF(AZ34=CONFIGURAÇÃO!$B$18,0,IF(AZ34=CONFIGURAÇÃO!$B$19,0,IF(BA34=1,BB34,0)))</f>
        <v>0</v>
      </c>
      <c r="BG34" s="73">
        <f>IF(AZ34=CONFIGURAÇÃO!$B$18,'BANCO DADOS '!BB34,IF(AZ34=CONFIGURAÇÃO!$B$19,'BANCO DADOS '!BB34,0))</f>
        <v>0</v>
      </c>
      <c r="BH34" s="74">
        <f t="shared" si="18"/>
        <v>111.6</v>
      </c>
      <c r="BJ34" s="71">
        <v>45190</v>
      </c>
      <c r="BK34" s="72">
        <f t="shared" si="19"/>
        <v>5</v>
      </c>
      <c r="BL34" s="12">
        <v>10</v>
      </c>
      <c r="BM34" s="73">
        <f>IF(BJ34=CONFIGURAÇÃO!$B$18,0,IF(BJ34=CONFIGURAÇÃO!$B$19,0,IF($BK34=1,0,IF($BK34=7,0,IF($BL34&gt;8,8,$BL34)))))</f>
        <v>8</v>
      </c>
      <c r="BN34" s="73">
        <f>IF(BJ34=CONFIGURAÇÃO!$B$18,0,IF(BJ34=CONFIGURAÇÃO!$B$19,0,IF($BK34=1,0,IF($BK34=7,0,IF($BL34&gt;8,$BL34-$BM34,0)))))</f>
        <v>2</v>
      </c>
      <c r="BO34" s="73">
        <f>IF(BJ34=CONFIGURAÇÃO!$B$18,0,IF(BJ34=CONFIGURAÇÃO!$B$19,0,IF(BK34=7,BL34,0)))</f>
        <v>0</v>
      </c>
      <c r="BP34" s="73">
        <f>IF(BJ34=CONFIGURAÇÃO!$B$18,0,IF(BJ34=CONFIGURAÇÃO!$B$19,0,IF(BK34=1,BL34,0)))</f>
        <v>0</v>
      </c>
      <c r="BQ34" s="73">
        <f>IF(BJ34=CONFIGURAÇÃO!$B$18,'BANCO DADOS '!BL34,IF(BJ34=CONFIGURAÇÃO!$B$19,'BANCO DADOS '!BL34,0))</f>
        <v>0</v>
      </c>
      <c r="BR34" s="74">
        <f t="shared" si="20"/>
        <v>288.39999999999998</v>
      </c>
      <c r="BT34" s="71">
        <v>45190</v>
      </c>
      <c r="BU34" s="72">
        <f t="shared" si="21"/>
        <v>5</v>
      </c>
      <c r="BV34" s="12">
        <v>0</v>
      </c>
      <c r="BW34" s="73">
        <f>IF(BT34=CONFIGURAÇÃO!$B$18,0,IF(BT34=CONFIGURAÇÃO!$BV$19,0,IF($BU34=1,0,IF($BU34=7,0,IF($BV34&gt;8,8,$BV34)))))</f>
        <v>0</v>
      </c>
      <c r="BX34" s="73">
        <f>IF(BT34=CONFIGURAÇÃO!$B$18,0,IF(BT34=CONFIGURAÇÃO!$B$19,0,IF($BU34=1,0,IF($BU34=7,0,IF($BV34&gt;8,$BV34-$BM34,0)))))</f>
        <v>0</v>
      </c>
      <c r="BY34" s="73">
        <f>IF(BT34=CONFIGURAÇÃO!$B$18,0,IF(BT34=CONFIGURAÇÃO!$B$19,0,IF(BU34=7,BV34,0)))</f>
        <v>0</v>
      </c>
      <c r="BZ34" s="73">
        <f>IF(BT34=CONFIGURAÇÃO!$B$18,0,IF(BT34=CONFIGURAÇÃO!$B$19,0,IF(BU34=1,BV34,0)))</f>
        <v>0</v>
      </c>
      <c r="CA34" s="73">
        <f>IF(BT34=CONFIGURAÇÃO!$B$18,'BANCO DADOS '!BV34,IF(BT34=CONFIGURAÇÃO!$B$19,'BANCO DADOS '!BV34,0))</f>
        <v>0</v>
      </c>
      <c r="CB34" s="74">
        <f t="shared" si="7"/>
        <v>0</v>
      </c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  <c r="GM34" s="75"/>
      <c r="GN34" s="75"/>
      <c r="GO34" s="75"/>
      <c r="GP34" s="75"/>
      <c r="GQ34" s="75"/>
      <c r="GR34" s="75"/>
      <c r="GS34" s="75"/>
      <c r="GT34" s="75"/>
      <c r="GU34" s="75"/>
      <c r="GV34" s="75"/>
      <c r="GW34" s="75"/>
      <c r="GX34" s="75"/>
      <c r="GY34" s="75"/>
      <c r="GZ34" s="75"/>
      <c r="HA34" s="75"/>
      <c r="HB34" s="75"/>
      <c r="HC34" s="75"/>
      <c r="HD34" s="75"/>
      <c r="HE34" s="75"/>
      <c r="HF34" s="75"/>
      <c r="HG34" s="75"/>
      <c r="HH34" s="75"/>
      <c r="HI34" s="75"/>
      <c r="HJ34" s="75"/>
      <c r="HK34" s="75"/>
      <c r="HL34" s="75"/>
      <c r="HM34" s="75"/>
      <c r="HN34" s="75"/>
      <c r="HO34" s="75"/>
      <c r="HP34" s="75"/>
      <c r="HQ34" s="75"/>
      <c r="HR34" s="75"/>
      <c r="HS34" s="75"/>
      <c r="HT34" s="75"/>
      <c r="HU34" s="75"/>
      <c r="HV34" s="75"/>
      <c r="HW34" s="75"/>
      <c r="HX34" s="75"/>
      <c r="HY34" s="75"/>
      <c r="HZ34" s="75"/>
      <c r="IA34" s="75"/>
      <c r="IB34" s="75"/>
      <c r="IC34" s="75"/>
      <c r="ID34" s="75"/>
      <c r="IE34" s="75"/>
      <c r="IF34" s="75"/>
      <c r="IG34" s="75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75"/>
      <c r="JS34" s="75"/>
      <c r="JT34" s="75"/>
      <c r="JU34" s="75"/>
      <c r="JV34" s="75"/>
      <c r="JW34" s="75"/>
      <c r="JX34" s="75"/>
      <c r="JY34" s="75"/>
      <c r="JZ34" s="75"/>
      <c r="KA34" s="75"/>
      <c r="KB34" s="75"/>
      <c r="KC34" s="75"/>
      <c r="KD34" s="75"/>
      <c r="KE34" s="75"/>
      <c r="KF34" s="75"/>
      <c r="KG34" s="75"/>
      <c r="KH34" s="75"/>
      <c r="KI34" s="75"/>
      <c r="KJ34" s="75"/>
      <c r="KK34" s="75"/>
      <c r="KL34" s="75"/>
      <c r="KM34" s="75"/>
      <c r="KN34" s="75"/>
      <c r="KO34" s="75"/>
      <c r="KP34" s="75"/>
      <c r="KQ34" s="75"/>
      <c r="KR34" s="75"/>
      <c r="KS34" s="75"/>
      <c r="KT34" s="75"/>
      <c r="KU34" s="75"/>
      <c r="KV34" s="75"/>
      <c r="KW34" s="75"/>
      <c r="KX34" s="75"/>
      <c r="KY34" s="75"/>
      <c r="KZ34" s="75"/>
      <c r="LA34" s="75"/>
      <c r="LB34" s="75"/>
      <c r="LC34" s="75"/>
      <c r="LD34" s="75"/>
      <c r="LE34" s="75"/>
      <c r="LF34" s="75"/>
      <c r="LG34" s="75"/>
      <c r="LH34" s="75"/>
      <c r="LI34" s="75"/>
      <c r="LJ34" s="75"/>
      <c r="LK34" s="75"/>
      <c r="LL34" s="75"/>
      <c r="LM34" s="75"/>
      <c r="LN34" s="75"/>
      <c r="LO34" s="75"/>
      <c r="LP34" s="75"/>
      <c r="LQ34" s="75"/>
      <c r="LR34" s="75"/>
      <c r="LS34" s="75"/>
      <c r="LT34" s="75"/>
      <c r="LU34" s="75"/>
      <c r="LV34" s="75"/>
      <c r="LW34" s="75"/>
      <c r="LX34" s="75"/>
      <c r="LY34" s="75"/>
      <c r="LZ34" s="75"/>
      <c r="MA34" s="75"/>
      <c r="MB34" s="75"/>
      <c r="MC34" s="75"/>
      <c r="MD34" s="75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75"/>
      <c r="NT34" s="75"/>
      <c r="NU34" s="75"/>
      <c r="NV34" s="75"/>
      <c r="NW34" s="75"/>
      <c r="NX34" s="75"/>
      <c r="NY34" s="75"/>
      <c r="NZ34" s="75"/>
      <c r="OA34" s="75"/>
      <c r="OB34" s="75"/>
      <c r="OC34" s="75"/>
      <c r="OD34" s="75"/>
      <c r="OE34" s="75"/>
      <c r="OF34" s="75"/>
      <c r="OG34" s="75"/>
      <c r="OH34" s="75"/>
      <c r="OI34" s="75"/>
      <c r="OJ34" s="75"/>
      <c r="OK34" s="75"/>
      <c r="OL34" s="75"/>
      <c r="OM34" s="75"/>
      <c r="ON34" s="75"/>
      <c r="OO34" s="75"/>
      <c r="OP34" s="75"/>
      <c r="OQ34" s="75"/>
      <c r="OR34" s="75"/>
      <c r="OS34" s="75"/>
      <c r="OT34" s="75"/>
      <c r="OU34" s="75"/>
      <c r="OV34" s="75"/>
      <c r="OW34" s="75"/>
      <c r="OX34" s="75"/>
      <c r="OY34" s="75"/>
      <c r="OZ34" s="75"/>
      <c r="PA34" s="75"/>
      <c r="PB34" s="75"/>
      <c r="PC34" s="75"/>
      <c r="PD34" s="75"/>
      <c r="PE34" s="75"/>
      <c r="PF34" s="75"/>
      <c r="PG34" s="75"/>
      <c r="PH34" s="75"/>
      <c r="PI34" s="75"/>
      <c r="PJ34" s="75"/>
      <c r="PK34" s="75"/>
      <c r="PL34" s="75"/>
      <c r="PM34" s="75"/>
      <c r="PN34" s="75"/>
      <c r="PO34" s="75"/>
      <c r="PP34" s="75"/>
      <c r="PQ34" s="75"/>
      <c r="PR34" s="75"/>
      <c r="PS34" s="75"/>
      <c r="PT34" s="75"/>
      <c r="PU34" s="75"/>
      <c r="PV34" s="75"/>
      <c r="PW34" s="75"/>
      <c r="PX34" s="75"/>
      <c r="PY34" s="75"/>
      <c r="PZ34" s="75"/>
      <c r="QA34" s="75"/>
      <c r="QB34" s="75"/>
      <c r="QC34" s="75"/>
      <c r="QD34" s="75"/>
      <c r="QE34" s="75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75"/>
      <c r="RU34" s="75"/>
      <c r="RV34" s="75"/>
      <c r="RW34" s="75"/>
      <c r="RX34" s="75"/>
      <c r="RY34" s="75"/>
      <c r="RZ34" s="75"/>
      <c r="SA34" s="75"/>
      <c r="SB34" s="75"/>
      <c r="SC34" s="75"/>
      <c r="SD34" s="75"/>
      <c r="SE34" s="75"/>
      <c r="SF34" s="75"/>
      <c r="SG34" s="75"/>
      <c r="SH34" s="75"/>
      <c r="SI34" s="75"/>
      <c r="SJ34" s="75"/>
      <c r="SK34" s="75"/>
      <c r="SL34" s="75"/>
      <c r="SM34" s="75"/>
      <c r="SN34" s="75"/>
      <c r="SO34" s="75"/>
      <c r="SP34" s="75"/>
      <c r="SQ34" s="75"/>
      <c r="SR34" s="75"/>
      <c r="SS34" s="75"/>
      <c r="ST34" s="75"/>
      <c r="SU34" s="75"/>
      <c r="SV34" s="75"/>
      <c r="SW34" s="75"/>
      <c r="SX34" s="75"/>
      <c r="SY34" s="75"/>
      <c r="SZ34" s="75"/>
      <c r="TA34" s="75"/>
      <c r="TB34" s="75"/>
      <c r="TC34" s="75"/>
      <c r="TD34" s="75"/>
      <c r="TE34" s="75"/>
      <c r="TF34" s="75"/>
      <c r="TG34" s="75"/>
      <c r="TH34" s="75"/>
      <c r="TI34" s="75"/>
      <c r="TJ34" s="75"/>
      <c r="TK34" s="75"/>
      <c r="TL34" s="75"/>
      <c r="TM34" s="75"/>
      <c r="TN34" s="75"/>
      <c r="TO34" s="75"/>
      <c r="TP34" s="75"/>
      <c r="TQ34" s="75"/>
      <c r="TR34" s="75"/>
      <c r="TS34" s="75"/>
      <c r="TT34" s="75"/>
      <c r="TU34" s="75"/>
      <c r="TV34" s="75"/>
      <c r="TW34" s="75"/>
      <c r="TX34" s="75"/>
      <c r="TY34" s="75"/>
      <c r="TZ34" s="75"/>
      <c r="UA34" s="75"/>
      <c r="UB34" s="75"/>
      <c r="UC34" s="75"/>
      <c r="UD34" s="75"/>
      <c r="UE34" s="75"/>
      <c r="UF34" s="75"/>
      <c r="UG34" s="75"/>
      <c r="UH34" s="75"/>
      <c r="UI34" s="75"/>
      <c r="UJ34" s="75"/>
      <c r="UK34" s="75"/>
      <c r="UL34" s="75"/>
      <c r="UM34" s="75"/>
      <c r="UN34" s="75"/>
      <c r="UO34" s="75"/>
      <c r="UP34" s="75"/>
      <c r="UQ34" s="75"/>
      <c r="UR34" s="75"/>
      <c r="US34" s="75"/>
      <c r="UT34" s="75"/>
      <c r="UU34" s="75"/>
      <c r="UV34" s="75"/>
      <c r="UW34" s="75"/>
      <c r="UX34" s="75"/>
      <c r="UY34" s="75"/>
      <c r="UZ34" s="75"/>
      <c r="VA34" s="75"/>
      <c r="VB34" s="75"/>
      <c r="VC34" s="75"/>
      <c r="VD34" s="75"/>
      <c r="VE34" s="75"/>
      <c r="VF34" s="75"/>
      <c r="VG34" s="75"/>
      <c r="VH34" s="75"/>
      <c r="VI34" s="75"/>
      <c r="VJ34" s="75"/>
      <c r="VK34" s="75"/>
      <c r="VL34" s="75"/>
      <c r="VM34" s="75"/>
      <c r="VN34" s="75"/>
      <c r="VO34" s="75"/>
      <c r="VP34" s="75"/>
      <c r="VQ34" s="75"/>
      <c r="VR34" s="75"/>
      <c r="VS34" s="75"/>
      <c r="VT34" s="75"/>
      <c r="VU34" s="75"/>
      <c r="VV34" s="75"/>
      <c r="VW34" s="75"/>
      <c r="VX34" s="75"/>
      <c r="VY34" s="75"/>
      <c r="VZ34" s="75"/>
      <c r="WA34" s="75"/>
      <c r="WB34" s="75"/>
      <c r="WC34" s="75"/>
      <c r="WD34" s="75"/>
      <c r="WE34" s="75"/>
      <c r="WF34" s="75"/>
      <c r="WG34" s="75"/>
      <c r="WH34" s="75"/>
      <c r="WI34" s="75"/>
      <c r="WJ34" s="75"/>
      <c r="WK34" s="75"/>
      <c r="WL34" s="75"/>
      <c r="WM34" s="75"/>
      <c r="WN34" s="75"/>
      <c r="WO34" s="75"/>
      <c r="WP34" s="75"/>
      <c r="WQ34" s="75"/>
      <c r="WR34" s="75"/>
      <c r="WS34" s="75"/>
      <c r="WT34" s="75"/>
      <c r="WU34" s="75"/>
      <c r="WV34" s="75"/>
      <c r="WW34" s="75"/>
      <c r="WX34" s="75"/>
      <c r="WY34" s="75"/>
      <c r="WZ34" s="75"/>
      <c r="XA34" s="75"/>
      <c r="XB34" s="75"/>
      <c r="XC34" s="75"/>
      <c r="XD34" s="75"/>
      <c r="XE34" s="75"/>
      <c r="XF34" s="75"/>
      <c r="XG34" s="75"/>
      <c r="XH34" s="75"/>
      <c r="XI34" s="75"/>
      <c r="XJ34" s="75"/>
      <c r="XK34" s="75"/>
      <c r="XL34" s="75"/>
      <c r="XM34" s="75"/>
      <c r="XN34" s="75"/>
      <c r="XO34" s="75"/>
      <c r="XP34" s="75"/>
      <c r="XQ34" s="75"/>
      <c r="XR34" s="75"/>
      <c r="XS34" s="75"/>
      <c r="XT34" s="75"/>
      <c r="XU34" s="75"/>
      <c r="XV34" s="75"/>
      <c r="XW34" s="75"/>
      <c r="XX34" s="75"/>
      <c r="XY34" s="75"/>
      <c r="XZ34" s="75"/>
      <c r="YA34" s="75"/>
      <c r="YB34" s="75"/>
      <c r="YC34" s="75"/>
      <c r="YD34" s="75"/>
      <c r="YE34" s="75"/>
      <c r="YF34" s="75"/>
      <c r="YG34" s="75"/>
      <c r="YH34" s="75"/>
      <c r="YI34" s="75"/>
      <c r="YJ34" s="75"/>
      <c r="YK34" s="75"/>
      <c r="YL34" s="75"/>
      <c r="YM34" s="75"/>
      <c r="YN34" s="75"/>
      <c r="YO34" s="75"/>
      <c r="YP34" s="75"/>
      <c r="YQ34" s="75"/>
      <c r="YR34" s="75"/>
      <c r="YS34" s="75"/>
      <c r="YT34" s="75"/>
      <c r="YU34" s="75"/>
      <c r="YV34" s="75"/>
      <c r="YW34" s="75"/>
      <c r="YX34" s="75"/>
      <c r="YY34" s="75"/>
      <c r="YZ34" s="75"/>
      <c r="ZA34" s="75"/>
      <c r="ZB34" s="75"/>
      <c r="ZC34" s="75"/>
      <c r="ZD34" s="75"/>
      <c r="ZE34" s="75"/>
      <c r="ZF34" s="75"/>
      <c r="ZG34" s="75"/>
      <c r="ZH34" s="75"/>
      <c r="ZI34" s="75"/>
      <c r="ZJ34" s="75"/>
      <c r="ZK34" s="75"/>
      <c r="ZL34" s="75"/>
      <c r="ZM34" s="75"/>
      <c r="ZN34" s="75"/>
      <c r="ZO34" s="75"/>
      <c r="ZP34" s="75"/>
      <c r="ZQ34" s="75"/>
      <c r="ZR34" s="75"/>
      <c r="ZS34" s="75"/>
      <c r="ZT34" s="75"/>
      <c r="ZU34" s="75"/>
      <c r="ZV34" s="75"/>
      <c r="ZW34" s="75"/>
      <c r="ZX34" s="75"/>
      <c r="ZY34" s="75"/>
      <c r="ZZ34" s="75"/>
      <c r="AAA34" s="75"/>
      <c r="AAB34" s="75"/>
      <c r="AAC34" s="75"/>
      <c r="AAD34" s="75"/>
      <c r="AAE34" s="75"/>
      <c r="AAF34" s="75"/>
      <c r="AAG34" s="75"/>
      <c r="AAH34" s="75"/>
      <c r="AAI34" s="75"/>
      <c r="AAJ34" s="75"/>
      <c r="AAK34" s="75"/>
      <c r="AAL34" s="75"/>
      <c r="AAM34" s="75"/>
      <c r="AAN34" s="75"/>
      <c r="AAO34" s="75"/>
      <c r="AAP34" s="75"/>
      <c r="AAQ34" s="75"/>
      <c r="AAR34" s="75"/>
      <c r="AAS34" s="75"/>
      <c r="AAT34" s="75"/>
      <c r="AAU34" s="75"/>
      <c r="AAV34" s="75"/>
      <c r="AAW34" s="75"/>
      <c r="AAX34" s="75"/>
      <c r="AAY34" s="75"/>
      <c r="AAZ34" s="75"/>
      <c r="ABA34" s="75"/>
      <c r="ABB34" s="75"/>
      <c r="ABC34" s="75"/>
      <c r="ABD34" s="75"/>
      <c r="ABE34" s="75"/>
      <c r="ABF34" s="75"/>
      <c r="ABG34" s="75"/>
      <c r="ABH34" s="75"/>
      <c r="ABI34" s="75"/>
      <c r="ABJ34" s="75"/>
      <c r="ABK34" s="75"/>
      <c r="ABL34" s="75"/>
      <c r="ABM34" s="75"/>
      <c r="ABN34" s="75"/>
      <c r="ABO34" s="75"/>
      <c r="ABP34" s="75"/>
      <c r="ABQ34" s="75"/>
      <c r="ABR34" s="75"/>
      <c r="ABS34" s="75"/>
      <c r="ABT34" s="75"/>
      <c r="ABU34" s="75"/>
      <c r="ABV34" s="75"/>
      <c r="ABW34" s="75"/>
      <c r="ABX34" s="75"/>
      <c r="ABY34" s="75"/>
      <c r="ABZ34" s="75"/>
      <c r="ACA34" s="75"/>
      <c r="ACB34" s="75"/>
      <c r="ACC34" s="75"/>
      <c r="ACD34" s="75"/>
      <c r="ACE34" s="75"/>
      <c r="ACF34" s="75"/>
      <c r="ACG34" s="75"/>
      <c r="ACH34" s="75"/>
      <c r="ACI34" s="75"/>
      <c r="ACJ34" s="75"/>
      <c r="ACK34" s="75"/>
      <c r="ACL34" s="75"/>
      <c r="ACM34" s="75"/>
      <c r="ACN34" s="75"/>
      <c r="ACO34" s="75"/>
      <c r="ACP34" s="75"/>
      <c r="ACQ34" s="75"/>
      <c r="ACR34" s="75"/>
      <c r="ACS34" s="75"/>
      <c r="ACT34" s="75"/>
      <c r="ACU34" s="75"/>
      <c r="ACV34" s="75"/>
      <c r="ACW34" s="75"/>
      <c r="ACX34" s="75"/>
      <c r="ACY34" s="75"/>
      <c r="ACZ34" s="75"/>
      <c r="ADA34" s="75"/>
      <c r="ADB34" s="75"/>
      <c r="ADC34" s="75"/>
      <c r="ADD34" s="75"/>
      <c r="ADE34" s="75"/>
      <c r="ADF34" s="75"/>
      <c r="ADG34" s="75"/>
      <c r="ADH34" s="75"/>
      <c r="ADI34" s="75"/>
      <c r="ADJ34" s="75"/>
      <c r="ADK34" s="75"/>
      <c r="ADL34" s="75"/>
      <c r="ADM34" s="75"/>
      <c r="ADN34" s="75"/>
      <c r="ADO34" s="75"/>
      <c r="ADP34" s="75"/>
      <c r="ADQ34" s="75"/>
      <c r="ADR34" s="75"/>
      <c r="ADS34" s="75"/>
      <c r="ADT34" s="75"/>
      <c r="ADU34" s="75"/>
      <c r="ADV34" s="75"/>
      <c r="ADW34" s="75"/>
      <c r="ADX34" s="75"/>
      <c r="ADY34" s="75"/>
      <c r="ADZ34" s="75"/>
      <c r="AEA34" s="75"/>
      <c r="AEB34" s="75"/>
      <c r="AEC34" s="75"/>
      <c r="AED34" s="75"/>
      <c r="AEE34" s="75"/>
      <c r="AEF34" s="75"/>
      <c r="AEG34" s="75"/>
      <c r="AEH34" s="75"/>
      <c r="AEI34" s="75"/>
      <c r="AEJ34" s="75"/>
      <c r="AEK34" s="75"/>
      <c r="AEL34" s="75"/>
      <c r="AEM34" s="75"/>
      <c r="AEN34" s="75"/>
      <c r="AEO34" s="75"/>
      <c r="AEP34" s="75"/>
      <c r="AEQ34" s="75"/>
      <c r="AER34" s="75"/>
      <c r="AES34" s="75"/>
      <c r="AET34" s="75"/>
      <c r="AEU34" s="75"/>
      <c r="AEV34" s="75"/>
      <c r="AEW34" s="75"/>
      <c r="AEX34" s="75"/>
      <c r="AEY34" s="75"/>
      <c r="AEZ34" s="75"/>
      <c r="AFA34" s="75"/>
      <c r="AFB34" s="75"/>
      <c r="AFC34" s="75"/>
      <c r="AFD34" s="75"/>
      <c r="AFE34" s="75"/>
      <c r="AFF34" s="75"/>
      <c r="AFG34" s="75"/>
      <c r="AFH34" s="75"/>
      <c r="AFI34" s="75"/>
      <c r="AFJ34" s="75"/>
      <c r="AFK34" s="75"/>
      <c r="AFL34" s="75"/>
      <c r="AFM34" s="75"/>
      <c r="AFN34" s="75"/>
      <c r="AFO34" s="75"/>
      <c r="AFP34" s="75"/>
      <c r="AFQ34" s="75"/>
      <c r="AFR34" s="75"/>
      <c r="AFS34" s="75"/>
      <c r="AFT34" s="75"/>
      <c r="AFU34" s="75"/>
      <c r="AFV34" s="75"/>
      <c r="AFW34" s="75"/>
      <c r="AFX34" s="75"/>
      <c r="AFY34" s="75"/>
      <c r="AFZ34" s="75"/>
      <c r="AGA34" s="75"/>
      <c r="AGB34" s="75"/>
      <c r="AGC34" s="75"/>
      <c r="AGD34" s="75"/>
      <c r="AGE34" s="75"/>
      <c r="AGF34" s="75"/>
      <c r="AGG34" s="75"/>
      <c r="AGH34" s="75"/>
      <c r="AGI34" s="75"/>
      <c r="AGJ34" s="75"/>
      <c r="AGK34" s="75"/>
      <c r="AGL34" s="75"/>
      <c r="AGM34" s="75"/>
      <c r="AGN34" s="75"/>
      <c r="AGO34" s="75"/>
      <c r="AGP34" s="75"/>
      <c r="AGQ34" s="75"/>
      <c r="AGR34" s="75"/>
      <c r="AGS34" s="75"/>
      <c r="AGT34" s="75"/>
      <c r="AGU34" s="75"/>
      <c r="AGV34" s="75"/>
      <c r="AGW34" s="75"/>
      <c r="AGX34" s="75"/>
      <c r="AGY34" s="75"/>
      <c r="AGZ34" s="75"/>
      <c r="AHA34" s="75"/>
      <c r="AHB34" s="75"/>
      <c r="AHC34" s="75"/>
      <c r="AHD34" s="75"/>
      <c r="AHE34" s="75"/>
      <c r="AHF34" s="75"/>
      <c r="AHG34" s="75"/>
      <c r="AHH34" s="75"/>
      <c r="AHI34" s="75"/>
      <c r="AHJ34" s="75"/>
      <c r="AHK34" s="75"/>
      <c r="AHL34" s="75"/>
      <c r="AHM34" s="75"/>
      <c r="AHN34" s="75"/>
      <c r="AHO34" s="75"/>
      <c r="AHP34" s="75"/>
      <c r="AHQ34" s="75"/>
      <c r="AHR34" s="75"/>
      <c r="AHS34" s="75"/>
      <c r="AHT34" s="75"/>
      <c r="AHU34" s="75"/>
      <c r="AHV34" s="75"/>
      <c r="AHW34" s="75"/>
      <c r="AHX34" s="75"/>
      <c r="AHY34" s="75"/>
      <c r="AHZ34" s="75"/>
      <c r="AIA34" s="75"/>
      <c r="AIB34" s="75"/>
      <c r="AIC34" s="75"/>
      <c r="AID34" s="75"/>
      <c r="AIE34" s="75"/>
      <c r="AIF34" s="75"/>
      <c r="AIG34" s="75"/>
      <c r="AIH34" s="75"/>
      <c r="AII34" s="75"/>
      <c r="AIJ34" s="75"/>
      <c r="AIK34" s="75"/>
      <c r="AIL34" s="75"/>
      <c r="AIM34" s="75"/>
      <c r="AIN34" s="75"/>
      <c r="AIO34" s="75"/>
      <c r="AIP34" s="75"/>
      <c r="AIQ34" s="75"/>
      <c r="AIR34" s="75"/>
      <c r="AIS34" s="75"/>
      <c r="AIT34" s="75"/>
      <c r="AIU34" s="75"/>
      <c r="AIV34" s="75"/>
      <c r="AIW34" s="75"/>
      <c r="AIX34" s="75"/>
      <c r="AIY34" s="75"/>
      <c r="AIZ34" s="75"/>
      <c r="AJA34" s="75"/>
      <c r="AJB34" s="75"/>
      <c r="AJC34" s="75"/>
      <c r="AJD34" s="75"/>
      <c r="AJE34" s="75"/>
      <c r="AJF34" s="75"/>
      <c r="AJG34" s="75"/>
      <c r="AJH34" s="75"/>
      <c r="AJI34" s="75"/>
      <c r="AJJ34" s="75"/>
      <c r="AJK34" s="75"/>
      <c r="AJL34" s="75"/>
      <c r="AJM34" s="75"/>
      <c r="AJN34" s="75"/>
      <c r="AJO34" s="75"/>
      <c r="AJP34" s="75"/>
      <c r="AJQ34" s="75"/>
      <c r="AJR34" s="75"/>
      <c r="AJS34" s="75"/>
      <c r="AJT34" s="75"/>
      <c r="AJU34" s="75"/>
      <c r="AJV34" s="75"/>
      <c r="AJW34" s="75"/>
      <c r="AJX34" s="75"/>
      <c r="AJY34" s="75"/>
      <c r="AJZ34" s="75"/>
      <c r="AKA34" s="75"/>
      <c r="AKB34" s="75"/>
      <c r="AKC34" s="75"/>
      <c r="AKD34" s="75"/>
      <c r="AKE34" s="75"/>
      <c r="AKF34" s="75"/>
      <c r="AKG34" s="75"/>
      <c r="AKH34" s="75"/>
      <c r="AKI34" s="75"/>
      <c r="AKJ34" s="75"/>
      <c r="AKK34" s="75"/>
      <c r="AKL34" s="75"/>
      <c r="AKM34" s="75"/>
      <c r="AKN34" s="75"/>
      <c r="AKO34" s="75"/>
      <c r="AKP34" s="75"/>
      <c r="AKQ34" s="75"/>
      <c r="AKR34" s="75"/>
      <c r="AKS34" s="75"/>
      <c r="AKT34" s="75"/>
      <c r="AKU34" s="75"/>
      <c r="AKV34" s="75"/>
      <c r="AKW34" s="75"/>
      <c r="AKX34" s="75"/>
      <c r="AKY34" s="75"/>
      <c r="AKZ34" s="75"/>
      <c r="ALA34" s="75"/>
      <c r="ALB34" s="75"/>
      <c r="ALC34" s="75"/>
      <c r="ALD34" s="75"/>
      <c r="ALE34" s="75"/>
      <c r="ALF34" s="75"/>
      <c r="ALG34" s="75"/>
      <c r="ALH34" s="75"/>
      <c r="ALI34" s="75"/>
      <c r="ALJ34" s="75"/>
      <c r="ALK34" s="75"/>
      <c r="ALL34" s="75"/>
      <c r="ALM34" s="75"/>
      <c r="ALN34" s="75"/>
      <c r="ALO34" s="75"/>
      <c r="ALP34" s="75"/>
      <c r="ALQ34" s="75"/>
      <c r="ALR34" s="75"/>
      <c r="ALS34" s="75"/>
      <c r="ALT34" s="75"/>
      <c r="ALU34" s="75"/>
      <c r="ALV34" s="75"/>
      <c r="ALW34" s="75"/>
      <c r="ALX34" s="75"/>
      <c r="ALY34" s="75"/>
      <c r="ALZ34" s="75"/>
      <c r="AMA34" s="75"/>
      <c r="AMB34" s="75"/>
      <c r="AMC34" s="75"/>
      <c r="AMD34" s="75"/>
      <c r="AME34" s="75"/>
      <c r="AMF34" s="75"/>
      <c r="AMG34" s="75"/>
      <c r="AMH34" s="75"/>
      <c r="AMI34" s="75"/>
      <c r="AMJ34" s="75"/>
      <c r="AMK34" s="75"/>
      <c r="AML34" s="75"/>
      <c r="AMM34" s="75"/>
      <c r="AMN34" s="75"/>
      <c r="AMO34" s="75"/>
      <c r="AMP34" s="75"/>
      <c r="AMQ34" s="75"/>
      <c r="AMR34" s="75"/>
      <c r="AMS34" s="75"/>
      <c r="AMT34" s="75"/>
      <c r="AMU34" s="75"/>
      <c r="AMV34" s="75"/>
      <c r="AMW34" s="75"/>
      <c r="AMX34" s="75"/>
      <c r="AMY34" s="75"/>
      <c r="AMZ34" s="75"/>
      <c r="ANA34" s="75"/>
      <c r="ANB34" s="75"/>
      <c r="ANC34" s="75"/>
      <c r="AND34" s="75"/>
      <c r="ANE34" s="75"/>
      <c r="ANF34" s="75"/>
      <c r="ANG34" s="75"/>
      <c r="ANH34" s="75"/>
      <c r="ANI34" s="75"/>
      <c r="ANJ34" s="75"/>
      <c r="ANK34" s="75"/>
      <c r="ANL34" s="75"/>
      <c r="ANM34" s="75"/>
      <c r="ANN34" s="75"/>
      <c r="ANO34" s="75"/>
      <c r="ANP34" s="75"/>
      <c r="ANQ34" s="75"/>
      <c r="ANR34" s="75"/>
      <c r="ANS34" s="75"/>
      <c r="ANT34" s="75"/>
      <c r="ANU34" s="75"/>
      <c r="ANV34" s="75"/>
      <c r="ANW34" s="75"/>
      <c r="ANX34" s="75"/>
      <c r="ANY34" s="75"/>
      <c r="ANZ34" s="75"/>
      <c r="AOA34" s="75"/>
      <c r="AOB34" s="75"/>
      <c r="AOC34" s="75"/>
      <c r="AOD34" s="75"/>
      <c r="AOE34" s="75"/>
      <c r="AOF34" s="75"/>
      <c r="AOG34" s="75"/>
      <c r="AOH34" s="75"/>
      <c r="AOI34" s="75"/>
      <c r="AOJ34" s="75"/>
      <c r="AOK34" s="75"/>
      <c r="AOL34" s="75"/>
      <c r="AOM34" s="75"/>
      <c r="AON34" s="75"/>
      <c r="AOO34" s="75"/>
      <c r="AOP34" s="75"/>
      <c r="AOQ34" s="75"/>
      <c r="AOR34" s="75"/>
      <c r="AOS34" s="75"/>
      <c r="AOT34" s="75"/>
      <c r="AOU34" s="75"/>
      <c r="AOV34" s="75"/>
      <c r="AOW34" s="75"/>
      <c r="AOX34" s="75"/>
      <c r="AOY34" s="75"/>
      <c r="AOZ34" s="75"/>
      <c r="APA34" s="75"/>
      <c r="APB34" s="75"/>
      <c r="APC34" s="75"/>
      <c r="APD34" s="75"/>
      <c r="APE34" s="75"/>
      <c r="APF34" s="75"/>
      <c r="APG34" s="75"/>
      <c r="APH34" s="75"/>
      <c r="API34" s="75"/>
      <c r="APJ34" s="75"/>
      <c r="APK34" s="75"/>
      <c r="APL34" s="75"/>
      <c r="APM34" s="75"/>
      <c r="APN34" s="75"/>
      <c r="APO34" s="75"/>
      <c r="APP34" s="75"/>
      <c r="APQ34" s="75"/>
      <c r="APR34" s="75"/>
      <c r="APS34" s="75"/>
      <c r="APT34" s="75"/>
      <c r="APU34" s="75"/>
      <c r="APV34" s="75"/>
      <c r="APW34" s="75"/>
      <c r="APX34" s="75"/>
      <c r="APY34" s="75"/>
      <c r="APZ34" s="75"/>
      <c r="AQA34" s="75"/>
      <c r="AQB34" s="75"/>
      <c r="AQC34" s="75"/>
      <c r="AQD34" s="75"/>
      <c r="AQE34" s="75"/>
      <c r="AQF34" s="75"/>
      <c r="AQG34" s="75"/>
      <c r="AQH34" s="75"/>
      <c r="AQI34" s="75"/>
      <c r="AQJ34" s="75"/>
      <c r="AQK34" s="75"/>
      <c r="AQL34" s="75"/>
      <c r="AQM34" s="75"/>
      <c r="AQN34" s="75"/>
      <c r="AQO34" s="75"/>
      <c r="AQP34" s="75"/>
      <c r="AQQ34" s="75"/>
      <c r="AQR34" s="75"/>
      <c r="AQS34" s="75"/>
      <c r="AQT34" s="75"/>
      <c r="AQU34" s="75"/>
    </row>
    <row r="35" spans="1:1139" s="80" customFormat="1">
      <c r="A35" s="62"/>
      <c r="B35" s="76">
        <v>45191</v>
      </c>
      <c r="C35" s="77">
        <f t="shared" si="8"/>
        <v>6</v>
      </c>
      <c r="D35" s="25">
        <v>4</v>
      </c>
      <c r="E35" s="78">
        <f>IF(B35=CONFIGURAÇÃO!$B$18,0,IF(B35=CONFIGURAÇÃO!$B$19,0,IF($C35=1,0,IF($C35=7,0,IF($D35&gt;8,8,$D35)))))</f>
        <v>4</v>
      </c>
      <c r="F35" s="78">
        <f>IF(B35=CONFIGURAÇÃO!$B$18,0,IF(B35=CONFIGURAÇÃO!$B$19,0,IF($C35=1,0,IF($C35=7,0,IF($D35&gt;8,$D35-$E35,0)))))</f>
        <v>0</v>
      </c>
      <c r="G35" s="78">
        <f>IF(B35=CONFIGURAÇÃO!$B$18,0,IF(B35=CONFIGURAÇÃO!$B$19,0,IF(C35=7,D35,0)))</f>
        <v>0</v>
      </c>
      <c r="H35" s="78">
        <f>IF(B35=CONFIGURAÇÃO!$B$18,0,IF(B35=CONFIGURAÇÃO!$B$19,0,IF(C35=1,D35,0)))</f>
        <v>0</v>
      </c>
      <c r="I35" s="78">
        <f>IF(B35=CONFIGURAÇÃO!$B$18,'BANCO DADOS '!D35,IF(B35=CONFIGURAÇÃO!$B$19,'BANCO DADOS '!D35,0))</f>
        <v>0</v>
      </c>
      <c r="J35" s="79">
        <f t="shared" si="22"/>
        <v>111.6</v>
      </c>
      <c r="K35" s="62"/>
      <c r="L35" s="76">
        <v>45191</v>
      </c>
      <c r="M35" s="77">
        <f t="shared" si="9"/>
        <v>6</v>
      </c>
      <c r="N35" s="25">
        <v>8</v>
      </c>
      <c r="O35" s="78">
        <f>IF(L35=CONFIGURAÇÃO!$B$18,0,IF(L35=CONFIGURAÇÃO!$B$19,0,IF($M35=1,0,IF($M35=7,0,IF($N35&gt;8,8,$N35)))))</f>
        <v>8</v>
      </c>
      <c r="P35" s="78">
        <f>IF(L35=CONFIGURAÇÃO!$B$18,0,IF(L35=CONFIGURAÇÃO!$B$19,0,IF($M35=1,0,IF($M35=7,0,IF($N35&gt;8,$N35-$O35,0)))))</f>
        <v>0</v>
      </c>
      <c r="Q35" s="78">
        <f>IF(L35=CONFIGURAÇÃO!$B$18,0,IF(L35=CONFIGURAÇÃO!$B$19,0,IF(M35=7,N35,0)))</f>
        <v>0</v>
      </c>
      <c r="R35" s="78">
        <f>IF(L35=CONFIGURAÇÃO!$B$18,0,IF(L35=CONFIGURAÇÃO!$B$19,0,IF(M35=1,N35,0)))</f>
        <v>0</v>
      </c>
      <c r="S35" s="78">
        <f>IF(L35=CONFIGURAÇÃO!$B$18,'BANCO DADOS '!N35,IF(L35=CONFIGURAÇÃO!$B$19,'BANCO DADOS '!N35,0))</f>
        <v>0</v>
      </c>
      <c r="T35" s="79">
        <f t="shared" si="10"/>
        <v>223.2</v>
      </c>
      <c r="U35" s="62"/>
      <c r="V35" s="76">
        <v>45191</v>
      </c>
      <c r="W35" s="77">
        <f t="shared" si="11"/>
        <v>6</v>
      </c>
      <c r="X35" s="25">
        <v>10</v>
      </c>
      <c r="Y35" s="78">
        <f>IF(V35=CONFIGURAÇÃO!$B$18,0,IF(V35=CONFIGURAÇÃO!$B$19,0,IF(W$14=1,0,IF($X35=7,0,IF($X35&gt;8,8,$X35)))))</f>
        <v>8</v>
      </c>
      <c r="Z35" s="78">
        <f>IF(V35=CONFIGURAÇÃO!$B$18,0,IF(V35=CONFIGURAÇÃO!$B$19,0,IF($C35=1,0,IF($W35=7,0,IF($X35&gt;8,$X35-$Y35,0)))))</f>
        <v>2</v>
      </c>
      <c r="AA35" s="78">
        <f>IF(V35=CONFIGURAÇÃO!$B$18,0,IF(V35=CONFIGURAÇÃO!$B$19,0,IF(W35=7,X35,0)))</f>
        <v>0</v>
      </c>
      <c r="AB35" s="78">
        <f>IF(V35=CONFIGURAÇÃO!$B$18,0,IF(V35=CONFIGURAÇÃO!$B$19,0,IF(W35=1,X35,0)))</f>
        <v>0</v>
      </c>
      <c r="AC35" s="78">
        <f>IF(V35=CONFIGURAÇÃO!$B$18,'BANCO DADOS '!X35,IF(V35=CONFIGURAÇÃO!$B$19,'BANCO DADOS '!X35,0))</f>
        <v>0</v>
      </c>
      <c r="AD35" s="79">
        <f t="shared" si="12"/>
        <v>288.39999999999998</v>
      </c>
      <c r="AE35" s="62"/>
      <c r="AF35" s="76">
        <v>45191</v>
      </c>
      <c r="AG35" s="77">
        <f t="shared" si="13"/>
        <v>6</v>
      </c>
      <c r="AH35" s="25">
        <v>8</v>
      </c>
      <c r="AI35" s="78">
        <f>IF(AF35=CONFIGURAÇÃO!$B$18,0,IF(AF35=CONFIGURAÇÃO!$B$19,0,IF($AG35=1,0,IF($AG35=7,0,IF($AH35&gt;8,8,$AH35)))))</f>
        <v>8</v>
      </c>
      <c r="AJ35" s="78">
        <f>IF(AF35=CONFIGURAÇÃO!$B$18,0,IF(AF35=CONFIGURAÇÃO!$B$19,0,IF($AG35=1,0,IF($AG35=7,0,IF($AH35&gt;8,$AH35-$AI35,0)))))</f>
        <v>0</v>
      </c>
      <c r="AK35" s="78">
        <f>IF(AF35=CONFIGURAÇÃO!$B$18,0,IF(AF35=CONFIGURAÇÃO!$B$19,0,IF(AG35=7,AH35,0)))</f>
        <v>0</v>
      </c>
      <c r="AL35" s="78">
        <f>IF(AF35=CONFIGURAÇÃO!$B$18,0,IF(AF35=CONFIGURAÇÃO!$B$19,0,IF(AG35=1,AH35,0)))</f>
        <v>0</v>
      </c>
      <c r="AM35" s="78">
        <f>IF(AF35=CONFIGURAÇÃO!$B$18,'BANCO DADOS '!AH35,IF(AF35=CONFIGURAÇÃO!$B$19,'BANCO DADOS '!AH35,0))</f>
        <v>0</v>
      </c>
      <c r="AN35" s="79">
        <f t="shared" si="14"/>
        <v>223.2</v>
      </c>
      <c r="AO35" s="62"/>
      <c r="AP35" s="76">
        <v>45191</v>
      </c>
      <c r="AQ35" s="77">
        <f t="shared" si="15"/>
        <v>6</v>
      </c>
      <c r="AR35" s="25">
        <v>12</v>
      </c>
      <c r="AS35" s="78">
        <f>IF(AP35=CONFIGURAÇÃO!$B$18,0,IF(AP35=CONFIGURAÇÃO!$B$19,0,IF($AQ35=1,0,IF($AQ35=7,0,IF($AR35&gt;8,8,$AR35)))))</f>
        <v>8</v>
      </c>
      <c r="AT35" s="78">
        <f>IF(AP35=CONFIGURAÇÃO!$B$18,0,IF(AP35=CONFIGURAÇÃO!$B$19,0,IF($AQ35=1,0,IF($AQ35=7,0,IF($AR35&gt;8,$AR35-$AS35,0)))))</f>
        <v>4</v>
      </c>
      <c r="AU35" s="78">
        <f>IF(AP35=CONFIGURAÇÃO!$B$18,0,IF(AP35=CONFIGURAÇÃO!$B$19,0,IF(AQ35=7,AR35,0)))</f>
        <v>0</v>
      </c>
      <c r="AV35" s="78">
        <f>IF(AP35=CONFIGURAÇÃO!$B$18,0,IF(AP35=CONFIGURAÇÃO!$B$19,0,IF(AQ35=1,AR35,0)))</f>
        <v>0</v>
      </c>
      <c r="AW35" s="78">
        <f>IF(AP35=CONFIGURAÇÃO!$B$18,'BANCO DADOS '!AR35,IF(AP35=CONFIGURAÇÃO!$B$19,'BANCO DADOS '!AR35,0))</f>
        <v>0</v>
      </c>
      <c r="AX35" s="79">
        <f t="shared" si="16"/>
        <v>353.6</v>
      </c>
      <c r="AY35" s="62"/>
      <c r="AZ35" s="76">
        <v>45191</v>
      </c>
      <c r="BA35" s="77">
        <f t="shared" si="17"/>
        <v>6</v>
      </c>
      <c r="BB35" s="25">
        <v>6</v>
      </c>
      <c r="BC35" s="78">
        <f>IF(AZ35=CONFIGURAÇÃO!$B$18,0,IF(AZ35=CONFIGURAÇÃO!$B$19,0,IF($BA35=1,0,IF($BA35=7,0,IF($BB35&gt;8,8,BB35)))))</f>
        <v>6</v>
      </c>
      <c r="BD35" s="78">
        <f>IF(AZ35=CONFIGURAÇÃO!$B$18,0,IF(AZ35=CONFIGURAÇÃO!$B$19,0,IF($BA35=1,0,IF($BA35=7,0,IF($BB35&gt;8,$BB35-$BC35,0)))))</f>
        <v>0</v>
      </c>
      <c r="BE35" s="78">
        <f>IF(AZ35=CONFIGURAÇÃO!$B$18,0,IF(AZ35=CONFIGURAÇÃO!$B$19,0,IF(BA35=7,BB35,0)))</f>
        <v>0</v>
      </c>
      <c r="BF35" s="78">
        <f>IF(AZ35=CONFIGURAÇÃO!$B$18,0,IF(AZ35=CONFIGURAÇÃO!$B$19,0,IF(BA35=1,BB35,0)))</f>
        <v>0</v>
      </c>
      <c r="BG35" s="78">
        <f>IF(AZ35=CONFIGURAÇÃO!$B$18,'BANCO DADOS '!BB35,IF(AZ35=CONFIGURAÇÃO!$B$19,'BANCO DADOS '!BB35,0))</f>
        <v>0</v>
      </c>
      <c r="BH35" s="79">
        <f t="shared" si="18"/>
        <v>167.39999999999998</v>
      </c>
      <c r="BI35" s="62"/>
      <c r="BJ35" s="76">
        <v>45191</v>
      </c>
      <c r="BK35" s="77">
        <f t="shared" si="19"/>
        <v>6</v>
      </c>
      <c r="BL35" s="25">
        <v>12</v>
      </c>
      <c r="BM35" s="78">
        <f>IF(BJ35=CONFIGURAÇÃO!$B$18,0,IF(BJ35=CONFIGURAÇÃO!$B$19,0,IF($BK35=1,0,IF($BK35=7,0,IF($BL35&gt;8,8,$BL35)))))</f>
        <v>8</v>
      </c>
      <c r="BN35" s="78">
        <f>IF(BJ35=CONFIGURAÇÃO!$B$18,0,IF(BJ35=CONFIGURAÇÃO!$B$19,0,IF($BK35=1,0,IF($BK35=7,0,IF($BL35&gt;8,$BL35-$BM35,0)))))</f>
        <v>4</v>
      </c>
      <c r="BO35" s="78">
        <f>IF(BJ35=CONFIGURAÇÃO!$B$18,0,IF(BJ35=CONFIGURAÇÃO!$B$19,0,IF(BK35=7,BL35,0)))</f>
        <v>0</v>
      </c>
      <c r="BP35" s="78">
        <f>IF(BJ35=CONFIGURAÇÃO!$B$18,0,IF(BJ35=CONFIGURAÇÃO!$B$19,0,IF(BK35=1,BL35,0)))</f>
        <v>0</v>
      </c>
      <c r="BQ35" s="78">
        <f>IF(BJ35=CONFIGURAÇÃO!$B$18,'BANCO DADOS '!BL35,IF(BJ35=CONFIGURAÇÃO!$B$19,'BANCO DADOS '!BL35,0))</f>
        <v>0</v>
      </c>
      <c r="BR35" s="79">
        <f t="shared" si="20"/>
        <v>353.6</v>
      </c>
      <c r="BS35" s="62"/>
      <c r="BT35" s="76">
        <v>45191</v>
      </c>
      <c r="BU35" s="77">
        <f t="shared" si="21"/>
        <v>6</v>
      </c>
      <c r="BV35" s="25">
        <v>0</v>
      </c>
      <c r="BW35" s="78">
        <f>IF(BT35=CONFIGURAÇÃO!$B$18,0,IF(BT35=CONFIGURAÇÃO!$BV$19,0,IF($BU35=1,0,IF($BU35=7,0,IF($BV35&gt;8,8,$BV35)))))</f>
        <v>0</v>
      </c>
      <c r="BX35" s="78">
        <f>IF(BT35=CONFIGURAÇÃO!$B$18,0,IF(BT35=CONFIGURAÇÃO!$B$19,0,IF($BU35=1,0,IF($BU35=7,0,IF($BV35&gt;8,$BV35-$BM35,0)))))</f>
        <v>0</v>
      </c>
      <c r="BY35" s="78">
        <f>IF(BT35=CONFIGURAÇÃO!$B$18,0,IF(BT35=CONFIGURAÇÃO!$B$19,0,IF(BU35=7,BV35,0)))</f>
        <v>0</v>
      </c>
      <c r="BZ35" s="78">
        <f>IF(BT35=CONFIGURAÇÃO!$B$18,0,IF(BT35=CONFIGURAÇÃO!$B$19,0,IF(BU35=1,BV35,0)))</f>
        <v>0</v>
      </c>
      <c r="CA35" s="78">
        <f>IF(BT35=CONFIGURAÇÃO!$B$18,'BANCO DADOS '!BV35,IF(BT35=CONFIGURAÇÃO!$B$19,'BANCO DADOS '!BV35,0))</f>
        <v>0</v>
      </c>
      <c r="CB35" s="79">
        <f t="shared" si="7"/>
        <v>0</v>
      </c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  <c r="GM35" s="75"/>
      <c r="GN35" s="75"/>
      <c r="GO35" s="75"/>
      <c r="GP35" s="75"/>
      <c r="GQ35" s="75"/>
      <c r="GR35" s="75"/>
      <c r="GS35" s="75"/>
      <c r="GT35" s="75"/>
      <c r="GU35" s="75"/>
      <c r="GV35" s="75"/>
      <c r="GW35" s="75"/>
      <c r="GX35" s="75"/>
      <c r="GY35" s="75"/>
      <c r="GZ35" s="75"/>
      <c r="HA35" s="75"/>
      <c r="HB35" s="75"/>
      <c r="HC35" s="75"/>
      <c r="HD35" s="75"/>
      <c r="HE35" s="75"/>
      <c r="HF35" s="75"/>
      <c r="HG35" s="75"/>
      <c r="HH35" s="75"/>
      <c r="HI35" s="75"/>
      <c r="HJ35" s="75"/>
      <c r="HK35" s="75"/>
      <c r="HL35" s="75"/>
      <c r="HM35" s="75"/>
      <c r="HN35" s="75"/>
      <c r="HO35" s="75"/>
      <c r="HP35" s="75"/>
      <c r="HQ35" s="75"/>
      <c r="HR35" s="75"/>
      <c r="HS35" s="75"/>
      <c r="HT35" s="75"/>
      <c r="HU35" s="75"/>
      <c r="HV35" s="75"/>
      <c r="HW35" s="75"/>
      <c r="HX35" s="75"/>
      <c r="HY35" s="75"/>
      <c r="HZ35" s="75"/>
      <c r="IA35" s="75"/>
      <c r="IB35" s="75"/>
      <c r="IC35" s="75"/>
      <c r="ID35" s="75"/>
      <c r="IE35" s="75"/>
      <c r="IF35" s="75"/>
      <c r="IG35" s="75"/>
      <c r="IH35" s="75"/>
      <c r="II35" s="75"/>
      <c r="IJ35" s="75"/>
      <c r="IK35" s="75"/>
      <c r="IL35" s="75"/>
      <c r="IM35" s="75"/>
      <c r="IN35" s="75"/>
      <c r="IO35" s="75"/>
      <c r="IP35" s="75"/>
      <c r="IQ35" s="75"/>
      <c r="IR35" s="75"/>
      <c r="IS35" s="75"/>
      <c r="IT35" s="75"/>
      <c r="IU35" s="75"/>
      <c r="IV35" s="75"/>
      <c r="IW35" s="75"/>
      <c r="IX35" s="75"/>
      <c r="IY35" s="75"/>
      <c r="IZ35" s="75"/>
      <c r="JA35" s="75"/>
      <c r="JB35" s="75"/>
      <c r="JC35" s="75"/>
      <c r="JD35" s="75"/>
      <c r="JE35" s="75"/>
      <c r="JF35" s="75"/>
      <c r="JG35" s="75"/>
      <c r="JH35" s="75"/>
      <c r="JI35" s="75"/>
      <c r="JJ35" s="75"/>
      <c r="JK35" s="75"/>
      <c r="JL35" s="75"/>
      <c r="JM35" s="75"/>
      <c r="JN35" s="75"/>
      <c r="JO35" s="75"/>
      <c r="JP35" s="75"/>
      <c r="JQ35" s="75"/>
      <c r="JR35" s="75"/>
      <c r="JS35" s="75"/>
      <c r="JT35" s="75"/>
      <c r="JU35" s="75"/>
      <c r="JV35" s="75"/>
      <c r="JW35" s="75"/>
      <c r="JX35" s="75"/>
      <c r="JY35" s="75"/>
      <c r="JZ35" s="75"/>
      <c r="KA35" s="75"/>
      <c r="KB35" s="75"/>
      <c r="KC35" s="75"/>
      <c r="KD35" s="75"/>
      <c r="KE35" s="75"/>
      <c r="KF35" s="75"/>
      <c r="KG35" s="75"/>
      <c r="KH35" s="75"/>
      <c r="KI35" s="75"/>
      <c r="KJ35" s="75"/>
      <c r="KK35" s="75"/>
      <c r="KL35" s="75"/>
      <c r="KM35" s="75"/>
      <c r="KN35" s="75"/>
      <c r="KO35" s="75"/>
      <c r="KP35" s="75"/>
      <c r="KQ35" s="75"/>
      <c r="KR35" s="75"/>
      <c r="KS35" s="75"/>
      <c r="KT35" s="75"/>
      <c r="KU35" s="75"/>
      <c r="KV35" s="75"/>
      <c r="KW35" s="75"/>
      <c r="KX35" s="75"/>
      <c r="KY35" s="75"/>
      <c r="KZ35" s="75"/>
      <c r="LA35" s="75"/>
      <c r="LB35" s="75"/>
      <c r="LC35" s="75"/>
      <c r="LD35" s="75"/>
      <c r="LE35" s="75"/>
      <c r="LF35" s="75"/>
      <c r="LG35" s="75"/>
      <c r="LH35" s="75"/>
      <c r="LI35" s="75"/>
      <c r="LJ35" s="75"/>
      <c r="LK35" s="75"/>
      <c r="LL35" s="75"/>
      <c r="LM35" s="75"/>
      <c r="LN35" s="75"/>
      <c r="LO35" s="75"/>
      <c r="LP35" s="75"/>
      <c r="LQ35" s="75"/>
      <c r="LR35" s="75"/>
      <c r="LS35" s="75"/>
      <c r="LT35" s="75"/>
      <c r="LU35" s="75"/>
      <c r="LV35" s="75"/>
      <c r="LW35" s="75"/>
      <c r="LX35" s="75"/>
      <c r="LY35" s="75"/>
      <c r="LZ35" s="75"/>
      <c r="MA35" s="75"/>
      <c r="MB35" s="75"/>
      <c r="MC35" s="75"/>
      <c r="MD35" s="75"/>
      <c r="ME35" s="75"/>
      <c r="MF35" s="75"/>
      <c r="MG35" s="75"/>
      <c r="MH35" s="75"/>
      <c r="MI35" s="75"/>
      <c r="MJ35" s="75"/>
      <c r="MK35" s="75"/>
      <c r="ML35" s="75"/>
      <c r="MM35" s="75"/>
      <c r="MN35" s="75"/>
      <c r="MO35" s="75"/>
      <c r="MP35" s="75"/>
      <c r="MQ35" s="75"/>
      <c r="MR35" s="75"/>
      <c r="MS35" s="75"/>
      <c r="MT35" s="75"/>
      <c r="MU35" s="75"/>
      <c r="MV35" s="75"/>
      <c r="MW35" s="75"/>
      <c r="MX35" s="75"/>
      <c r="MY35" s="75"/>
      <c r="MZ35" s="75"/>
      <c r="NA35" s="75"/>
      <c r="NB35" s="75"/>
      <c r="NC35" s="75"/>
      <c r="ND35" s="75"/>
      <c r="NE35" s="75"/>
      <c r="NF35" s="75"/>
      <c r="NG35" s="75"/>
      <c r="NH35" s="75"/>
      <c r="NI35" s="75"/>
      <c r="NJ35" s="75"/>
      <c r="NK35" s="75"/>
      <c r="NL35" s="75"/>
      <c r="NM35" s="75"/>
      <c r="NN35" s="75"/>
      <c r="NO35" s="75"/>
      <c r="NP35" s="75"/>
      <c r="NQ35" s="75"/>
      <c r="NR35" s="75"/>
      <c r="NS35" s="75"/>
      <c r="NT35" s="75"/>
      <c r="NU35" s="75"/>
      <c r="NV35" s="75"/>
      <c r="NW35" s="75"/>
      <c r="NX35" s="75"/>
      <c r="NY35" s="75"/>
      <c r="NZ35" s="75"/>
      <c r="OA35" s="75"/>
      <c r="OB35" s="75"/>
      <c r="OC35" s="75"/>
      <c r="OD35" s="75"/>
      <c r="OE35" s="75"/>
      <c r="OF35" s="75"/>
      <c r="OG35" s="75"/>
      <c r="OH35" s="75"/>
      <c r="OI35" s="75"/>
      <c r="OJ35" s="75"/>
      <c r="OK35" s="75"/>
      <c r="OL35" s="75"/>
      <c r="OM35" s="75"/>
      <c r="ON35" s="75"/>
      <c r="OO35" s="75"/>
      <c r="OP35" s="75"/>
      <c r="OQ35" s="75"/>
      <c r="OR35" s="75"/>
      <c r="OS35" s="75"/>
      <c r="OT35" s="75"/>
      <c r="OU35" s="75"/>
      <c r="OV35" s="75"/>
      <c r="OW35" s="75"/>
      <c r="OX35" s="75"/>
      <c r="OY35" s="75"/>
      <c r="OZ35" s="75"/>
      <c r="PA35" s="75"/>
      <c r="PB35" s="75"/>
      <c r="PC35" s="75"/>
      <c r="PD35" s="75"/>
      <c r="PE35" s="75"/>
      <c r="PF35" s="75"/>
      <c r="PG35" s="75"/>
      <c r="PH35" s="75"/>
      <c r="PI35" s="75"/>
      <c r="PJ35" s="75"/>
      <c r="PK35" s="75"/>
      <c r="PL35" s="75"/>
      <c r="PM35" s="75"/>
      <c r="PN35" s="75"/>
      <c r="PO35" s="75"/>
      <c r="PP35" s="75"/>
      <c r="PQ35" s="75"/>
      <c r="PR35" s="75"/>
      <c r="PS35" s="75"/>
      <c r="PT35" s="75"/>
      <c r="PU35" s="75"/>
      <c r="PV35" s="75"/>
      <c r="PW35" s="75"/>
      <c r="PX35" s="75"/>
      <c r="PY35" s="75"/>
      <c r="PZ35" s="75"/>
      <c r="QA35" s="75"/>
      <c r="QB35" s="75"/>
      <c r="QC35" s="75"/>
      <c r="QD35" s="75"/>
      <c r="QE35" s="75"/>
      <c r="QF35" s="75"/>
      <c r="QG35" s="75"/>
      <c r="QH35" s="75"/>
      <c r="QI35" s="75"/>
      <c r="QJ35" s="75"/>
      <c r="QK35" s="75"/>
      <c r="QL35" s="75"/>
      <c r="QM35" s="75"/>
      <c r="QN35" s="75"/>
      <c r="QO35" s="75"/>
      <c r="QP35" s="75"/>
      <c r="QQ35" s="75"/>
      <c r="QR35" s="75"/>
      <c r="QS35" s="75"/>
      <c r="QT35" s="75"/>
      <c r="QU35" s="75"/>
      <c r="QV35" s="75"/>
      <c r="QW35" s="75"/>
      <c r="QX35" s="75"/>
      <c r="QY35" s="75"/>
      <c r="QZ35" s="75"/>
      <c r="RA35" s="75"/>
      <c r="RB35" s="75"/>
      <c r="RC35" s="75"/>
      <c r="RD35" s="75"/>
      <c r="RE35" s="75"/>
      <c r="RF35" s="75"/>
      <c r="RG35" s="75"/>
      <c r="RH35" s="75"/>
      <c r="RI35" s="75"/>
      <c r="RJ35" s="75"/>
      <c r="RK35" s="75"/>
      <c r="RL35" s="75"/>
      <c r="RM35" s="75"/>
      <c r="RN35" s="75"/>
      <c r="RO35" s="75"/>
      <c r="RP35" s="75"/>
      <c r="RQ35" s="75"/>
      <c r="RR35" s="75"/>
      <c r="RS35" s="75"/>
      <c r="RT35" s="75"/>
      <c r="RU35" s="75"/>
      <c r="RV35" s="75"/>
      <c r="RW35" s="75"/>
      <c r="RX35" s="75"/>
      <c r="RY35" s="75"/>
      <c r="RZ35" s="75"/>
      <c r="SA35" s="75"/>
      <c r="SB35" s="75"/>
      <c r="SC35" s="75"/>
      <c r="SD35" s="75"/>
      <c r="SE35" s="75"/>
      <c r="SF35" s="75"/>
      <c r="SG35" s="75"/>
      <c r="SH35" s="75"/>
      <c r="SI35" s="75"/>
      <c r="SJ35" s="75"/>
      <c r="SK35" s="75"/>
      <c r="SL35" s="75"/>
      <c r="SM35" s="75"/>
      <c r="SN35" s="75"/>
      <c r="SO35" s="75"/>
      <c r="SP35" s="75"/>
      <c r="SQ35" s="75"/>
      <c r="SR35" s="75"/>
      <c r="SS35" s="75"/>
      <c r="ST35" s="75"/>
      <c r="SU35" s="75"/>
      <c r="SV35" s="75"/>
      <c r="SW35" s="75"/>
      <c r="SX35" s="75"/>
      <c r="SY35" s="75"/>
      <c r="SZ35" s="75"/>
      <c r="TA35" s="75"/>
      <c r="TB35" s="75"/>
      <c r="TC35" s="75"/>
      <c r="TD35" s="75"/>
      <c r="TE35" s="75"/>
      <c r="TF35" s="75"/>
      <c r="TG35" s="75"/>
      <c r="TH35" s="75"/>
      <c r="TI35" s="75"/>
      <c r="TJ35" s="75"/>
      <c r="TK35" s="75"/>
      <c r="TL35" s="75"/>
      <c r="TM35" s="75"/>
      <c r="TN35" s="75"/>
      <c r="TO35" s="75"/>
      <c r="TP35" s="75"/>
      <c r="TQ35" s="75"/>
      <c r="TR35" s="75"/>
      <c r="TS35" s="75"/>
      <c r="TT35" s="75"/>
      <c r="TU35" s="75"/>
      <c r="TV35" s="75"/>
      <c r="TW35" s="75"/>
      <c r="TX35" s="75"/>
      <c r="TY35" s="75"/>
      <c r="TZ35" s="75"/>
      <c r="UA35" s="75"/>
      <c r="UB35" s="75"/>
      <c r="UC35" s="75"/>
      <c r="UD35" s="75"/>
      <c r="UE35" s="75"/>
      <c r="UF35" s="75"/>
      <c r="UG35" s="75"/>
      <c r="UH35" s="75"/>
      <c r="UI35" s="75"/>
      <c r="UJ35" s="75"/>
      <c r="UK35" s="75"/>
      <c r="UL35" s="75"/>
      <c r="UM35" s="75"/>
      <c r="UN35" s="75"/>
      <c r="UO35" s="75"/>
      <c r="UP35" s="75"/>
      <c r="UQ35" s="75"/>
      <c r="UR35" s="75"/>
      <c r="US35" s="75"/>
      <c r="UT35" s="75"/>
      <c r="UU35" s="75"/>
      <c r="UV35" s="75"/>
      <c r="UW35" s="75"/>
      <c r="UX35" s="75"/>
      <c r="UY35" s="75"/>
      <c r="UZ35" s="75"/>
      <c r="VA35" s="75"/>
      <c r="VB35" s="75"/>
      <c r="VC35" s="75"/>
      <c r="VD35" s="75"/>
      <c r="VE35" s="75"/>
      <c r="VF35" s="75"/>
      <c r="VG35" s="75"/>
      <c r="VH35" s="75"/>
      <c r="VI35" s="75"/>
      <c r="VJ35" s="75"/>
      <c r="VK35" s="75"/>
      <c r="VL35" s="75"/>
      <c r="VM35" s="75"/>
      <c r="VN35" s="75"/>
      <c r="VO35" s="75"/>
      <c r="VP35" s="75"/>
      <c r="VQ35" s="75"/>
      <c r="VR35" s="75"/>
      <c r="VS35" s="75"/>
      <c r="VT35" s="75"/>
      <c r="VU35" s="75"/>
      <c r="VV35" s="75"/>
      <c r="VW35" s="75"/>
      <c r="VX35" s="75"/>
      <c r="VY35" s="75"/>
      <c r="VZ35" s="75"/>
      <c r="WA35" s="75"/>
      <c r="WB35" s="75"/>
      <c r="WC35" s="75"/>
      <c r="WD35" s="75"/>
      <c r="WE35" s="75"/>
      <c r="WF35" s="75"/>
      <c r="WG35" s="75"/>
      <c r="WH35" s="75"/>
      <c r="WI35" s="75"/>
      <c r="WJ35" s="75"/>
      <c r="WK35" s="75"/>
      <c r="WL35" s="75"/>
      <c r="WM35" s="75"/>
      <c r="WN35" s="75"/>
      <c r="WO35" s="75"/>
      <c r="WP35" s="75"/>
      <c r="WQ35" s="75"/>
      <c r="WR35" s="75"/>
      <c r="WS35" s="75"/>
      <c r="WT35" s="75"/>
      <c r="WU35" s="75"/>
      <c r="WV35" s="75"/>
      <c r="WW35" s="75"/>
      <c r="WX35" s="75"/>
      <c r="WY35" s="75"/>
      <c r="WZ35" s="75"/>
      <c r="XA35" s="75"/>
      <c r="XB35" s="75"/>
      <c r="XC35" s="75"/>
      <c r="XD35" s="75"/>
      <c r="XE35" s="75"/>
      <c r="XF35" s="75"/>
      <c r="XG35" s="75"/>
      <c r="XH35" s="75"/>
      <c r="XI35" s="75"/>
      <c r="XJ35" s="75"/>
      <c r="XK35" s="75"/>
      <c r="XL35" s="75"/>
      <c r="XM35" s="75"/>
      <c r="XN35" s="75"/>
      <c r="XO35" s="75"/>
      <c r="XP35" s="75"/>
      <c r="XQ35" s="75"/>
      <c r="XR35" s="75"/>
      <c r="XS35" s="75"/>
      <c r="XT35" s="75"/>
      <c r="XU35" s="75"/>
      <c r="XV35" s="75"/>
      <c r="XW35" s="75"/>
      <c r="XX35" s="75"/>
      <c r="XY35" s="75"/>
      <c r="XZ35" s="75"/>
      <c r="YA35" s="75"/>
      <c r="YB35" s="75"/>
      <c r="YC35" s="75"/>
      <c r="YD35" s="75"/>
      <c r="YE35" s="75"/>
      <c r="YF35" s="75"/>
      <c r="YG35" s="75"/>
      <c r="YH35" s="75"/>
      <c r="YI35" s="75"/>
      <c r="YJ35" s="75"/>
      <c r="YK35" s="75"/>
      <c r="YL35" s="75"/>
      <c r="YM35" s="75"/>
      <c r="YN35" s="75"/>
      <c r="YO35" s="75"/>
      <c r="YP35" s="75"/>
      <c r="YQ35" s="75"/>
      <c r="YR35" s="75"/>
      <c r="YS35" s="75"/>
      <c r="YT35" s="75"/>
      <c r="YU35" s="75"/>
      <c r="YV35" s="75"/>
      <c r="YW35" s="75"/>
      <c r="YX35" s="75"/>
      <c r="YY35" s="75"/>
      <c r="YZ35" s="75"/>
      <c r="ZA35" s="75"/>
      <c r="ZB35" s="75"/>
      <c r="ZC35" s="75"/>
      <c r="ZD35" s="75"/>
      <c r="ZE35" s="75"/>
      <c r="ZF35" s="75"/>
      <c r="ZG35" s="75"/>
      <c r="ZH35" s="75"/>
      <c r="ZI35" s="75"/>
      <c r="ZJ35" s="75"/>
      <c r="ZK35" s="75"/>
      <c r="ZL35" s="75"/>
      <c r="ZM35" s="75"/>
      <c r="ZN35" s="75"/>
      <c r="ZO35" s="75"/>
      <c r="ZP35" s="75"/>
      <c r="ZQ35" s="75"/>
      <c r="ZR35" s="75"/>
      <c r="ZS35" s="75"/>
      <c r="ZT35" s="75"/>
      <c r="ZU35" s="75"/>
      <c r="ZV35" s="75"/>
      <c r="ZW35" s="75"/>
      <c r="ZX35" s="75"/>
      <c r="ZY35" s="75"/>
      <c r="ZZ35" s="75"/>
      <c r="AAA35" s="75"/>
      <c r="AAB35" s="75"/>
      <c r="AAC35" s="75"/>
      <c r="AAD35" s="75"/>
      <c r="AAE35" s="75"/>
      <c r="AAF35" s="75"/>
      <c r="AAG35" s="75"/>
      <c r="AAH35" s="75"/>
      <c r="AAI35" s="75"/>
      <c r="AAJ35" s="75"/>
      <c r="AAK35" s="75"/>
      <c r="AAL35" s="75"/>
      <c r="AAM35" s="75"/>
      <c r="AAN35" s="75"/>
      <c r="AAO35" s="75"/>
      <c r="AAP35" s="75"/>
      <c r="AAQ35" s="75"/>
      <c r="AAR35" s="75"/>
      <c r="AAS35" s="75"/>
      <c r="AAT35" s="75"/>
      <c r="AAU35" s="75"/>
      <c r="AAV35" s="75"/>
      <c r="AAW35" s="75"/>
      <c r="AAX35" s="75"/>
      <c r="AAY35" s="75"/>
      <c r="AAZ35" s="75"/>
      <c r="ABA35" s="75"/>
      <c r="ABB35" s="75"/>
      <c r="ABC35" s="75"/>
      <c r="ABD35" s="75"/>
      <c r="ABE35" s="75"/>
      <c r="ABF35" s="75"/>
      <c r="ABG35" s="75"/>
      <c r="ABH35" s="75"/>
      <c r="ABI35" s="75"/>
      <c r="ABJ35" s="75"/>
      <c r="ABK35" s="75"/>
      <c r="ABL35" s="75"/>
      <c r="ABM35" s="75"/>
      <c r="ABN35" s="75"/>
      <c r="ABO35" s="75"/>
      <c r="ABP35" s="75"/>
      <c r="ABQ35" s="75"/>
      <c r="ABR35" s="75"/>
      <c r="ABS35" s="75"/>
      <c r="ABT35" s="75"/>
      <c r="ABU35" s="75"/>
      <c r="ABV35" s="75"/>
      <c r="ABW35" s="75"/>
      <c r="ABX35" s="75"/>
      <c r="ABY35" s="75"/>
      <c r="ABZ35" s="75"/>
      <c r="ACA35" s="75"/>
      <c r="ACB35" s="75"/>
      <c r="ACC35" s="75"/>
      <c r="ACD35" s="75"/>
      <c r="ACE35" s="75"/>
      <c r="ACF35" s="75"/>
      <c r="ACG35" s="75"/>
      <c r="ACH35" s="75"/>
      <c r="ACI35" s="75"/>
      <c r="ACJ35" s="75"/>
      <c r="ACK35" s="75"/>
      <c r="ACL35" s="75"/>
      <c r="ACM35" s="75"/>
      <c r="ACN35" s="75"/>
      <c r="ACO35" s="75"/>
      <c r="ACP35" s="75"/>
      <c r="ACQ35" s="75"/>
      <c r="ACR35" s="75"/>
      <c r="ACS35" s="75"/>
      <c r="ACT35" s="75"/>
      <c r="ACU35" s="75"/>
      <c r="ACV35" s="75"/>
      <c r="ACW35" s="75"/>
      <c r="ACX35" s="75"/>
      <c r="ACY35" s="75"/>
      <c r="ACZ35" s="75"/>
      <c r="ADA35" s="75"/>
      <c r="ADB35" s="75"/>
      <c r="ADC35" s="75"/>
      <c r="ADD35" s="75"/>
      <c r="ADE35" s="75"/>
      <c r="ADF35" s="75"/>
      <c r="ADG35" s="75"/>
      <c r="ADH35" s="75"/>
      <c r="ADI35" s="75"/>
      <c r="ADJ35" s="75"/>
      <c r="ADK35" s="75"/>
      <c r="ADL35" s="75"/>
      <c r="ADM35" s="75"/>
      <c r="ADN35" s="75"/>
      <c r="ADO35" s="75"/>
      <c r="ADP35" s="75"/>
      <c r="ADQ35" s="75"/>
      <c r="ADR35" s="75"/>
      <c r="ADS35" s="75"/>
      <c r="ADT35" s="75"/>
      <c r="ADU35" s="75"/>
      <c r="ADV35" s="75"/>
      <c r="ADW35" s="75"/>
      <c r="ADX35" s="75"/>
      <c r="ADY35" s="75"/>
      <c r="ADZ35" s="75"/>
      <c r="AEA35" s="75"/>
      <c r="AEB35" s="75"/>
      <c r="AEC35" s="75"/>
      <c r="AED35" s="75"/>
      <c r="AEE35" s="75"/>
      <c r="AEF35" s="75"/>
      <c r="AEG35" s="75"/>
      <c r="AEH35" s="75"/>
      <c r="AEI35" s="75"/>
      <c r="AEJ35" s="75"/>
      <c r="AEK35" s="75"/>
      <c r="AEL35" s="75"/>
      <c r="AEM35" s="75"/>
      <c r="AEN35" s="75"/>
      <c r="AEO35" s="75"/>
      <c r="AEP35" s="75"/>
      <c r="AEQ35" s="75"/>
      <c r="AER35" s="75"/>
      <c r="AES35" s="75"/>
      <c r="AET35" s="75"/>
      <c r="AEU35" s="75"/>
      <c r="AEV35" s="75"/>
      <c r="AEW35" s="75"/>
      <c r="AEX35" s="75"/>
      <c r="AEY35" s="75"/>
      <c r="AEZ35" s="75"/>
      <c r="AFA35" s="75"/>
      <c r="AFB35" s="75"/>
      <c r="AFC35" s="75"/>
      <c r="AFD35" s="75"/>
      <c r="AFE35" s="75"/>
      <c r="AFF35" s="75"/>
      <c r="AFG35" s="75"/>
      <c r="AFH35" s="75"/>
      <c r="AFI35" s="75"/>
      <c r="AFJ35" s="75"/>
      <c r="AFK35" s="75"/>
      <c r="AFL35" s="75"/>
      <c r="AFM35" s="75"/>
      <c r="AFN35" s="75"/>
      <c r="AFO35" s="75"/>
      <c r="AFP35" s="75"/>
      <c r="AFQ35" s="75"/>
      <c r="AFR35" s="75"/>
      <c r="AFS35" s="75"/>
      <c r="AFT35" s="75"/>
      <c r="AFU35" s="75"/>
      <c r="AFV35" s="75"/>
      <c r="AFW35" s="75"/>
      <c r="AFX35" s="75"/>
      <c r="AFY35" s="75"/>
      <c r="AFZ35" s="75"/>
      <c r="AGA35" s="75"/>
      <c r="AGB35" s="75"/>
      <c r="AGC35" s="75"/>
      <c r="AGD35" s="75"/>
      <c r="AGE35" s="75"/>
      <c r="AGF35" s="75"/>
      <c r="AGG35" s="75"/>
      <c r="AGH35" s="75"/>
      <c r="AGI35" s="75"/>
      <c r="AGJ35" s="75"/>
      <c r="AGK35" s="75"/>
      <c r="AGL35" s="75"/>
      <c r="AGM35" s="75"/>
      <c r="AGN35" s="75"/>
      <c r="AGO35" s="75"/>
      <c r="AGP35" s="75"/>
      <c r="AGQ35" s="75"/>
      <c r="AGR35" s="75"/>
      <c r="AGS35" s="75"/>
      <c r="AGT35" s="75"/>
      <c r="AGU35" s="75"/>
      <c r="AGV35" s="75"/>
      <c r="AGW35" s="75"/>
      <c r="AGX35" s="75"/>
      <c r="AGY35" s="75"/>
      <c r="AGZ35" s="75"/>
      <c r="AHA35" s="75"/>
      <c r="AHB35" s="75"/>
      <c r="AHC35" s="75"/>
      <c r="AHD35" s="75"/>
      <c r="AHE35" s="75"/>
      <c r="AHF35" s="75"/>
      <c r="AHG35" s="75"/>
      <c r="AHH35" s="75"/>
      <c r="AHI35" s="75"/>
      <c r="AHJ35" s="75"/>
      <c r="AHK35" s="75"/>
      <c r="AHL35" s="75"/>
      <c r="AHM35" s="75"/>
      <c r="AHN35" s="75"/>
      <c r="AHO35" s="75"/>
      <c r="AHP35" s="75"/>
      <c r="AHQ35" s="75"/>
      <c r="AHR35" s="75"/>
      <c r="AHS35" s="75"/>
      <c r="AHT35" s="75"/>
      <c r="AHU35" s="75"/>
      <c r="AHV35" s="75"/>
      <c r="AHW35" s="75"/>
      <c r="AHX35" s="75"/>
      <c r="AHY35" s="75"/>
      <c r="AHZ35" s="75"/>
      <c r="AIA35" s="75"/>
      <c r="AIB35" s="75"/>
      <c r="AIC35" s="75"/>
      <c r="AID35" s="75"/>
      <c r="AIE35" s="75"/>
      <c r="AIF35" s="75"/>
      <c r="AIG35" s="75"/>
      <c r="AIH35" s="75"/>
      <c r="AII35" s="75"/>
      <c r="AIJ35" s="75"/>
      <c r="AIK35" s="75"/>
      <c r="AIL35" s="75"/>
      <c r="AIM35" s="75"/>
      <c r="AIN35" s="75"/>
      <c r="AIO35" s="75"/>
      <c r="AIP35" s="75"/>
      <c r="AIQ35" s="75"/>
      <c r="AIR35" s="75"/>
      <c r="AIS35" s="75"/>
      <c r="AIT35" s="75"/>
      <c r="AIU35" s="75"/>
      <c r="AIV35" s="75"/>
      <c r="AIW35" s="75"/>
      <c r="AIX35" s="75"/>
      <c r="AIY35" s="75"/>
      <c r="AIZ35" s="75"/>
      <c r="AJA35" s="75"/>
      <c r="AJB35" s="75"/>
      <c r="AJC35" s="75"/>
      <c r="AJD35" s="75"/>
      <c r="AJE35" s="75"/>
      <c r="AJF35" s="75"/>
      <c r="AJG35" s="75"/>
      <c r="AJH35" s="75"/>
      <c r="AJI35" s="75"/>
      <c r="AJJ35" s="75"/>
      <c r="AJK35" s="75"/>
      <c r="AJL35" s="75"/>
      <c r="AJM35" s="75"/>
      <c r="AJN35" s="75"/>
      <c r="AJO35" s="75"/>
      <c r="AJP35" s="75"/>
      <c r="AJQ35" s="75"/>
      <c r="AJR35" s="75"/>
      <c r="AJS35" s="75"/>
      <c r="AJT35" s="75"/>
      <c r="AJU35" s="75"/>
      <c r="AJV35" s="75"/>
      <c r="AJW35" s="75"/>
      <c r="AJX35" s="75"/>
      <c r="AJY35" s="75"/>
      <c r="AJZ35" s="75"/>
      <c r="AKA35" s="75"/>
      <c r="AKB35" s="75"/>
      <c r="AKC35" s="75"/>
      <c r="AKD35" s="75"/>
      <c r="AKE35" s="75"/>
      <c r="AKF35" s="75"/>
      <c r="AKG35" s="75"/>
      <c r="AKH35" s="75"/>
      <c r="AKI35" s="75"/>
      <c r="AKJ35" s="75"/>
      <c r="AKK35" s="75"/>
      <c r="AKL35" s="75"/>
      <c r="AKM35" s="75"/>
      <c r="AKN35" s="75"/>
      <c r="AKO35" s="75"/>
      <c r="AKP35" s="75"/>
      <c r="AKQ35" s="75"/>
      <c r="AKR35" s="75"/>
      <c r="AKS35" s="75"/>
      <c r="AKT35" s="75"/>
      <c r="AKU35" s="75"/>
      <c r="AKV35" s="75"/>
      <c r="AKW35" s="75"/>
      <c r="AKX35" s="75"/>
      <c r="AKY35" s="75"/>
      <c r="AKZ35" s="75"/>
      <c r="ALA35" s="75"/>
      <c r="ALB35" s="75"/>
      <c r="ALC35" s="75"/>
      <c r="ALD35" s="75"/>
      <c r="ALE35" s="75"/>
      <c r="ALF35" s="75"/>
      <c r="ALG35" s="75"/>
      <c r="ALH35" s="75"/>
      <c r="ALI35" s="75"/>
      <c r="ALJ35" s="75"/>
      <c r="ALK35" s="75"/>
      <c r="ALL35" s="75"/>
      <c r="ALM35" s="75"/>
      <c r="ALN35" s="75"/>
      <c r="ALO35" s="75"/>
      <c r="ALP35" s="75"/>
      <c r="ALQ35" s="75"/>
      <c r="ALR35" s="75"/>
      <c r="ALS35" s="75"/>
      <c r="ALT35" s="75"/>
      <c r="ALU35" s="75"/>
      <c r="ALV35" s="75"/>
      <c r="ALW35" s="75"/>
      <c r="ALX35" s="75"/>
      <c r="ALY35" s="75"/>
      <c r="ALZ35" s="75"/>
      <c r="AMA35" s="75"/>
      <c r="AMB35" s="75"/>
      <c r="AMC35" s="75"/>
      <c r="AMD35" s="75"/>
      <c r="AME35" s="75"/>
      <c r="AMF35" s="75"/>
      <c r="AMG35" s="75"/>
      <c r="AMH35" s="75"/>
      <c r="AMI35" s="75"/>
      <c r="AMJ35" s="75"/>
      <c r="AMK35" s="75"/>
      <c r="AML35" s="75"/>
      <c r="AMM35" s="75"/>
      <c r="AMN35" s="75"/>
      <c r="AMO35" s="75"/>
      <c r="AMP35" s="75"/>
      <c r="AMQ35" s="75"/>
      <c r="AMR35" s="75"/>
      <c r="AMS35" s="75"/>
      <c r="AMT35" s="75"/>
      <c r="AMU35" s="75"/>
      <c r="AMV35" s="75"/>
      <c r="AMW35" s="75"/>
      <c r="AMX35" s="75"/>
      <c r="AMY35" s="75"/>
      <c r="AMZ35" s="75"/>
      <c r="ANA35" s="75"/>
      <c r="ANB35" s="75"/>
      <c r="ANC35" s="75"/>
      <c r="AND35" s="75"/>
      <c r="ANE35" s="75"/>
      <c r="ANF35" s="75"/>
      <c r="ANG35" s="75"/>
      <c r="ANH35" s="75"/>
      <c r="ANI35" s="75"/>
      <c r="ANJ35" s="75"/>
      <c r="ANK35" s="75"/>
      <c r="ANL35" s="75"/>
      <c r="ANM35" s="75"/>
      <c r="ANN35" s="75"/>
      <c r="ANO35" s="75"/>
      <c r="ANP35" s="75"/>
      <c r="ANQ35" s="75"/>
      <c r="ANR35" s="75"/>
      <c r="ANS35" s="75"/>
      <c r="ANT35" s="75"/>
      <c r="ANU35" s="75"/>
      <c r="ANV35" s="75"/>
      <c r="ANW35" s="75"/>
      <c r="ANX35" s="75"/>
      <c r="ANY35" s="75"/>
      <c r="ANZ35" s="75"/>
      <c r="AOA35" s="75"/>
      <c r="AOB35" s="75"/>
      <c r="AOC35" s="75"/>
      <c r="AOD35" s="75"/>
      <c r="AOE35" s="75"/>
      <c r="AOF35" s="75"/>
      <c r="AOG35" s="75"/>
      <c r="AOH35" s="75"/>
      <c r="AOI35" s="75"/>
      <c r="AOJ35" s="75"/>
      <c r="AOK35" s="75"/>
      <c r="AOL35" s="75"/>
      <c r="AOM35" s="75"/>
      <c r="AON35" s="75"/>
      <c r="AOO35" s="75"/>
      <c r="AOP35" s="75"/>
      <c r="AOQ35" s="75"/>
      <c r="AOR35" s="75"/>
      <c r="AOS35" s="75"/>
      <c r="AOT35" s="75"/>
      <c r="AOU35" s="75"/>
      <c r="AOV35" s="75"/>
      <c r="AOW35" s="75"/>
      <c r="AOX35" s="75"/>
      <c r="AOY35" s="75"/>
      <c r="AOZ35" s="75"/>
      <c r="APA35" s="75"/>
      <c r="APB35" s="75"/>
      <c r="APC35" s="75"/>
      <c r="APD35" s="75"/>
      <c r="APE35" s="75"/>
      <c r="APF35" s="75"/>
      <c r="APG35" s="75"/>
      <c r="APH35" s="75"/>
      <c r="API35" s="75"/>
      <c r="APJ35" s="75"/>
      <c r="APK35" s="75"/>
      <c r="APL35" s="75"/>
      <c r="APM35" s="75"/>
      <c r="APN35" s="75"/>
      <c r="APO35" s="75"/>
      <c r="APP35" s="75"/>
      <c r="APQ35" s="75"/>
      <c r="APR35" s="75"/>
      <c r="APS35" s="75"/>
      <c r="APT35" s="75"/>
      <c r="APU35" s="75"/>
      <c r="APV35" s="75"/>
      <c r="APW35" s="75"/>
      <c r="APX35" s="75"/>
      <c r="APY35" s="75"/>
      <c r="APZ35" s="75"/>
      <c r="AQA35" s="75"/>
      <c r="AQB35" s="75"/>
      <c r="AQC35" s="75"/>
      <c r="AQD35" s="75"/>
      <c r="AQE35" s="75"/>
      <c r="AQF35" s="75"/>
      <c r="AQG35" s="75"/>
      <c r="AQH35" s="75"/>
      <c r="AQI35" s="75"/>
      <c r="AQJ35" s="75"/>
      <c r="AQK35" s="75"/>
      <c r="AQL35" s="75"/>
      <c r="AQM35" s="75"/>
      <c r="AQN35" s="75"/>
      <c r="AQO35" s="75"/>
      <c r="AQP35" s="75"/>
      <c r="AQQ35" s="75"/>
      <c r="AQR35" s="75"/>
      <c r="AQS35" s="75"/>
      <c r="AQT35" s="75"/>
      <c r="AQU35" s="75"/>
    </row>
    <row r="36" spans="1:1139">
      <c r="B36" s="71">
        <v>45192</v>
      </c>
      <c r="C36" s="72">
        <f t="shared" si="8"/>
        <v>7</v>
      </c>
      <c r="D36" s="12">
        <v>4</v>
      </c>
      <c r="E36" s="73">
        <f>IF(B36=CONFIGURAÇÃO!$B$18,0,IF(B36=CONFIGURAÇÃO!$B$19,0,IF($C36=1,0,IF($C36=7,0,IF($D36&gt;8,8,$D36)))))</f>
        <v>0</v>
      </c>
      <c r="F36" s="73">
        <f>IF(B36=CONFIGURAÇÃO!$B$18,0,IF(B36=CONFIGURAÇÃO!$B$19,0,IF($C36=1,0,IF($C36=7,0,IF($D36&gt;8,$D36-$E36,0)))))</f>
        <v>0</v>
      </c>
      <c r="G36" s="73">
        <f>IF(B36=CONFIGURAÇÃO!$B$18,0,IF(B36=CONFIGURAÇÃO!$B$19,0,IF(C36=7,D36,0)))</f>
        <v>4</v>
      </c>
      <c r="H36" s="73">
        <f>IF(B36=CONFIGURAÇÃO!$B$18,0,IF(B36=CONFIGURAÇÃO!$B$19,0,IF(C36=1,D36,0)))</f>
        <v>0</v>
      </c>
      <c r="I36" s="73">
        <f>IF(B36=CONFIGURAÇÃO!$B$18,'BANCO DADOS '!D36,IF(B36=CONFIGURAÇÃO!$B$19,'BANCO DADOS '!D36,0))</f>
        <v>0</v>
      </c>
      <c r="J36" s="74">
        <f t="shared" si="22"/>
        <v>140</v>
      </c>
      <c r="L36" s="71">
        <v>45192</v>
      </c>
      <c r="M36" s="72">
        <f t="shared" si="9"/>
        <v>7</v>
      </c>
      <c r="N36" s="12">
        <v>8</v>
      </c>
      <c r="O36" s="73">
        <f>IF(L36=CONFIGURAÇÃO!$B$18,0,IF(L36=CONFIGURAÇÃO!$B$19,0,IF($M36=1,0,IF($M36=7,0,IF($N36&gt;8,8,$N36)))))</f>
        <v>0</v>
      </c>
      <c r="P36" s="73">
        <f>IF(L36=CONFIGURAÇÃO!$B$18,0,IF(L36=CONFIGURAÇÃO!$B$19,0,IF($M36=1,0,IF($M36=7,0,IF($N36&gt;8,$N36-$O36,0)))))</f>
        <v>0</v>
      </c>
      <c r="Q36" s="73">
        <f>IF(L36=CONFIGURAÇÃO!$B$18,0,IF(L36=CONFIGURAÇÃO!$B$19,0,IF(M36=7,N36,0)))</f>
        <v>8</v>
      </c>
      <c r="R36" s="73">
        <f>IF(L36=CONFIGURAÇÃO!$B$18,0,IF(L36=CONFIGURAÇÃO!$B$19,0,IF(M36=1,N36,0)))</f>
        <v>0</v>
      </c>
      <c r="S36" s="73">
        <f>IF(L36=CONFIGURAÇÃO!$B$18,'BANCO DADOS '!N36,IF(L36=CONFIGURAÇÃO!$B$19,'BANCO DADOS '!N36,0))</f>
        <v>0</v>
      </c>
      <c r="T36" s="74">
        <f t="shared" si="10"/>
        <v>280</v>
      </c>
      <c r="V36" s="71">
        <v>45192</v>
      </c>
      <c r="W36" s="72">
        <f t="shared" si="11"/>
        <v>7</v>
      </c>
      <c r="X36" s="12">
        <v>10</v>
      </c>
      <c r="Y36" s="73">
        <f>IF(V36=CONFIGURAÇÃO!$B$18,0,IF(V36=CONFIGURAÇÃO!$B$19,0,IF(W$14=1,0,IF($X36=7,0,IF($X36&gt;8,8,$X36)))))</f>
        <v>8</v>
      </c>
      <c r="Z36" s="73">
        <f>IF(V36=CONFIGURAÇÃO!$B$18,0,IF(V36=CONFIGURAÇÃO!$B$19,0,IF($C36=1,0,IF($W36=7,0,IF($X36&gt;8,$X36-$Y36,0)))))</f>
        <v>0</v>
      </c>
      <c r="AA36" s="73">
        <f>IF(V36=CONFIGURAÇÃO!$B$18,0,IF(V36=CONFIGURAÇÃO!$B$19,0,IF(W36=7,X36,0)))</f>
        <v>10</v>
      </c>
      <c r="AB36" s="73">
        <f>IF(V36=CONFIGURAÇÃO!$B$18,0,IF(V36=CONFIGURAÇÃO!$B$19,0,IF(W36=1,X36,0)))</f>
        <v>0</v>
      </c>
      <c r="AC36" s="73">
        <f>IF(V36=CONFIGURAÇÃO!$B$18,'BANCO DADOS '!X36,IF(V36=CONFIGURAÇÃO!$B$19,'BANCO DADOS '!X36,0))</f>
        <v>0</v>
      </c>
      <c r="AD36" s="74">
        <f t="shared" si="12"/>
        <v>350</v>
      </c>
      <c r="AF36" s="71">
        <v>45192</v>
      </c>
      <c r="AG36" s="72">
        <f t="shared" si="13"/>
        <v>7</v>
      </c>
      <c r="AH36" s="12">
        <v>8</v>
      </c>
      <c r="AI36" s="73">
        <f>IF(AF36=CONFIGURAÇÃO!$B$18,0,IF(AF36=CONFIGURAÇÃO!$B$19,0,IF($AG36=1,0,IF($AG36=7,0,IF($AH36&gt;8,8,$AH36)))))</f>
        <v>0</v>
      </c>
      <c r="AJ36" s="73">
        <f>IF(AF36=CONFIGURAÇÃO!$B$18,0,IF(AF36=CONFIGURAÇÃO!$B$19,0,IF($AG36=1,0,IF($AG36=7,0,IF($AH36&gt;8,$AH36-$AI36,0)))))</f>
        <v>0</v>
      </c>
      <c r="AK36" s="73">
        <f>IF(AF36=CONFIGURAÇÃO!$B$18,0,IF(AF36=CONFIGURAÇÃO!$B$19,0,IF(AG36=7,AH36,0)))</f>
        <v>8</v>
      </c>
      <c r="AL36" s="73">
        <f>IF(AF36=CONFIGURAÇÃO!$B$18,0,IF(AF36=CONFIGURAÇÃO!$B$19,0,IF(AG36=1,AH36,0)))</f>
        <v>0</v>
      </c>
      <c r="AM36" s="73">
        <f>IF(AF36=CONFIGURAÇÃO!$B$18,'BANCO DADOS '!AH36,IF(AF36=CONFIGURAÇÃO!$B$19,'BANCO DADOS '!AH36,0))</f>
        <v>0</v>
      </c>
      <c r="AN36" s="74">
        <f t="shared" si="14"/>
        <v>280</v>
      </c>
      <c r="AP36" s="71">
        <v>45192</v>
      </c>
      <c r="AQ36" s="72">
        <f t="shared" si="15"/>
        <v>7</v>
      </c>
      <c r="AR36" s="12">
        <v>12</v>
      </c>
      <c r="AS36" s="73">
        <f>IF(AP36=CONFIGURAÇÃO!$B$18,0,IF(AP36=CONFIGURAÇÃO!$B$19,0,IF($AQ36=1,0,IF($AQ36=7,0,IF($AR36&gt;8,8,$AR36)))))</f>
        <v>0</v>
      </c>
      <c r="AT36" s="73">
        <f>IF(AP36=CONFIGURAÇÃO!$B$18,0,IF(AP36=CONFIGURAÇÃO!$B$19,0,IF($AQ36=1,0,IF($AQ36=7,0,IF($AR36&gt;8,$AR36-$AS36,0)))))</f>
        <v>0</v>
      </c>
      <c r="AU36" s="73">
        <f>IF(AP36=CONFIGURAÇÃO!$B$18,0,IF(AP36=CONFIGURAÇÃO!$B$19,0,IF(AQ36=7,AR36,0)))</f>
        <v>12</v>
      </c>
      <c r="AV36" s="73">
        <f>IF(AP36=CONFIGURAÇÃO!$B$18,0,IF(AP36=CONFIGURAÇÃO!$B$19,0,IF(AQ36=1,AR36,0)))</f>
        <v>0</v>
      </c>
      <c r="AW36" s="73">
        <f>IF(AP36=CONFIGURAÇÃO!$B$18,'BANCO DADOS '!AR36,IF(AP36=CONFIGURAÇÃO!$B$19,'BANCO DADOS '!AR36,0))</f>
        <v>0</v>
      </c>
      <c r="AX36" s="74">
        <f t="shared" si="16"/>
        <v>420</v>
      </c>
      <c r="AZ36" s="71">
        <v>45192</v>
      </c>
      <c r="BA36" s="72">
        <f t="shared" si="17"/>
        <v>7</v>
      </c>
      <c r="BB36" s="12">
        <v>6</v>
      </c>
      <c r="BC36" s="73">
        <f>IF(AZ36=CONFIGURAÇÃO!$B$18,0,IF(AZ36=CONFIGURAÇÃO!$B$19,0,IF($BA36=1,0,IF($BA36=7,0,IF($BB36&gt;8,8,BB36)))))</f>
        <v>0</v>
      </c>
      <c r="BD36" s="73">
        <f>IF(AZ36=CONFIGURAÇÃO!$B$18,0,IF(AZ36=CONFIGURAÇÃO!$B$19,0,IF($BA36=1,0,IF($BA36=7,0,IF($BB36&gt;8,$BB36-$BC36,0)))))</f>
        <v>0</v>
      </c>
      <c r="BE36" s="73">
        <f>IF(AZ36=CONFIGURAÇÃO!$B$18,0,IF(AZ36=CONFIGURAÇÃO!$B$19,0,IF(BA36=7,BB36,0)))</f>
        <v>6</v>
      </c>
      <c r="BF36" s="73">
        <f>IF(AZ36=CONFIGURAÇÃO!$B$18,0,IF(AZ36=CONFIGURAÇÃO!$B$19,0,IF(BA36=1,BB36,0)))</f>
        <v>0</v>
      </c>
      <c r="BG36" s="73">
        <f>IF(AZ36=CONFIGURAÇÃO!$B$18,'BANCO DADOS '!BB36,IF(AZ36=CONFIGURAÇÃO!$B$19,'BANCO DADOS '!BB36,0))</f>
        <v>0</v>
      </c>
      <c r="BH36" s="74">
        <f t="shared" si="18"/>
        <v>210</v>
      </c>
      <c r="BJ36" s="71">
        <v>45192</v>
      </c>
      <c r="BK36" s="72">
        <f t="shared" si="19"/>
        <v>7</v>
      </c>
      <c r="BL36" s="12">
        <v>12</v>
      </c>
      <c r="BM36" s="73">
        <f>IF(BJ36=CONFIGURAÇÃO!$B$18,0,IF(BJ36=CONFIGURAÇÃO!$B$19,0,IF($BK36=1,0,IF($BK36=7,0,IF($BL36&gt;8,8,$BL36)))))</f>
        <v>0</v>
      </c>
      <c r="BN36" s="73">
        <f>IF(BJ36=CONFIGURAÇÃO!$B$18,0,IF(BJ36=CONFIGURAÇÃO!$B$19,0,IF($BK36=1,0,IF($BK36=7,0,IF($BL36&gt;8,$BL36-$BM36,0)))))</f>
        <v>0</v>
      </c>
      <c r="BO36" s="73">
        <f>IF(BJ36=CONFIGURAÇÃO!$B$18,0,IF(BJ36=CONFIGURAÇÃO!$B$19,0,IF(BK36=7,BL36,0)))</f>
        <v>12</v>
      </c>
      <c r="BP36" s="73">
        <f>IF(BJ36=CONFIGURAÇÃO!$B$18,0,IF(BJ36=CONFIGURAÇÃO!$B$19,0,IF(BK36=1,BL36,0)))</f>
        <v>0</v>
      </c>
      <c r="BQ36" s="73">
        <f>IF(BJ36=CONFIGURAÇÃO!$B$18,'BANCO DADOS '!BL36,IF(BJ36=CONFIGURAÇÃO!$B$19,'BANCO DADOS '!BL36,0))</f>
        <v>0</v>
      </c>
      <c r="BR36" s="74">
        <f t="shared" si="20"/>
        <v>420</v>
      </c>
      <c r="BT36" s="71">
        <v>45192</v>
      </c>
      <c r="BU36" s="72">
        <f t="shared" si="21"/>
        <v>7</v>
      </c>
      <c r="BV36" s="12">
        <v>0</v>
      </c>
      <c r="BW36" s="73">
        <f>IF(BT36=CONFIGURAÇÃO!$B$18,0,IF(BT36=CONFIGURAÇÃO!$BV$19,0,IF($BU36=1,0,IF($BU36=7,0,IF($BV36&gt;8,8,$BV36)))))</f>
        <v>0</v>
      </c>
      <c r="BX36" s="73">
        <f>IF(BT36=CONFIGURAÇÃO!$B$18,0,IF(BT36=CONFIGURAÇÃO!$B$19,0,IF($BU36=1,0,IF($BU36=7,0,IF($BV36&gt;8,$BV36-$BM36,0)))))</f>
        <v>0</v>
      </c>
      <c r="BY36" s="73">
        <f>IF(BT36=CONFIGURAÇÃO!$B$18,0,IF(BT36=CONFIGURAÇÃO!$B$19,0,IF(BU36=7,BV36,0)))</f>
        <v>0</v>
      </c>
      <c r="BZ36" s="73">
        <f>IF(BT36=CONFIGURAÇÃO!$B$18,0,IF(BT36=CONFIGURAÇÃO!$B$19,0,IF(BU36=1,BV36,0)))</f>
        <v>0</v>
      </c>
      <c r="CA36" s="73">
        <f>IF(BT36=CONFIGURAÇÃO!$B$18,'BANCO DADOS '!BV36,IF(BT36=CONFIGURAÇÃO!$B$19,'BANCO DADOS '!BV36,0))</f>
        <v>0</v>
      </c>
      <c r="CB36" s="74">
        <f t="shared" si="7"/>
        <v>0</v>
      </c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75"/>
      <c r="GX36" s="75"/>
      <c r="GY36" s="75"/>
      <c r="GZ36" s="75"/>
      <c r="HA36" s="75"/>
      <c r="HB36" s="75"/>
      <c r="HC36" s="75"/>
      <c r="HD36" s="75"/>
      <c r="HE36" s="75"/>
      <c r="HF36" s="75"/>
      <c r="HG36" s="75"/>
      <c r="HH36" s="75"/>
      <c r="HI36" s="75"/>
      <c r="HJ36" s="75"/>
      <c r="HK36" s="75"/>
      <c r="HL36" s="75"/>
      <c r="HM36" s="75"/>
      <c r="HN36" s="75"/>
      <c r="HO36" s="75"/>
      <c r="HP36" s="75"/>
      <c r="HQ36" s="75"/>
      <c r="HR36" s="75"/>
      <c r="HS36" s="75"/>
      <c r="HT36" s="75"/>
      <c r="HU36" s="75"/>
      <c r="HV36" s="75"/>
      <c r="HW36" s="75"/>
      <c r="HX36" s="75"/>
      <c r="HY36" s="75"/>
      <c r="HZ36" s="75"/>
      <c r="IA36" s="75"/>
      <c r="IB36" s="75"/>
      <c r="IC36" s="75"/>
      <c r="ID36" s="75"/>
      <c r="IE36" s="75"/>
      <c r="IF36" s="75"/>
      <c r="IG36" s="75"/>
      <c r="IH36" s="75"/>
      <c r="II36" s="75"/>
      <c r="IJ36" s="75"/>
      <c r="IK36" s="75"/>
      <c r="IL36" s="75"/>
      <c r="IM36" s="75"/>
      <c r="IN36" s="75"/>
      <c r="IO36" s="75"/>
      <c r="IP36" s="75"/>
      <c r="IQ36" s="75"/>
      <c r="IR36" s="75"/>
      <c r="IS36" s="75"/>
      <c r="IT36" s="75"/>
      <c r="IU36" s="75"/>
      <c r="IV36" s="75"/>
      <c r="IW36" s="75"/>
      <c r="IX36" s="75"/>
      <c r="IY36" s="75"/>
      <c r="IZ36" s="75"/>
      <c r="JA36" s="75"/>
      <c r="JB36" s="75"/>
      <c r="JC36" s="75"/>
      <c r="JD36" s="75"/>
      <c r="JE36" s="75"/>
      <c r="JF36" s="75"/>
      <c r="JG36" s="75"/>
      <c r="JH36" s="75"/>
      <c r="JI36" s="75"/>
      <c r="JJ36" s="75"/>
      <c r="JK36" s="75"/>
      <c r="JL36" s="75"/>
      <c r="JM36" s="75"/>
      <c r="JN36" s="75"/>
      <c r="JO36" s="75"/>
      <c r="JP36" s="75"/>
      <c r="JQ36" s="75"/>
      <c r="JR36" s="75"/>
      <c r="JS36" s="75"/>
      <c r="JT36" s="75"/>
      <c r="JU36" s="75"/>
      <c r="JV36" s="75"/>
      <c r="JW36" s="75"/>
      <c r="JX36" s="75"/>
      <c r="JY36" s="75"/>
      <c r="JZ36" s="75"/>
      <c r="KA36" s="75"/>
      <c r="KB36" s="75"/>
      <c r="KC36" s="75"/>
      <c r="KD36" s="75"/>
      <c r="KE36" s="75"/>
      <c r="KF36" s="75"/>
      <c r="KG36" s="75"/>
      <c r="KH36" s="75"/>
      <c r="KI36" s="75"/>
      <c r="KJ36" s="75"/>
      <c r="KK36" s="75"/>
      <c r="KL36" s="75"/>
      <c r="KM36" s="75"/>
      <c r="KN36" s="75"/>
      <c r="KO36" s="75"/>
      <c r="KP36" s="75"/>
      <c r="KQ36" s="75"/>
      <c r="KR36" s="75"/>
      <c r="KS36" s="75"/>
      <c r="KT36" s="75"/>
      <c r="KU36" s="75"/>
      <c r="KV36" s="75"/>
      <c r="KW36" s="75"/>
      <c r="KX36" s="75"/>
      <c r="KY36" s="75"/>
      <c r="KZ36" s="75"/>
      <c r="LA36" s="75"/>
      <c r="LB36" s="75"/>
      <c r="LC36" s="75"/>
      <c r="LD36" s="75"/>
      <c r="LE36" s="75"/>
      <c r="LF36" s="75"/>
      <c r="LG36" s="75"/>
      <c r="LH36" s="75"/>
      <c r="LI36" s="75"/>
      <c r="LJ36" s="75"/>
      <c r="LK36" s="75"/>
      <c r="LL36" s="75"/>
      <c r="LM36" s="75"/>
      <c r="LN36" s="75"/>
      <c r="LO36" s="75"/>
      <c r="LP36" s="75"/>
      <c r="LQ36" s="75"/>
      <c r="LR36" s="75"/>
      <c r="LS36" s="75"/>
      <c r="LT36" s="75"/>
      <c r="LU36" s="75"/>
      <c r="LV36" s="75"/>
      <c r="LW36" s="75"/>
      <c r="LX36" s="75"/>
      <c r="LY36" s="75"/>
      <c r="LZ36" s="75"/>
      <c r="MA36" s="75"/>
      <c r="MB36" s="75"/>
      <c r="MC36" s="75"/>
      <c r="MD36" s="75"/>
      <c r="ME36" s="75"/>
      <c r="MF36" s="75"/>
      <c r="MG36" s="75"/>
      <c r="MH36" s="75"/>
      <c r="MI36" s="75"/>
      <c r="MJ36" s="75"/>
      <c r="MK36" s="75"/>
      <c r="ML36" s="75"/>
      <c r="MM36" s="75"/>
      <c r="MN36" s="75"/>
      <c r="MO36" s="75"/>
      <c r="MP36" s="75"/>
      <c r="MQ36" s="75"/>
      <c r="MR36" s="75"/>
      <c r="MS36" s="75"/>
      <c r="MT36" s="75"/>
      <c r="MU36" s="75"/>
      <c r="MV36" s="75"/>
      <c r="MW36" s="75"/>
      <c r="MX36" s="75"/>
      <c r="MY36" s="75"/>
      <c r="MZ36" s="75"/>
      <c r="NA36" s="75"/>
      <c r="NB36" s="75"/>
      <c r="NC36" s="75"/>
      <c r="ND36" s="75"/>
      <c r="NE36" s="75"/>
      <c r="NF36" s="75"/>
      <c r="NG36" s="75"/>
      <c r="NH36" s="75"/>
      <c r="NI36" s="75"/>
      <c r="NJ36" s="75"/>
      <c r="NK36" s="75"/>
      <c r="NL36" s="75"/>
      <c r="NM36" s="75"/>
      <c r="NN36" s="75"/>
      <c r="NO36" s="75"/>
      <c r="NP36" s="75"/>
      <c r="NQ36" s="75"/>
      <c r="NR36" s="75"/>
      <c r="NS36" s="75"/>
      <c r="NT36" s="75"/>
      <c r="NU36" s="75"/>
      <c r="NV36" s="75"/>
      <c r="NW36" s="75"/>
      <c r="NX36" s="75"/>
      <c r="NY36" s="75"/>
      <c r="NZ36" s="75"/>
      <c r="OA36" s="75"/>
      <c r="OB36" s="75"/>
      <c r="OC36" s="75"/>
      <c r="OD36" s="75"/>
      <c r="OE36" s="75"/>
      <c r="OF36" s="75"/>
      <c r="OG36" s="75"/>
      <c r="OH36" s="75"/>
      <c r="OI36" s="75"/>
      <c r="OJ36" s="75"/>
      <c r="OK36" s="75"/>
      <c r="OL36" s="75"/>
      <c r="OM36" s="75"/>
      <c r="ON36" s="75"/>
      <c r="OO36" s="75"/>
      <c r="OP36" s="75"/>
      <c r="OQ36" s="75"/>
      <c r="OR36" s="75"/>
      <c r="OS36" s="75"/>
      <c r="OT36" s="75"/>
      <c r="OU36" s="75"/>
      <c r="OV36" s="75"/>
      <c r="OW36" s="75"/>
      <c r="OX36" s="75"/>
      <c r="OY36" s="75"/>
      <c r="OZ36" s="75"/>
      <c r="PA36" s="75"/>
      <c r="PB36" s="75"/>
      <c r="PC36" s="75"/>
      <c r="PD36" s="75"/>
      <c r="PE36" s="75"/>
      <c r="PF36" s="75"/>
      <c r="PG36" s="75"/>
      <c r="PH36" s="75"/>
      <c r="PI36" s="75"/>
      <c r="PJ36" s="75"/>
      <c r="PK36" s="75"/>
      <c r="PL36" s="75"/>
      <c r="PM36" s="75"/>
      <c r="PN36" s="75"/>
      <c r="PO36" s="75"/>
      <c r="PP36" s="75"/>
      <c r="PQ36" s="75"/>
      <c r="PR36" s="75"/>
      <c r="PS36" s="75"/>
      <c r="PT36" s="75"/>
      <c r="PU36" s="75"/>
      <c r="PV36" s="75"/>
      <c r="PW36" s="75"/>
      <c r="PX36" s="75"/>
      <c r="PY36" s="75"/>
      <c r="PZ36" s="75"/>
      <c r="QA36" s="75"/>
      <c r="QB36" s="75"/>
      <c r="QC36" s="75"/>
      <c r="QD36" s="75"/>
      <c r="QE36" s="75"/>
      <c r="QF36" s="75"/>
      <c r="QG36" s="75"/>
      <c r="QH36" s="75"/>
      <c r="QI36" s="75"/>
      <c r="QJ36" s="75"/>
      <c r="QK36" s="75"/>
      <c r="QL36" s="75"/>
      <c r="QM36" s="75"/>
      <c r="QN36" s="75"/>
      <c r="QO36" s="75"/>
      <c r="QP36" s="75"/>
      <c r="QQ36" s="75"/>
      <c r="QR36" s="75"/>
      <c r="QS36" s="75"/>
      <c r="QT36" s="75"/>
      <c r="QU36" s="75"/>
      <c r="QV36" s="75"/>
      <c r="QW36" s="75"/>
      <c r="QX36" s="75"/>
      <c r="QY36" s="75"/>
      <c r="QZ36" s="75"/>
      <c r="RA36" s="75"/>
      <c r="RB36" s="75"/>
      <c r="RC36" s="75"/>
      <c r="RD36" s="75"/>
      <c r="RE36" s="75"/>
      <c r="RF36" s="75"/>
      <c r="RG36" s="75"/>
      <c r="RH36" s="75"/>
      <c r="RI36" s="75"/>
      <c r="RJ36" s="75"/>
      <c r="RK36" s="75"/>
      <c r="RL36" s="75"/>
      <c r="RM36" s="75"/>
      <c r="RN36" s="75"/>
      <c r="RO36" s="75"/>
      <c r="RP36" s="75"/>
      <c r="RQ36" s="75"/>
      <c r="RR36" s="75"/>
      <c r="RS36" s="75"/>
      <c r="RT36" s="75"/>
      <c r="RU36" s="75"/>
      <c r="RV36" s="75"/>
      <c r="RW36" s="75"/>
      <c r="RX36" s="75"/>
      <c r="RY36" s="75"/>
      <c r="RZ36" s="75"/>
      <c r="SA36" s="75"/>
      <c r="SB36" s="75"/>
      <c r="SC36" s="75"/>
      <c r="SD36" s="75"/>
      <c r="SE36" s="75"/>
      <c r="SF36" s="75"/>
      <c r="SG36" s="75"/>
      <c r="SH36" s="75"/>
      <c r="SI36" s="75"/>
      <c r="SJ36" s="75"/>
      <c r="SK36" s="75"/>
      <c r="SL36" s="75"/>
      <c r="SM36" s="75"/>
      <c r="SN36" s="75"/>
      <c r="SO36" s="75"/>
      <c r="SP36" s="75"/>
      <c r="SQ36" s="75"/>
      <c r="SR36" s="75"/>
      <c r="SS36" s="75"/>
      <c r="ST36" s="75"/>
      <c r="SU36" s="75"/>
      <c r="SV36" s="75"/>
      <c r="SW36" s="75"/>
      <c r="SX36" s="75"/>
      <c r="SY36" s="75"/>
      <c r="SZ36" s="75"/>
      <c r="TA36" s="75"/>
      <c r="TB36" s="75"/>
      <c r="TC36" s="75"/>
      <c r="TD36" s="75"/>
      <c r="TE36" s="75"/>
      <c r="TF36" s="75"/>
      <c r="TG36" s="75"/>
      <c r="TH36" s="75"/>
      <c r="TI36" s="75"/>
      <c r="TJ36" s="75"/>
      <c r="TK36" s="75"/>
      <c r="TL36" s="75"/>
      <c r="TM36" s="75"/>
      <c r="TN36" s="75"/>
      <c r="TO36" s="75"/>
      <c r="TP36" s="75"/>
      <c r="TQ36" s="75"/>
      <c r="TR36" s="75"/>
      <c r="TS36" s="75"/>
      <c r="TT36" s="75"/>
      <c r="TU36" s="75"/>
      <c r="TV36" s="75"/>
      <c r="TW36" s="75"/>
      <c r="TX36" s="75"/>
      <c r="TY36" s="75"/>
      <c r="TZ36" s="75"/>
      <c r="UA36" s="75"/>
      <c r="UB36" s="75"/>
      <c r="UC36" s="75"/>
      <c r="UD36" s="75"/>
      <c r="UE36" s="75"/>
      <c r="UF36" s="75"/>
      <c r="UG36" s="75"/>
      <c r="UH36" s="75"/>
      <c r="UI36" s="75"/>
      <c r="UJ36" s="75"/>
      <c r="UK36" s="75"/>
      <c r="UL36" s="75"/>
      <c r="UM36" s="75"/>
      <c r="UN36" s="75"/>
      <c r="UO36" s="75"/>
      <c r="UP36" s="75"/>
      <c r="UQ36" s="75"/>
      <c r="UR36" s="75"/>
      <c r="US36" s="75"/>
      <c r="UT36" s="75"/>
      <c r="UU36" s="75"/>
      <c r="UV36" s="75"/>
      <c r="UW36" s="75"/>
      <c r="UX36" s="75"/>
      <c r="UY36" s="75"/>
      <c r="UZ36" s="75"/>
      <c r="VA36" s="75"/>
      <c r="VB36" s="75"/>
      <c r="VC36" s="75"/>
      <c r="VD36" s="75"/>
      <c r="VE36" s="75"/>
      <c r="VF36" s="75"/>
      <c r="VG36" s="75"/>
      <c r="VH36" s="75"/>
      <c r="VI36" s="75"/>
      <c r="VJ36" s="75"/>
      <c r="VK36" s="75"/>
      <c r="VL36" s="75"/>
      <c r="VM36" s="75"/>
      <c r="VN36" s="75"/>
      <c r="VO36" s="75"/>
      <c r="VP36" s="75"/>
      <c r="VQ36" s="75"/>
      <c r="VR36" s="75"/>
      <c r="VS36" s="75"/>
      <c r="VT36" s="75"/>
      <c r="VU36" s="75"/>
      <c r="VV36" s="75"/>
      <c r="VW36" s="75"/>
      <c r="VX36" s="75"/>
      <c r="VY36" s="75"/>
      <c r="VZ36" s="75"/>
      <c r="WA36" s="75"/>
      <c r="WB36" s="75"/>
      <c r="WC36" s="75"/>
      <c r="WD36" s="75"/>
      <c r="WE36" s="75"/>
      <c r="WF36" s="75"/>
      <c r="WG36" s="75"/>
      <c r="WH36" s="75"/>
      <c r="WI36" s="75"/>
      <c r="WJ36" s="75"/>
      <c r="WK36" s="75"/>
      <c r="WL36" s="75"/>
      <c r="WM36" s="75"/>
      <c r="WN36" s="75"/>
      <c r="WO36" s="75"/>
      <c r="WP36" s="75"/>
      <c r="WQ36" s="75"/>
      <c r="WR36" s="75"/>
      <c r="WS36" s="75"/>
      <c r="WT36" s="75"/>
      <c r="WU36" s="75"/>
      <c r="WV36" s="75"/>
      <c r="WW36" s="75"/>
      <c r="WX36" s="75"/>
      <c r="WY36" s="75"/>
      <c r="WZ36" s="75"/>
      <c r="XA36" s="75"/>
      <c r="XB36" s="75"/>
      <c r="XC36" s="75"/>
      <c r="XD36" s="75"/>
      <c r="XE36" s="75"/>
      <c r="XF36" s="75"/>
      <c r="XG36" s="75"/>
      <c r="XH36" s="75"/>
      <c r="XI36" s="75"/>
      <c r="XJ36" s="75"/>
      <c r="XK36" s="75"/>
      <c r="XL36" s="75"/>
      <c r="XM36" s="75"/>
      <c r="XN36" s="75"/>
      <c r="XO36" s="75"/>
      <c r="XP36" s="75"/>
      <c r="XQ36" s="75"/>
      <c r="XR36" s="75"/>
      <c r="XS36" s="75"/>
      <c r="XT36" s="75"/>
      <c r="XU36" s="75"/>
      <c r="XV36" s="75"/>
      <c r="XW36" s="75"/>
      <c r="XX36" s="75"/>
      <c r="XY36" s="75"/>
      <c r="XZ36" s="75"/>
      <c r="YA36" s="75"/>
      <c r="YB36" s="75"/>
      <c r="YC36" s="75"/>
      <c r="YD36" s="75"/>
      <c r="YE36" s="75"/>
      <c r="YF36" s="75"/>
      <c r="YG36" s="75"/>
      <c r="YH36" s="75"/>
      <c r="YI36" s="75"/>
      <c r="YJ36" s="75"/>
      <c r="YK36" s="75"/>
      <c r="YL36" s="75"/>
      <c r="YM36" s="75"/>
      <c r="YN36" s="75"/>
      <c r="YO36" s="75"/>
      <c r="YP36" s="75"/>
      <c r="YQ36" s="75"/>
      <c r="YR36" s="75"/>
      <c r="YS36" s="75"/>
      <c r="YT36" s="75"/>
      <c r="YU36" s="75"/>
      <c r="YV36" s="75"/>
      <c r="YW36" s="75"/>
      <c r="YX36" s="75"/>
      <c r="YY36" s="75"/>
      <c r="YZ36" s="75"/>
      <c r="ZA36" s="75"/>
      <c r="ZB36" s="75"/>
      <c r="ZC36" s="75"/>
      <c r="ZD36" s="75"/>
      <c r="ZE36" s="75"/>
      <c r="ZF36" s="75"/>
      <c r="ZG36" s="75"/>
      <c r="ZH36" s="75"/>
      <c r="ZI36" s="75"/>
      <c r="ZJ36" s="75"/>
      <c r="ZK36" s="75"/>
      <c r="ZL36" s="75"/>
      <c r="ZM36" s="75"/>
      <c r="ZN36" s="75"/>
      <c r="ZO36" s="75"/>
      <c r="ZP36" s="75"/>
      <c r="ZQ36" s="75"/>
      <c r="ZR36" s="75"/>
      <c r="ZS36" s="75"/>
      <c r="ZT36" s="75"/>
      <c r="ZU36" s="75"/>
      <c r="ZV36" s="75"/>
      <c r="ZW36" s="75"/>
      <c r="ZX36" s="75"/>
      <c r="ZY36" s="75"/>
      <c r="ZZ36" s="75"/>
      <c r="AAA36" s="75"/>
      <c r="AAB36" s="75"/>
      <c r="AAC36" s="75"/>
      <c r="AAD36" s="75"/>
      <c r="AAE36" s="75"/>
      <c r="AAF36" s="75"/>
      <c r="AAG36" s="75"/>
      <c r="AAH36" s="75"/>
      <c r="AAI36" s="75"/>
      <c r="AAJ36" s="75"/>
      <c r="AAK36" s="75"/>
      <c r="AAL36" s="75"/>
      <c r="AAM36" s="75"/>
      <c r="AAN36" s="75"/>
      <c r="AAO36" s="75"/>
      <c r="AAP36" s="75"/>
      <c r="AAQ36" s="75"/>
      <c r="AAR36" s="75"/>
      <c r="AAS36" s="75"/>
      <c r="AAT36" s="75"/>
      <c r="AAU36" s="75"/>
      <c r="AAV36" s="75"/>
      <c r="AAW36" s="75"/>
      <c r="AAX36" s="75"/>
      <c r="AAY36" s="75"/>
      <c r="AAZ36" s="75"/>
      <c r="ABA36" s="75"/>
      <c r="ABB36" s="75"/>
      <c r="ABC36" s="75"/>
      <c r="ABD36" s="75"/>
      <c r="ABE36" s="75"/>
      <c r="ABF36" s="75"/>
      <c r="ABG36" s="75"/>
      <c r="ABH36" s="75"/>
      <c r="ABI36" s="75"/>
      <c r="ABJ36" s="75"/>
      <c r="ABK36" s="75"/>
      <c r="ABL36" s="75"/>
      <c r="ABM36" s="75"/>
      <c r="ABN36" s="75"/>
      <c r="ABO36" s="75"/>
      <c r="ABP36" s="75"/>
      <c r="ABQ36" s="75"/>
      <c r="ABR36" s="75"/>
      <c r="ABS36" s="75"/>
      <c r="ABT36" s="75"/>
      <c r="ABU36" s="75"/>
      <c r="ABV36" s="75"/>
      <c r="ABW36" s="75"/>
      <c r="ABX36" s="75"/>
      <c r="ABY36" s="75"/>
      <c r="ABZ36" s="75"/>
      <c r="ACA36" s="75"/>
      <c r="ACB36" s="75"/>
      <c r="ACC36" s="75"/>
      <c r="ACD36" s="75"/>
      <c r="ACE36" s="75"/>
      <c r="ACF36" s="75"/>
      <c r="ACG36" s="75"/>
      <c r="ACH36" s="75"/>
      <c r="ACI36" s="75"/>
      <c r="ACJ36" s="75"/>
      <c r="ACK36" s="75"/>
      <c r="ACL36" s="75"/>
      <c r="ACM36" s="75"/>
      <c r="ACN36" s="75"/>
      <c r="ACO36" s="75"/>
      <c r="ACP36" s="75"/>
      <c r="ACQ36" s="75"/>
      <c r="ACR36" s="75"/>
      <c r="ACS36" s="75"/>
      <c r="ACT36" s="75"/>
      <c r="ACU36" s="75"/>
      <c r="ACV36" s="75"/>
      <c r="ACW36" s="75"/>
      <c r="ACX36" s="75"/>
      <c r="ACY36" s="75"/>
      <c r="ACZ36" s="75"/>
      <c r="ADA36" s="75"/>
      <c r="ADB36" s="75"/>
      <c r="ADC36" s="75"/>
      <c r="ADD36" s="75"/>
      <c r="ADE36" s="75"/>
      <c r="ADF36" s="75"/>
      <c r="ADG36" s="75"/>
      <c r="ADH36" s="75"/>
      <c r="ADI36" s="75"/>
      <c r="ADJ36" s="75"/>
      <c r="ADK36" s="75"/>
      <c r="ADL36" s="75"/>
      <c r="ADM36" s="75"/>
      <c r="ADN36" s="75"/>
      <c r="ADO36" s="75"/>
      <c r="ADP36" s="75"/>
      <c r="ADQ36" s="75"/>
      <c r="ADR36" s="75"/>
      <c r="ADS36" s="75"/>
      <c r="ADT36" s="75"/>
      <c r="ADU36" s="75"/>
      <c r="ADV36" s="75"/>
      <c r="ADW36" s="75"/>
      <c r="ADX36" s="75"/>
      <c r="ADY36" s="75"/>
      <c r="ADZ36" s="75"/>
      <c r="AEA36" s="75"/>
      <c r="AEB36" s="75"/>
      <c r="AEC36" s="75"/>
      <c r="AED36" s="75"/>
      <c r="AEE36" s="75"/>
      <c r="AEF36" s="75"/>
      <c r="AEG36" s="75"/>
      <c r="AEH36" s="75"/>
      <c r="AEI36" s="75"/>
      <c r="AEJ36" s="75"/>
      <c r="AEK36" s="75"/>
      <c r="AEL36" s="75"/>
      <c r="AEM36" s="75"/>
      <c r="AEN36" s="75"/>
      <c r="AEO36" s="75"/>
      <c r="AEP36" s="75"/>
      <c r="AEQ36" s="75"/>
      <c r="AER36" s="75"/>
      <c r="AES36" s="75"/>
      <c r="AET36" s="75"/>
      <c r="AEU36" s="75"/>
      <c r="AEV36" s="75"/>
      <c r="AEW36" s="75"/>
      <c r="AEX36" s="75"/>
      <c r="AEY36" s="75"/>
      <c r="AEZ36" s="75"/>
      <c r="AFA36" s="75"/>
      <c r="AFB36" s="75"/>
      <c r="AFC36" s="75"/>
      <c r="AFD36" s="75"/>
      <c r="AFE36" s="75"/>
      <c r="AFF36" s="75"/>
      <c r="AFG36" s="75"/>
      <c r="AFH36" s="75"/>
      <c r="AFI36" s="75"/>
      <c r="AFJ36" s="75"/>
      <c r="AFK36" s="75"/>
      <c r="AFL36" s="75"/>
      <c r="AFM36" s="75"/>
      <c r="AFN36" s="75"/>
      <c r="AFO36" s="75"/>
      <c r="AFP36" s="75"/>
      <c r="AFQ36" s="75"/>
      <c r="AFR36" s="75"/>
      <c r="AFS36" s="75"/>
      <c r="AFT36" s="75"/>
      <c r="AFU36" s="75"/>
      <c r="AFV36" s="75"/>
      <c r="AFW36" s="75"/>
      <c r="AFX36" s="75"/>
      <c r="AFY36" s="75"/>
      <c r="AFZ36" s="75"/>
      <c r="AGA36" s="75"/>
      <c r="AGB36" s="75"/>
      <c r="AGC36" s="75"/>
      <c r="AGD36" s="75"/>
      <c r="AGE36" s="75"/>
      <c r="AGF36" s="75"/>
      <c r="AGG36" s="75"/>
      <c r="AGH36" s="75"/>
      <c r="AGI36" s="75"/>
      <c r="AGJ36" s="75"/>
      <c r="AGK36" s="75"/>
      <c r="AGL36" s="75"/>
      <c r="AGM36" s="75"/>
      <c r="AGN36" s="75"/>
      <c r="AGO36" s="75"/>
      <c r="AGP36" s="75"/>
      <c r="AGQ36" s="75"/>
      <c r="AGR36" s="75"/>
      <c r="AGS36" s="75"/>
      <c r="AGT36" s="75"/>
      <c r="AGU36" s="75"/>
      <c r="AGV36" s="75"/>
      <c r="AGW36" s="75"/>
      <c r="AGX36" s="75"/>
      <c r="AGY36" s="75"/>
      <c r="AGZ36" s="75"/>
      <c r="AHA36" s="75"/>
      <c r="AHB36" s="75"/>
      <c r="AHC36" s="75"/>
      <c r="AHD36" s="75"/>
      <c r="AHE36" s="75"/>
      <c r="AHF36" s="75"/>
      <c r="AHG36" s="75"/>
      <c r="AHH36" s="75"/>
      <c r="AHI36" s="75"/>
      <c r="AHJ36" s="75"/>
      <c r="AHK36" s="75"/>
      <c r="AHL36" s="75"/>
      <c r="AHM36" s="75"/>
      <c r="AHN36" s="75"/>
      <c r="AHO36" s="75"/>
      <c r="AHP36" s="75"/>
      <c r="AHQ36" s="75"/>
      <c r="AHR36" s="75"/>
      <c r="AHS36" s="75"/>
      <c r="AHT36" s="75"/>
      <c r="AHU36" s="75"/>
      <c r="AHV36" s="75"/>
      <c r="AHW36" s="75"/>
      <c r="AHX36" s="75"/>
      <c r="AHY36" s="75"/>
      <c r="AHZ36" s="75"/>
      <c r="AIA36" s="75"/>
      <c r="AIB36" s="75"/>
      <c r="AIC36" s="75"/>
      <c r="AID36" s="75"/>
      <c r="AIE36" s="75"/>
      <c r="AIF36" s="75"/>
      <c r="AIG36" s="75"/>
      <c r="AIH36" s="75"/>
      <c r="AII36" s="75"/>
      <c r="AIJ36" s="75"/>
      <c r="AIK36" s="75"/>
      <c r="AIL36" s="75"/>
      <c r="AIM36" s="75"/>
      <c r="AIN36" s="75"/>
      <c r="AIO36" s="75"/>
      <c r="AIP36" s="75"/>
      <c r="AIQ36" s="75"/>
      <c r="AIR36" s="75"/>
      <c r="AIS36" s="75"/>
      <c r="AIT36" s="75"/>
      <c r="AIU36" s="75"/>
      <c r="AIV36" s="75"/>
      <c r="AIW36" s="75"/>
      <c r="AIX36" s="75"/>
      <c r="AIY36" s="75"/>
      <c r="AIZ36" s="75"/>
      <c r="AJA36" s="75"/>
      <c r="AJB36" s="75"/>
      <c r="AJC36" s="75"/>
      <c r="AJD36" s="75"/>
      <c r="AJE36" s="75"/>
      <c r="AJF36" s="75"/>
      <c r="AJG36" s="75"/>
      <c r="AJH36" s="75"/>
      <c r="AJI36" s="75"/>
      <c r="AJJ36" s="75"/>
      <c r="AJK36" s="75"/>
      <c r="AJL36" s="75"/>
      <c r="AJM36" s="75"/>
      <c r="AJN36" s="75"/>
      <c r="AJO36" s="75"/>
      <c r="AJP36" s="75"/>
      <c r="AJQ36" s="75"/>
      <c r="AJR36" s="75"/>
      <c r="AJS36" s="75"/>
      <c r="AJT36" s="75"/>
      <c r="AJU36" s="75"/>
      <c r="AJV36" s="75"/>
      <c r="AJW36" s="75"/>
      <c r="AJX36" s="75"/>
      <c r="AJY36" s="75"/>
      <c r="AJZ36" s="75"/>
      <c r="AKA36" s="75"/>
      <c r="AKB36" s="75"/>
      <c r="AKC36" s="75"/>
      <c r="AKD36" s="75"/>
      <c r="AKE36" s="75"/>
      <c r="AKF36" s="75"/>
      <c r="AKG36" s="75"/>
      <c r="AKH36" s="75"/>
      <c r="AKI36" s="75"/>
      <c r="AKJ36" s="75"/>
      <c r="AKK36" s="75"/>
      <c r="AKL36" s="75"/>
      <c r="AKM36" s="75"/>
      <c r="AKN36" s="75"/>
      <c r="AKO36" s="75"/>
      <c r="AKP36" s="75"/>
      <c r="AKQ36" s="75"/>
      <c r="AKR36" s="75"/>
      <c r="AKS36" s="75"/>
      <c r="AKT36" s="75"/>
      <c r="AKU36" s="75"/>
      <c r="AKV36" s="75"/>
      <c r="AKW36" s="75"/>
      <c r="AKX36" s="75"/>
      <c r="AKY36" s="75"/>
      <c r="AKZ36" s="75"/>
      <c r="ALA36" s="75"/>
      <c r="ALB36" s="75"/>
      <c r="ALC36" s="75"/>
      <c r="ALD36" s="75"/>
      <c r="ALE36" s="75"/>
      <c r="ALF36" s="75"/>
      <c r="ALG36" s="75"/>
      <c r="ALH36" s="75"/>
      <c r="ALI36" s="75"/>
      <c r="ALJ36" s="75"/>
      <c r="ALK36" s="75"/>
      <c r="ALL36" s="75"/>
      <c r="ALM36" s="75"/>
      <c r="ALN36" s="75"/>
      <c r="ALO36" s="75"/>
      <c r="ALP36" s="75"/>
      <c r="ALQ36" s="75"/>
      <c r="ALR36" s="75"/>
      <c r="ALS36" s="75"/>
      <c r="ALT36" s="75"/>
      <c r="ALU36" s="75"/>
      <c r="ALV36" s="75"/>
      <c r="ALW36" s="75"/>
      <c r="ALX36" s="75"/>
      <c r="ALY36" s="75"/>
      <c r="ALZ36" s="75"/>
      <c r="AMA36" s="75"/>
      <c r="AMB36" s="75"/>
      <c r="AMC36" s="75"/>
      <c r="AMD36" s="75"/>
      <c r="AME36" s="75"/>
      <c r="AMF36" s="75"/>
      <c r="AMG36" s="75"/>
      <c r="AMH36" s="75"/>
      <c r="AMI36" s="75"/>
      <c r="AMJ36" s="75"/>
      <c r="AMK36" s="75"/>
      <c r="AML36" s="75"/>
      <c r="AMM36" s="75"/>
      <c r="AMN36" s="75"/>
      <c r="AMO36" s="75"/>
      <c r="AMP36" s="75"/>
      <c r="AMQ36" s="75"/>
      <c r="AMR36" s="75"/>
      <c r="AMS36" s="75"/>
      <c r="AMT36" s="75"/>
      <c r="AMU36" s="75"/>
      <c r="AMV36" s="75"/>
      <c r="AMW36" s="75"/>
      <c r="AMX36" s="75"/>
      <c r="AMY36" s="75"/>
      <c r="AMZ36" s="75"/>
      <c r="ANA36" s="75"/>
      <c r="ANB36" s="75"/>
      <c r="ANC36" s="75"/>
      <c r="AND36" s="75"/>
      <c r="ANE36" s="75"/>
      <c r="ANF36" s="75"/>
      <c r="ANG36" s="75"/>
      <c r="ANH36" s="75"/>
      <c r="ANI36" s="75"/>
      <c r="ANJ36" s="75"/>
      <c r="ANK36" s="75"/>
      <c r="ANL36" s="75"/>
      <c r="ANM36" s="75"/>
      <c r="ANN36" s="75"/>
      <c r="ANO36" s="75"/>
      <c r="ANP36" s="75"/>
      <c r="ANQ36" s="75"/>
      <c r="ANR36" s="75"/>
      <c r="ANS36" s="75"/>
      <c r="ANT36" s="75"/>
      <c r="ANU36" s="75"/>
      <c r="ANV36" s="75"/>
      <c r="ANW36" s="75"/>
      <c r="ANX36" s="75"/>
      <c r="ANY36" s="75"/>
      <c r="ANZ36" s="75"/>
      <c r="AOA36" s="75"/>
      <c r="AOB36" s="75"/>
      <c r="AOC36" s="75"/>
      <c r="AOD36" s="75"/>
      <c r="AOE36" s="75"/>
      <c r="AOF36" s="75"/>
      <c r="AOG36" s="75"/>
      <c r="AOH36" s="75"/>
      <c r="AOI36" s="75"/>
      <c r="AOJ36" s="75"/>
      <c r="AOK36" s="75"/>
      <c r="AOL36" s="75"/>
      <c r="AOM36" s="75"/>
      <c r="AON36" s="75"/>
      <c r="AOO36" s="75"/>
      <c r="AOP36" s="75"/>
      <c r="AOQ36" s="75"/>
      <c r="AOR36" s="75"/>
      <c r="AOS36" s="75"/>
      <c r="AOT36" s="75"/>
      <c r="AOU36" s="75"/>
      <c r="AOV36" s="75"/>
      <c r="AOW36" s="75"/>
      <c r="AOX36" s="75"/>
      <c r="AOY36" s="75"/>
      <c r="AOZ36" s="75"/>
      <c r="APA36" s="75"/>
      <c r="APB36" s="75"/>
      <c r="APC36" s="75"/>
      <c r="APD36" s="75"/>
      <c r="APE36" s="75"/>
      <c r="APF36" s="75"/>
      <c r="APG36" s="75"/>
      <c r="APH36" s="75"/>
      <c r="API36" s="75"/>
      <c r="APJ36" s="75"/>
      <c r="APK36" s="75"/>
      <c r="APL36" s="75"/>
      <c r="APM36" s="75"/>
      <c r="APN36" s="75"/>
      <c r="APO36" s="75"/>
      <c r="APP36" s="75"/>
      <c r="APQ36" s="75"/>
      <c r="APR36" s="75"/>
      <c r="APS36" s="75"/>
      <c r="APT36" s="75"/>
      <c r="APU36" s="75"/>
      <c r="APV36" s="75"/>
      <c r="APW36" s="75"/>
      <c r="APX36" s="75"/>
      <c r="APY36" s="75"/>
      <c r="APZ36" s="75"/>
      <c r="AQA36" s="75"/>
      <c r="AQB36" s="75"/>
      <c r="AQC36" s="75"/>
      <c r="AQD36" s="75"/>
      <c r="AQE36" s="75"/>
      <c r="AQF36" s="75"/>
      <c r="AQG36" s="75"/>
      <c r="AQH36" s="75"/>
      <c r="AQI36" s="75"/>
      <c r="AQJ36" s="75"/>
      <c r="AQK36" s="75"/>
      <c r="AQL36" s="75"/>
      <c r="AQM36" s="75"/>
      <c r="AQN36" s="75"/>
      <c r="AQO36" s="75"/>
      <c r="AQP36" s="75"/>
      <c r="AQQ36" s="75"/>
      <c r="AQR36" s="75"/>
      <c r="AQS36" s="75"/>
      <c r="AQT36" s="75"/>
      <c r="AQU36" s="75"/>
    </row>
    <row r="37" spans="1:1139" s="80" customFormat="1">
      <c r="A37" s="62"/>
      <c r="B37" s="76">
        <v>45193</v>
      </c>
      <c r="C37" s="77">
        <f t="shared" si="8"/>
        <v>1</v>
      </c>
      <c r="D37" s="25">
        <v>6</v>
      </c>
      <c r="E37" s="78">
        <f>IF(B37=CONFIGURAÇÃO!$B$18,0,IF(B37=CONFIGURAÇÃO!$B$19,0,IF($C37=1,0,IF($C37=7,0,IF($D37&gt;8,8,$D37)))))</f>
        <v>0</v>
      </c>
      <c r="F37" s="78">
        <f>IF(B37=CONFIGURAÇÃO!$B$18,0,IF(B37=CONFIGURAÇÃO!$B$19,0,IF($C37=1,0,IF($C37=7,0,IF($D37&gt;8,$D37-$E37,0)))))</f>
        <v>0</v>
      </c>
      <c r="G37" s="78">
        <f>IF(B37=CONFIGURAÇÃO!$B$18,0,IF(B37=CONFIGURAÇÃO!$B$19,0,IF(C37=7,D37,0)))</f>
        <v>0</v>
      </c>
      <c r="H37" s="78">
        <f>IF(B37=CONFIGURAÇÃO!$B$18,0,IF(B37=CONFIGURAÇÃO!$B$19,0,IF(C37=1,D37,0)))</f>
        <v>6</v>
      </c>
      <c r="I37" s="78">
        <f>IF(B37=CONFIGURAÇÃO!$B$18,'BANCO DADOS '!D37,IF(B37=CONFIGURAÇÃO!$B$19,'BANCO DADOS '!D37,0))</f>
        <v>0</v>
      </c>
      <c r="J37" s="79">
        <f t="shared" si="22"/>
        <v>234</v>
      </c>
      <c r="K37" s="62"/>
      <c r="L37" s="76">
        <v>45193</v>
      </c>
      <c r="M37" s="77">
        <f t="shared" si="9"/>
        <v>1</v>
      </c>
      <c r="N37" s="25">
        <v>4</v>
      </c>
      <c r="O37" s="78">
        <f>IF(L37=CONFIGURAÇÃO!$B$18,0,IF(L37=CONFIGURAÇÃO!$B$19,0,IF($M37=1,0,IF($M37=7,0,IF($N37&gt;8,8,$N37)))))</f>
        <v>0</v>
      </c>
      <c r="P37" s="78">
        <f>IF(L37=CONFIGURAÇÃO!$B$18,0,IF(L37=CONFIGURAÇÃO!$B$19,0,IF($M37=1,0,IF($M37=7,0,IF($N37&gt;8,$N37-$O37,0)))))</f>
        <v>0</v>
      </c>
      <c r="Q37" s="78">
        <f>IF(L37=CONFIGURAÇÃO!$B$18,0,IF(L37=CONFIGURAÇÃO!$B$19,0,IF(M37=7,N37,0)))</f>
        <v>0</v>
      </c>
      <c r="R37" s="78">
        <f>IF(L37=CONFIGURAÇÃO!$B$18,0,IF(L37=CONFIGURAÇÃO!$B$19,0,IF(M37=1,N37,0)))</f>
        <v>4</v>
      </c>
      <c r="S37" s="78">
        <f>IF(L37=CONFIGURAÇÃO!$B$18,'BANCO DADOS '!N37,IF(L37=CONFIGURAÇÃO!$B$19,'BANCO DADOS '!N37,0))</f>
        <v>0</v>
      </c>
      <c r="T37" s="79">
        <f t="shared" si="10"/>
        <v>156</v>
      </c>
      <c r="U37" s="62"/>
      <c r="V37" s="76">
        <v>45193</v>
      </c>
      <c r="W37" s="77">
        <f t="shared" si="11"/>
        <v>1</v>
      </c>
      <c r="X37" s="25">
        <v>4</v>
      </c>
      <c r="Y37" s="78">
        <f>IF(V37=CONFIGURAÇÃO!$B$18,0,IF(V37=CONFIGURAÇÃO!$B$19,0,IF(W$14=1,0,IF($X37=7,0,IF($X37&gt;8,8,$X37)))))</f>
        <v>4</v>
      </c>
      <c r="Z37" s="78">
        <f>IF(V37=CONFIGURAÇÃO!$B$18,0,IF(V37=CONFIGURAÇÃO!$B$19,0,IF($C37=1,0,IF($W37=7,0,IF($X37&gt;8,$X37-$Y37,0)))))</f>
        <v>0</v>
      </c>
      <c r="AA37" s="78">
        <f>IF(V37=CONFIGURAÇÃO!$B$18,0,IF(V37=CONFIGURAÇÃO!$B$19,0,IF(W37=7,X37,0)))</f>
        <v>0</v>
      </c>
      <c r="AB37" s="78">
        <f>IF(V37=CONFIGURAÇÃO!$B$18,0,IF(V37=CONFIGURAÇÃO!$B$19,0,IF(W37=1,X37,0)))</f>
        <v>4</v>
      </c>
      <c r="AC37" s="78">
        <f>IF(V37=CONFIGURAÇÃO!$B$18,'BANCO DADOS '!X37,IF(V37=CONFIGURAÇÃO!$B$19,'BANCO DADOS '!X37,0))</f>
        <v>0</v>
      </c>
      <c r="AD37" s="79">
        <f t="shared" si="12"/>
        <v>156</v>
      </c>
      <c r="AE37" s="62"/>
      <c r="AF37" s="76">
        <v>45193</v>
      </c>
      <c r="AG37" s="77">
        <f t="shared" si="13"/>
        <v>1</v>
      </c>
      <c r="AH37" s="25">
        <v>10</v>
      </c>
      <c r="AI37" s="78">
        <f>IF(AF37=CONFIGURAÇÃO!$B$18,0,IF(AF37=CONFIGURAÇÃO!$B$19,0,IF($AG37=1,0,IF($AG37=7,0,IF($AH37&gt;8,8,$AH37)))))</f>
        <v>0</v>
      </c>
      <c r="AJ37" s="78">
        <f>IF(AF37=CONFIGURAÇÃO!$B$18,0,IF(AF37=CONFIGURAÇÃO!$B$19,0,IF($AG37=1,0,IF($AG37=7,0,IF($AH37&gt;8,$AH37-$AI37,0)))))</f>
        <v>0</v>
      </c>
      <c r="AK37" s="78">
        <f>IF(AF37=CONFIGURAÇÃO!$B$18,0,IF(AF37=CONFIGURAÇÃO!$B$19,0,IF(AG37=7,AH37,0)))</f>
        <v>0</v>
      </c>
      <c r="AL37" s="78">
        <f>IF(AF37=CONFIGURAÇÃO!$B$18,0,IF(AF37=CONFIGURAÇÃO!$B$19,0,IF(AG37=1,AH37,0)))</f>
        <v>10</v>
      </c>
      <c r="AM37" s="78">
        <f>IF(AF37=CONFIGURAÇÃO!$B$18,'BANCO DADOS '!AH37,IF(AF37=CONFIGURAÇÃO!$B$19,'BANCO DADOS '!AH37,0))</f>
        <v>0</v>
      </c>
      <c r="AN37" s="79">
        <f t="shared" si="14"/>
        <v>390</v>
      </c>
      <c r="AO37" s="62"/>
      <c r="AP37" s="76">
        <v>45193</v>
      </c>
      <c r="AQ37" s="77">
        <f t="shared" si="15"/>
        <v>1</v>
      </c>
      <c r="AR37" s="25">
        <v>10</v>
      </c>
      <c r="AS37" s="78">
        <f>IF(AP37=CONFIGURAÇÃO!$B$18,0,IF(AP37=CONFIGURAÇÃO!$B$19,0,IF($AQ37=1,0,IF($AQ37=7,0,IF($AR37&gt;8,8,$AR37)))))</f>
        <v>0</v>
      </c>
      <c r="AT37" s="78">
        <f>IF(AP37=CONFIGURAÇÃO!$B$18,0,IF(AP37=CONFIGURAÇÃO!$B$19,0,IF($AQ37=1,0,IF($AQ37=7,0,IF($AR37&gt;8,$AR37-$AS37,0)))))</f>
        <v>0</v>
      </c>
      <c r="AU37" s="78">
        <f>IF(AP37=CONFIGURAÇÃO!$B$18,0,IF(AP37=CONFIGURAÇÃO!$B$19,0,IF(AQ37=7,AR37,0)))</f>
        <v>0</v>
      </c>
      <c r="AV37" s="78">
        <f>IF(AP37=CONFIGURAÇÃO!$B$18,0,IF(AP37=CONFIGURAÇÃO!$B$19,0,IF(AQ37=1,AR37,0)))</f>
        <v>10</v>
      </c>
      <c r="AW37" s="78">
        <f>IF(AP37=CONFIGURAÇÃO!$B$18,'BANCO DADOS '!AR37,IF(AP37=CONFIGURAÇÃO!$B$19,'BANCO DADOS '!AR37,0))</f>
        <v>0</v>
      </c>
      <c r="AX37" s="79">
        <f t="shared" si="16"/>
        <v>390</v>
      </c>
      <c r="AY37" s="62"/>
      <c r="AZ37" s="76">
        <v>45193</v>
      </c>
      <c r="BA37" s="77">
        <f t="shared" si="17"/>
        <v>1</v>
      </c>
      <c r="BB37" s="25">
        <v>0</v>
      </c>
      <c r="BC37" s="78">
        <f>IF(AZ37=CONFIGURAÇÃO!$B$18,0,IF(AZ37=CONFIGURAÇÃO!$B$19,0,IF($BA37=1,0,IF($BA37=7,0,IF($BB37&gt;8,8,BB37)))))</f>
        <v>0</v>
      </c>
      <c r="BD37" s="78">
        <f>IF(AZ37=CONFIGURAÇÃO!$B$18,0,IF(AZ37=CONFIGURAÇÃO!$B$19,0,IF($BA37=1,0,IF($BA37=7,0,IF($BB37&gt;8,$BB37-$BC37,0)))))</f>
        <v>0</v>
      </c>
      <c r="BE37" s="78">
        <f>IF(AZ37=CONFIGURAÇÃO!$B$18,0,IF(AZ37=CONFIGURAÇÃO!$B$19,0,IF(BA37=7,BB37,0)))</f>
        <v>0</v>
      </c>
      <c r="BF37" s="78">
        <f>IF(AZ37=CONFIGURAÇÃO!$B$18,0,IF(AZ37=CONFIGURAÇÃO!$B$19,0,IF(BA37=1,BB37,0)))</f>
        <v>0</v>
      </c>
      <c r="BG37" s="78">
        <f>IF(AZ37=CONFIGURAÇÃO!$B$18,'BANCO DADOS '!BB37,IF(AZ37=CONFIGURAÇÃO!$B$19,'BANCO DADOS '!BB37,0))</f>
        <v>0</v>
      </c>
      <c r="BH37" s="79">
        <f t="shared" si="18"/>
        <v>0</v>
      </c>
      <c r="BI37" s="62"/>
      <c r="BJ37" s="76">
        <v>45193</v>
      </c>
      <c r="BK37" s="77">
        <f t="shared" si="19"/>
        <v>1</v>
      </c>
      <c r="BL37" s="25">
        <v>0</v>
      </c>
      <c r="BM37" s="78">
        <f>IF(BJ37=CONFIGURAÇÃO!$B$18,0,IF(BJ37=CONFIGURAÇÃO!$B$19,0,IF($BK37=1,0,IF($BK37=7,0,IF($BL37&gt;8,8,$BL37)))))</f>
        <v>0</v>
      </c>
      <c r="BN37" s="78">
        <f>IF(BJ37=CONFIGURAÇÃO!$B$18,0,IF(BJ37=CONFIGURAÇÃO!$B$19,0,IF($BK37=1,0,IF($BK37=7,0,IF($BL37&gt;8,$BL37-$BM37,0)))))</f>
        <v>0</v>
      </c>
      <c r="BO37" s="78">
        <f>IF(BJ37=CONFIGURAÇÃO!$B$18,0,IF(BJ37=CONFIGURAÇÃO!$B$19,0,IF(BK37=7,BL37,0)))</f>
        <v>0</v>
      </c>
      <c r="BP37" s="78">
        <f>IF(BJ37=CONFIGURAÇÃO!$B$18,0,IF(BJ37=CONFIGURAÇÃO!$B$19,0,IF(BK37=1,BL37,0)))</f>
        <v>0</v>
      </c>
      <c r="BQ37" s="78">
        <f>IF(BJ37=CONFIGURAÇÃO!$B$18,'BANCO DADOS '!BL37,IF(BJ37=CONFIGURAÇÃO!$B$19,'BANCO DADOS '!BL37,0))</f>
        <v>0</v>
      </c>
      <c r="BR37" s="79">
        <f t="shared" si="20"/>
        <v>0</v>
      </c>
      <c r="BS37" s="62"/>
      <c r="BT37" s="76">
        <v>45193</v>
      </c>
      <c r="BU37" s="77">
        <f t="shared" si="21"/>
        <v>1</v>
      </c>
      <c r="BV37" s="25">
        <v>0</v>
      </c>
      <c r="BW37" s="78">
        <f>IF(BT37=CONFIGURAÇÃO!$B$18,0,IF(BT37=CONFIGURAÇÃO!$BV$19,0,IF($BU37=1,0,IF($BU37=7,0,IF($BV37&gt;8,8,$BV37)))))</f>
        <v>0</v>
      </c>
      <c r="BX37" s="78">
        <f>IF(BT37=CONFIGURAÇÃO!$B$18,0,IF(BT37=CONFIGURAÇÃO!$B$19,0,IF($BU37=1,0,IF($BU37=7,0,IF($BV37&gt;8,$BV37-$BM37,0)))))</f>
        <v>0</v>
      </c>
      <c r="BY37" s="78">
        <f>IF(BT37=CONFIGURAÇÃO!$B$18,0,IF(BT37=CONFIGURAÇÃO!$B$19,0,IF(BU37=7,BV37,0)))</f>
        <v>0</v>
      </c>
      <c r="BZ37" s="78">
        <f>IF(BT37=CONFIGURAÇÃO!$B$18,0,IF(BT37=CONFIGURAÇÃO!$B$19,0,IF(BU37=1,BV37,0)))</f>
        <v>0</v>
      </c>
      <c r="CA37" s="78">
        <f>IF(BT37=CONFIGURAÇÃO!$B$18,'BANCO DADOS '!BV37,IF(BT37=CONFIGURAÇÃO!$B$19,'BANCO DADOS '!BV37,0))</f>
        <v>0</v>
      </c>
      <c r="CB37" s="79">
        <f t="shared" si="7"/>
        <v>0</v>
      </c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  <c r="GI37" s="75"/>
      <c r="GJ37" s="75"/>
      <c r="GK37" s="75"/>
      <c r="GL37" s="75"/>
      <c r="GM37" s="75"/>
      <c r="GN37" s="75"/>
      <c r="GO37" s="75"/>
      <c r="GP37" s="75"/>
      <c r="GQ37" s="75"/>
      <c r="GR37" s="75"/>
      <c r="GS37" s="75"/>
      <c r="GT37" s="75"/>
      <c r="GU37" s="75"/>
      <c r="GV37" s="75"/>
      <c r="GW37" s="75"/>
      <c r="GX37" s="75"/>
      <c r="GY37" s="75"/>
      <c r="GZ37" s="75"/>
      <c r="HA37" s="75"/>
      <c r="HB37" s="75"/>
      <c r="HC37" s="75"/>
      <c r="HD37" s="75"/>
      <c r="HE37" s="75"/>
      <c r="HF37" s="75"/>
      <c r="HG37" s="75"/>
      <c r="HH37" s="75"/>
      <c r="HI37" s="75"/>
      <c r="HJ37" s="75"/>
      <c r="HK37" s="75"/>
      <c r="HL37" s="75"/>
      <c r="HM37" s="75"/>
      <c r="HN37" s="75"/>
      <c r="HO37" s="75"/>
      <c r="HP37" s="75"/>
      <c r="HQ37" s="75"/>
      <c r="HR37" s="75"/>
      <c r="HS37" s="75"/>
      <c r="HT37" s="75"/>
      <c r="HU37" s="75"/>
      <c r="HV37" s="75"/>
      <c r="HW37" s="75"/>
      <c r="HX37" s="75"/>
      <c r="HY37" s="75"/>
      <c r="HZ37" s="75"/>
      <c r="IA37" s="75"/>
      <c r="IB37" s="75"/>
      <c r="IC37" s="75"/>
      <c r="ID37" s="75"/>
      <c r="IE37" s="75"/>
      <c r="IF37" s="75"/>
      <c r="IG37" s="75"/>
      <c r="IH37" s="75"/>
      <c r="II37" s="75"/>
      <c r="IJ37" s="75"/>
      <c r="IK37" s="75"/>
      <c r="IL37" s="75"/>
      <c r="IM37" s="75"/>
      <c r="IN37" s="75"/>
      <c r="IO37" s="75"/>
      <c r="IP37" s="75"/>
      <c r="IQ37" s="75"/>
      <c r="IR37" s="75"/>
      <c r="IS37" s="75"/>
      <c r="IT37" s="75"/>
      <c r="IU37" s="75"/>
      <c r="IV37" s="75"/>
      <c r="IW37" s="75"/>
      <c r="IX37" s="75"/>
      <c r="IY37" s="75"/>
      <c r="IZ37" s="75"/>
      <c r="JA37" s="75"/>
      <c r="JB37" s="75"/>
      <c r="JC37" s="75"/>
      <c r="JD37" s="75"/>
      <c r="JE37" s="75"/>
      <c r="JF37" s="75"/>
      <c r="JG37" s="75"/>
      <c r="JH37" s="75"/>
      <c r="JI37" s="75"/>
      <c r="JJ37" s="75"/>
      <c r="JK37" s="75"/>
      <c r="JL37" s="75"/>
      <c r="JM37" s="75"/>
      <c r="JN37" s="75"/>
      <c r="JO37" s="75"/>
      <c r="JP37" s="75"/>
      <c r="JQ37" s="75"/>
      <c r="JR37" s="75"/>
      <c r="JS37" s="75"/>
      <c r="JT37" s="75"/>
      <c r="JU37" s="75"/>
      <c r="JV37" s="75"/>
      <c r="JW37" s="75"/>
      <c r="JX37" s="75"/>
      <c r="JY37" s="75"/>
      <c r="JZ37" s="75"/>
      <c r="KA37" s="75"/>
      <c r="KB37" s="75"/>
      <c r="KC37" s="75"/>
      <c r="KD37" s="75"/>
      <c r="KE37" s="75"/>
      <c r="KF37" s="75"/>
      <c r="KG37" s="75"/>
      <c r="KH37" s="75"/>
      <c r="KI37" s="75"/>
      <c r="KJ37" s="75"/>
      <c r="KK37" s="75"/>
      <c r="KL37" s="75"/>
      <c r="KM37" s="75"/>
      <c r="KN37" s="75"/>
      <c r="KO37" s="75"/>
      <c r="KP37" s="75"/>
      <c r="KQ37" s="75"/>
      <c r="KR37" s="75"/>
      <c r="KS37" s="75"/>
      <c r="KT37" s="75"/>
      <c r="KU37" s="75"/>
      <c r="KV37" s="75"/>
      <c r="KW37" s="75"/>
      <c r="KX37" s="75"/>
      <c r="KY37" s="75"/>
      <c r="KZ37" s="75"/>
      <c r="LA37" s="75"/>
      <c r="LB37" s="75"/>
      <c r="LC37" s="75"/>
      <c r="LD37" s="75"/>
      <c r="LE37" s="75"/>
      <c r="LF37" s="75"/>
      <c r="LG37" s="75"/>
      <c r="LH37" s="75"/>
      <c r="LI37" s="75"/>
      <c r="LJ37" s="75"/>
      <c r="LK37" s="75"/>
      <c r="LL37" s="75"/>
      <c r="LM37" s="75"/>
      <c r="LN37" s="75"/>
      <c r="LO37" s="75"/>
      <c r="LP37" s="75"/>
      <c r="LQ37" s="75"/>
      <c r="LR37" s="75"/>
      <c r="LS37" s="75"/>
      <c r="LT37" s="75"/>
      <c r="LU37" s="75"/>
      <c r="LV37" s="75"/>
      <c r="LW37" s="75"/>
      <c r="LX37" s="75"/>
      <c r="LY37" s="75"/>
      <c r="LZ37" s="75"/>
      <c r="MA37" s="75"/>
      <c r="MB37" s="75"/>
      <c r="MC37" s="75"/>
      <c r="MD37" s="75"/>
      <c r="ME37" s="75"/>
      <c r="MF37" s="75"/>
      <c r="MG37" s="75"/>
      <c r="MH37" s="75"/>
      <c r="MI37" s="75"/>
      <c r="MJ37" s="75"/>
      <c r="MK37" s="75"/>
      <c r="ML37" s="75"/>
      <c r="MM37" s="75"/>
      <c r="MN37" s="75"/>
      <c r="MO37" s="75"/>
      <c r="MP37" s="75"/>
      <c r="MQ37" s="75"/>
      <c r="MR37" s="75"/>
      <c r="MS37" s="75"/>
      <c r="MT37" s="75"/>
      <c r="MU37" s="75"/>
      <c r="MV37" s="75"/>
      <c r="MW37" s="75"/>
      <c r="MX37" s="75"/>
      <c r="MY37" s="75"/>
      <c r="MZ37" s="75"/>
      <c r="NA37" s="75"/>
      <c r="NB37" s="75"/>
      <c r="NC37" s="75"/>
      <c r="ND37" s="75"/>
      <c r="NE37" s="75"/>
      <c r="NF37" s="75"/>
      <c r="NG37" s="75"/>
      <c r="NH37" s="75"/>
      <c r="NI37" s="75"/>
      <c r="NJ37" s="75"/>
      <c r="NK37" s="75"/>
      <c r="NL37" s="75"/>
      <c r="NM37" s="75"/>
      <c r="NN37" s="75"/>
      <c r="NO37" s="75"/>
      <c r="NP37" s="75"/>
      <c r="NQ37" s="75"/>
      <c r="NR37" s="75"/>
      <c r="NS37" s="75"/>
      <c r="NT37" s="75"/>
      <c r="NU37" s="75"/>
      <c r="NV37" s="75"/>
      <c r="NW37" s="75"/>
      <c r="NX37" s="75"/>
      <c r="NY37" s="75"/>
      <c r="NZ37" s="75"/>
      <c r="OA37" s="75"/>
      <c r="OB37" s="75"/>
      <c r="OC37" s="75"/>
      <c r="OD37" s="75"/>
      <c r="OE37" s="75"/>
      <c r="OF37" s="75"/>
      <c r="OG37" s="75"/>
      <c r="OH37" s="75"/>
      <c r="OI37" s="75"/>
      <c r="OJ37" s="75"/>
      <c r="OK37" s="75"/>
      <c r="OL37" s="75"/>
      <c r="OM37" s="75"/>
      <c r="ON37" s="75"/>
      <c r="OO37" s="75"/>
      <c r="OP37" s="75"/>
      <c r="OQ37" s="75"/>
      <c r="OR37" s="75"/>
      <c r="OS37" s="75"/>
      <c r="OT37" s="75"/>
      <c r="OU37" s="75"/>
      <c r="OV37" s="75"/>
      <c r="OW37" s="75"/>
      <c r="OX37" s="75"/>
      <c r="OY37" s="75"/>
      <c r="OZ37" s="75"/>
      <c r="PA37" s="75"/>
      <c r="PB37" s="75"/>
      <c r="PC37" s="75"/>
      <c r="PD37" s="75"/>
      <c r="PE37" s="75"/>
      <c r="PF37" s="75"/>
      <c r="PG37" s="75"/>
      <c r="PH37" s="75"/>
      <c r="PI37" s="75"/>
      <c r="PJ37" s="75"/>
      <c r="PK37" s="75"/>
      <c r="PL37" s="75"/>
      <c r="PM37" s="75"/>
      <c r="PN37" s="75"/>
      <c r="PO37" s="75"/>
      <c r="PP37" s="75"/>
      <c r="PQ37" s="75"/>
      <c r="PR37" s="75"/>
      <c r="PS37" s="75"/>
      <c r="PT37" s="75"/>
      <c r="PU37" s="75"/>
      <c r="PV37" s="75"/>
      <c r="PW37" s="75"/>
      <c r="PX37" s="75"/>
      <c r="PY37" s="75"/>
      <c r="PZ37" s="75"/>
      <c r="QA37" s="75"/>
      <c r="QB37" s="75"/>
      <c r="QC37" s="75"/>
      <c r="QD37" s="75"/>
      <c r="QE37" s="75"/>
      <c r="QF37" s="75"/>
      <c r="QG37" s="75"/>
      <c r="QH37" s="75"/>
      <c r="QI37" s="75"/>
      <c r="QJ37" s="75"/>
      <c r="QK37" s="75"/>
      <c r="QL37" s="75"/>
      <c r="QM37" s="75"/>
      <c r="QN37" s="75"/>
      <c r="QO37" s="75"/>
      <c r="QP37" s="75"/>
      <c r="QQ37" s="75"/>
      <c r="QR37" s="75"/>
      <c r="QS37" s="75"/>
      <c r="QT37" s="75"/>
      <c r="QU37" s="75"/>
      <c r="QV37" s="75"/>
      <c r="QW37" s="75"/>
      <c r="QX37" s="75"/>
      <c r="QY37" s="75"/>
      <c r="QZ37" s="75"/>
      <c r="RA37" s="75"/>
      <c r="RB37" s="75"/>
      <c r="RC37" s="75"/>
      <c r="RD37" s="75"/>
      <c r="RE37" s="75"/>
      <c r="RF37" s="75"/>
      <c r="RG37" s="75"/>
      <c r="RH37" s="75"/>
      <c r="RI37" s="75"/>
      <c r="RJ37" s="75"/>
      <c r="RK37" s="75"/>
      <c r="RL37" s="75"/>
      <c r="RM37" s="75"/>
      <c r="RN37" s="75"/>
      <c r="RO37" s="75"/>
      <c r="RP37" s="75"/>
      <c r="RQ37" s="75"/>
      <c r="RR37" s="75"/>
      <c r="RS37" s="75"/>
      <c r="RT37" s="75"/>
      <c r="RU37" s="75"/>
      <c r="RV37" s="75"/>
      <c r="RW37" s="75"/>
      <c r="RX37" s="75"/>
      <c r="RY37" s="75"/>
      <c r="RZ37" s="75"/>
      <c r="SA37" s="75"/>
      <c r="SB37" s="75"/>
      <c r="SC37" s="75"/>
      <c r="SD37" s="75"/>
      <c r="SE37" s="75"/>
      <c r="SF37" s="75"/>
      <c r="SG37" s="75"/>
      <c r="SH37" s="75"/>
      <c r="SI37" s="75"/>
      <c r="SJ37" s="75"/>
      <c r="SK37" s="75"/>
      <c r="SL37" s="75"/>
      <c r="SM37" s="75"/>
      <c r="SN37" s="75"/>
      <c r="SO37" s="75"/>
      <c r="SP37" s="75"/>
      <c r="SQ37" s="75"/>
      <c r="SR37" s="75"/>
      <c r="SS37" s="75"/>
      <c r="ST37" s="75"/>
      <c r="SU37" s="75"/>
      <c r="SV37" s="75"/>
      <c r="SW37" s="75"/>
      <c r="SX37" s="75"/>
      <c r="SY37" s="75"/>
      <c r="SZ37" s="75"/>
      <c r="TA37" s="75"/>
      <c r="TB37" s="75"/>
      <c r="TC37" s="75"/>
      <c r="TD37" s="75"/>
      <c r="TE37" s="75"/>
      <c r="TF37" s="75"/>
      <c r="TG37" s="75"/>
      <c r="TH37" s="75"/>
      <c r="TI37" s="75"/>
      <c r="TJ37" s="75"/>
      <c r="TK37" s="75"/>
      <c r="TL37" s="75"/>
      <c r="TM37" s="75"/>
      <c r="TN37" s="75"/>
      <c r="TO37" s="75"/>
      <c r="TP37" s="75"/>
      <c r="TQ37" s="75"/>
      <c r="TR37" s="75"/>
      <c r="TS37" s="75"/>
      <c r="TT37" s="75"/>
      <c r="TU37" s="75"/>
      <c r="TV37" s="75"/>
      <c r="TW37" s="75"/>
      <c r="TX37" s="75"/>
      <c r="TY37" s="75"/>
      <c r="TZ37" s="75"/>
      <c r="UA37" s="75"/>
      <c r="UB37" s="75"/>
      <c r="UC37" s="75"/>
      <c r="UD37" s="75"/>
      <c r="UE37" s="75"/>
      <c r="UF37" s="75"/>
      <c r="UG37" s="75"/>
      <c r="UH37" s="75"/>
      <c r="UI37" s="75"/>
      <c r="UJ37" s="75"/>
      <c r="UK37" s="75"/>
      <c r="UL37" s="75"/>
      <c r="UM37" s="75"/>
      <c r="UN37" s="75"/>
      <c r="UO37" s="75"/>
      <c r="UP37" s="75"/>
      <c r="UQ37" s="75"/>
      <c r="UR37" s="75"/>
      <c r="US37" s="75"/>
      <c r="UT37" s="75"/>
      <c r="UU37" s="75"/>
      <c r="UV37" s="75"/>
      <c r="UW37" s="75"/>
      <c r="UX37" s="75"/>
      <c r="UY37" s="75"/>
      <c r="UZ37" s="75"/>
      <c r="VA37" s="75"/>
      <c r="VB37" s="75"/>
      <c r="VC37" s="75"/>
      <c r="VD37" s="75"/>
      <c r="VE37" s="75"/>
      <c r="VF37" s="75"/>
      <c r="VG37" s="75"/>
      <c r="VH37" s="75"/>
      <c r="VI37" s="75"/>
      <c r="VJ37" s="75"/>
      <c r="VK37" s="75"/>
      <c r="VL37" s="75"/>
      <c r="VM37" s="75"/>
      <c r="VN37" s="75"/>
      <c r="VO37" s="75"/>
      <c r="VP37" s="75"/>
      <c r="VQ37" s="75"/>
      <c r="VR37" s="75"/>
      <c r="VS37" s="75"/>
      <c r="VT37" s="75"/>
      <c r="VU37" s="75"/>
      <c r="VV37" s="75"/>
      <c r="VW37" s="75"/>
      <c r="VX37" s="75"/>
      <c r="VY37" s="75"/>
      <c r="VZ37" s="75"/>
      <c r="WA37" s="75"/>
      <c r="WB37" s="75"/>
      <c r="WC37" s="75"/>
      <c r="WD37" s="75"/>
      <c r="WE37" s="75"/>
      <c r="WF37" s="75"/>
      <c r="WG37" s="75"/>
      <c r="WH37" s="75"/>
      <c r="WI37" s="75"/>
      <c r="WJ37" s="75"/>
      <c r="WK37" s="75"/>
      <c r="WL37" s="75"/>
      <c r="WM37" s="75"/>
      <c r="WN37" s="75"/>
      <c r="WO37" s="75"/>
      <c r="WP37" s="75"/>
      <c r="WQ37" s="75"/>
      <c r="WR37" s="75"/>
      <c r="WS37" s="75"/>
      <c r="WT37" s="75"/>
      <c r="WU37" s="75"/>
      <c r="WV37" s="75"/>
      <c r="WW37" s="75"/>
      <c r="WX37" s="75"/>
      <c r="WY37" s="75"/>
      <c r="WZ37" s="75"/>
      <c r="XA37" s="75"/>
      <c r="XB37" s="75"/>
      <c r="XC37" s="75"/>
      <c r="XD37" s="75"/>
      <c r="XE37" s="75"/>
      <c r="XF37" s="75"/>
      <c r="XG37" s="75"/>
      <c r="XH37" s="75"/>
      <c r="XI37" s="75"/>
      <c r="XJ37" s="75"/>
      <c r="XK37" s="75"/>
      <c r="XL37" s="75"/>
      <c r="XM37" s="75"/>
      <c r="XN37" s="75"/>
      <c r="XO37" s="75"/>
      <c r="XP37" s="75"/>
      <c r="XQ37" s="75"/>
      <c r="XR37" s="75"/>
      <c r="XS37" s="75"/>
      <c r="XT37" s="75"/>
      <c r="XU37" s="75"/>
      <c r="XV37" s="75"/>
      <c r="XW37" s="75"/>
      <c r="XX37" s="75"/>
      <c r="XY37" s="75"/>
      <c r="XZ37" s="75"/>
      <c r="YA37" s="75"/>
      <c r="YB37" s="75"/>
      <c r="YC37" s="75"/>
      <c r="YD37" s="75"/>
      <c r="YE37" s="75"/>
      <c r="YF37" s="75"/>
      <c r="YG37" s="75"/>
      <c r="YH37" s="75"/>
      <c r="YI37" s="75"/>
      <c r="YJ37" s="75"/>
      <c r="YK37" s="75"/>
      <c r="YL37" s="75"/>
      <c r="YM37" s="75"/>
      <c r="YN37" s="75"/>
      <c r="YO37" s="75"/>
      <c r="YP37" s="75"/>
      <c r="YQ37" s="75"/>
      <c r="YR37" s="75"/>
      <c r="YS37" s="75"/>
      <c r="YT37" s="75"/>
      <c r="YU37" s="75"/>
      <c r="YV37" s="75"/>
      <c r="YW37" s="75"/>
      <c r="YX37" s="75"/>
      <c r="YY37" s="75"/>
      <c r="YZ37" s="75"/>
      <c r="ZA37" s="75"/>
      <c r="ZB37" s="75"/>
      <c r="ZC37" s="75"/>
      <c r="ZD37" s="75"/>
      <c r="ZE37" s="75"/>
      <c r="ZF37" s="75"/>
      <c r="ZG37" s="75"/>
      <c r="ZH37" s="75"/>
      <c r="ZI37" s="75"/>
      <c r="ZJ37" s="75"/>
      <c r="ZK37" s="75"/>
      <c r="ZL37" s="75"/>
      <c r="ZM37" s="75"/>
      <c r="ZN37" s="75"/>
      <c r="ZO37" s="75"/>
      <c r="ZP37" s="75"/>
      <c r="ZQ37" s="75"/>
      <c r="ZR37" s="75"/>
      <c r="ZS37" s="75"/>
      <c r="ZT37" s="75"/>
      <c r="ZU37" s="75"/>
      <c r="ZV37" s="75"/>
      <c r="ZW37" s="75"/>
      <c r="ZX37" s="75"/>
      <c r="ZY37" s="75"/>
      <c r="ZZ37" s="75"/>
      <c r="AAA37" s="75"/>
      <c r="AAB37" s="75"/>
      <c r="AAC37" s="75"/>
      <c r="AAD37" s="75"/>
      <c r="AAE37" s="75"/>
      <c r="AAF37" s="75"/>
      <c r="AAG37" s="75"/>
      <c r="AAH37" s="75"/>
      <c r="AAI37" s="75"/>
      <c r="AAJ37" s="75"/>
      <c r="AAK37" s="75"/>
      <c r="AAL37" s="75"/>
      <c r="AAM37" s="75"/>
      <c r="AAN37" s="75"/>
      <c r="AAO37" s="75"/>
      <c r="AAP37" s="75"/>
      <c r="AAQ37" s="75"/>
      <c r="AAR37" s="75"/>
      <c r="AAS37" s="75"/>
      <c r="AAT37" s="75"/>
      <c r="AAU37" s="75"/>
      <c r="AAV37" s="75"/>
      <c r="AAW37" s="75"/>
      <c r="AAX37" s="75"/>
      <c r="AAY37" s="75"/>
      <c r="AAZ37" s="75"/>
      <c r="ABA37" s="75"/>
      <c r="ABB37" s="75"/>
      <c r="ABC37" s="75"/>
      <c r="ABD37" s="75"/>
      <c r="ABE37" s="75"/>
      <c r="ABF37" s="75"/>
      <c r="ABG37" s="75"/>
      <c r="ABH37" s="75"/>
      <c r="ABI37" s="75"/>
      <c r="ABJ37" s="75"/>
      <c r="ABK37" s="75"/>
      <c r="ABL37" s="75"/>
      <c r="ABM37" s="75"/>
      <c r="ABN37" s="75"/>
      <c r="ABO37" s="75"/>
      <c r="ABP37" s="75"/>
      <c r="ABQ37" s="75"/>
      <c r="ABR37" s="75"/>
      <c r="ABS37" s="75"/>
      <c r="ABT37" s="75"/>
      <c r="ABU37" s="75"/>
      <c r="ABV37" s="75"/>
      <c r="ABW37" s="75"/>
      <c r="ABX37" s="75"/>
      <c r="ABY37" s="75"/>
      <c r="ABZ37" s="75"/>
      <c r="ACA37" s="75"/>
      <c r="ACB37" s="75"/>
      <c r="ACC37" s="75"/>
      <c r="ACD37" s="75"/>
      <c r="ACE37" s="75"/>
      <c r="ACF37" s="75"/>
      <c r="ACG37" s="75"/>
      <c r="ACH37" s="75"/>
      <c r="ACI37" s="75"/>
      <c r="ACJ37" s="75"/>
      <c r="ACK37" s="75"/>
      <c r="ACL37" s="75"/>
      <c r="ACM37" s="75"/>
      <c r="ACN37" s="75"/>
      <c r="ACO37" s="75"/>
      <c r="ACP37" s="75"/>
      <c r="ACQ37" s="75"/>
      <c r="ACR37" s="75"/>
      <c r="ACS37" s="75"/>
      <c r="ACT37" s="75"/>
      <c r="ACU37" s="75"/>
      <c r="ACV37" s="75"/>
      <c r="ACW37" s="75"/>
      <c r="ACX37" s="75"/>
      <c r="ACY37" s="75"/>
      <c r="ACZ37" s="75"/>
      <c r="ADA37" s="75"/>
      <c r="ADB37" s="75"/>
      <c r="ADC37" s="75"/>
      <c r="ADD37" s="75"/>
      <c r="ADE37" s="75"/>
      <c r="ADF37" s="75"/>
      <c r="ADG37" s="75"/>
      <c r="ADH37" s="75"/>
      <c r="ADI37" s="75"/>
      <c r="ADJ37" s="75"/>
      <c r="ADK37" s="75"/>
      <c r="ADL37" s="75"/>
      <c r="ADM37" s="75"/>
      <c r="ADN37" s="75"/>
      <c r="ADO37" s="75"/>
      <c r="ADP37" s="75"/>
      <c r="ADQ37" s="75"/>
      <c r="ADR37" s="75"/>
      <c r="ADS37" s="75"/>
      <c r="ADT37" s="75"/>
      <c r="ADU37" s="75"/>
      <c r="ADV37" s="75"/>
      <c r="ADW37" s="75"/>
      <c r="ADX37" s="75"/>
      <c r="ADY37" s="75"/>
      <c r="ADZ37" s="75"/>
      <c r="AEA37" s="75"/>
      <c r="AEB37" s="75"/>
      <c r="AEC37" s="75"/>
      <c r="AED37" s="75"/>
      <c r="AEE37" s="75"/>
      <c r="AEF37" s="75"/>
      <c r="AEG37" s="75"/>
      <c r="AEH37" s="75"/>
      <c r="AEI37" s="75"/>
      <c r="AEJ37" s="75"/>
      <c r="AEK37" s="75"/>
      <c r="AEL37" s="75"/>
      <c r="AEM37" s="75"/>
      <c r="AEN37" s="75"/>
      <c r="AEO37" s="75"/>
      <c r="AEP37" s="75"/>
      <c r="AEQ37" s="75"/>
      <c r="AER37" s="75"/>
      <c r="AES37" s="75"/>
      <c r="AET37" s="75"/>
      <c r="AEU37" s="75"/>
      <c r="AEV37" s="75"/>
      <c r="AEW37" s="75"/>
      <c r="AEX37" s="75"/>
      <c r="AEY37" s="75"/>
      <c r="AEZ37" s="75"/>
      <c r="AFA37" s="75"/>
      <c r="AFB37" s="75"/>
      <c r="AFC37" s="75"/>
      <c r="AFD37" s="75"/>
      <c r="AFE37" s="75"/>
      <c r="AFF37" s="75"/>
      <c r="AFG37" s="75"/>
      <c r="AFH37" s="75"/>
      <c r="AFI37" s="75"/>
      <c r="AFJ37" s="75"/>
      <c r="AFK37" s="75"/>
      <c r="AFL37" s="75"/>
      <c r="AFM37" s="75"/>
      <c r="AFN37" s="75"/>
      <c r="AFO37" s="75"/>
      <c r="AFP37" s="75"/>
      <c r="AFQ37" s="75"/>
      <c r="AFR37" s="75"/>
      <c r="AFS37" s="75"/>
      <c r="AFT37" s="75"/>
      <c r="AFU37" s="75"/>
      <c r="AFV37" s="75"/>
      <c r="AFW37" s="75"/>
      <c r="AFX37" s="75"/>
      <c r="AFY37" s="75"/>
      <c r="AFZ37" s="75"/>
      <c r="AGA37" s="75"/>
      <c r="AGB37" s="75"/>
      <c r="AGC37" s="75"/>
      <c r="AGD37" s="75"/>
      <c r="AGE37" s="75"/>
      <c r="AGF37" s="75"/>
      <c r="AGG37" s="75"/>
      <c r="AGH37" s="75"/>
      <c r="AGI37" s="75"/>
      <c r="AGJ37" s="75"/>
      <c r="AGK37" s="75"/>
      <c r="AGL37" s="75"/>
      <c r="AGM37" s="75"/>
      <c r="AGN37" s="75"/>
      <c r="AGO37" s="75"/>
      <c r="AGP37" s="75"/>
      <c r="AGQ37" s="75"/>
      <c r="AGR37" s="75"/>
      <c r="AGS37" s="75"/>
      <c r="AGT37" s="75"/>
      <c r="AGU37" s="75"/>
      <c r="AGV37" s="75"/>
      <c r="AGW37" s="75"/>
      <c r="AGX37" s="75"/>
      <c r="AGY37" s="75"/>
      <c r="AGZ37" s="75"/>
      <c r="AHA37" s="75"/>
      <c r="AHB37" s="75"/>
      <c r="AHC37" s="75"/>
      <c r="AHD37" s="75"/>
      <c r="AHE37" s="75"/>
      <c r="AHF37" s="75"/>
      <c r="AHG37" s="75"/>
      <c r="AHH37" s="75"/>
      <c r="AHI37" s="75"/>
      <c r="AHJ37" s="75"/>
      <c r="AHK37" s="75"/>
      <c r="AHL37" s="75"/>
      <c r="AHM37" s="75"/>
      <c r="AHN37" s="75"/>
      <c r="AHO37" s="75"/>
      <c r="AHP37" s="75"/>
      <c r="AHQ37" s="75"/>
      <c r="AHR37" s="75"/>
      <c r="AHS37" s="75"/>
      <c r="AHT37" s="75"/>
      <c r="AHU37" s="75"/>
      <c r="AHV37" s="75"/>
      <c r="AHW37" s="75"/>
      <c r="AHX37" s="75"/>
      <c r="AHY37" s="75"/>
      <c r="AHZ37" s="75"/>
      <c r="AIA37" s="75"/>
      <c r="AIB37" s="75"/>
      <c r="AIC37" s="75"/>
      <c r="AID37" s="75"/>
      <c r="AIE37" s="75"/>
      <c r="AIF37" s="75"/>
      <c r="AIG37" s="75"/>
      <c r="AIH37" s="75"/>
      <c r="AII37" s="75"/>
      <c r="AIJ37" s="75"/>
      <c r="AIK37" s="75"/>
      <c r="AIL37" s="75"/>
      <c r="AIM37" s="75"/>
      <c r="AIN37" s="75"/>
      <c r="AIO37" s="75"/>
      <c r="AIP37" s="75"/>
      <c r="AIQ37" s="75"/>
      <c r="AIR37" s="75"/>
      <c r="AIS37" s="75"/>
      <c r="AIT37" s="75"/>
      <c r="AIU37" s="75"/>
      <c r="AIV37" s="75"/>
      <c r="AIW37" s="75"/>
      <c r="AIX37" s="75"/>
      <c r="AIY37" s="75"/>
      <c r="AIZ37" s="75"/>
      <c r="AJA37" s="75"/>
      <c r="AJB37" s="75"/>
      <c r="AJC37" s="75"/>
      <c r="AJD37" s="75"/>
      <c r="AJE37" s="75"/>
      <c r="AJF37" s="75"/>
      <c r="AJG37" s="75"/>
      <c r="AJH37" s="75"/>
      <c r="AJI37" s="75"/>
      <c r="AJJ37" s="75"/>
      <c r="AJK37" s="75"/>
      <c r="AJL37" s="75"/>
      <c r="AJM37" s="75"/>
      <c r="AJN37" s="75"/>
      <c r="AJO37" s="75"/>
      <c r="AJP37" s="75"/>
      <c r="AJQ37" s="75"/>
      <c r="AJR37" s="75"/>
      <c r="AJS37" s="75"/>
      <c r="AJT37" s="75"/>
      <c r="AJU37" s="75"/>
      <c r="AJV37" s="75"/>
      <c r="AJW37" s="75"/>
      <c r="AJX37" s="75"/>
      <c r="AJY37" s="75"/>
      <c r="AJZ37" s="75"/>
      <c r="AKA37" s="75"/>
      <c r="AKB37" s="75"/>
      <c r="AKC37" s="75"/>
      <c r="AKD37" s="75"/>
      <c r="AKE37" s="75"/>
      <c r="AKF37" s="75"/>
      <c r="AKG37" s="75"/>
      <c r="AKH37" s="75"/>
      <c r="AKI37" s="75"/>
      <c r="AKJ37" s="75"/>
      <c r="AKK37" s="75"/>
      <c r="AKL37" s="75"/>
      <c r="AKM37" s="75"/>
      <c r="AKN37" s="75"/>
      <c r="AKO37" s="75"/>
      <c r="AKP37" s="75"/>
      <c r="AKQ37" s="75"/>
      <c r="AKR37" s="75"/>
      <c r="AKS37" s="75"/>
      <c r="AKT37" s="75"/>
      <c r="AKU37" s="75"/>
      <c r="AKV37" s="75"/>
      <c r="AKW37" s="75"/>
      <c r="AKX37" s="75"/>
      <c r="AKY37" s="75"/>
      <c r="AKZ37" s="75"/>
      <c r="ALA37" s="75"/>
      <c r="ALB37" s="75"/>
      <c r="ALC37" s="75"/>
      <c r="ALD37" s="75"/>
      <c r="ALE37" s="75"/>
      <c r="ALF37" s="75"/>
      <c r="ALG37" s="75"/>
      <c r="ALH37" s="75"/>
      <c r="ALI37" s="75"/>
      <c r="ALJ37" s="75"/>
      <c r="ALK37" s="75"/>
      <c r="ALL37" s="75"/>
      <c r="ALM37" s="75"/>
      <c r="ALN37" s="75"/>
      <c r="ALO37" s="75"/>
      <c r="ALP37" s="75"/>
      <c r="ALQ37" s="75"/>
      <c r="ALR37" s="75"/>
      <c r="ALS37" s="75"/>
      <c r="ALT37" s="75"/>
      <c r="ALU37" s="75"/>
      <c r="ALV37" s="75"/>
      <c r="ALW37" s="75"/>
      <c r="ALX37" s="75"/>
      <c r="ALY37" s="75"/>
      <c r="ALZ37" s="75"/>
      <c r="AMA37" s="75"/>
      <c r="AMB37" s="75"/>
      <c r="AMC37" s="75"/>
      <c r="AMD37" s="75"/>
      <c r="AME37" s="75"/>
      <c r="AMF37" s="75"/>
      <c r="AMG37" s="75"/>
      <c r="AMH37" s="75"/>
      <c r="AMI37" s="75"/>
      <c r="AMJ37" s="75"/>
      <c r="AMK37" s="75"/>
      <c r="AML37" s="75"/>
      <c r="AMM37" s="75"/>
      <c r="AMN37" s="75"/>
      <c r="AMO37" s="75"/>
      <c r="AMP37" s="75"/>
      <c r="AMQ37" s="75"/>
      <c r="AMR37" s="75"/>
      <c r="AMS37" s="75"/>
      <c r="AMT37" s="75"/>
      <c r="AMU37" s="75"/>
      <c r="AMV37" s="75"/>
      <c r="AMW37" s="75"/>
      <c r="AMX37" s="75"/>
      <c r="AMY37" s="75"/>
      <c r="AMZ37" s="75"/>
      <c r="ANA37" s="75"/>
      <c r="ANB37" s="75"/>
      <c r="ANC37" s="75"/>
      <c r="AND37" s="75"/>
      <c r="ANE37" s="75"/>
      <c r="ANF37" s="75"/>
      <c r="ANG37" s="75"/>
      <c r="ANH37" s="75"/>
      <c r="ANI37" s="75"/>
      <c r="ANJ37" s="75"/>
      <c r="ANK37" s="75"/>
      <c r="ANL37" s="75"/>
      <c r="ANM37" s="75"/>
      <c r="ANN37" s="75"/>
      <c r="ANO37" s="75"/>
      <c r="ANP37" s="75"/>
      <c r="ANQ37" s="75"/>
      <c r="ANR37" s="75"/>
      <c r="ANS37" s="75"/>
      <c r="ANT37" s="75"/>
      <c r="ANU37" s="75"/>
      <c r="ANV37" s="75"/>
      <c r="ANW37" s="75"/>
      <c r="ANX37" s="75"/>
      <c r="ANY37" s="75"/>
      <c r="ANZ37" s="75"/>
      <c r="AOA37" s="75"/>
      <c r="AOB37" s="75"/>
      <c r="AOC37" s="75"/>
      <c r="AOD37" s="75"/>
      <c r="AOE37" s="75"/>
      <c r="AOF37" s="75"/>
      <c r="AOG37" s="75"/>
      <c r="AOH37" s="75"/>
      <c r="AOI37" s="75"/>
      <c r="AOJ37" s="75"/>
      <c r="AOK37" s="75"/>
      <c r="AOL37" s="75"/>
      <c r="AOM37" s="75"/>
      <c r="AON37" s="75"/>
      <c r="AOO37" s="75"/>
      <c r="AOP37" s="75"/>
      <c r="AOQ37" s="75"/>
      <c r="AOR37" s="75"/>
      <c r="AOS37" s="75"/>
      <c r="AOT37" s="75"/>
      <c r="AOU37" s="75"/>
      <c r="AOV37" s="75"/>
      <c r="AOW37" s="75"/>
      <c r="AOX37" s="75"/>
      <c r="AOY37" s="75"/>
      <c r="AOZ37" s="75"/>
      <c r="APA37" s="75"/>
      <c r="APB37" s="75"/>
      <c r="APC37" s="75"/>
      <c r="APD37" s="75"/>
      <c r="APE37" s="75"/>
      <c r="APF37" s="75"/>
      <c r="APG37" s="75"/>
      <c r="APH37" s="75"/>
      <c r="API37" s="75"/>
      <c r="APJ37" s="75"/>
      <c r="APK37" s="75"/>
      <c r="APL37" s="75"/>
      <c r="APM37" s="75"/>
      <c r="APN37" s="75"/>
      <c r="APO37" s="75"/>
      <c r="APP37" s="75"/>
      <c r="APQ37" s="75"/>
      <c r="APR37" s="75"/>
      <c r="APS37" s="75"/>
      <c r="APT37" s="75"/>
      <c r="APU37" s="75"/>
      <c r="APV37" s="75"/>
      <c r="APW37" s="75"/>
      <c r="APX37" s="75"/>
      <c r="APY37" s="75"/>
      <c r="APZ37" s="75"/>
      <c r="AQA37" s="75"/>
      <c r="AQB37" s="75"/>
      <c r="AQC37" s="75"/>
      <c r="AQD37" s="75"/>
      <c r="AQE37" s="75"/>
      <c r="AQF37" s="75"/>
      <c r="AQG37" s="75"/>
      <c r="AQH37" s="75"/>
      <c r="AQI37" s="75"/>
      <c r="AQJ37" s="75"/>
      <c r="AQK37" s="75"/>
      <c r="AQL37" s="75"/>
      <c r="AQM37" s="75"/>
      <c r="AQN37" s="75"/>
      <c r="AQO37" s="75"/>
      <c r="AQP37" s="75"/>
      <c r="AQQ37" s="75"/>
      <c r="AQR37" s="75"/>
      <c r="AQS37" s="75"/>
      <c r="AQT37" s="75"/>
      <c r="AQU37" s="75"/>
    </row>
    <row r="38" spans="1:1139">
      <c r="B38" s="71">
        <v>45194</v>
      </c>
      <c r="C38" s="72">
        <f t="shared" si="8"/>
        <v>2</v>
      </c>
      <c r="D38" s="12">
        <v>8</v>
      </c>
      <c r="E38" s="73">
        <f>IF(B38=CONFIGURAÇÃO!$B$18,0,IF(B38=CONFIGURAÇÃO!$B$19,0,IF($C38=1,0,IF($C38=7,0,IF($D38&gt;8,8,$D38)))))</f>
        <v>0</v>
      </c>
      <c r="F38" s="73">
        <f>IF(B38=CONFIGURAÇÃO!$B$18,0,IF(B38=CONFIGURAÇÃO!$B$19,0,IF($C38=1,0,IF($C38=7,0,IF($D38&gt;8,$D38-$E38,0)))))</f>
        <v>0</v>
      </c>
      <c r="G38" s="73">
        <f>IF(B38=CONFIGURAÇÃO!$B$18,0,IF(B38=CONFIGURAÇÃO!$B$19,0,IF(C38=7,D38,0)))</f>
        <v>0</v>
      </c>
      <c r="H38" s="73">
        <f>IF(B38=CONFIGURAÇÃO!$B$18,0,IF(B38=CONFIGURAÇÃO!$B$19,0,IF(C38=1,D38,0)))</f>
        <v>0</v>
      </c>
      <c r="I38" s="73">
        <f>IF(B38=CONFIGURAÇÃO!$B$18,'BANCO DADOS '!D38,IF(B38=CONFIGURAÇÃO!$B$19,'BANCO DADOS '!D38,0))</f>
        <v>8</v>
      </c>
      <c r="J38" s="74">
        <f t="shared" si="22"/>
        <v>312</v>
      </c>
      <c r="L38" s="71">
        <v>45194</v>
      </c>
      <c r="M38" s="72">
        <f t="shared" si="9"/>
        <v>2</v>
      </c>
      <c r="N38" s="12">
        <v>2</v>
      </c>
      <c r="O38" s="73">
        <f>IF(L38=CONFIGURAÇÃO!$B$18,0,IF(L38=CONFIGURAÇÃO!$B$19,0,IF($M38=1,0,IF($M38=7,0,IF($N38&gt;8,8,$N38)))))</f>
        <v>0</v>
      </c>
      <c r="P38" s="73">
        <f>IF(L38=CONFIGURAÇÃO!$B$18,0,IF(L38=CONFIGURAÇÃO!$B$19,0,IF($M38=1,0,IF($M38=7,0,IF($N38&gt;8,$N38-$O38,0)))))</f>
        <v>0</v>
      </c>
      <c r="Q38" s="73">
        <f>IF(L38=CONFIGURAÇÃO!$B$18,0,IF(L38=CONFIGURAÇÃO!$B$19,0,IF(M38=7,N38,0)))</f>
        <v>0</v>
      </c>
      <c r="R38" s="73">
        <f>IF(L38=CONFIGURAÇÃO!$B$18,0,IF(L38=CONFIGURAÇÃO!$B$19,0,IF(M38=1,N38,0)))</f>
        <v>0</v>
      </c>
      <c r="S38" s="73">
        <f>IF(L38=CONFIGURAÇÃO!$B$18,'BANCO DADOS '!N38,IF(L38=CONFIGURAÇÃO!$B$19,'BANCO DADOS '!N38,0))</f>
        <v>2</v>
      </c>
      <c r="T38" s="74">
        <f t="shared" si="10"/>
        <v>78</v>
      </c>
      <c r="V38" s="71">
        <v>45194</v>
      </c>
      <c r="W38" s="72">
        <f t="shared" si="11"/>
        <v>2</v>
      </c>
      <c r="X38" s="12">
        <v>2</v>
      </c>
      <c r="Y38" s="73">
        <f>IF(V38=CONFIGURAÇÃO!$B$18,0,IF(V38=CONFIGURAÇÃO!$B$19,0,IF(W$14=1,0,IF($X38=7,0,IF($X38&gt;8,8,$X38)))))</f>
        <v>0</v>
      </c>
      <c r="Z38" s="73">
        <f>IF(V38=CONFIGURAÇÃO!$B$18,0,IF(V38=CONFIGURAÇÃO!$B$19,0,IF($C38=1,0,IF($W38=7,0,IF($X38&gt;8,$X38-$Y38,0)))))</f>
        <v>0</v>
      </c>
      <c r="AA38" s="73">
        <f>IF(V38=CONFIGURAÇÃO!$B$18,0,IF(V38=CONFIGURAÇÃO!$B$19,0,IF(W38=7,X38,0)))</f>
        <v>0</v>
      </c>
      <c r="AB38" s="73">
        <f>IF(V38=CONFIGURAÇÃO!$B$18,0,IF(V38=CONFIGURAÇÃO!$B$19,0,IF(W38=1,X38,0)))</f>
        <v>0</v>
      </c>
      <c r="AC38" s="73">
        <f>IF(V38=CONFIGURAÇÃO!$B$18,'BANCO DADOS '!X38,IF(V38=CONFIGURAÇÃO!$B$19,'BANCO DADOS '!X38,0))</f>
        <v>2</v>
      </c>
      <c r="AD38" s="74">
        <f t="shared" si="12"/>
        <v>78</v>
      </c>
      <c r="AF38" s="71">
        <v>45194</v>
      </c>
      <c r="AG38" s="72">
        <f t="shared" si="13"/>
        <v>2</v>
      </c>
      <c r="AH38" s="12">
        <v>10</v>
      </c>
      <c r="AI38" s="73">
        <f>IF(AF38=CONFIGURAÇÃO!$B$18,0,IF(AF38=CONFIGURAÇÃO!$B$19,0,IF($AG38=1,0,IF($AG38=7,0,IF($AH38&gt;8,8,$AH38)))))</f>
        <v>0</v>
      </c>
      <c r="AJ38" s="73">
        <f>IF(AF38=CONFIGURAÇÃO!$B$18,0,IF(AF38=CONFIGURAÇÃO!$B$19,0,IF($AG38=1,0,IF($AG38=7,0,IF($AH38&gt;8,$AH38-$AI38,0)))))</f>
        <v>0</v>
      </c>
      <c r="AK38" s="73">
        <f>IF(AF38=CONFIGURAÇÃO!$B$18,0,IF(AF38=CONFIGURAÇÃO!$B$19,0,IF(AG38=7,AH38,0)))</f>
        <v>0</v>
      </c>
      <c r="AL38" s="73">
        <f>IF(AF38=CONFIGURAÇÃO!$B$18,0,IF(AF38=CONFIGURAÇÃO!$B$19,0,IF(AG38=1,AH38,0)))</f>
        <v>0</v>
      </c>
      <c r="AM38" s="73">
        <f>IF(AF38=CONFIGURAÇÃO!$B$18,'BANCO DADOS '!AH38,IF(AF38=CONFIGURAÇÃO!$B$19,'BANCO DADOS '!AH38,0))</f>
        <v>10</v>
      </c>
      <c r="AN38" s="74">
        <f t="shared" si="14"/>
        <v>390</v>
      </c>
      <c r="AP38" s="71">
        <v>45194</v>
      </c>
      <c r="AQ38" s="72">
        <f t="shared" si="15"/>
        <v>2</v>
      </c>
      <c r="AR38" s="12">
        <v>4</v>
      </c>
      <c r="AS38" s="73">
        <f>IF(AP38=CONFIGURAÇÃO!$B$18,0,IF(AP38=CONFIGURAÇÃO!$B$19,0,IF($AQ38=1,0,IF($AQ38=7,0,IF($AR38&gt;8,8,$AR38)))))</f>
        <v>0</v>
      </c>
      <c r="AT38" s="73">
        <f>IF(AP38=CONFIGURAÇÃO!$B$18,0,IF(AP38=CONFIGURAÇÃO!$B$19,0,IF($AQ38=1,0,IF($AQ38=7,0,IF($AR38&gt;8,$AR38-$AS38,0)))))</f>
        <v>0</v>
      </c>
      <c r="AU38" s="73">
        <f>IF(AP38=CONFIGURAÇÃO!$B$18,0,IF(AP38=CONFIGURAÇÃO!$B$19,0,IF(AQ38=7,AR38,0)))</f>
        <v>0</v>
      </c>
      <c r="AV38" s="73">
        <f>IF(AP38=CONFIGURAÇÃO!$B$18,0,IF(AP38=CONFIGURAÇÃO!$B$19,0,IF(AQ38=1,AR38,0)))</f>
        <v>0</v>
      </c>
      <c r="AW38" s="73">
        <f>IF(AP38=CONFIGURAÇÃO!$B$18,'BANCO DADOS '!AR38,IF(AP38=CONFIGURAÇÃO!$B$19,'BANCO DADOS '!AR38,0))</f>
        <v>4</v>
      </c>
      <c r="AX38" s="74">
        <f t="shared" si="16"/>
        <v>156</v>
      </c>
      <c r="AZ38" s="71">
        <v>45194</v>
      </c>
      <c r="BA38" s="72">
        <f t="shared" si="17"/>
        <v>2</v>
      </c>
      <c r="BB38" s="12">
        <v>4</v>
      </c>
      <c r="BC38" s="73">
        <f>IF(AZ38=CONFIGURAÇÃO!$B$18,0,IF(AZ38=CONFIGURAÇÃO!$B$19,0,IF($BA38=1,0,IF($BA38=7,0,IF($BB38&gt;8,8,BB38)))))</f>
        <v>0</v>
      </c>
      <c r="BD38" s="73">
        <f>IF(AZ38=CONFIGURAÇÃO!$B$18,0,IF(AZ38=CONFIGURAÇÃO!$B$19,0,IF($BA38=1,0,IF($BA38=7,0,IF($BB38&gt;8,$BB38-$BC38,0)))))</f>
        <v>0</v>
      </c>
      <c r="BE38" s="73">
        <f>IF(AZ38=CONFIGURAÇÃO!$B$18,0,IF(AZ38=CONFIGURAÇÃO!$B$19,0,IF(BA38=7,BB38,0)))</f>
        <v>0</v>
      </c>
      <c r="BF38" s="73">
        <f>IF(AZ38=CONFIGURAÇÃO!$B$18,0,IF(AZ38=CONFIGURAÇÃO!$B$19,0,IF(BA38=1,BB38,0)))</f>
        <v>0</v>
      </c>
      <c r="BG38" s="73">
        <f>IF(AZ38=CONFIGURAÇÃO!$B$18,'BANCO DADOS '!BB38,IF(AZ38=CONFIGURAÇÃO!$B$19,'BANCO DADOS '!BB38,0))</f>
        <v>4</v>
      </c>
      <c r="BH38" s="74">
        <f t="shared" si="18"/>
        <v>156</v>
      </c>
      <c r="BJ38" s="71">
        <v>45194</v>
      </c>
      <c r="BK38" s="72">
        <f t="shared" si="19"/>
        <v>2</v>
      </c>
      <c r="BL38" s="12">
        <v>4</v>
      </c>
      <c r="BM38" s="73">
        <f>IF(BJ38=CONFIGURAÇÃO!$B$18,0,IF(BJ38=CONFIGURAÇÃO!$B$19,0,IF($BK38=1,0,IF($BK38=7,0,IF($BL38&gt;8,8,$BL38)))))</f>
        <v>0</v>
      </c>
      <c r="BN38" s="73">
        <f>IF(BJ38=CONFIGURAÇÃO!$B$18,0,IF(BJ38=CONFIGURAÇÃO!$B$19,0,IF($BK38=1,0,IF($BK38=7,0,IF($BL38&gt;8,$BL38-$BM38,0)))))</f>
        <v>0</v>
      </c>
      <c r="BO38" s="73">
        <f>IF(BJ38=CONFIGURAÇÃO!$B$18,0,IF(BJ38=CONFIGURAÇÃO!$B$19,0,IF(BK38=7,BL38,0)))</f>
        <v>0</v>
      </c>
      <c r="BP38" s="73">
        <f>IF(BJ38=CONFIGURAÇÃO!$B$18,0,IF(BJ38=CONFIGURAÇÃO!$B$19,0,IF(BK38=1,BL38,0)))</f>
        <v>0</v>
      </c>
      <c r="BQ38" s="73">
        <f>IF(BJ38=CONFIGURAÇÃO!$B$18,'BANCO DADOS '!BL38,IF(BJ38=CONFIGURAÇÃO!$B$19,'BANCO DADOS '!BL38,0))</f>
        <v>4</v>
      </c>
      <c r="BR38" s="74">
        <f t="shared" si="20"/>
        <v>156</v>
      </c>
      <c r="BT38" s="71">
        <v>45194</v>
      </c>
      <c r="BU38" s="72">
        <f t="shared" si="21"/>
        <v>2</v>
      </c>
      <c r="BV38" s="12">
        <v>0</v>
      </c>
      <c r="BW38" s="73">
        <f>IF(BT38=CONFIGURAÇÃO!$B$18,0,IF(BT38=CONFIGURAÇÃO!$BV$19,0,IF($BU38=1,0,IF($BU38=7,0,IF($BV38&gt;8,8,$BV38)))))</f>
        <v>0</v>
      </c>
      <c r="BX38" s="73">
        <f>IF(BT38=CONFIGURAÇÃO!$B$18,0,IF(BT38=CONFIGURAÇÃO!$B$19,0,IF($BU38=1,0,IF($BU38=7,0,IF($BV38&gt;8,$BV38-$BM38,0)))))</f>
        <v>0</v>
      </c>
      <c r="BY38" s="73">
        <f>IF(BT38=CONFIGURAÇÃO!$B$18,0,IF(BT38=CONFIGURAÇÃO!$B$19,0,IF(BU38=7,BV38,0)))</f>
        <v>0</v>
      </c>
      <c r="BZ38" s="73">
        <f>IF(BT38=CONFIGURAÇÃO!$B$18,0,IF(BT38=CONFIGURAÇÃO!$B$19,0,IF(BU38=1,BV38,0)))</f>
        <v>0</v>
      </c>
      <c r="CA38" s="73">
        <f>IF(BT38=CONFIGURAÇÃO!$B$18,'BANCO DADOS '!BV38,IF(BT38=CONFIGURAÇÃO!$B$19,'BANCO DADOS '!BV38,0))</f>
        <v>0</v>
      </c>
      <c r="CB38" s="74">
        <f t="shared" si="7"/>
        <v>0</v>
      </c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75"/>
      <c r="GE38" s="75"/>
      <c r="GF38" s="75"/>
      <c r="GG38" s="75"/>
      <c r="GH38" s="75"/>
      <c r="GI38" s="75"/>
      <c r="GJ38" s="75"/>
      <c r="GK38" s="75"/>
      <c r="GL38" s="75"/>
      <c r="GM38" s="75"/>
      <c r="GN38" s="75"/>
      <c r="GO38" s="75"/>
      <c r="GP38" s="75"/>
      <c r="GQ38" s="75"/>
      <c r="GR38" s="75"/>
      <c r="GS38" s="75"/>
      <c r="GT38" s="75"/>
      <c r="GU38" s="75"/>
      <c r="GV38" s="75"/>
      <c r="GW38" s="75"/>
      <c r="GX38" s="75"/>
      <c r="GY38" s="75"/>
      <c r="GZ38" s="75"/>
      <c r="HA38" s="75"/>
      <c r="HB38" s="75"/>
      <c r="HC38" s="75"/>
      <c r="HD38" s="75"/>
      <c r="HE38" s="75"/>
      <c r="HF38" s="75"/>
      <c r="HG38" s="75"/>
      <c r="HH38" s="75"/>
      <c r="HI38" s="75"/>
      <c r="HJ38" s="75"/>
      <c r="HK38" s="75"/>
      <c r="HL38" s="75"/>
      <c r="HM38" s="75"/>
      <c r="HN38" s="75"/>
      <c r="HO38" s="75"/>
      <c r="HP38" s="75"/>
      <c r="HQ38" s="75"/>
      <c r="HR38" s="75"/>
      <c r="HS38" s="75"/>
      <c r="HT38" s="75"/>
      <c r="HU38" s="75"/>
      <c r="HV38" s="75"/>
      <c r="HW38" s="75"/>
      <c r="HX38" s="75"/>
      <c r="HY38" s="75"/>
      <c r="HZ38" s="75"/>
      <c r="IA38" s="75"/>
      <c r="IB38" s="75"/>
      <c r="IC38" s="75"/>
      <c r="ID38" s="75"/>
      <c r="IE38" s="75"/>
      <c r="IF38" s="75"/>
      <c r="IG38" s="75"/>
      <c r="IH38" s="75"/>
      <c r="II38" s="75"/>
      <c r="IJ38" s="75"/>
      <c r="IK38" s="75"/>
      <c r="IL38" s="75"/>
      <c r="IM38" s="75"/>
      <c r="IN38" s="75"/>
      <c r="IO38" s="75"/>
      <c r="IP38" s="75"/>
      <c r="IQ38" s="75"/>
      <c r="IR38" s="75"/>
      <c r="IS38" s="75"/>
      <c r="IT38" s="75"/>
      <c r="IU38" s="75"/>
      <c r="IV38" s="75"/>
      <c r="IW38" s="75"/>
      <c r="IX38" s="75"/>
      <c r="IY38" s="75"/>
      <c r="IZ38" s="75"/>
      <c r="JA38" s="75"/>
      <c r="JB38" s="75"/>
      <c r="JC38" s="75"/>
      <c r="JD38" s="75"/>
      <c r="JE38" s="75"/>
      <c r="JF38" s="75"/>
      <c r="JG38" s="75"/>
      <c r="JH38" s="75"/>
      <c r="JI38" s="75"/>
      <c r="JJ38" s="75"/>
      <c r="JK38" s="75"/>
      <c r="JL38" s="75"/>
      <c r="JM38" s="75"/>
      <c r="JN38" s="75"/>
      <c r="JO38" s="75"/>
      <c r="JP38" s="75"/>
      <c r="JQ38" s="75"/>
      <c r="JR38" s="75"/>
      <c r="JS38" s="75"/>
      <c r="JT38" s="75"/>
      <c r="JU38" s="75"/>
      <c r="JV38" s="75"/>
      <c r="JW38" s="75"/>
      <c r="JX38" s="75"/>
      <c r="JY38" s="75"/>
      <c r="JZ38" s="75"/>
      <c r="KA38" s="75"/>
      <c r="KB38" s="75"/>
      <c r="KC38" s="75"/>
      <c r="KD38" s="75"/>
      <c r="KE38" s="75"/>
      <c r="KF38" s="75"/>
      <c r="KG38" s="75"/>
      <c r="KH38" s="75"/>
      <c r="KI38" s="75"/>
      <c r="KJ38" s="75"/>
      <c r="KK38" s="75"/>
      <c r="KL38" s="75"/>
      <c r="KM38" s="75"/>
      <c r="KN38" s="75"/>
      <c r="KO38" s="75"/>
      <c r="KP38" s="75"/>
      <c r="KQ38" s="75"/>
      <c r="KR38" s="75"/>
      <c r="KS38" s="75"/>
      <c r="KT38" s="75"/>
      <c r="KU38" s="75"/>
      <c r="KV38" s="75"/>
      <c r="KW38" s="75"/>
      <c r="KX38" s="75"/>
      <c r="KY38" s="75"/>
      <c r="KZ38" s="75"/>
      <c r="LA38" s="75"/>
      <c r="LB38" s="75"/>
      <c r="LC38" s="75"/>
      <c r="LD38" s="75"/>
      <c r="LE38" s="75"/>
      <c r="LF38" s="75"/>
      <c r="LG38" s="75"/>
      <c r="LH38" s="75"/>
      <c r="LI38" s="75"/>
      <c r="LJ38" s="75"/>
      <c r="LK38" s="75"/>
      <c r="LL38" s="75"/>
      <c r="LM38" s="75"/>
      <c r="LN38" s="75"/>
      <c r="LO38" s="75"/>
      <c r="LP38" s="75"/>
      <c r="LQ38" s="75"/>
      <c r="LR38" s="75"/>
      <c r="LS38" s="75"/>
      <c r="LT38" s="75"/>
      <c r="LU38" s="75"/>
      <c r="LV38" s="75"/>
      <c r="LW38" s="75"/>
      <c r="LX38" s="75"/>
      <c r="LY38" s="75"/>
      <c r="LZ38" s="75"/>
      <c r="MA38" s="75"/>
      <c r="MB38" s="75"/>
      <c r="MC38" s="75"/>
      <c r="MD38" s="75"/>
      <c r="ME38" s="75"/>
      <c r="MF38" s="75"/>
      <c r="MG38" s="75"/>
      <c r="MH38" s="75"/>
      <c r="MI38" s="75"/>
      <c r="MJ38" s="75"/>
      <c r="MK38" s="75"/>
      <c r="ML38" s="75"/>
      <c r="MM38" s="75"/>
      <c r="MN38" s="75"/>
      <c r="MO38" s="75"/>
      <c r="MP38" s="75"/>
      <c r="MQ38" s="75"/>
      <c r="MR38" s="75"/>
      <c r="MS38" s="75"/>
      <c r="MT38" s="75"/>
      <c r="MU38" s="75"/>
      <c r="MV38" s="75"/>
      <c r="MW38" s="75"/>
      <c r="MX38" s="75"/>
      <c r="MY38" s="75"/>
      <c r="MZ38" s="75"/>
      <c r="NA38" s="75"/>
      <c r="NB38" s="75"/>
      <c r="NC38" s="75"/>
      <c r="ND38" s="75"/>
      <c r="NE38" s="75"/>
      <c r="NF38" s="75"/>
      <c r="NG38" s="75"/>
      <c r="NH38" s="75"/>
      <c r="NI38" s="75"/>
      <c r="NJ38" s="75"/>
      <c r="NK38" s="75"/>
      <c r="NL38" s="75"/>
      <c r="NM38" s="75"/>
      <c r="NN38" s="75"/>
      <c r="NO38" s="75"/>
      <c r="NP38" s="75"/>
      <c r="NQ38" s="75"/>
      <c r="NR38" s="75"/>
      <c r="NS38" s="75"/>
      <c r="NT38" s="75"/>
      <c r="NU38" s="75"/>
      <c r="NV38" s="75"/>
      <c r="NW38" s="75"/>
      <c r="NX38" s="75"/>
      <c r="NY38" s="75"/>
      <c r="NZ38" s="75"/>
      <c r="OA38" s="75"/>
      <c r="OB38" s="75"/>
      <c r="OC38" s="75"/>
      <c r="OD38" s="75"/>
      <c r="OE38" s="75"/>
      <c r="OF38" s="75"/>
      <c r="OG38" s="75"/>
      <c r="OH38" s="75"/>
      <c r="OI38" s="75"/>
      <c r="OJ38" s="75"/>
      <c r="OK38" s="75"/>
      <c r="OL38" s="75"/>
      <c r="OM38" s="75"/>
      <c r="ON38" s="75"/>
      <c r="OO38" s="75"/>
      <c r="OP38" s="75"/>
      <c r="OQ38" s="75"/>
      <c r="OR38" s="75"/>
      <c r="OS38" s="75"/>
      <c r="OT38" s="75"/>
      <c r="OU38" s="75"/>
      <c r="OV38" s="75"/>
      <c r="OW38" s="75"/>
      <c r="OX38" s="75"/>
      <c r="OY38" s="75"/>
      <c r="OZ38" s="75"/>
      <c r="PA38" s="75"/>
      <c r="PB38" s="75"/>
      <c r="PC38" s="75"/>
      <c r="PD38" s="75"/>
      <c r="PE38" s="75"/>
      <c r="PF38" s="75"/>
      <c r="PG38" s="75"/>
      <c r="PH38" s="75"/>
      <c r="PI38" s="75"/>
      <c r="PJ38" s="75"/>
      <c r="PK38" s="75"/>
      <c r="PL38" s="75"/>
      <c r="PM38" s="75"/>
      <c r="PN38" s="75"/>
      <c r="PO38" s="75"/>
      <c r="PP38" s="75"/>
      <c r="PQ38" s="75"/>
      <c r="PR38" s="75"/>
      <c r="PS38" s="75"/>
      <c r="PT38" s="75"/>
      <c r="PU38" s="75"/>
      <c r="PV38" s="75"/>
      <c r="PW38" s="75"/>
      <c r="PX38" s="75"/>
      <c r="PY38" s="75"/>
      <c r="PZ38" s="75"/>
      <c r="QA38" s="75"/>
      <c r="QB38" s="75"/>
      <c r="QC38" s="75"/>
      <c r="QD38" s="75"/>
      <c r="QE38" s="75"/>
      <c r="QF38" s="75"/>
      <c r="QG38" s="75"/>
      <c r="QH38" s="75"/>
      <c r="QI38" s="75"/>
      <c r="QJ38" s="75"/>
      <c r="QK38" s="75"/>
      <c r="QL38" s="75"/>
      <c r="QM38" s="75"/>
      <c r="QN38" s="75"/>
      <c r="QO38" s="75"/>
      <c r="QP38" s="75"/>
      <c r="QQ38" s="75"/>
      <c r="QR38" s="75"/>
      <c r="QS38" s="75"/>
      <c r="QT38" s="75"/>
      <c r="QU38" s="75"/>
      <c r="QV38" s="75"/>
      <c r="QW38" s="75"/>
      <c r="QX38" s="75"/>
      <c r="QY38" s="75"/>
      <c r="QZ38" s="75"/>
      <c r="RA38" s="75"/>
      <c r="RB38" s="75"/>
      <c r="RC38" s="75"/>
      <c r="RD38" s="75"/>
      <c r="RE38" s="75"/>
      <c r="RF38" s="75"/>
      <c r="RG38" s="75"/>
      <c r="RH38" s="75"/>
      <c r="RI38" s="75"/>
      <c r="RJ38" s="75"/>
      <c r="RK38" s="75"/>
      <c r="RL38" s="75"/>
      <c r="RM38" s="75"/>
      <c r="RN38" s="75"/>
      <c r="RO38" s="75"/>
      <c r="RP38" s="75"/>
      <c r="RQ38" s="75"/>
      <c r="RR38" s="75"/>
      <c r="RS38" s="75"/>
      <c r="RT38" s="75"/>
      <c r="RU38" s="75"/>
      <c r="RV38" s="75"/>
      <c r="RW38" s="75"/>
      <c r="RX38" s="75"/>
      <c r="RY38" s="75"/>
      <c r="RZ38" s="75"/>
      <c r="SA38" s="75"/>
      <c r="SB38" s="75"/>
      <c r="SC38" s="75"/>
      <c r="SD38" s="75"/>
      <c r="SE38" s="75"/>
      <c r="SF38" s="75"/>
      <c r="SG38" s="75"/>
      <c r="SH38" s="75"/>
      <c r="SI38" s="75"/>
      <c r="SJ38" s="75"/>
      <c r="SK38" s="75"/>
      <c r="SL38" s="75"/>
      <c r="SM38" s="75"/>
      <c r="SN38" s="75"/>
      <c r="SO38" s="75"/>
      <c r="SP38" s="75"/>
      <c r="SQ38" s="75"/>
      <c r="SR38" s="75"/>
      <c r="SS38" s="75"/>
      <c r="ST38" s="75"/>
      <c r="SU38" s="75"/>
      <c r="SV38" s="75"/>
      <c r="SW38" s="75"/>
      <c r="SX38" s="75"/>
      <c r="SY38" s="75"/>
      <c r="SZ38" s="75"/>
      <c r="TA38" s="75"/>
      <c r="TB38" s="75"/>
      <c r="TC38" s="75"/>
      <c r="TD38" s="75"/>
      <c r="TE38" s="75"/>
      <c r="TF38" s="75"/>
      <c r="TG38" s="75"/>
      <c r="TH38" s="75"/>
      <c r="TI38" s="75"/>
      <c r="TJ38" s="75"/>
      <c r="TK38" s="75"/>
      <c r="TL38" s="75"/>
      <c r="TM38" s="75"/>
      <c r="TN38" s="75"/>
      <c r="TO38" s="75"/>
      <c r="TP38" s="75"/>
      <c r="TQ38" s="75"/>
      <c r="TR38" s="75"/>
      <c r="TS38" s="75"/>
      <c r="TT38" s="75"/>
      <c r="TU38" s="75"/>
      <c r="TV38" s="75"/>
      <c r="TW38" s="75"/>
      <c r="TX38" s="75"/>
      <c r="TY38" s="75"/>
      <c r="TZ38" s="75"/>
      <c r="UA38" s="75"/>
      <c r="UB38" s="75"/>
      <c r="UC38" s="75"/>
      <c r="UD38" s="75"/>
      <c r="UE38" s="75"/>
      <c r="UF38" s="75"/>
      <c r="UG38" s="75"/>
      <c r="UH38" s="75"/>
      <c r="UI38" s="75"/>
      <c r="UJ38" s="75"/>
      <c r="UK38" s="75"/>
      <c r="UL38" s="75"/>
      <c r="UM38" s="75"/>
      <c r="UN38" s="75"/>
      <c r="UO38" s="75"/>
      <c r="UP38" s="75"/>
      <c r="UQ38" s="75"/>
      <c r="UR38" s="75"/>
      <c r="US38" s="75"/>
      <c r="UT38" s="75"/>
      <c r="UU38" s="75"/>
      <c r="UV38" s="75"/>
      <c r="UW38" s="75"/>
      <c r="UX38" s="75"/>
      <c r="UY38" s="75"/>
      <c r="UZ38" s="75"/>
      <c r="VA38" s="75"/>
      <c r="VB38" s="75"/>
      <c r="VC38" s="75"/>
      <c r="VD38" s="75"/>
      <c r="VE38" s="75"/>
      <c r="VF38" s="75"/>
      <c r="VG38" s="75"/>
      <c r="VH38" s="75"/>
      <c r="VI38" s="75"/>
      <c r="VJ38" s="75"/>
      <c r="VK38" s="75"/>
      <c r="VL38" s="75"/>
      <c r="VM38" s="75"/>
      <c r="VN38" s="75"/>
      <c r="VO38" s="75"/>
      <c r="VP38" s="75"/>
      <c r="VQ38" s="75"/>
      <c r="VR38" s="75"/>
      <c r="VS38" s="75"/>
      <c r="VT38" s="75"/>
      <c r="VU38" s="75"/>
      <c r="VV38" s="75"/>
      <c r="VW38" s="75"/>
      <c r="VX38" s="75"/>
      <c r="VY38" s="75"/>
      <c r="VZ38" s="75"/>
      <c r="WA38" s="75"/>
      <c r="WB38" s="75"/>
      <c r="WC38" s="75"/>
      <c r="WD38" s="75"/>
      <c r="WE38" s="75"/>
      <c r="WF38" s="75"/>
      <c r="WG38" s="75"/>
      <c r="WH38" s="75"/>
      <c r="WI38" s="75"/>
      <c r="WJ38" s="75"/>
      <c r="WK38" s="75"/>
      <c r="WL38" s="75"/>
      <c r="WM38" s="75"/>
      <c r="WN38" s="75"/>
      <c r="WO38" s="75"/>
      <c r="WP38" s="75"/>
      <c r="WQ38" s="75"/>
      <c r="WR38" s="75"/>
      <c r="WS38" s="75"/>
      <c r="WT38" s="75"/>
      <c r="WU38" s="75"/>
      <c r="WV38" s="75"/>
      <c r="WW38" s="75"/>
      <c r="WX38" s="75"/>
      <c r="WY38" s="75"/>
      <c r="WZ38" s="75"/>
      <c r="XA38" s="75"/>
      <c r="XB38" s="75"/>
      <c r="XC38" s="75"/>
      <c r="XD38" s="75"/>
      <c r="XE38" s="75"/>
      <c r="XF38" s="75"/>
      <c r="XG38" s="75"/>
      <c r="XH38" s="75"/>
      <c r="XI38" s="75"/>
      <c r="XJ38" s="75"/>
      <c r="XK38" s="75"/>
      <c r="XL38" s="75"/>
      <c r="XM38" s="75"/>
      <c r="XN38" s="75"/>
      <c r="XO38" s="75"/>
      <c r="XP38" s="75"/>
      <c r="XQ38" s="75"/>
      <c r="XR38" s="75"/>
      <c r="XS38" s="75"/>
      <c r="XT38" s="75"/>
      <c r="XU38" s="75"/>
      <c r="XV38" s="75"/>
      <c r="XW38" s="75"/>
      <c r="XX38" s="75"/>
      <c r="XY38" s="75"/>
      <c r="XZ38" s="75"/>
      <c r="YA38" s="75"/>
      <c r="YB38" s="75"/>
      <c r="YC38" s="75"/>
      <c r="YD38" s="75"/>
      <c r="YE38" s="75"/>
      <c r="YF38" s="75"/>
      <c r="YG38" s="75"/>
      <c r="YH38" s="75"/>
      <c r="YI38" s="75"/>
      <c r="YJ38" s="75"/>
      <c r="YK38" s="75"/>
      <c r="YL38" s="75"/>
      <c r="YM38" s="75"/>
      <c r="YN38" s="75"/>
      <c r="YO38" s="75"/>
      <c r="YP38" s="75"/>
      <c r="YQ38" s="75"/>
      <c r="YR38" s="75"/>
      <c r="YS38" s="75"/>
      <c r="YT38" s="75"/>
      <c r="YU38" s="75"/>
      <c r="YV38" s="75"/>
      <c r="YW38" s="75"/>
      <c r="YX38" s="75"/>
      <c r="YY38" s="75"/>
      <c r="YZ38" s="75"/>
      <c r="ZA38" s="75"/>
      <c r="ZB38" s="75"/>
      <c r="ZC38" s="75"/>
      <c r="ZD38" s="75"/>
      <c r="ZE38" s="75"/>
      <c r="ZF38" s="75"/>
      <c r="ZG38" s="75"/>
      <c r="ZH38" s="75"/>
      <c r="ZI38" s="75"/>
      <c r="ZJ38" s="75"/>
      <c r="ZK38" s="75"/>
      <c r="ZL38" s="75"/>
      <c r="ZM38" s="75"/>
      <c r="ZN38" s="75"/>
      <c r="ZO38" s="75"/>
      <c r="ZP38" s="75"/>
      <c r="ZQ38" s="75"/>
      <c r="ZR38" s="75"/>
      <c r="ZS38" s="75"/>
      <c r="ZT38" s="75"/>
      <c r="ZU38" s="75"/>
      <c r="ZV38" s="75"/>
      <c r="ZW38" s="75"/>
      <c r="ZX38" s="75"/>
      <c r="ZY38" s="75"/>
      <c r="ZZ38" s="75"/>
      <c r="AAA38" s="75"/>
      <c r="AAB38" s="75"/>
      <c r="AAC38" s="75"/>
      <c r="AAD38" s="75"/>
      <c r="AAE38" s="75"/>
      <c r="AAF38" s="75"/>
      <c r="AAG38" s="75"/>
      <c r="AAH38" s="75"/>
      <c r="AAI38" s="75"/>
      <c r="AAJ38" s="75"/>
      <c r="AAK38" s="75"/>
      <c r="AAL38" s="75"/>
      <c r="AAM38" s="75"/>
      <c r="AAN38" s="75"/>
      <c r="AAO38" s="75"/>
      <c r="AAP38" s="75"/>
      <c r="AAQ38" s="75"/>
      <c r="AAR38" s="75"/>
      <c r="AAS38" s="75"/>
      <c r="AAT38" s="75"/>
      <c r="AAU38" s="75"/>
      <c r="AAV38" s="75"/>
      <c r="AAW38" s="75"/>
      <c r="AAX38" s="75"/>
      <c r="AAY38" s="75"/>
      <c r="AAZ38" s="75"/>
      <c r="ABA38" s="75"/>
      <c r="ABB38" s="75"/>
      <c r="ABC38" s="75"/>
      <c r="ABD38" s="75"/>
      <c r="ABE38" s="75"/>
      <c r="ABF38" s="75"/>
      <c r="ABG38" s="75"/>
      <c r="ABH38" s="75"/>
      <c r="ABI38" s="75"/>
      <c r="ABJ38" s="75"/>
      <c r="ABK38" s="75"/>
      <c r="ABL38" s="75"/>
      <c r="ABM38" s="75"/>
      <c r="ABN38" s="75"/>
      <c r="ABO38" s="75"/>
      <c r="ABP38" s="75"/>
      <c r="ABQ38" s="75"/>
      <c r="ABR38" s="75"/>
      <c r="ABS38" s="75"/>
      <c r="ABT38" s="75"/>
      <c r="ABU38" s="75"/>
      <c r="ABV38" s="75"/>
      <c r="ABW38" s="75"/>
      <c r="ABX38" s="75"/>
      <c r="ABY38" s="75"/>
      <c r="ABZ38" s="75"/>
      <c r="ACA38" s="75"/>
      <c r="ACB38" s="75"/>
      <c r="ACC38" s="75"/>
      <c r="ACD38" s="75"/>
      <c r="ACE38" s="75"/>
      <c r="ACF38" s="75"/>
      <c r="ACG38" s="75"/>
      <c r="ACH38" s="75"/>
      <c r="ACI38" s="75"/>
      <c r="ACJ38" s="75"/>
      <c r="ACK38" s="75"/>
      <c r="ACL38" s="75"/>
      <c r="ACM38" s="75"/>
      <c r="ACN38" s="75"/>
      <c r="ACO38" s="75"/>
      <c r="ACP38" s="75"/>
      <c r="ACQ38" s="75"/>
      <c r="ACR38" s="75"/>
      <c r="ACS38" s="75"/>
      <c r="ACT38" s="75"/>
      <c r="ACU38" s="75"/>
      <c r="ACV38" s="75"/>
      <c r="ACW38" s="75"/>
      <c r="ACX38" s="75"/>
      <c r="ACY38" s="75"/>
      <c r="ACZ38" s="75"/>
      <c r="ADA38" s="75"/>
      <c r="ADB38" s="75"/>
      <c r="ADC38" s="75"/>
      <c r="ADD38" s="75"/>
      <c r="ADE38" s="75"/>
      <c r="ADF38" s="75"/>
      <c r="ADG38" s="75"/>
      <c r="ADH38" s="75"/>
      <c r="ADI38" s="75"/>
      <c r="ADJ38" s="75"/>
      <c r="ADK38" s="75"/>
      <c r="ADL38" s="75"/>
      <c r="ADM38" s="75"/>
      <c r="ADN38" s="75"/>
      <c r="ADO38" s="75"/>
      <c r="ADP38" s="75"/>
      <c r="ADQ38" s="75"/>
      <c r="ADR38" s="75"/>
      <c r="ADS38" s="75"/>
      <c r="ADT38" s="75"/>
      <c r="ADU38" s="75"/>
      <c r="ADV38" s="75"/>
      <c r="ADW38" s="75"/>
      <c r="ADX38" s="75"/>
      <c r="ADY38" s="75"/>
      <c r="ADZ38" s="75"/>
      <c r="AEA38" s="75"/>
      <c r="AEB38" s="75"/>
      <c r="AEC38" s="75"/>
      <c r="AED38" s="75"/>
      <c r="AEE38" s="75"/>
      <c r="AEF38" s="75"/>
      <c r="AEG38" s="75"/>
      <c r="AEH38" s="75"/>
      <c r="AEI38" s="75"/>
      <c r="AEJ38" s="75"/>
      <c r="AEK38" s="75"/>
      <c r="AEL38" s="75"/>
      <c r="AEM38" s="75"/>
      <c r="AEN38" s="75"/>
      <c r="AEO38" s="75"/>
      <c r="AEP38" s="75"/>
      <c r="AEQ38" s="75"/>
      <c r="AER38" s="75"/>
      <c r="AES38" s="75"/>
      <c r="AET38" s="75"/>
      <c r="AEU38" s="75"/>
      <c r="AEV38" s="75"/>
      <c r="AEW38" s="75"/>
      <c r="AEX38" s="75"/>
      <c r="AEY38" s="75"/>
      <c r="AEZ38" s="75"/>
      <c r="AFA38" s="75"/>
      <c r="AFB38" s="75"/>
      <c r="AFC38" s="75"/>
      <c r="AFD38" s="75"/>
      <c r="AFE38" s="75"/>
      <c r="AFF38" s="75"/>
      <c r="AFG38" s="75"/>
      <c r="AFH38" s="75"/>
      <c r="AFI38" s="75"/>
      <c r="AFJ38" s="75"/>
      <c r="AFK38" s="75"/>
      <c r="AFL38" s="75"/>
      <c r="AFM38" s="75"/>
      <c r="AFN38" s="75"/>
      <c r="AFO38" s="75"/>
      <c r="AFP38" s="75"/>
      <c r="AFQ38" s="75"/>
      <c r="AFR38" s="75"/>
      <c r="AFS38" s="75"/>
      <c r="AFT38" s="75"/>
      <c r="AFU38" s="75"/>
      <c r="AFV38" s="75"/>
      <c r="AFW38" s="75"/>
      <c r="AFX38" s="75"/>
      <c r="AFY38" s="75"/>
      <c r="AFZ38" s="75"/>
      <c r="AGA38" s="75"/>
      <c r="AGB38" s="75"/>
      <c r="AGC38" s="75"/>
      <c r="AGD38" s="75"/>
      <c r="AGE38" s="75"/>
      <c r="AGF38" s="75"/>
      <c r="AGG38" s="75"/>
      <c r="AGH38" s="75"/>
      <c r="AGI38" s="75"/>
      <c r="AGJ38" s="75"/>
      <c r="AGK38" s="75"/>
      <c r="AGL38" s="75"/>
      <c r="AGM38" s="75"/>
      <c r="AGN38" s="75"/>
      <c r="AGO38" s="75"/>
      <c r="AGP38" s="75"/>
      <c r="AGQ38" s="75"/>
      <c r="AGR38" s="75"/>
      <c r="AGS38" s="75"/>
      <c r="AGT38" s="75"/>
      <c r="AGU38" s="75"/>
      <c r="AGV38" s="75"/>
      <c r="AGW38" s="75"/>
      <c r="AGX38" s="75"/>
      <c r="AGY38" s="75"/>
      <c r="AGZ38" s="75"/>
      <c r="AHA38" s="75"/>
      <c r="AHB38" s="75"/>
      <c r="AHC38" s="75"/>
      <c r="AHD38" s="75"/>
      <c r="AHE38" s="75"/>
      <c r="AHF38" s="75"/>
      <c r="AHG38" s="75"/>
      <c r="AHH38" s="75"/>
      <c r="AHI38" s="75"/>
      <c r="AHJ38" s="75"/>
      <c r="AHK38" s="75"/>
      <c r="AHL38" s="75"/>
      <c r="AHM38" s="75"/>
      <c r="AHN38" s="75"/>
      <c r="AHO38" s="75"/>
      <c r="AHP38" s="75"/>
      <c r="AHQ38" s="75"/>
      <c r="AHR38" s="75"/>
      <c r="AHS38" s="75"/>
      <c r="AHT38" s="75"/>
      <c r="AHU38" s="75"/>
      <c r="AHV38" s="75"/>
      <c r="AHW38" s="75"/>
      <c r="AHX38" s="75"/>
      <c r="AHY38" s="75"/>
      <c r="AHZ38" s="75"/>
      <c r="AIA38" s="75"/>
      <c r="AIB38" s="75"/>
      <c r="AIC38" s="75"/>
      <c r="AID38" s="75"/>
      <c r="AIE38" s="75"/>
      <c r="AIF38" s="75"/>
      <c r="AIG38" s="75"/>
      <c r="AIH38" s="75"/>
      <c r="AII38" s="75"/>
      <c r="AIJ38" s="75"/>
      <c r="AIK38" s="75"/>
      <c r="AIL38" s="75"/>
      <c r="AIM38" s="75"/>
      <c r="AIN38" s="75"/>
      <c r="AIO38" s="75"/>
      <c r="AIP38" s="75"/>
      <c r="AIQ38" s="75"/>
      <c r="AIR38" s="75"/>
      <c r="AIS38" s="75"/>
      <c r="AIT38" s="75"/>
      <c r="AIU38" s="75"/>
      <c r="AIV38" s="75"/>
      <c r="AIW38" s="75"/>
      <c r="AIX38" s="75"/>
      <c r="AIY38" s="75"/>
      <c r="AIZ38" s="75"/>
      <c r="AJA38" s="75"/>
      <c r="AJB38" s="75"/>
      <c r="AJC38" s="75"/>
      <c r="AJD38" s="75"/>
      <c r="AJE38" s="75"/>
      <c r="AJF38" s="75"/>
      <c r="AJG38" s="75"/>
      <c r="AJH38" s="75"/>
      <c r="AJI38" s="75"/>
      <c r="AJJ38" s="75"/>
      <c r="AJK38" s="75"/>
      <c r="AJL38" s="75"/>
      <c r="AJM38" s="75"/>
      <c r="AJN38" s="75"/>
      <c r="AJO38" s="75"/>
      <c r="AJP38" s="75"/>
      <c r="AJQ38" s="75"/>
      <c r="AJR38" s="75"/>
      <c r="AJS38" s="75"/>
      <c r="AJT38" s="75"/>
      <c r="AJU38" s="75"/>
      <c r="AJV38" s="75"/>
      <c r="AJW38" s="75"/>
      <c r="AJX38" s="75"/>
      <c r="AJY38" s="75"/>
      <c r="AJZ38" s="75"/>
      <c r="AKA38" s="75"/>
      <c r="AKB38" s="75"/>
      <c r="AKC38" s="75"/>
      <c r="AKD38" s="75"/>
      <c r="AKE38" s="75"/>
      <c r="AKF38" s="75"/>
      <c r="AKG38" s="75"/>
      <c r="AKH38" s="75"/>
      <c r="AKI38" s="75"/>
      <c r="AKJ38" s="75"/>
      <c r="AKK38" s="75"/>
      <c r="AKL38" s="75"/>
      <c r="AKM38" s="75"/>
      <c r="AKN38" s="75"/>
      <c r="AKO38" s="75"/>
      <c r="AKP38" s="75"/>
      <c r="AKQ38" s="75"/>
      <c r="AKR38" s="75"/>
      <c r="AKS38" s="75"/>
      <c r="AKT38" s="75"/>
      <c r="AKU38" s="75"/>
      <c r="AKV38" s="75"/>
      <c r="AKW38" s="75"/>
      <c r="AKX38" s="75"/>
      <c r="AKY38" s="75"/>
      <c r="AKZ38" s="75"/>
      <c r="ALA38" s="75"/>
      <c r="ALB38" s="75"/>
      <c r="ALC38" s="75"/>
      <c r="ALD38" s="75"/>
      <c r="ALE38" s="75"/>
      <c r="ALF38" s="75"/>
      <c r="ALG38" s="75"/>
      <c r="ALH38" s="75"/>
      <c r="ALI38" s="75"/>
      <c r="ALJ38" s="75"/>
      <c r="ALK38" s="75"/>
      <c r="ALL38" s="75"/>
      <c r="ALM38" s="75"/>
      <c r="ALN38" s="75"/>
      <c r="ALO38" s="75"/>
      <c r="ALP38" s="75"/>
      <c r="ALQ38" s="75"/>
      <c r="ALR38" s="75"/>
      <c r="ALS38" s="75"/>
      <c r="ALT38" s="75"/>
      <c r="ALU38" s="75"/>
      <c r="ALV38" s="75"/>
      <c r="ALW38" s="75"/>
      <c r="ALX38" s="75"/>
      <c r="ALY38" s="75"/>
      <c r="ALZ38" s="75"/>
      <c r="AMA38" s="75"/>
      <c r="AMB38" s="75"/>
      <c r="AMC38" s="75"/>
      <c r="AMD38" s="75"/>
      <c r="AME38" s="75"/>
      <c r="AMF38" s="75"/>
      <c r="AMG38" s="75"/>
      <c r="AMH38" s="75"/>
      <c r="AMI38" s="75"/>
      <c r="AMJ38" s="75"/>
      <c r="AMK38" s="75"/>
      <c r="AML38" s="75"/>
      <c r="AMM38" s="75"/>
      <c r="AMN38" s="75"/>
      <c r="AMO38" s="75"/>
      <c r="AMP38" s="75"/>
      <c r="AMQ38" s="75"/>
      <c r="AMR38" s="75"/>
      <c r="AMS38" s="75"/>
      <c r="AMT38" s="75"/>
      <c r="AMU38" s="75"/>
      <c r="AMV38" s="75"/>
      <c r="AMW38" s="75"/>
      <c r="AMX38" s="75"/>
      <c r="AMY38" s="75"/>
      <c r="AMZ38" s="75"/>
      <c r="ANA38" s="75"/>
      <c r="ANB38" s="75"/>
      <c r="ANC38" s="75"/>
      <c r="AND38" s="75"/>
      <c r="ANE38" s="75"/>
      <c r="ANF38" s="75"/>
      <c r="ANG38" s="75"/>
      <c r="ANH38" s="75"/>
      <c r="ANI38" s="75"/>
      <c r="ANJ38" s="75"/>
      <c r="ANK38" s="75"/>
      <c r="ANL38" s="75"/>
      <c r="ANM38" s="75"/>
      <c r="ANN38" s="75"/>
      <c r="ANO38" s="75"/>
      <c r="ANP38" s="75"/>
      <c r="ANQ38" s="75"/>
      <c r="ANR38" s="75"/>
      <c r="ANS38" s="75"/>
      <c r="ANT38" s="75"/>
      <c r="ANU38" s="75"/>
      <c r="ANV38" s="75"/>
      <c r="ANW38" s="75"/>
      <c r="ANX38" s="75"/>
      <c r="ANY38" s="75"/>
      <c r="ANZ38" s="75"/>
      <c r="AOA38" s="75"/>
      <c r="AOB38" s="75"/>
      <c r="AOC38" s="75"/>
      <c r="AOD38" s="75"/>
      <c r="AOE38" s="75"/>
      <c r="AOF38" s="75"/>
      <c r="AOG38" s="75"/>
      <c r="AOH38" s="75"/>
      <c r="AOI38" s="75"/>
      <c r="AOJ38" s="75"/>
      <c r="AOK38" s="75"/>
      <c r="AOL38" s="75"/>
      <c r="AOM38" s="75"/>
      <c r="AON38" s="75"/>
      <c r="AOO38" s="75"/>
      <c r="AOP38" s="75"/>
      <c r="AOQ38" s="75"/>
      <c r="AOR38" s="75"/>
      <c r="AOS38" s="75"/>
      <c r="AOT38" s="75"/>
      <c r="AOU38" s="75"/>
      <c r="AOV38" s="75"/>
      <c r="AOW38" s="75"/>
      <c r="AOX38" s="75"/>
      <c r="AOY38" s="75"/>
      <c r="AOZ38" s="75"/>
      <c r="APA38" s="75"/>
      <c r="APB38" s="75"/>
      <c r="APC38" s="75"/>
      <c r="APD38" s="75"/>
      <c r="APE38" s="75"/>
      <c r="APF38" s="75"/>
      <c r="APG38" s="75"/>
      <c r="APH38" s="75"/>
      <c r="API38" s="75"/>
      <c r="APJ38" s="75"/>
      <c r="APK38" s="75"/>
      <c r="APL38" s="75"/>
      <c r="APM38" s="75"/>
      <c r="APN38" s="75"/>
      <c r="APO38" s="75"/>
      <c r="APP38" s="75"/>
      <c r="APQ38" s="75"/>
      <c r="APR38" s="75"/>
      <c r="APS38" s="75"/>
      <c r="APT38" s="75"/>
      <c r="APU38" s="75"/>
      <c r="APV38" s="75"/>
      <c r="APW38" s="75"/>
      <c r="APX38" s="75"/>
      <c r="APY38" s="75"/>
      <c r="APZ38" s="75"/>
      <c r="AQA38" s="75"/>
      <c r="AQB38" s="75"/>
      <c r="AQC38" s="75"/>
      <c r="AQD38" s="75"/>
      <c r="AQE38" s="75"/>
      <c r="AQF38" s="75"/>
      <c r="AQG38" s="75"/>
      <c r="AQH38" s="75"/>
      <c r="AQI38" s="75"/>
      <c r="AQJ38" s="75"/>
      <c r="AQK38" s="75"/>
      <c r="AQL38" s="75"/>
      <c r="AQM38" s="75"/>
      <c r="AQN38" s="75"/>
      <c r="AQO38" s="75"/>
      <c r="AQP38" s="75"/>
      <c r="AQQ38" s="75"/>
      <c r="AQR38" s="75"/>
      <c r="AQS38" s="75"/>
      <c r="AQT38" s="75"/>
      <c r="AQU38" s="75"/>
    </row>
    <row r="39" spans="1:1139" s="80" customFormat="1">
      <c r="A39" s="62"/>
      <c r="B39" s="76">
        <v>45195</v>
      </c>
      <c r="C39" s="77">
        <f t="shared" si="8"/>
        <v>3</v>
      </c>
      <c r="D39" s="25">
        <v>6</v>
      </c>
      <c r="E39" s="78">
        <f>IF(B39=CONFIGURAÇÃO!$B$18,0,IF(B39=CONFIGURAÇÃO!$B$19,0,IF($C39=1,0,IF($C39=7,0,IF($D39&gt;8,8,$D39)))))</f>
        <v>6</v>
      </c>
      <c r="F39" s="78">
        <f>IF(B39=CONFIGURAÇÃO!$B$18,0,IF(B39=CONFIGURAÇÃO!$B$19,0,IF($C39=1,0,IF($C39=7,0,IF($D39&gt;8,$D39-$E39,0)))))</f>
        <v>0</v>
      </c>
      <c r="G39" s="78">
        <f>IF(B39=CONFIGURAÇÃO!$B$18,0,IF(B39=CONFIGURAÇÃO!$B$19,0,IF(C39=7,D39,0)))</f>
        <v>0</v>
      </c>
      <c r="H39" s="78">
        <f>IF(B39=CONFIGURAÇÃO!$B$18,0,IF(B39=CONFIGURAÇÃO!$B$19,0,IF(C39=1,D39,0)))</f>
        <v>0</v>
      </c>
      <c r="I39" s="78">
        <f>IF(B39=CONFIGURAÇÃO!$B$18,'BANCO DADOS '!D39,IF(B39=CONFIGURAÇÃO!$B$19,'BANCO DADOS '!D39,0))</f>
        <v>0</v>
      </c>
      <c r="J39" s="79">
        <f t="shared" si="22"/>
        <v>167.39999999999998</v>
      </c>
      <c r="K39" s="62"/>
      <c r="L39" s="76">
        <v>45195</v>
      </c>
      <c r="M39" s="77">
        <f t="shared" si="9"/>
        <v>3</v>
      </c>
      <c r="N39" s="25">
        <v>2</v>
      </c>
      <c r="O39" s="78">
        <f>IF(L39=CONFIGURAÇÃO!$B$18,0,IF(L39=CONFIGURAÇÃO!$B$19,0,IF($M39=1,0,IF($M39=7,0,IF($N39&gt;8,8,$N39)))))</f>
        <v>2</v>
      </c>
      <c r="P39" s="78">
        <f>IF(L39=CONFIGURAÇÃO!$B$18,0,IF(L39=CONFIGURAÇÃO!$B$19,0,IF($M39=1,0,IF($M39=7,0,IF($N39&gt;8,$N39-$O39,0)))))</f>
        <v>0</v>
      </c>
      <c r="Q39" s="78">
        <f>IF(L39=CONFIGURAÇÃO!$B$18,0,IF(L39=CONFIGURAÇÃO!$B$19,0,IF(M39=7,N39,0)))</f>
        <v>0</v>
      </c>
      <c r="R39" s="78">
        <f>IF(L39=CONFIGURAÇÃO!$B$18,0,IF(L39=CONFIGURAÇÃO!$B$19,0,IF(M39=1,N39,0)))</f>
        <v>0</v>
      </c>
      <c r="S39" s="78">
        <f>IF(L39=CONFIGURAÇÃO!$B$18,'BANCO DADOS '!N39,IF(L39=CONFIGURAÇÃO!$B$19,'BANCO DADOS '!N39,0))</f>
        <v>0</v>
      </c>
      <c r="T39" s="79">
        <f t="shared" si="10"/>
        <v>55.8</v>
      </c>
      <c r="U39" s="62"/>
      <c r="V39" s="76">
        <v>45195</v>
      </c>
      <c r="W39" s="77">
        <f t="shared" si="11"/>
        <v>3</v>
      </c>
      <c r="X39" s="25">
        <v>5</v>
      </c>
      <c r="Y39" s="78">
        <f>IF(V39=CONFIGURAÇÃO!$B$18,0,IF(V39=CONFIGURAÇÃO!$B$19,0,IF(W$14=1,0,IF($X39=7,0,IF($X39&gt;8,8,$X39)))))</f>
        <v>5</v>
      </c>
      <c r="Z39" s="78">
        <f>IF(V39=CONFIGURAÇÃO!$B$18,0,IF(V39=CONFIGURAÇÃO!$B$19,0,IF($C39=1,0,IF($W39=7,0,IF($X39&gt;8,$X39-$Y39,0)))))</f>
        <v>0</v>
      </c>
      <c r="AA39" s="78">
        <f>IF(V39=CONFIGURAÇÃO!$B$18,0,IF(V39=CONFIGURAÇÃO!$B$19,0,IF(W39=7,X39,0)))</f>
        <v>0</v>
      </c>
      <c r="AB39" s="78">
        <f>IF(V39=CONFIGURAÇÃO!$B$18,0,IF(V39=CONFIGURAÇÃO!$B$19,0,IF(W39=1,X39,0)))</f>
        <v>0</v>
      </c>
      <c r="AC39" s="78">
        <f>IF(V39=CONFIGURAÇÃO!$B$18,'BANCO DADOS '!X39,IF(V39=CONFIGURAÇÃO!$B$19,'BANCO DADOS '!X39,0))</f>
        <v>0</v>
      </c>
      <c r="AD39" s="79">
        <f t="shared" si="12"/>
        <v>139.5</v>
      </c>
      <c r="AE39" s="62"/>
      <c r="AF39" s="76">
        <v>45195</v>
      </c>
      <c r="AG39" s="77">
        <f t="shared" si="13"/>
        <v>3</v>
      </c>
      <c r="AH39" s="25">
        <v>7</v>
      </c>
      <c r="AI39" s="78">
        <f>IF(AF39=CONFIGURAÇÃO!$B$18,0,IF(AF39=CONFIGURAÇÃO!$B$19,0,IF($AG39=1,0,IF($AG39=7,0,IF($AH39&gt;8,8,$AH39)))))</f>
        <v>7</v>
      </c>
      <c r="AJ39" s="78">
        <f>IF(AF39=CONFIGURAÇÃO!$B$18,0,IF(AF39=CONFIGURAÇÃO!$B$19,0,IF($AG39=1,0,IF($AG39=7,0,IF($AH39&gt;8,$AH39-$AI39,0)))))</f>
        <v>0</v>
      </c>
      <c r="AK39" s="78">
        <f>IF(AF39=CONFIGURAÇÃO!$B$18,0,IF(AF39=CONFIGURAÇÃO!$B$19,0,IF(AG39=7,AH39,0)))</f>
        <v>0</v>
      </c>
      <c r="AL39" s="78">
        <f>IF(AF39=CONFIGURAÇÃO!$B$18,0,IF(AF39=CONFIGURAÇÃO!$B$19,0,IF(AG39=1,AH39,0)))</f>
        <v>0</v>
      </c>
      <c r="AM39" s="78">
        <f>IF(AF39=CONFIGURAÇÃO!$B$18,'BANCO DADOS '!AH39,IF(AF39=CONFIGURAÇÃO!$B$19,'BANCO DADOS '!AH39,0))</f>
        <v>0</v>
      </c>
      <c r="AN39" s="79">
        <f t="shared" si="14"/>
        <v>195.29999999999998</v>
      </c>
      <c r="AO39" s="62"/>
      <c r="AP39" s="76">
        <v>45195</v>
      </c>
      <c r="AQ39" s="77">
        <f t="shared" si="15"/>
        <v>3</v>
      </c>
      <c r="AR39" s="25">
        <v>9</v>
      </c>
      <c r="AS39" s="78">
        <f>IF(AP39=CONFIGURAÇÃO!$B$18,0,IF(AP39=CONFIGURAÇÃO!$B$19,0,IF($AQ39=1,0,IF($AQ39=7,0,IF($AR39&gt;8,8,$AR39)))))</f>
        <v>8</v>
      </c>
      <c r="AT39" s="78">
        <f>IF(AP39=CONFIGURAÇÃO!$B$18,0,IF(AP39=CONFIGURAÇÃO!$B$19,0,IF($AQ39=1,0,IF($AQ39=7,0,IF($AR39&gt;8,$AR39-$AS39,0)))))</f>
        <v>1</v>
      </c>
      <c r="AU39" s="78">
        <f>IF(AP39=CONFIGURAÇÃO!$B$18,0,IF(AP39=CONFIGURAÇÃO!$B$19,0,IF(AQ39=7,AR39,0)))</f>
        <v>0</v>
      </c>
      <c r="AV39" s="78">
        <f>IF(AP39=CONFIGURAÇÃO!$B$18,0,IF(AP39=CONFIGURAÇÃO!$B$19,0,IF(AQ39=1,AR39,0)))</f>
        <v>0</v>
      </c>
      <c r="AW39" s="78">
        <f>IF(AP39=CONFIGURAÇÃO!$B$18,'BANCO DADOS '!AR39,IF(AP39=CONFIGURAÇÃO!$B$19,'BANCO DADOS '!AR39,0))</f>
        <v>0</v>
      </c>
      <c r="AX39" s="79">
        <f t="shared" si="16"/>
        <v>255.79999999999998</v>
      </c>
      <c r="AY39" s="62"/>
      <c r="AZ39" s="76">
        <v>45195</v>
      </c>
      <c r="BA39" s="77">
        <f t="shared" si="17"/>
        <v>3</v>
      </c>
      <c r="BB39" s="25">
        <v>0</v>
      </c>
      <c r="BC39" s="78">
        <f>IF(AZ39=CONFIGURAÇÃO!$B$18,0,IF(AZ39=CONFIGURAÇÃO!$B$19,0,IF($BA39=1,0,IF($BA39=7,0,IF($BB39&gt;8,8,BB39)))))</f>
        <v>0</v>
      </c>
      <c r="BD39" s="78">
        <f>IF(AZ39=CONFIGURAÇÃO!$B$18,0,IF(AZ39=CONFIGURAÇÃO!$B$19,0,IF($BA39=1,0,IF($BA39=7,0,IF($BB39&gt;8,$BB39-$BC39,0)))))</f>
        <v>0</v>
      </c>
      <c r="BE39" s="78">
        <f>IF(AZ39=CONFIGURAÇÃO!$B$18,0,IF(AZ39=CONFIGURAÇÃO!$B$19,0,IF(BA39=7,BB39,0)))</f>
        <v>0</v>
      </c>
      <c r="BF39" s="78">
        <f>IF(AZ39=CONFIGURAÇÃO!$B$18,0,IF(AZ39=CONFIGURAÇÃO!$B$19,0,IF(BA39=1,BB39,0)))</f>
        <v>0</v>
      </c>
      <c r="BG39" s="78">
        <f>IF(AZ39=CONFIGURAÇÃO!$B$18,'BANCO DADOS '!BB39,IF(AZ39=CONFIGURAÇÃO!$B$19,'BANCO DADOS '!BB39,0))</f>
        <v>0</v>
      </c>
      <c r="BH39" s="79">
        <f t="shared" si="18"/>
        <v>0</v>
      </c>
      <c r="BI39" s="62"/>
      <c r="BJ39" s="76">
        <v>45195</v>
      </c>
      <c r="BK39" s="77">
        <f t="shared" si="19"/>
        <v>3</v>
      </c>
      <c r="BL39" s="25">
        <v>6</v>
      </c>
      <c r="BM39" s="78">
        <f>IF(BJ39=CONFIGURAÇÃO!$B$18,0,IF(BJ39=CONFIGURAÇÃO!$B$19,0,IF($BK39=1,0,IF($BK39=7,0,IF($BL39&gt;8,8,$BL39)))))</f>
        <v>6</v>
      </c>
      <c r="BN39" s="78">
        <f>IF(BJ39=CONFIGURAÇÃO!$B$18,0,IF(BJ39=CONFIGURAÇÃO!$B$19,0,IF($BK39=1,0,IF($BK39=7,0,IF($BL39&gt;8,$BL39-$BM39,0)))))</f>
        <v>0</v>
      </c>
      <c r="BO39" s="78">
        <f>IF(BJ39=CONFIGURAÇÃO!$B$18,0,IF(BJ39=CONFIGURAÇÃO!$B$19,0,IF(BK39=7,BL39,0)))</f>
        <v>0</v>
      </c>
      <c r="BP39" s="78">
        <f>IF(BJ39=CONFIGURAÇÃO!$B$18,0,IF(BJ39=CONFIGURAÇÃO!$B$19,0,IF(BK39=1,BL39,0)))</f>
        <v>0</v>
      </c>
      <c r="BQ39" s="78">
        <f>IF(BJ39=CONFIGURAÇÃO!$B$18,'BANCO DADOS '!BL39,IF(BJ39=CONFIGURAÇÃO!$B$19,'BANCO DADOS '!BL39,0))</f>
        <v>0</v>
      </c>
      <c r="BR39" s="79">
        <f t="shared" si="20"/>
        <v>167.39999999999998</v>
      </c>
      <c r="BS39" s="62"/>
      <c r="BT39" s="76">
        <v>45195</v>
      </c>
      <c r="BU39" s="77">
        <f t="shared" si="21"/>
        <v>3</v>
      </c>
      <c r="BV39" s="25">
        <v>0</v>
      </c>
      <c r="BW39" s="78">
        <f>IF(BT39=CONFIGURAÇÃO!$B$18,0,IF(BT39=CONFIGURAÇÃO!$BV$19,0,IF($BU39=1,0,IF($BU39=7,0,IF($BV39&gt;8,8,$BV39)))))</f>
        <v>0</v>
      </c>
      <c r="BX39" s="78">
        <f>IF(BT39=CONFIGURAÇÃO!$B$18,0,IF(BT39=CONFIGURAÇÃO!$B$19,0,IF($BU39=1,0,IF($BU39=7,0,IF($BV39&gt;8,$BV39-$BM39,0)))))</f>
        <v>0</v>
      </c>
      <c r="BY39" s="78">
        <f>IF(BT39=CONFIGURAÇÃO!$B$18,0,IF(BT39=CONFIGURAÇÃO!$B$19,0,IF(BU39=7,BV39,0)))</f>
        <v>0</v>
      </c>
      <c r="BZ39" s="78">
        <f>IF(BT39=CONFIGURAÇÃO!$B$18,0,IF(BT39=CONFIGURAÇÃO!$B$19,0,IF(BU39=1,BV39,0)))</f>
        <v>0</v>
      </c>
      <c r="CA39" s="78">
        <f>IF(BT39=CONFIGURAÇÃO!$B$18,'BANCO DADOS '!BV39,IF(BT39=CONFIGURAÇÃO!$B$19,'BANCO DADOS '!BV39,0))</f>
        <v>0</v>
      </c>
      <c r="CB39" s="79">
        <f t="shared" si="7"/>
        <v>0</v>
      </c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  <c r="FP39" s="75"/>
      <c r="FQ39" s="75"/>
      <c r="FR39" s="75"/>
      <c r="FS39" s="75"/>
      <c r="FT39" s="75"/>
      <c r="FU39" s="75"/>
      <c r="FV39" s="75"/>
      <c r="FW39" s="75"/>
      <c r="FX39" s="75"/>
      <c r="FY39" s="75"/>
      <c r="FZ39" s="75"/>
      <c r="GA39" s="75"/>
      <c r="GB39" s="75"/>
      <c r="GC39" s="75"/>
      <c r="GD39" s="75"/>
      <c r="GE39" s="75"/>
      <c r="GF39" s="75"/>
      <c r="GG39" s="75"/>
      <c r="GH39" s="75"/>
      <c r="GI39" s="75"/>
      <c r="GJ39" s="75"/>
      <c r="GK39" s="75"/>
      <c r="GL39" s="75"/>
      <c r="GM39" s="75"/>
      <c r="GN39" s="75"/>
      <c r="GO39" s="75"/>
      <c r="GP39" s="75"/>
      <c r="GQ39" s="75"/>
      <c r="GR39" s="75"/>
      <c r="GS39" s="75"/>
      <c r="GT39" s="75"/>
      <c r="GU39" s="75"/>
      <c r="GV39" s="75"/>
      <c r="GW39" s="75"/>
      <c r="GX39" s="75"/>
      <c r="GY39" s="75"/>
      <c r="GZ39" s="75"/>
      <c r="HA39" s="75"/>
      <c r="HB39" s="75"/>
      <c r="HC39" s="75"/>
      <c r="HD39" s="75"/>
      <c r="HE39" s="75"/>
      <c r="HF39" s="75"/>
      <c r="HG39" s="75"/>
      <c r="HH39" s="75"/>
      <c r="HI39" s="75"/>
      <c r="HJ39" s="75"/>
      <c r="HK39" s="75"/>
      <c r="HL39" s="75"/>
      <c r="HM39" s="75"/>
      <c r="HN39" s="75"/>
      <c r="HO39" s="75"/>
      <c r="HP39" s="75"/>
      <c r="HQ39" s="75"/>
      <c r="HR39" s="75"/>
      <c r="HS39" s="75"/>
      <c r="HT39" s="75"/>
      <c r="HU39" s="75"/>
      <c r="HV39" s="75"/>
      <c r="HW39" s="75"/>
      <c r="HX39" s="75"/>
      <c r="HY39" s="75"/>
      <c r="HZ39" s="75"/>
      <c r="IA39" s="75"/>
      <c r="IB39" s="75"/>
      <c r="IC39" s="75"/>
      <c r="ID39" s="75"/>
      <c r="IE39" s="75"/>
      <c r="IF39" s="75"/>
      <c r="IG39" s="75"/>
      <c r="IH39" s="75"/>
      <c r="II39" s="75"/>
      <c r="IJ39" s="75"/>
      <c r="IK39" s="75"/>
      <c r="IL39" s="75"/>
      <c r="IM39" s="75"/>
      <c r="IN39" s="75"/>
      <c r="IO39" s="75"/>
      <c r="IP39" s="75"/>
      <c r="IQ39" s="75"/>
      <c r="IR39" s="75"/>
      <c r="IS39" s="75"/>
      <c r="IT39" s="75"/>
      <c r="IU39" s="75"/>
      <c r="IV39" s="75"/>
      <c r="IW39" s="75"/>
      <c r="IX39" s="75"/>
      <c r="IY39" s="75"/>
      <c r="IZ39" s="75"/>
      <c r="JA39" s="75"/>
      <c r="JB39" s="75"/>
      <c r="JC39" s="75"/>
      <c r="JD39" s="75"/>
      <c r="JE39" s="75"/>
      <c r="JF39" s="75"/>
      <c r="JG39" s="75"/>
      <c r="JH39" s="75"/>
      <c r="JI39" s="75"/>
      <c r="JJ39" s="75"/>
      <c r="JK39" s="75"/>
      <c r="JL39" s="75"/>
      <c r="JM39" s="75"/>
      <c r="JN39" s="75"/>
      <c r="JO39" s="75"/>
      <c r="JP39" s="75"/>
      <c r="JQ39" s="75"/>
      <c r="JR39" s="75"/>
      <c r="JS39" s="75"/>
      <c r="JT39" s="75"/>
      <c r="JU39" s="75"/>
      <c r="JV39" s="75"/>
      <c r="JW39" s="75"/>
      <c r="JX39" s="75"/>
      <c r="JY39" s="75"/>
      <c r="JZ39" s="75"/>
      <c r="KA39" s="75"/>
      <c r="KB39" s="75"/>
      <c r="KC39" s="75"/>
      <c r="KD39" s="75"/>
      <c r="KE39" s="75"/>
      <c r="KF39" s="75"/>
      <c r="KG39" s="75"/>
      <c r="KH39" s="75"/>
      <c r="KI39" s="75"/>
      <c r="KJ39" s="75"/>
      <c r="KK39" s="75"/>
      <c r="KL39" s="75"/>
      <c r="KM39" s="75"/>
      <c r="KN39" s="75"/>
      <c r="KO39" s="75"/>
      <c r="KP39" s="75"/>
      <c r="KQ39" s="75"/>
      <c r="KR39" s="75"/>
      <c r="KS39" s="75"/>
      <c r="KT39" s="75"/>
      <c r="KU39" s="75"/>
      <c r="KV39" s="75"/>
      <c r="KW39" s="75"/>
      <c r="KX39" s="75"/>
      <c r="KY39" s="75"/>
      <c r="KZ39" s="75"/>
      <c r="LA39" s="75"/>
      <c r="LB39" s="75"/>
      <c r="LC39" s="75"/>
      <c r="LD39" s="75"/>
      <c r="LE39" s="75"/>
      <c r="LF39" s="75"/>
      <c r="LG39" s="75"/>
      <c r="LH39" s="75"/>
      <c r="LI39" s="75"/>
      <c r="LJ39" s="75"/>
      <c r="LK39" s="75"/>
      <c r="LL39" s="75"/>
      <c r="LM39" s="75"/>
      <c r="LN39" s="75"/>
      <c r="LO39" s="75"/>
      <c r="LP39" s="75"/>
      <c r="LQ39" s="75"/>
      <c r="LR39" s="75"/>
      <c r="LS39" s="75"/>
      <c r="LT39" s="75"/>
      <c r="LU39" s="75"/>
      <c r="LV39" s="75"/>
      <c r="LW39" s="75"/>
      <c r="LX39" s="75"/>
      <c r="LY39" s="75"/>
      <c r="LZ39" s="75"/>
      <c r="MA39" s="75"/>
      <c r="MB39" s="75"/>
      <c r="MC39" s="75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75"/>
      <c r="OZ39" s="75"/>
      <c r="PA39" s="75"/>
      <c r="PB39" s="75"/>
      <c r="PC39" s="75"/>
      <c r="PD39" s="75"/>
      <c r="PE39" s="75"/>
      <c r="PF39" s="75"/>
      <c r="PG39" s="75"/>
      <c r="PH39" s="75"/>
      <c r="PI39" s="75"/>
      <c r="PJ39" s="75"/>
      <c r="PK39" s="75"/>
      <c r="PL39" s="75"/>
      <c r="PM39" s="75"/>
      <c r="PN39" s="75"/>
      <c r="PO39" s="75"/>
      <c r="PP39" s="75"/>
      <c r="PQ39" s="75"/>
      <c r="PR39" s="75"/>
      <c r="PS39" s="75"/>
      <c r="PT39" s="75"/>
      <c r="PU39" s="75"/>
      <c r="PV39" s="75"/>
      <c r="PW39" s="75"/>
      <c r="PX39" s="75"/>
      <c r="PY39" s="75"/>
      <c r="PZ39" s="75"/>
      <c r="QA39" s="75"/>
      <c r="QB39" s="75"/>
      <c r="QC39" s="75"/>
      <c r="QD39" s="75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75"/>
      <c r="TA39" s="75"/>
      <c r="TB39" s="75"/>
      <c r="TC39" s="75"/>
      <c r="TD39" s="75"/>
      <c r="TE39" s="75"/>
      <c r="TF39" s="75"/>
      <c r="TG39" s="75"/>
      <c r="TH39" s="75"/>
      <c r="TI39" s="75"/>
      <c r="TJ39" s="75"/>
      <c r="TK39" s="75"/>
      <c r="TL39" s="75"/>
      <c r="TM39" s="75"/>
      <c r="TN39" s="75"/>
      <c r="TO39" s="75"/>
      <c r="TP39" s="75"/>
      <c r="TQ39" s="75"/>
      <c r="TR39" s="75"/>
      <c r="TS39" s="75"/>
      <c r="TT39" s="75"/>
      <c r="TU39" s="75"/>
      <c r="TV39" s="75"/>
      <c r="TW39" s="75"/>
      <c r="TX39" s="75"/>
      <c r="TY39" s="75"/>
      <c r="TZ39" s="75"/>
      <c r="UA39" s="75"/>
      <c r="UB39" s="75"/>
      <c r="UC39" s="75"/>
      <c r="UD39" s="75"/>
      <c r="UE39" s="75"/>
      <c r="UF39" s="75"/>
      <c r="UG39" s="75"/>
      <c r="UH39" s="75"/>
      <c r="UI39" s="75"/>
      <c r="UJ39" s="75"/>
      <c r="UK39" s="75"/>
      <c r="UL39" s="75"/>
      <c r="UM39" s="75"/>
      <c r="UN39" s="75"/>
      <c r="UO39" s="75"/>
      <c r="UP39" s="75"/>
      <c r="UQ39" s="75"/>
      <c r="UR39" s="75"/>
      <c r="US39" s="75"/>
      <c r="UT39" s="75"/>
      <c r="UU39" s="75"/>
      <c r="UV39" s="75"/>
      <c r="UW39" s="75"/>
      <c r="UX39" s="75"/>
      <c r="UY39" s="75"/>
      <c r="UZ39" s="75"/>
      <c r="VA39" s="75"/>
      <c r="VB39" s="75"/>
      <c r="VC39" s="75"/>
      <c r="VD39" s="75"/>
      <c r="VE39" s="75"/>
      <c r="VF39" s="75"/>
      <c r="VG39" s="75"/>
      <c r="VH39" s="75"/>
      <c r="VI39" s="75"/>
      <c r="VJ39" s="75"/>
      <c r="VK39" s="75"/>
      <c r="VL39" s="75"/>
      <c r="VM39" s="75"/>
      <c r="VN39" s="75"/>
      <c r="VO39" s="75"/>
      <c r="VP39" s="75"/>
      <c r="VQ39" s="75"/>
      <c r="VR39" s="75"/>
      <c r="VS39" s="75"/>
      <c r="VT39" s="75"/>
      <c r="VU39" s="75"/>
      <c r="VV39" s="75"/>
      <c r="VW39" s="75"/>
      <c r="VX39" s="75"/>
      <c r="VY39" s="75"/>
      <c r="VZ39" s="75"/>
      <c r="WA39" s="75"/>
      <c r="WB39" s="75"/>
      <c r="WC39" s="75"/>
      <c r="WD39" s="75"/>
      <c r="WE39" s="75"/>
      <c r="WF39" s="75"/>
      <c r="WG39" s="75"/>
      <c r="WH39" s="75"/>
      <c r="WI39" s="75"/>
      <c r="WJ39" s="75"/>
      <c r="WK39" s="75"/>
      <c r="WL39" s="75"/>
      <c r="WM39" s="75"/>
      <c r="WN39" s="75"/>
      <c r="WO39" s="75"/>
      <c r="WP39" s="75"/>
      <c r="WQ39" s="75"/>
      <c r="WR39" s="75"/>
      <c r="WS39" s="75"/>
      <c r="WT39" s="75"/>
      <c r="WU39" s="75"/>
      <c r="WV39" s="75"/>
      <c r="WW39" s="75"/>
      <c r="WX39" s="75"/>
      <c r="WY39" s="75"/>
      <c r="WZ39" s="75"/>
      <c r="XA39" s="75"/>
      <c r="XB39" s="75"/>
      <c r="XC39" s="75"/>
      <c r="XD39" s="75"/>
      <c r="XE39" s="75"/>
      <c r="XF39" s="75"/>
      <c r="XG39" s="75"/>
      <c r="XH39" s="75"/>
      <c r="XI39" s="75"/>
      <c r="XJ39" s="75"/>
      <c r="XK39" s="75"/>
      <c r="XL39" s="75"/>
      <c r="XM39" s="75"/>
      <c r="XN39" s="75"/>
      <c r="XO39" s="75"/>
      <c r="XP39" s="75"/>
      <c r="XQ39" s="75"/>
      <c r="XR39" s="75"/>
      <c r="XS39" s="75"/>
      <c r="XT39" s="75"/>
      <c r="XU39" s="75"/>
      <c r="XV39" s="75"/>
      <c r="XW39" s="75"/>
      <c r="XX39" s="75"/>
      <c r="XY39" s="75"/>
      <c r="XZ39" s="75"/>
      <c r="YA39" s="75"/>
      <c r="YB39" s="75"/>
      <c r="YC39" s="75"/>
      <c r="YD39" s="75"/>
      <c r="YE39" s="75"/>
      <c r="YF39" s="75"/>
      <c r="YG39" s="75"/>
      <c r="YH39" s="75"/>
      <c r="YI39" s="75"/>
      <c r="YJ39" s="75"/>
      <c r="YK39" s="75"/>
      <c r="YL39" s="75"/>
      <c r="YM39" s="75"/>
      <c r="YN39" s="75"/>
      <c r="YO39" s="75"/>
      <c r="YP39" s="75"/>
      <c r="YQ39" s="75"/>
      <c r="YR39" s="75"/>
      <c r="YS39" s="75"/>
      <c r="YT39" s="75"/>
      <c r="YU39" s="75"/>
      <c r="YV39" s="75"/>
      <c r="YW39" s="75"/>
      <c r="YX39" s="75"/>
      <c r="YY39" s="75"/>
      <c r="YZ39" s="75"/>
      <c r="ZA39" s="75"/>
      <c r="ZB39" s="75"/>
      <c r="ZC39" s="75"/>
      <c r="ZD39" s="75"/>
      <c r="ZE39" s="75"/>
      <c r="ZF39" s="75"/>
      <c r="ZG39" s="75"/>
      <c r="ZH39" s="75"/>
      <c r="ZI39" s="75"/>
      <c r="ZJ39" s="75"/>
      <c r="ZK39" s="75"/>
      <c r="ZL39" s="75"/>
      <c r="ZM39" s="75"/>
      <c r="ZN39" s="75"/>
      <c r="ZO39" s="75"/>
      <c r="ZP39" s="75"/>
      <c r="ZQ39" s="75"/>
      <c r="ZR39" s="75"/>
      <c r="ZS39" s="75"/>
      <c r="ZT39" s="75"/>
      <c r="ZU39" s="75"/>
      <c r="ZV39" s="75"/>
      <c r="ZW39" s="75"/>
      <c r="ZX39" s="75"/>
      <c r="ZY39" s="75"/>
      <c r="ZZ39" s="75"/>
      <c r="AAA39" s="75"/>
      <c r="AAB39" s="75"/>
      <c r="AAC39" s="75"/>
      <c r="AAD39" s="75"/>
      <c r="AAE39" s="75"/>
      <c r="AAF39" s="75"/>
      <c r="AAG39" s="75"/>
      <c r="AAH39" s="75"/>
      <c r="AAI39" s="75"/>
      <c r="AAJ39" s="75"/>
      <c r="AAK39" s="75"/>
      <c r="AAL39" s="75"/>
      <c r="AAM39" s="75"/>
      <c r="AAN39" s="75"/>
      <c r="AAO39" s="75"/>
      <c r="AAP39" s="75"/>
      <c r="AAQ39" s="75"/>
      <c r="AAR39" s="75"/>
      <c r="AAS39" s="75"/>
      <c r="AAT39" s="75"/>
      <c r="AAU39" s="75"/>
      <c r="AAV39" s="75"/>
      <c r="AAW39" s="75"/>
      <c r="AAX39" s="75"/>
      <c r="AAY39" s="75"/>
      <c r="AAZ39" s="75"/>
      <c r="ABA39" s="75"/>
      <c r="ABB39" s="75"/>
      <c r="ABC39" s="75"/>
      <c r="ABD39" s="75"/>
      <c r="ABE39" s="75"/>
      <c r="ABF39" s="75"/>
      <c r="ABG39" s="75"/>
      <c r="ABH39" s="75"/>
      <c r="ABI39" s="75"/>
      <c r="ABJ39" s="75"/>
      <c r="ABK39" s="75"/>
      <c r="ABL39" s="75"/>
      <c r="ABM39" s="75"/>
      <c r="ABN39" s="75"/>
      <c r="ABO39" s="75"/>
      <c r="ABP39" s="75"/>
      <c r="ABQ39" s="75"/>
      <c r="ABR39" s="75"/>
      <c r="ABS39" s="75"/>
      <c r="ABT39" s="75"/>
      <c r="ABU39" s="75"/>
      <c r="ABV39" s="75"/>
      <c r="ABW39" s="75"/>
      <c r="ABX39" s="75"/>
      <c r="ABY39" s="75"/>
      <c r="ABZ39" s="75"/>
      <c r="ACA39" s="75"/>
      <c r="ACB39" s="75"/>
      <c r="ACC39" s="75"/>
      <c r="ACD39" s="75"/>
      <c r="ACE39" s="75"/>
      <c r="ACF39" s="75"/>
      <c r="ACG39" s="75"/>
      <c r="ACH39" s="75"/>
      <c r="ACI39" s="75"/>
      <c r="ACJ39" s="75"/>
      <c r="ACK39" s="75"/>
      <c r="ACL39" s="75"/>
      <c r="ACM39" s="75"/>
      <c r="ACN39" s="75"/>
      <c r="ACO39" s="75"/>
      <c r="ACP39" s="75"/>
      <c r="ACQ39" s="75"/>
      <c r="ACR39" s="75"/>
      <c r="ACS39" s="75"/>
      <c r="ACT39" s="75"/>
      <c r="ACU39" s="75"/>
      <c r="ACV39" s="75"/>
      <c r="ACW39" s="75"/>
      <c r="ACX39" s="75"/>
      <c r="ACY39" s="75"/>
      <c r="ACZ39" s="75"/>
      <c r="ADA39" s="75"/>
      <c r="ADB39" s="75"/>
      <c r="ADC39" s="75"/>
      <c r="ADD39" s="75"/>
      <c r="ADE39" s="75"/>
      <c r="ADF39" s="75"/>
      <c r="ADG39" s="75"/>
      <c r="ADH39" s="75"/>
      <c r="ADI39" s="75"/>
      <c r="ADJ39" s="75"/>
      <c r="ADK39" s="75"/>
      <c r="ADL39" s="75"/>
      <c r="ADM39" s="75"/>
      <c r="ADN39" s="75"/>
      <c r="ADO39" s="75"/>
      <c r="ADP39" s="75"/>
      <c r="ADQ39" s="75"/>
      <c r="ADR39" s="75"/>
      <c r="ADS39" s="75"/>
      <c r="ADT39" s="75"/>
      <c r="ADU39" s="75"/>
      <c r="ADV39" s="75"/>
      <c r="ADW39" s="75"/>
      <c r="ADX39" s="75"/>
      <c r="ADY39" s="75"/>
      <c r="ADZ39" s="75"/>
      <c r="AEA39" s="75"/>
      <c r="AEB39" s="75"/>
      <c r="AEC39" s="75"/>
      <c r="AED39" s="75"/>
      <c r="AEE39" s="75"/>
      <c r="AEF39" s="75"/>
      <c r="AEG39" s="75"/>
      <c r="AEH39" s="75"/>
      <c r="AEI39" s="75"/>
      <c r="AEJ39" s="75"/>
      <c r="AEK39" s="75"/>
      <c r="AEL39" s="75"/>
      <c r="AEM39" s="75"/>
      <c r="AEN39" s="75"/>
      <c r="AEO39" s="75"/>
      <c r="AEP39" s="75"/>
      <c r="AEQ39" s="75"/>
      <c r="AER39" s="75"/>
      <c r="AES39" s="75"/>
      <c r="AET39" s="75"/>
      <c r="AEU39" s="75"/>
      <c r="AEV39" s="75"/>
      <c r="AEW39" s="75"/>
      <c r="AEX39" s="75"/>
      <c r="AEY39" s="75"/>
      <c r="AEZ39" s="75"/>
      <c r="AFA39" s="75"/>
      <c r="AFB39" s="75"/>
      <c r="AFC39" s="75"/>
      <c r="AFD39" s="75"/>
      <c r="AFE39" s="75"/>
      <c r="AFF39" s="75"/>
      <c r="AFG39" s="75"/>
      <c r="AFH39" s="75"/>
      <c r="AFI39" s="75"/>
      <c r="AFJ39" s="75"/>
      <c r="AFK39" s="75"/>
      <c r="AFL39" s="75"/>
      <c r="AFM39" s="75"/>
      <c r="AFN39" s="75"/>
      <c r="AFO39" s="75"/>
      <c r="AFP39" s="75"/>
      <c r="AFQ39" s="75"/>
      <c r="AFR39" s="75"/>
      <c r="AFS39" s="75"/>
      <c r="AFT39" s="75"/>
      <c r="AFU39" s="75"/>
      <c r="AFV39" s="75"/>
      <c r="AFW39" s="75"/>
      <c r="AFX39" s="75"/>
      <c r="AFY39" s="75"/>
      <c r="AFZ39" s="75"/>
      <c r="AGA39" s="75"/>
      <c r="AGB39" s="75"/>
      <c r="AGC39" s="75"/>
      <c r="AGD39" s="75"/>
      <c r="AGE39" s="75"/>
      <c r="AGF39" s="75"/>
      <c r="AGG39" s="75"/>
      <c r="AGH39" s="75"/>
      <c r="AGI39" s="75"/>
      <c r="AGJ39" s="75"/>
      <c r="AGK39" s="75"/>
      <c r="AGL39" s="75"/>
      <c r="AGM39" s="75"/>
      <c r="AGN39" s="75"/>
      <c r="AGO39" s="75"/>
      <c r="AGP39" s="75"/>
      <c r="AGQ39" s="75"/>
      <c r="AGR39" s="75"/>
      <c r="AGS39" s="75"/>
      <c r="AGT39" s="75"/>
      <c r="AGU39" s="75"/>
      <c r="AGV39" s="75"/>
      <c r="AGW39" s="75"/>
      <c r="AGX39" s="75"/>
      <c r="AGY39" s="75"/>
      <c r="AGZ39" s="75"/>
      <c r="AHA39" s="75"/>
      <c r="AHB39" s="75"/>
      <c r="AHC39" s="75"/>
      <c r="AHD39" s="75"/>
      <c r="AHE39" s="75"/>
      <c r="AHF39" s="75"/>
      <c r="AHG39" s="75"/>
      <c r="AHH39" s="75"/>
      <c r="AHI39" s="75"/>
      <c r="AHJ39" s="75"/>
      <c r="AHK39" s="75"/>
      <c r="AHL39" s="75"/>
      <c r="AHM39" s="75"/>
      <c r="AHN39" s="75"/>
      <c r="AHO39" s="75"/>
      <c r="AHP39" s="75"/>
      <c r="AHQ39" s="75"/>
      <c r="AHR39" s="75"/>
      <c r="AHS39" s="75"/>
      <c r="AHT39" s="75"/>
      <c r="AHU39" s="75"/>
      <c r="AHV39" s="75"/>
      <c r="AHW39" s="75"/>
      <c r="AHX39" s="75"/>
      <c r="AHY39" s="75"/>
      <c r="AHZ39" s="75"/>
      <c r="AIA39" s="75"/>
      <c r="AIB39" s="75"/>
      <c r="AIC39" s="75"/>
      <c r="AID39" s="75"/>
      <c r="AIE39" s="75"/>
      <c r="AIF39" s="75"/>
      <c r="AIG39" s="75"/>
      <c r="AIH39" s="75"/>
      <c r="AII39" s="75"/>
      <c r="AIJ39" s="75"/>
      <c r="AIK39" s="75"/>
      <c r="AIL39" s="75"/>
      <c r="AIM39" s="75"/>
      <c r="AIN39" s="75"/>
      <c r="AIO39" s="75"/>
      <c r="AIP39" s="75"/>
      <c r="AIQ39" s="75"/>
      <c r="AIR39" s="75"/>
      <c r="AIS39" s="75"/>
      <c r="AIT39" s="75"/>
      <c r="AIU39" s="75"/>
      <c r="AIV39" s="75"/>
      <c r="AIW39" s="75"/>
      <c r="AIX39" s="75"/>
      <c r="AIY39" s="75"/>
      <c r="AIZ39" s="75"/>
      <c r="AJA39" s="75"/>
      <c r="AJB39" s="75"/>
      <c r="AJC39" s="75"/>
      <c r="AJD39" s="75"/>
      <c r="AJE39" s="75"/>
      <c r="AJF39" s="75"/>
      <c r="AJG39" s="75"/>
      <c r="AJH39" s="75"/>
      <c r="AJI39" s="75"/>
      <c r="AJJ39" s="75"/>
      <c r="AJK39" s="75"/>
      <c r="AJL39" s="75"/>
      <c r="AJM39" s="75"/>
      <c r="AJN39" s="75"/>
      <c r="AJO39" s="75"/>
      <c r="AJP39" s="75"/>
      <c r="AJQ39" s="75"/>
      <c r="AJR39" s="75"/>
      <c r="AJS39" s="75"/>
      <c r="AJT39" s="75"/>
      <c r="AJU39" s="75"/>
      <c r="AJV39" s="75"/>
      <c r="AJW39" s="75"/>
      <c r="AJX39" s="75"/>
      <c r="AJY39" s="75"/>
      <c r="AJZ39" s="75"/>
      <c r="AKA39" s="75"/>
      <c r="AKB39" s="75"/>
      <c r="AKC39" s="75"/>
      <c r="AKD39" s="75"/>
      <c r="AKE39" s="75"/>
      <c r="AKF39" s="75"/>
      <c r="AKG39" s="75"/>
      <c r="AKH39" s="75"/>
      <c r="AKI39" s="75"/>
      <c r="AKJ39" s="75"/>
      <c r="AKK39" s="75"/>
      <c r="AKL39" s="75"/>
      <c r="AKM39" s="75"/>
      <c r="AKN39" s="75"/>
      <c r="AKO39" s="75"/>
      <c r="AKP39" s="75"/>
      <c r="AKQ39" s="75"/>
      <c r="AKR39" s="75"/>
      <c r="AKS39" s="75"/>
      <c r="AKT39" s="75"/>
      <c r="AKU39" s="75"/>
      <c r="AKV39" s="75"/>
      <c r="AKW39" s="75"/>
      <c r="AKX39" s="75"/>
      <c r="AKY39" s="75"/>
      <c r="AKZ39" s="75"/>
      <c r="ALA39" s="75"/>
      <c r="ALB39" s="75"/>
      <c r="ALC39" s="75"/>
      <c r="ALD39" s="75"/>
      <c r="ALE39" s="75"/>
      <c r="ALF39" s="75"/>
      <c r="ALG39" s="75"/>
      <c r="ALH39" s="75"/>
      <c r="ALI39" s="75"/>
      <c r="ALJ39" s="75"/>
      <c r="ALK39" s="75"/>
      <c r="ALL39" s="75"/>
      <c r="ALM39" s="75"/>
      <c r="ALN39" s="75"/>
      <c r="ALO39" s="75"/>
      <c r="ALP39" s="75"/>
      <c r="ALQ39" s="75"/>
      <c r="ALR39" s="75"/>
      <c r="ALS39" s="75"/>
      <c r="ALT39" s="75"/>
      <c r="ALU39" s="75"/>
      <c r="ALV39" s="75"/>
      <c r="ALW39" s="75"/>
      <c r="ALX39" s="75"/>
      <c r="ALY39" s="75"/>
      <c r="ALZ39" s="75"/>
      <c r="AMA39" s="75"/>
      <c r="AMB39" s="75"/>
      <c r="AMC39" s="75"/>
      <c r="AMD39" s="75"/>
      <c r="AME39" s="75"/>
      <c r="AMF39" s="75"/>
      <c r="AMG39" s="75"/>
      <c r="AMH39" s="75"/>
      <c r="AMI39" s="75"/>
      <c r="AMJ39" s="75"/>
      <c r="AMK39" s="75"/>
      <c r="AML39" s="75"/>
      <c r="AMM39" s="75"/>
      <c r="AMN39" s="75"/>
      <c r="AMO39" s="75"/>
      <c r="AMP39" s="75"/>
      <c r="AMQ39" s="75"/>
      <c r="AMR39" s="75"/>
      <c r="AMS39" s="75"/>
      <c r="AMT39" s="75"/>
      <c r="AMU39" s="75"/>
      <c r="AMV39" s="75"/>
      <c r="AMW39" s="75"/>
      <c r="AMX39" s="75"/>
      <c r="AMY39" s="75"/>
      <c r="AMZ39" s="75"/>
      <c r="ANA39" s="75"/>
      <c r="ANB39" s="75"/>
      <c r="ANC39" s="75"/>
      <c r="AND39" s="75"/>
      <c r="ANE39" s="75"/>
      <c r="ANF39" s="75"/>
      <c r="ANG39" s="75"/>
      <c r="ANH39" s="75"/>
      <c r="ANI39" s="75"/>
      <c r="ANJ39" s="75"/>
      <c r="ANK39" s="75"/>
      <c r="ANL39" s="75"/>
      <c r="ANM39" s="75"/>
      <c r="ANN39" s="75"/>
      <c r="ANO39" s="75"/>
      <c r="ANP39" s="75"/>
      <c r="ANQ39" s="75"/>
      <c r="ANR39" s="75"/>
      <c r="ANS39" s="75"/>
      <c r="ANT39" s="75"/>
      <c r="ANU39" s="75"/>
      <c r="ANV39" s="75"/>
      <c r="ANW39" s="75"/>
      <c r="ANX39" s="75"/>
      <c r="ANY39" s="75"/>
      <c r="ANZ39" s="75"/>
      <c r="AOA39" s="75"/>
      <c r="AOB39" s="75"/>
      <c r="AOC39" s="75"/>
      <c r="AOD39" s="75"/>
      <c r="AOE39" s="75"/>
      <c r="AOF39" s="75"/>
      <c r="AOG39" s="75"/>
      <c r="AOH39" s="75"/>
      <c r="AOI39" s="75"/>
      <c r="AOJ39" s="75"/>
      <c r="AOK39" s="75"/>
      <c r="AOL39" s="75"/>
      <c r="AOM39" s="75"/>
      <c r="AON39" s="75"/>
      <c r="AOO39" s="75"/>
      <c r="AOP39" s="75"/>
      <c r="AOQ39" s="75"/>
      <c r="AOR39" s="75"/>
      <c r="AOS39" s="75"/>
      <c r="AOT39" s="75"/>
      <c r="AOU39" s="75"/>
      <c r="AOV39" s="75"/>
      <c r="AOW39" s="75"/>
      <c r="AOX39" s="75"/>
      <c r="AOY39" s="75"/>
      <c r="AOZ39" s="75"/>
      <c r="APA39" s="75"/>
      <c r="APB39" s="75"/>
      <c r="APC39" s="75"/>
      <c r="APD39" s="75"/>
      <c r="APE39" s="75"/>
      <c r="APF39" s="75"/>
      <c r="APG39" s="75"/>
      <c r="APH39" s="75"/>
      <c r="API39" s="75"/>
      <c r="APJ39" s="75"/>
      <c r="APK39" s="75"/>
      <c r="APL39" s="75"/>
      <c r="APM39" s="75"/>
      <c r="APN39" s="75"/>
      <c r="APO39" s="75"/>
      <c r="APP39" s="75"/>
      <c r="APQ39" s="75"/>
      <c r="APR39" s="75"/>
      <c r="APS39" s="75"/>
      <c r="APT39" s="75"/>
      <c r="APU39" s="75"/>
      <c r="APV39" s="75"/>
      <c r="APW39" s="75"/>
      <c r="APX39" s="75"/>
      <c r="APY39" s="75"/>
      <c r="APZ39" s="75"/>
      <c r="AQA39" s="75"/>
      <c r="AQB39" s="75"/>
      <c r="AQC39" s="75"/>
      <c r="AQD39" s="75"/>
      <c r="AQE39" s="75"/>
      <c r="AQF39" s="75"/>
      <c r="AQG39" s="75"/>
      <c r="AQH39" s="75"/>
      <c r="AQI39" s="75"/>
      <c r="AQJ39" s="75"/>
      <c r="AQK39" s="75"/>
      <c r="AQL39" s="75"/>
      <c r="AQM39" s="75"/>
      <c r="AQN39" s="75"/>
      <c r="AQO39" s="75"/>
      <c r="AQP39" s="75"/>
      <c r="AQQ39" s="75"/>
      <c r="AQR39" s="75"/>
      <c r="AQS39" s="75"/>
      <c r="AQT39" s="75"/>
      <c r="AQU39" s="75"/>
    </row>
    <row r="40" spans="1:1139">
      <c r="B40" s="71">
        <v>45196</v>
      </c>
      <c r="C40" s="72">
        <f t="shared" si="8"/>
        <v>4</v>
      </c>
      <c r="D40" s="12">
        <v>8</v>
      </c>
      <c r="E40" s="73">
        <f>IF(B40=CONFIGURAÇÃO!$B$18,0,IF(B40=CONFIGURAÇÃO!$B$19,0,IF($C40=1,0,IF($C40=7,0,IF($D40&gt;8,8,$D40)))))</f>
        <v>8</v>
      </c>
      <c r="F40" s="73">
        <f>IF(B40=CONFIGURAÇÃO!$B$18,0,IF(B40=CONFIGURAÇÃO!$B$19,0,IF($C40=1,0,IF($C40=7,0,IF($D40&gt;8,$D40-$E40,0)))))</f>
        <v>0</v>
      </c>
      <c r="G40" s="73">
        <f>IF(B40=CONFIGURAÇÃO!$B$18,0,IF(B40=CONFIGURAÇÃO!$B$19,0,IF(C40=7,D40,0)))</f>
        <v>0</v>
      </c>
      <c r="H40" s="73">
        <f>IF(B40=CONFIGURAÇÃO!$B$18,0,IF(B40=CONFIGURAÇÃO!$B$19,0,IF(C40=1,D40,0)))</f>
        <v>0</v>
      </c>
      <c r="I40" s="73">
        <f>IF(B40=CONFIGURAÇÃO!$B$18,'BANCO DADOS '!D40,IF(B40=CONFIGURAÇÃO!$B$19,'BANCO DADOS '!D40,0))</f>
        <v>0</v>
      </c>
      <c r="J40" s="74">
        <f t="shared" si="22"/>
        <v>223.2</v>
      </c>
      <c r="L40" s="71">
        <v>45196</v>
      </c>
      <c r="M40" s="72">
        <f t="shared" si="9"/>
        <v>4</v>
      </c>
      <c r="N40" s="12">
        <v>8</v>
      </c>
      <c r="O40" s="73">
        <f>IF(L40=CONFIGURAÇÃO!$B$18,0,IF(L40=CONFIGURAÇÃO!$B$19,0,IF($M40=1,0,IF($M40=7,0,IF($N40&gt;8,8,$N40)))))</f>
        <v>8</v>
      </c>
      <c r="P40" s="73">
        <f>IF(L40=CONFIGURAÇÃO!$B$18,0,IF(L40=CONFIGURAÇÃO!$B$19,0,IF($M40=1,0,IF($M40=7,0,IF($N40&gt;8,$N40-$O40,0)))))</f>
        <v>0</v>
      </c>
      <c r="Q40" s="73">
        <f>IF(L40=CONFIGURAÇÃO!$B$18,0,IF(L40=CONFIGURAÇÃO!$B$19,0,IF(M40=7,N40,0)))</f>
        <v>0</v>
      </c>
      <c r="R40" s="73">
        <f>IF(L40=CONFIGURAÇÃO!$B$18,0,IF(L40=CONFIGURAÇÃO!$B$19,0,IF(M40=1,N40,0)))</f>
        <v>0</v>
      </c>
      <c r="S40" s="73">
        <f>IF(L40=CONFIGURAÇÃO!$B$18,'BANCO DADOS '!N40,IF(L40=CONFIGURAÇÃO!$B$19,'BANCO DADOS '!N40,0))</f>
        <v>0</v>
      </c>
      <c r="T40" s="74">
        <f t="shared" si="10"/>
        <v>223.2</v>
      </c>
      <c r="V40" s="71">
        <v>45196</v>
      </c>
      <c r="W40" s="72">
        <f t="shared" si="11"/>
        <v>4</v>
      </c>
      <c r="X40" s="12">
        <v>8</v>
      </c>
      <c r="Y40" s="73">
        <f>IF(V40=CONFIGURAÇÃO!$B$18,0,IF(V40=CONFIGURAÇÃO!$B$19,0,IF(W$14=1,0,IF($X40=7,0,IF($X40&gt;8,8,$X40)))))</f>
        <v>8</v>
      </c>
      <c r="Z40" s="73">
        <f>IF(V40=CONFIGURAÇÃO!$B$18,0,IF(V40=CONFIGURAÇÃO!$B$19,0,IF($C40=1,0,IF($W40=7,0,IF($X40&gt;8,$X40-$Y40,0)))))</f>
        <v>0</v>
      </c>
      <c r="AA40" s="73">
        <f>IF(V40=CONFIGURAÇÃO!$B$18,0,IF(V40=CONFIGURAÇÃO!$B$19,0,IF(W40=7,X40,0)))</f>
        <v>0</v>
      </c>
      <c r="AB40" s="73">
        <f>IF(V40=CONFIGURAÇÃO!$B$18,0,IF(V40=CONFIGURAÇÃO!$B$19,0,IF(W40=1,X40,0)))</f>
        <v>0</v>
      </c>
      <c r="AC40" s="73">
        <f>IF(V40=CONFIGURAÇÃO!$B$18,'BANCO DADOS '!X40,IF(V40=CONFIGURAÇÃO!$B$19,'BANCO DADOS '!X40,0))</f>
        <v>0</v>
      </c>
      <c r="AD40" s="74">
        <f t="shared" si="12"/>
        <v>223.2</v>
      </c>
      <c r="AF40" s="71">
        <v>45196</v>
      </c>
      <c r="AG40" s="72">
        <f t="shared" si="13"/>
        <v>4</v>
      </c>
      <c r="AH40" s="12">
        <v>8</v>
      </c>
      <c r="AI40" s="73">
        <f>IF(AF40=CONFIGURAÇÃO!$B$18,0,IF(AF40=CONFIGURAÇÃO!$B$19,0,IF($AG40=1,0,IF($AG40=7,0,IF($AH40&gt;8,8,$AH40)))))</f>
        <v>8</v>
      </c>
      <c r="AJ40" s="73">
        <f>IF(AF40=CONFIGURAÇÃO!$B$18,0,IF(AF40=CONFIGURAÇÃO!$B$19,0,IF($AG40=1,0,IF($AG40=7,0,IF($AH40&gt;8,$AH40-$AI40,0)))))</f>
        <v>0</v>
      </c>
      <c r="AK40" s="73">
        <f>IF(AF40=CONFIGURAÇÃO!$B$18,0,IF(AF40=CONFIGURAÇÃO!$B$19,0,IF(AG40=7,AH40,0)))</f>
        <v>0</v>
      </c>
      <c r="AL40" s="73">
        <f>IF(AF40=CONFIGURAÇÃO!$B$18,0,IF(AF40=CONFIGURAÇÃO!$B$19,0,IF(AG40=1,AH40,0)))</f>
        <v>0</v>
      </c>
      <c r="AM40" s="73">
        <f>IF(AF40=CONFIGURAÇÃO!$B$18,'BANCO DADOS '!AH40,IF(AF40=CONFIGURAÇÃO!$B$19,'BANCO DADOS '!AH40,0))</f>
        <v>0</v>
      </c>
      <c r="AN40" s="74">
        <f t="shared" si="14"/>
        <v>223.2</v>
      </c>
      <c r="AP40" s="71">
        <v>45196</v>
      </c>
      <c r="AQ40" s="72">
        <f t="shared" si="15"/>
        <v>4</v>
      </c>
      <c r="AR40" s="12">
        <v>6</v>
      </c>
      <c r="AS40" s="73">
        <f>IF(AP40=CONFIGURAÇÃO!$B$18,0,IF(AP40=CONFIGURAÇÃO!$B$19,0,IF($AQ40=1,0,IF($AQ40=7,0,IF($AR40&gt;8,8,$AR40)))))</f>
        <v>6</v>
      </c>
      <c r="AT40" s="73">
        <f>IF(AP40=CONFIGURAÇÃO!$B$18,0,IF(AP40=CONFIGURAÇÃO!$B$19,0,IF($AQ40=1,0,IF($AQ40=7,0,IF($AR40&gt;8,$AR40-$AS40,0)))))</f>
        <v>0</v>
      </c>
      <c r="AU40" s="73">
        <f>IF(AP40=CONFIGURAÇÃO!$B$18,0,IF(AP40=CONFIGURAÇÃO!$B$19,0,IF(AQ40=7,AR40,0)))</f>
        <v>0</v>
      </c>
      <c r="AV40" s="73">
        <f>IF(AP40=CONFIGURAÇÃO!$B$18,0,IF(AP40=CONFIGURAÇÃO!$B$19,0,IF(AQ40=1,AR40,0)))</f>
        <v>0</v>
      </c>
      <c r="AW40" s="73">
        <f>IF(AP40=CONFIGURAÇÃO!$B$18,'BANCO DADOS '!AR40,IF(AP40=CONFIGURAÇÃO!$B$19,'BANCO DADOS '!AR40,0))</f>
        <v>0</v>
      </c>
      <c r="AX40" s="74">
        <f t="shared" si="16"/>
        <v>167.39999999999998</v>
      </c>
      <c r="AZ40" s="71">
        <v>45196</v>
      </c>
      <c r="BA40" s="72">
        <f t="shared" si="17"/>
        <v>4</v>
      </c>
      <c r="BB40" s="12">
        <v>8</v>
      </c>
      <c r="BC40" s="73">
        <f>IF(AZ40=CONFIGURAÇÃO!$B$18,0,IF(AZ40=CONFIGURAÇÃO!$B$19,0,IF($BA40=1,0,IF($BA40=7,0,IF($BB40&gt;8,8,BB40)))))</f>
        <v>8</v>
      </c>
      <c r="BD40" s="73">
        <f>IF(AZ40=CONFIGURAÇÃO!$B$18,0,IF(AZ40=CONFIGURAÇÃO!$B$19,0,IF($BA40=1,0,IF($BA40=7,0,IF($BB40&gt;8,$BB40-$BC40,0)))))</f>
        <v>0</v>
      </c>
      <c r="BE40" s="73">
        <f>IF(AZ40=CONFIGURAÇÃO!$B$18,0,IF(AZ40=CONFIGURAÇÃO!$B$19,0,IF(BA40=7,BB40,0)))</f>
        <v>0</v>
      </c>
      <c r="BF40" s="73">
        <f>IF(AZ40=CONFIGURAÇÃO!$B$18,0,IF(AZ40=CONFIGURAÇÃO!$B$19,0,IF(BA40=1,BB40,0)))</f>
        <v>0</v>
      </c>
      <c r="BG40" s="73">
        <f>IF(AZ40=CONFIGURAÇÃO!$B$18,'BANCO DADOS '!BB40,IF(AZ40=CONFIGURAÇÃO!$B$19,'BANCO DADOS '!BB40,0))</f>
        <v>0</v>
      </c>
      <c r="BH40" s="74">
        <f t="shared" si="18"/>
        <v>223.2</v>
      </c>
      <c r="BJ40" s="71">
        <v>45196</v>
      </c>
      <c r="BK40" s="72">
        <f t="shared" si="19"/>
        <v>4</v>
      </c>
      <c r="BL40" s="12">
        <v>6</v>
      </c>
      <c r="BM40" s="73">
        <f>IF(BJ40=CONFIGURAÇÃO!$B$18,0,IF(BJ40=CONFIGURAÇÃO!$B$19,0,IF($BK40=1,0,IF($BK40=7,0,IF($BL40&gt;8,8,$BL40)))))</f>
        <v>6</v>
      </c>
      <c r="BN40" s="73">
        <f>IF(BJ40=CONFIGURAÇÃO!$B$18,0,IF(BJ40=CONFIGURAÇÃO!$B$19,0,IF($BK40=1,0,IF($BK40=7,0,IF($BL40&gt;8,$BL40-$BM40,0)))))</f>
        <v>0</v>
      </c>
      <c r="BO40" s="73">
        <f>IF(BJ40=CONFIGURAÇÃO!$B$18,0,IF(BJ40=CONFIGURAÇÃO!$B$19,0,IF(BK40=7,BL40,0)))</f>
        <v>0</v>
      </c>
      <c r="BP40" s="73">
        <f>IF(BJ40=CONFIGURAÇÃO!$B$18,0,IF(BJ40=CONFIGURAÇÃO!$B$19,0,IF(BK40=1,BL40,0)))</f>
        <v>0</v>
      </c>
      <c r="BQ40" s="73">
        <f>IF(BJ40=CONFIGURAÇÃO!$B$18,'BANCO DADOS '!BL40,IF(BJ40=CONFIGURAÇÃO!$B$19,'BANCO DADOS '!BL40,0))</f>
        <v>0</v>
      </c>
      <c r="BR40" s="74">
        <f t="shared" si="20"/>
        <v>167.39999999999998</v>
      </c>
      <c r="BT40" s="71">
        <v>45196</v>
      </c>
      <c r="BU40" s="72">
        <f t="shared" si="21"/>
        <v>4</v>
      </c>
      <c r="BV40" s="12">
        <v>0</v>
      </c>
      <c r="BW40" s="73">
        <f>IF(BT40=CONFIGURAÇÃO!$B$18,0,IF(BT40=CONFIGURAÇÃO!$BV$19,0,IF($BU40=1,0,IF($BU40=7,0,IF($BV40&gt;8,8,$BV40)))))</f>
        <v>0</v>
      </c>
      <c r="BX40" s="73">
        <f>IF(BT40=CONFIGURAÇÃO!$B$18,0,IF(BT40=CONFIGURAÇÃO!$B$19,0,IF($BU40=1,0,IF($BU40=7,0,IF($BV40&gt;8,$BV40-$BM40,0)))))</f>
        <v>0</v>
      </c>
      <c r="BY40" s="73">
        <f>IF(BT40=CONFIGURAÇÃO!$B$18,0,IF(BT40=CONFIGURAÇÃO!$B$19,0,IF(BU40=7,BV40,0)))</f>
        <v>0</v>
      </c>
      <c r="BZ40" s="73">
        <f>IF(BT40=CONFIGURAÇÃO!$B$18,0,IF(BT40=CONFIGURAÇÃO!$B$19,0,IF(BU40=1,BV40,0)))</f>
        <v>0</v>
      </c>
      <c r="CA40" s="73">
        <f>IF(BT40=CONFIGURAÇÃO!$B$18,'BANCO DADOS '!BV40,IF(BT40=CONFIGURAÇÃO!$B$19,'BANCO DADOS '!BV40,0))</f>
        <v>0</v>
      </c>
      <c r="CB40" s="74">
        <f t="shared" si="7"/>
        <v>0</v>
      </c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5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5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5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5"/>
      <c r="IH40" s="75"/>
      <c r="II40" s="75"/>
      <c r="IJ40" s="75"/>
      <c r="IK40" s="75"/>
      <c r="IL40" s="75"/>
      <c r="IM40" s="75"/>
      <c r="IN40" s="75"/>
      <c r="IO40" s="75"/>
      <c r="IP40" s="75"/>
      <c r="IQ40" s="75"/>
      <c r="IR40" s="75"/>
      <c r="IS40" s="75"/>
      <c r="IT40" s="75"/>
      <c r="IU40" s="75"/>
      <c r="IV40" s="75"/>
      <c r="IW40" s="75"/>
      <c r="IX40" s="75"/>
      <c r="IY40" s="75"/>
      <c r="IZ40" s="75"/>
      <c r="JA40" s="75"/>
      <c r="JB40" s="75"/>
      <c r="JC40" s="75"/>
      <c r="JD40" s="75"/>
      <c r="JE40" s="75"/>
      <c r="JF40" s="75"/>
      <c r="JG40" s="75"/>
      <c r="JH40" s="75"/>
      <c r="JI40" s="75"/>
      <c r="JJ40" s="75"/>
      <c r="JK40" s="75"/>
      <c r="JL40" s="75"/>
      <c r="JM40" s="75"/>
      <c r="JN40" s="75"/>
      <c r="JO40" s="75"/>
      <c r="JP40" s="75"/>
      <c r="JQ40" s="75"/>
      <c r="JR40" s="75"/>
      <c r="JS40" s="75"/>
      <c r="JT40" s="75"/>
      <c r="JU40" s="75"/>
      <c r="JV40" s="75"/>
      <c r="JW40" s="75"/>
      <c r="JX40" s="75"/>
      <c r="JY40" s="75"/>
      <c r="JZ40" s="75"/>
      <c r="KA40" s="75"/>
      <c r="KB40" s="75"/>
      <c r="KC40" s="75"/>
      <c r="KD40" s="75"/>
      <c r="KE40" s="75"/>
      <c r="KF40" s="75"/>
      <c r="KG40" s="75"/>
      <c r="KH40" s="75"/>
      <c r="KI40" s="75"/>
      <c r="KJ40" s="75"/>
      <c r="KK40" s="75"/>
      <c r="KL40" s="75"/>
      <c r="KM40" s="75"/>
      <c r="KN40" s="75"/>
      <c r="KO40" s="75"/>
      <c r="KP40" s="75"/>
      <c r="KQ40" s="75"/>
      <c r="KR40" s="75"/>
      <c r="KS40" s="75"/>
      <c r="KT40" s="75"/>
      <c r="KU40" s="75"/>
      <c r="KV40" s="75"/>
      <c r="KW40" s="75"/>
      <c r="KX40" s="75"/>
      <c r="KY40" s="75"/>
      <c r="KZ40" s="75"/>
      <c r="LA40" s="75"/>
      <c r="LB40" s="75"/>
      <c r="LC40" s="75"/>
      <c r="LD40" s="75"/>
      <c r="LE40" s="75"/>
      <c r="LF40" s="75"/>
      <c r="LG40" s="75"/>
      <c r="LH40" s="75"/>
      <c r="LI40" s="75"/>
      <c r="LJ40" s="75"/>
      <c r="LK40" s="75"/>
      <c r="LL40" s="75"/>
      <c r="LM40" s="75"/>
      <c r="LN40" s="75"/>
      <c r="LO40" s="75"/>
      <c r="LP40" s="75"/>
      <c r="LQ40" s="75"/>
      <c r="LR40" s="75"/>
      <c r="LS40" s="75"/>
      <c r="LT40" s="75"/>
      <c r="LU40" s="75"/>
      <c r="LV40" s="75"/>
      <c r="LW40" s="75"/>
      <c r="LX40" s="75"/>
      <c r="LY40" s="75"/>
      <c r="LZ40" s="75"/>
      <c r="MA40" s="75"/>
      <c r="MB40" s="75"/>
      <c r="MC40" s="75"/>
      <c r="MD40" s="75"/>
      <c r="ME40" s="75"/>
      <c r="MF40" s="75"/>
      <c r="MG40" s="75"/>
      <c r="MH40" s="75"/>
      <c r="MI40" s="75"/>
      <c r="MJ40" s="75"/>
      <c r="MK40" s="75"/>
      <c r="ML40" s="75"/>
      <c r="MM40" s="75"/>
      <c r="MN40" s="75"/>
      <c r="MO40" s="75"/>
      <c r="MP40" s="75"/>
      <c r="MQ40" s="75"/>
      <c r="MR40" s="75"/>
      <c r="MS40" s="75"/>
      <c r="MT40" s="75"/>
      <c r="MU40" s="75"/>
      <c r="MV40" s="75"/>
      <c r="MW40" s="75"/>
      <c r="MX40" s="75"/>
      <c r="MY40" s="75"/>
      <c r="MZ40" s="75"/>
      <c r="NA40" s="75"/>
      <c r="NB40" s="75"/>
      <c r="NC40" s="75"/>
      <c r="ND40" s="75"/>
      <c r="NE40" s="75"/>
      <c r="NF40" s="75"/>
      <c r="NG40" s="75"/>
      <c r="NH40" s="75"/>
      <c r="NI40" s="75"/>
      <c r="NJ40" s="75"/>
      <c r="NK40" s="75"/>
      <c r="NL40" s="75"/>
      <c r="NM40" s="75"/>
      <c r="NN40" s="75"/>
      <c r="NO40" s="75"/>
      <c r="NP40" s="75"/>
      <c r="NQ40" s="75"/>
      <c r="NR40" s="75"/>
      <c r="NS40" s="75"/>
      <c r="NT40" s="75"/>
      <c r="NU40" s="75"/>
      <c r="NV40" s="75"/>
      <c r="NW40" s="75"/>
      <c r="NX40" s="75"/>
      <c r="NY40" s="75"/>
      <c r="NZ40" s="75"/>
      <c r="OA40" s="75"/>
      <c r="OB40" s="75"/>
      <c r="OC40" s="75"/>
      <c r="OD40" s="75"/>
      <c r="OE40" s="75"/>
      <c r="OF40" s="75"/>
      <c r="OG40" s="75"/>
      <c r="OH40" s="75"/>
      <c r="OI40" s="75"/>
      <c r="OJ40" s="75"/>
      <c r="OK40" s="75"/>
      <c r="OL40" s="75"/>
      <c r="OM40" s="75"/>
      <c r="ON40" s="75"/>
      <c r="OO40" s="75"/>
      <c r="OP40" s="75"/>
      <c r="OQ40" s="75"/>
      <c r="OR40" s="75"/>
      <c r="OS40" s="75"/>
      <c r="OT40" s="75"/>
      <c r="OU40" s="75"/>
      <c r="OV40" s="75"/>
      <c r="OW40" s="75"/>
      <c r="OX40" s="75"/>
      <c r="OY40" s="75"/>
      <c r="OZ40" s="75"/>
      <c r="PA40" s="75"/>
      <c r="PB40" s="75"/>
      <c r="PC40" s="75"/>
      <c r="PD40" s="75"/>
      <c r="PE40" s="75"/>
      <c r="PF40" s="75"/>
      <c r="PG40" s="75"/>
      <c r="PH40" s="75"/>
      <c r="PI40" s="75"/>
      <c r="PJ40" s="75"/>
      <c r="PK40" s="75"/>
      <c r="PL40" s="75"/>
      <c r="PM40" s="75"/>
      <c r="PN40" s="75"/>
      <c r="PO40" s="75"/>
      <c r="PP40" s="75"/>
      <c r="PQ40" s="75"/>
      <c r="PR40" s="75"/>
      <c r="PS40" s="75"/>
      <c r="PT40" s="75"/>
      <c r="PU40" s="75"/>
      <c r="PV40" s="75"/>
      <c r="PW40" s="75"/>
      <c r="PX40" s="75"/>
      <c r="PY40" s="75"/>
      <c r="PZ40" s="75"/>
      <c r="QA40" s="75"/>
      <c r="QB40" s="75"/>
      <c r="QC40" s="75"/>
      <c r="QD40" s="75"/>
      <c r="QE40" s="75"/>
      <c r="QF40" s="75"/>
      <c r="QG40" s="75"/>
      <c r="QH40" s="75"/>
      <c r="QI40" s="75"/>
      <c r="QJ40" s="75"/>
      <c r="QK40" s="75"/>
      <c r="QL40" s="75"/>
      <c r="QM40" s="75"/>
      <c r="QN40" s="75"/>
      <c r="QO40" s="75"/>
      <c r="QP40" s="75"/>
      <c r="QQ40" s="75"/>
      <c r="QR40" s="75"/>
      <c r="QS40" s="75"/>
      <c r="QT40" s="75"/>
      <c r="QU40" s="75"/>
      <c r="QV40" s="75"/>
      <c r="QW40" s="75"/>
      <c r="QX40" s="75"/>
      <c r="QY40" s="75"/>
      <c r="QZ40" s="75"/>
      <c r="RA40" s="75"/>
      <c r="RB40" s="75"/>
      <c r="RC40" s="75"/>
      <c r="RD40" s="75"/>
      <c r="RE40" s="75"/>
      <c r="RF40" s="75"/>
      <c r="RG40" s="75"/>
      <c r="RH40" s="75"/>
      <c r="RI40" s="75"/>
      <c r="RJ40" s="75"/>
      <c r="RK40" s="75"/>
      <c r="RL40" s="75"/>
      <c r="RM40" s="75"/>
      <c r="RN40" s="75"/>
      <c r="RO40" s="75"/>
      <c r="RP40" s="75"/>
      <c r="RQ40" s="75"/>
      <c r="RR40" s="75"/>
      <c r="RS40" s="75"/>
      <c r="RT40" s="75"/>
      <c r="RU40" s="75"/>
      <c r="RV40" s="75"/>
      <c r="RW40" s="75"/>
      <c r="RX40" s="75"/>
      <c r="RY40" s="75"/>
      <c r="RZ40" s="75"/>
      <c r="SA40" s="75"/>
      <c r="SB40" s="75"/>
      <c r="SC40" s="75"/>
      <c r="SD40" s="75"/>
      <c r="SE40" s="75"/>
      <c r="SF40" s="75"/>
      <c r="SG40" s="75"/>
      <c r="SH40" s="75"/>
      <c r="SI40" s="75"/>
      <c r="SJ40" s="75"/>
      <c r="SK40" s="75"/>
      <c r="SL40" s="75"/>
      <c r="SM40" s="75"/>
      <c r="SN40" s="75"/>
      <c r="SO40" s="75"/>
      <c r="SP40" s="75"/>
      <c r="SQ40" s="75"/>
      <c r="SR40" s="75"/>
      <c r="SS40" s="75"/>
      <c r="ST40" s="75"/>
      <c r="SU40" s="75"/>
      <c r="SV40" s="75"/>
      <c r="SW40" s="75"/>
      <c r="SX40" s="75"/>
      <c r="SY40" s="75"/>
      <c r="SZ40" s="75"/>
      <c r="TA40" s="75"/>
      <c r="TB40" s="75"/>
      <c r="TC40" s="75"/>
      <c r="TD40" s="75"/>
      <c r="TE40" s="75"/>
      <c r="TF40" s="75"/>
      <c r="TG40" s="75"/>
      <c r="TH40" s="75"/>
      <c r="TI40" s="75"/>
      <c r="TJ40" s="75"/>
      <c r="TK40" s="75"/>
      <c r="TL40" s="75"/>
      <c r="TM40" s="75"/>
      <c r="TN40" s="75"/>
      <c r="TO40" s="75"/>
      <c r="TP40" s="75"/>
      <c r="TQ40" s="75"/>
      <c r="TR40" s="75"/>
      <c r="TS40" s="75"/>
      <c r="TT40" s="75"/>
      <c r="TU40" s="75"/>
      <c r="TV40" s="75"/>
      <c r="TW40" s="75"/>
      <c r="TX40" s="75"/>
      <c r="TY40" s="75"/>
      <c r="TZ40" s="75"/>
      <c r="UA40" s="75"/>
      <c r="UB40" s="75"/>
      <c r="UC40" s="75"/>
      <c r="UD40" s="75"/>
      <c r="UE40" s="75"/>
      <c r="UF40" s="75"/>
      <c r="UG40" s="75"/>
      <c r="UH40" s="75"/>
      <c r="UI40" s="75"/>
      <c r="UJ40" s="75"/>
      <c r="UK40" s="75"/>
      <c r="UL40" s="75"/>
      <c r="UM40" s="75"/>
      <c r="UN40" s="75"/>
      <c r="UO40" s="75"/>
      <c r="UP40" s="75"/>
      <c r="UQ40" s="75"/>
      <c r="UR40" s="75"/>
      <c r="US40" s="75"/>
      <c r="UT40" s="75"/>
      <c r="UU40" s="75"/>
      <c r="UV40" s="75"/>
      <c r="UW40" s="75"/>
      <c r="UX40" s="75"/>
      <c r="UY40" s="75"/>
      <c r="UZ40" s="75"/>
      <c r="VA40" s="75"/>
      <c r="VB40" s="75"/>
      <c r="VC40" s="75"/>
      <c r="VD40" s="75"/>
      <c r="VE40" s="75"/>
      <c r="VF40" s="75"/>
      <c r="VG40" s="75"/>
      <c r="VH40" s="75"/>
      <c r="VI40" s="75"/>
      <c r="VJ40" s="75"/>
      <c r="VK40" s="75"/>
      <c r="VL40" s="75"/>
      <c r="VM40" s="75"/>
      <c r="VN40" s="75"/>
      <c r="VO40" s="75"/>
      <c r="VP40" s="75"/>
      <c r="VQ40" s="75"/>
      <c r="VR40" s="75"/>
      <c r="VS40" s="75"/>
      <c r="VT40" s="75"/>
      <c r="VU40" s="75"/>
      <c r="VV40" s="75"/>
      <c r="VW40" s="75"/>
      <c r="VX40" s="75"/>
      <c r="VY40" s="75"/>
      <c r="VZ40" s="75"/>
      <c r="WA40" s="75"/>
      <c r="WB40" s="75"/>
      <c r="WC40" s="75"/>
      <c r="WD40" s="75"/>
      <c r="WE40" s="75"/>
      <c r="WF40" s="75"/>
      <c r="WG40" s="75"/>
      <c r="WH40" s="75"/>
      <c r="WI40" s="75"/>
      <c r="WJ40" s="75"/>
      <c r="WK40" s="75"/>
      <c r="WL40" s="75"/>
      <c r="WM40" s="75"/>
      <c r="WN40" s="75"/>
      <c r="WO40" s="75"/>
      <c r="WP40" s="75"/>
      <c r="WQ40" s="75"/>
      <c r="WR40" s="75"/>
      <c r="WS40" s="75"/>
      <c r="WT40" s="75"/>
      <c r="WU40" s="75"/>
      <c r="WV40" s="75"/>
      <c r="WW40" s="75"/>
      <c r="WX40" s="75"/>
      <c r="WY40" s="75"/>
      <c r="WZ40" s="75"/>
      <c r="XA40" s="75"/>
      <c r="XB40" s="75"/>
      <c r="XC40" s="75"/>
      <c r="XD40" s="75"/>
      <c r="XE40" s="75"/>
      <c r="XF40" s="75"/>
      <c r="XG40" s="75"/>
      <c r="XH40" s="75"/>
      <c r="XI40" s="75"/>
      <c r="XJ40" s="75"/>
      <c r="XK40" s="75"/>
      <c r="XL40" s="75"/>
      <c r="XM40" s="75"/>
      <c r="XN40" s="75"/>
      <c r="XO40" s="75"/>
      <c r="XP40" s="75"/>
      <c r="XQ40" s="75"/>
      <c r="XR40" s="75"/>
      <c r="XS40" s="75"/>
      <c r="XT40" s="75"/>
      <c r="XU40" s="75"/>
      <c r="XV40" s="75"/>
      <c r="XW40" s="75"/>
      <c r="XX40" s="75"/>
      <c r="XY40" s="75"/>
      <c r="XZ40" s="75"/>
      <c r="YA40" s="75"/>
      <c r="YB40" s="75"/>
      <c r="YC40" s="75"/>
      <c r="YD40" s="75"/>
      <c r="YE40" s="75"/>
      <c r="YF40" s="75"/>
      <c r="YG40" s="75"/>
      <c r="YH40" s="75"/>
      <c r="YI40" s="75"/>
      <c r="YJ40" s="75"/>
      <c r="YK40" s="75"/>
      <c r="YL40" s="75"/>
      <c r="YM40" s="75"/>
      <c r="YN40" s="75"/>
      <c r="YO40" s="75"/>
      <c r="YP40" s="75"/>
      <c r="YQ40" s="75"/>
      <c r="YR40" s="75"/>
      <c r="YS40" s="75"/>
      <c r="YT40" s="75"/>
      <c r="YU40" s="75"/>
      <c r="YV40" s="75"/>
      <c r="YW40" s="75"/>
      <c r="YX40" s="75"/>
      <c r="YY40" s="75"/>
      <c r="YZ40" s="75"/>
      <c r="ZA40" s="75"/>
      <c r="ZB40" s="75"/>
      <c r="ZC40" s="75"/>
      <c r="ZD40" s="75"/>
      <c r="ZE40" s="75"/>
      <c r="ZF40" s="75"/>
      <c r="ZG40" s="75"/>
      <c r="ZH40" s="75"/>
      <c r="ZI40" s="75"/>
      <c r="ZJ40" s="75"/>
      <c r="ZK40" s="75"/>
      <c r="ZL40" s="75"/>
      <c r="ZM40" s="75"/>
      <c r="ZN40" s="75"/>
      <c r="ZO40" s="75"/>
      <c r="ZP40" s="75"/>
      <c r="ZQ40" s="75"/>
      <c r="ZR40" s="75"/>
      <c r="ZS40" s="75"/>
      <c r="ZT40" s="75"/>
      <c r="ZU40" s="75"/>
      <c r="ZV40" s="75"/>
      <c r="ZW40" s="75"/>
      <c r="ZX40" s="75"/>
      <c r="ZY40" s="75"/>
      <c r="ZZ40" s="75"/>
      <c r="AAA40" s="75"/>
      <c r="AAB40" s="75"/>
      <c r="AAC40" s="75"/>
      <c r="AAD40" s="75"/>
      <c r="AAE40" s="75"/>
      <c r="AAF40" s="75"/>
      <c r="AAG40" s="75"/>
      <c r="AAH40" s="75"/>
      <c r="AAI40" s="75"/>
      <c r="AAJ40" s="75"/>
      <c r="AAK40" s="75"/>
      <c r="AAL40" s="75"/>
      <c r="AAM40" s="75"/>
      <c r="AAN40" s="75"/>
      <c r="AAO40" s="75"/>
      <c r="AAP40" s="75"/>
      <c r="AAQ40" s="75"/>
      <c r="AAR40" s="75"/>
      <c r="AAS40" s="75"/>
      <c r="AAT40" s="75"/>
      <c r="AAU40" s="75"/>
      <c r="AAV40" s="75"/>
      <c r="AAW40" s="75"/>
      <c r="AAX40" s="75"/>
      <c r="AAY40" s="75"/>
      <c r="AAZ40" s="75"/>
      <c r="ABA40" s="75"/>
      <c r="ABB40" s="75"/>
      <c r="ABC40" s="75"/>
      <c r="ABD40" s="75"/>
      <c r="ABE40" s="75"/>
      <c r="ABF40" s="75"/>
      <c r="ABG40" s="75"/>
      <c r="ABH40" s="75"/>
      <c r="ABI40" s="75"/>
      <c r="ABJ40" s="75"/>
      <c r="ABK40" s="75"/>
      <c r="ABL40" s="75"/>
      <c r="ABM40" s="75"/>
      <c r="ABN40" s="75"/>
      <c r="ABO40" s="75"/>
      <c r="ABP40" s="75"/>
      <c r="ABQ40" s="75"/>
      <c r="ABR40" s="75"/>
      <c r="ABS40" s="75"/>
      <c r="ABT40" s="75"/>
      <c r="ABU40" s="75"/>
      <c r="ABV40" s="75"/>
      <c r="ABW40" s="75"/>
      <c r="ABX40" s="75"/>
      <c r="ABY40" s="75"/>
      <c r="ABZ40" s="75"/>
      <c r="ACA40" s="75"/>
      <c r="ACB40" s="75"/>
      <c r="ACC40" s="75"/>
      <c r="ACD40" s="75"/>
      <c r="ACE40" s="75"/>
      <c r="ACF40" s="75"/>
      <c r="ACG40" s="75"/>
      <c r="ACH40" s="75"/>
      <c r="ACI40" s="75"/>
      <c r="ACJ40" s="75"/>
      <c r="ACK40" s="75"/>
      <c r="ACL40" s="75"/>
      <c r="ACM40" s="75"/>
      <c r="ACN40" s="75"/>
      <c r="ACO40" s="75"/>
      <c r="ACP40" s="75"/>
      <c r="ACQ40" s="75"/>
      <c r="ACR40" s="75"/>
      <c r="ACS40" s="75"/>
      <c r="ACT40" s="75"/>
      <c r="ACU40" s="75"/>
      <c r="ACV40" s="75"/>
      <c r="ACW40" s="75"/>
      <c r="ACX40" s="75"/>
      <c r="ACY40" s="75"/>
      <c r="ACZ40" s="75"/>
      <c r="ADA40" s="75"/>
      <c r="ADB40" s="75"/>
      <c r="ADC40" s="75"/>
      <c r="ADD40" s="75"/>
      <c r="ADE40" s="75"/>
      <c r="ADF40" s="75"/>
      <c r="ADG40" s="75"/>
      <c r="ADH40" s="75"/>
      <c r="ADI40" s="75"/>
      <c r="ADJ40" s="75"/>
      <c r="ADK40" s="75"/>
      <c r="ADL40" s="75"/>
      <c r="ADM40" s="75"/>
      <c r="ADN40" s="75"/>
      <c r="ADO40" s="75"/>
      <c r="ADP40" s="75"/>
      <c r="ADQ40" s="75"/>
      <c r="ADR40" s="75"/>
      <c r="ADS40" s="75"/>
      <c r="ADT40" s="75"/>
      <c r="ADU40" s="75"/>
      <c r="ADV40" s="75"/>
      <c r="ADW40" s="75"/>
      <c r="ADX40" s="75"/>
      <c r="ADY40" s="75"/>
      <c r="ADZ40" s="75"/>
      <c r="AEA40" s="75"/>
      <c r="AEB40" s="75"/>
      <c r="AEC40" s="75"/>
      <c r="AED40" s="75"/>
      <c r="AEE40" s="75"/>
      <c r="AEF40" s="75"/>
      <c r="AEG40" s="75"/>
      <c r="AEH40" s="75"/>
      <c r="AEI40" s="75"/>
      <c r="AEJ40" s="75"/>
      <c r="AEK40" s="75"/>
      <c r="AEL40" s="75"/>
      <c r="AEM40" s="75"/>
      <c r="AEN40" s="75"/>
      <c r="AEO40" s="75"/>
      <c r="AEP40" s="75"/>
      <c r="AEQ40" s="75"/>
      <c r="AER40" s="75"/>
      <c r="AES40" s="75"/>
      <c r="AET40" s="75"/>
      <c r="AEU40" s="75"/>
      <c r="AEV40" s="75"/>
      <c r="AEW40" s="75"/>
      <c r="AEX40" s="75"/>
      <c r="AEY40" s="75"/>
      <c r="AEZ40" s="75"/>
      <c r="AFA40" s="75"/>
      <c r="AFB40" s="75"/>
      <c r="AFC40" s="75"/>
      <c r="AFD40" s="75"/>
      <c r="AFE40" s="75"/>
      <c r="AFF40" s="75"/>
      <c r="AFG40" s="75"/>
      <c r="AFH40" s="75"/>
      <c r="AFI40" s="75"/>
      <c r="AFJ40" s="75"/>
      <c r="AFK40" s="75"/>
      <c r="AFL40" s="75"/>
      <c r="AFM40" s="75"/>
      <c r="AFN40" s="75"/>
      <c r="AFO40" s="75"/>
      <c r="AFP40" s="75"/>
      <c r="AFQ40" s="75"/>
      <c r="AFR40" s="75"/>
      <c r="AFS40" s="75"/>
      <c r="AFT40" s="75"/>
      <c r="AFU40" s="75"/>
      <c r="AFV40" s="75"/>
      <c r="AFW40" s="75"/>
      <c r="AFX40" s="75"/>
      <c r="AFY40" s="75"/>
      <c r="AFZ40" s="75"/>
      <c r="AGA40" s="75"/>
      <c r="AGB40" s="75"/>
      <c r="AGC40" s="75"/>
      <c r="AGD40" s="75"/>
      <c r="AGE40" s="75"/>
      <c r="AGF40" s="75"/>
      <c r="AGG40" s="75"/>
      <c r="AGH40" s="75"/>
      <c r="AGI40" s="75"/>
      <c r="AGJ40" s="75"/>
      <c r="AGK40" s="75"/>
      <c r="AGL40" s="75"/>
      <c r="AGM40" s="75"/>
      <c r="AGN40" s="75"/>
      <c r="AGO40" s="75"/>
      <c r="AGP40" s="75"/>
      <c r="AGQ40" s="75"/>
      <c r="AGR40" s="75"/>
      <c r="AGS40" s="75"/>
      <c r="AGT40" s="75"/>
      <c r="AGU40" s="75"/>
      <c r="AGV40" s="75"/>
      <c r="AGW40" s="75"/>
      <c r="AGX40" s="75"/>
      <c r="AGY40" s="75"/>
      <c r="AGZ40" s="75"/>
      <c r="AHA40" s="75"/>
      <c r="AHB40" s="75"/>
      <c r="AHC40" s="75"/>
      <c r="AHD40" s="75"/>
      <c r="AHE40" s="75"/>
      <c r="AHF40" s="75"/>
      <c r="AHG40" s="75"/>
      <c r="AHH40" s="75"/>
      <c r="AHI40" s="75"/>
      <c r="AHJ40" s="75"/>
      <c r="AHK40" s="75"/>
      <c r="AHL40" s="75"/>
      <c r="AHM40" s="75"/>
      <c r="AHN40" s="75"/>
      <c r="AHO40" s="75"/>
      <c r="AHP40" s="75"/>
      <c r="AHQ40" s="75"/>
      <c r="AHR40" s="75"/>
      <c r="AHS40" s="75"/>
      <c r="AHT40" s="75"/>
      <c r="AHU40" s="75"/>
      <c r="AHV40" s="75"/>
      <c r="AHW40" s="75"/>
      <c r="AHX40" s="75"/>
      <c r="AHY40" s="75"/>
      <c r="AHZ40" s="75"/>
      <c r="AIA40" s="75"/>
      <c r="AIB40" s="75"/>
      <c r="AIC40" s="75"/>
      <c r="AID40" s="75"/>
      <c r="AIE40" s="75"/>
      <c r="AIF40" s="75"/>
      <c r="AIG40" s="75"/>
      <c r="AIH40" s="75"/>
      <c r="AII40" s="75"/>
      <c r="AIJ40" s="75"/>
      <c r="AIK40" s="75"/>
      <c r="AIL40" s="75"/>
      <c r="AIM40" s="75"/>
      <c r="AIN40" s="75"/>
      <c r="AIO40" s="75"/>
      <c r="AIP40" s="75"/>
      <c r="AIQ40" s="75"/>
      <c r="AIR40" s="75"/>
      <c r="AIS40" s="75"/>
      <c r="AIT40" s="75"/>
      <c r="AIU40" s="75"/>
      <c r="AIV40" s="75"/>
      <c r="AIW40" s="75"/>
      <c r="AIX40" s="75"/>
      <c r="AIY40" s="75"/>
      <c r="AIZ40" s="75"/>
      <c r="AJA40" s="75"/>
      <c r="AJB40" s="75"/>
      <c r="AJC40" s="75"/>
      <c r="AJD40" s="75"/>
      <c r="AJE40" s="75"/>
      <c r="AJF40" s="75"/>
      <c r="AJG40" s="75"/>
      <c r="AJH40" s="75"/>
      <c r="AJI40" s="75"/>
      <c r="AJJ40" s="75"/>
      <c r="AJK40" s="75"/>
      <c r="AJL40" s="75"/>
      <c r="AJM40" s="75"/>
      <c r="AJN40" s="75"/>
      <c r="AJO40" s="75"/>
      <c r="AJP40" s="75"/>
      <c r="AJQ40" s="75"/>
      <c r="AJR40" s="75"/>
      <c r="AJS40" s="75"/>
      <c r="AJT40" s="75"/>
      <c r="AJU40" s="75"/>
      <c r="AJV40" s="75"/>
      <c r="AJW40" s="75"/>
      <c r="AJX40" s="75"/>
      <c r="AJY40" s="75"/>
      <c r="AJZ40" s="75"/>
      <c r="AKA40" s="75"/>
      <c r="AKB40" s="75"/>
      <c r="AKC40" s="75"/>
      <c r="AKD40" s="75"/>
      <c r="AKE40" s="75"/>
      <c r="AKF40" s="75"/>
      <c r="AKG40" s="75"/>
      <c r="AKH40" s="75"/>
      <c r="AKI40" s="75"/>
      <c r="AKJ40" s="75"/>
      <c r="AKK40" s="75"/>
      <c r="AKL40" s="75"/>
      <c r="AKM40" s="75"/>
      <c r="AKN40" s="75"/>
      <c r="AKO40" s="75"/>
      <c r="AKP40" s="75"/>
      <c r="AKQ40" s="75"/>
      <c r="AKR40" s="75"/>
      <c r="AKS40" s="75"/>
      <c r="AKT40" s="75"/>
      <c r="AKU40" s="75"/>
      <c r="AKV40" s="75"/>
      <c r="AKW40" s="75"/>
      <c r="AKX40" s="75"/>
      <c r="AKY40" s="75"/>
      <c r="AKZ40" s="75"/>
      <c r="ALA40" s="75"/>
      <c r="ALB40" s="75"/>
      <c r="ALC40" s="75"/>
      <c r="ALD40" s="75"/>
      <c r="ALE40" s="75"/>
      <c r="ALF40" s="75"/>
      <c r="ALG40" s="75"/>
      <c r="ALH40" s="75"/>
      <c r="ALI40" s="75"/>
      <c r="ALJ40" s="75"/>
      <c r="ALK40" s="75"/>
      <c r="ALL40" s="75"/>
      <c r="ALM40" s="75"/>
      <c r="ALN40" s="75"/>
      <c r="ALO40" s="75"/>
      <c r="ALP40" s="75"/>
      <c r="ALQ40" s="75"/>
      <c r="ALR40" s="75"/>
      <c r="ALS40" s="75"/>
      <c r="ALT40" s="75"/>
      <c r="ALU40" s="75"/>
      <c r="ALV40" s="75"/>
      <c r="ALW40" s="75"/>
      <c r="ALX40" s="75"/>
      <c r="ALY40" s="75"/>
      <c r="ALZ40" s="75"/>
      <c r="AMA40" s="75"/>
      <c r="AMB40" s="75"/>
      <c r="AMC40" s="75"/>
      <c r="AMD40" s="75"/>
      <c r="AME40" s="75"/>
      <c r="AMF40" s="75"/>
      <c r="AMG40" s="75"/>
      <c r="AMH40" s="75"/>
      <c r="AMI40" s="75"/>
      <c r="AMJ40" s="75"/>
      <c r="AMK40" s="75"/>
      <c r="AML40" s="75"/>
      <c r="AMM40" s="75"/>
      <c r="AMN40" s="75"/>
      <c r="AMO40" s="75"/>
      <c r="AMP40" s="75"/>
      <c r="AMQ40" s="75"/>
      <c r="AMR40" s="75"/>
      <c r="AMS40" s="75"/>
      <c r="AMT40" s="75"/>
      <c r="AMU40" s="75"/>
      <c r="AMV40" s="75"/>
      <c r="AMW40" s="75"/>
      <c r="AMX40" s="75"/>
      <c r="AMY40" s="75"/>
      <c r="AMZ40" s="75"/>
      <c r="ANA40" s="75"/>
      <c r="ANB40" s="75"/>
      <c r="ANC40" s="75"/>
      <c r="AND40" s="75"/>
      <c r="ANE40" s="75"/>
      <c r="ANF40" s="75"/>
      <c r="ANG40" s="75"/>
      <c r="ANH40" s="75"/>
      <c r="ANI40" s="75"/>
      <c r="ANJ40" s="75"/>
      <c r="ANK40" s="75"/>
      <c r="ANL40" s="75"/>
      <c r="ANM40" s="75"/>
      <c r="ANN40" s="75"/>
      <c r="ANO40" s="75"/>
      <c r="ANP40" s="75"/>
      <c r="ANQ40" s="75"/>
      <c r="ANR40" s="75"/>
      <c r="ANS40" s="75"/>
      <c r="ANT40" s="75"/>
      <c r="ANU40" s="75"/>
      <c r="ANV40" s="75"/>
      <c r="ANW40" s="75"/>
      <c r="ANX40" s="75"/>
      <c r="ANY40" s="75"/>
      <c r="ANZ40" s="75"/>
      <c r="AOA40" s="75"/>
      <c r="AOB40" s="75"/>
      <c r="AOC40" s="75"/>
      <c r="AOD40" s="75"/>
      <c r="AOE40" s="75"/>
      <c r="AOF40" s="75"/>
      <c r="AOG40" s="75"/>
      <c r="AOH40" s="75"/>
      <c r="AOI40" s="75"/>
      <c r="AOJ40" s="75"/>
      <c r="AOK40" s="75"/>
      <c r="AOL40" s="75"/>
      <c r="AOM40" s="75"/>
      <c r="AON40" s="75"/>
      <c r="AOO40" s="75"/>
      <c r="AOP40" s="75"/>
      <c r="AOQ40" s="75"/>
      <c r="AOR40" s="75"/>
      <c r="AOS40" s="75"/>
      <c r="AOT40" s="75"/>
      <c r="AOU40" s="75"/>
      <c r="AOV40" s="75"/>
      <c r="AOW40" s="75"/>
      <c r="AOX40" s="75"/>
      <c r="AOY40" s="75"/>
      <c r="AOZ40" s="75"/>
      <c r="APA40" s="75"/>
      <c r="APB40" s="75"/>
      <c r="APC40" s="75"/>
      <c r="APD40" s="75"/>
      <c r="APE40" s="75"/>
      <c r="APF40" s="75"/>
      <c r="APG40" s="75"/>
      <c r="APH40" s="75"/>
      <c r="API40" s="75"/>
      <c r="APJ40" s="75"/>
      <c r="APK40" s="75"/>
      <c r="APL40" s="75"/>
      <c r="APM40" s="75"/>
      <c r="APN40" s="75"/>
      <c r="APO40" s="75"/>
      <c r="APP40" s="75"/>
      <c r="APQ40" s="75"/>
      <c r="APR40" s="75"/>
      <c r="APS40" s="75"/>
      <c r="APT40" s="75"/>
      <c r="APU40" s="75"/>
      <c r="APV40" s="75"/>
      <c r="APW40" s="75"/>
      <c r="APX40" s="75"/>
      <c r="APY40" s="75"/>
      <c r="APZ40" s="75"/>
      <c r="AQA40" s="75"/>
      <c r="AQB40" s="75"/>
      <c r="AQC40" s="75"/>
      <c r="AQD40" s="75"/>
      <c r="AQE40" s="75"/>
      <c r="AQF40" s="75"/>
      <c r="AQG40" s="75"/>
      <c r="AQH40" s="75"/>
      <c r="AQI40" s="75"/>
      <c r="AQJ40" s="75"/>
      <c r="AQK40" s="75"/>
      <c r="AQL40" s="75"/>
      <c r="AQM40" s="75"/>
      <c r="AQN40" s="75"/>
      <c r="AQO40" s="75"/>
      <c r="AQP40" s="75"/>
      <c r="AQQ40" s="75"/>
      <c r="AQR40" s="75"/>
      <c r="AQS40" s="75"/>
      <c r="AQT40" s="75"/>
      <c r="AQU40" s="75"/>
    </row>
    <row r="41" spans="1:1139" s="80" customFormat="1">
      <c r="A41" s="62"/>
      <c r="B41" s="76">
        <v>45197</v>
      </c>
      <c r="C41" s="77">
        <f t="shared" si="8"/>
        <v>5</v>
      </c>
      <c r="D41" s="25">
        <v>8</v>
      </c>
      <c r="E41" s="78">
        <f>IF(B41=CONFIGURAÇÃO!$B$18,0,IF(B41=CONFIGURAÇÃO!$B$19,0,IF($C41=1,0,IF($C41=7,0,IF($D41&gt;8,8,$D41)))))</f>
        <v>8</v>
      </c>
      <c r="F41" s="78">
        <f>IF(B41=CONFIGURAÇÃO!$B$18,0,IF(B41=CONFIGURAÇÃO!$B$19,0,IF($C41=1,0,IF($C41=7,0,IF($D41&gt;8,$D41-$E41,0)))))</f>
        <v>0</v>
      </c>
      <c r="G41" s="78">
        <f>IF(B41=CONFIGURAÇÃO!$B$18,0,IF(B41=CONFIGURAÇÃO!$B$19,0,IF(C41=7,D41,0)))</f>
        <v>0</v>
      </c>
      <c r="H41" s="78">
        <f>IF(B41=CONFIGURAÇÃO!$B$18,0,IF(B41=CONFIGURAÇÃO!$B$19,0,IF(C41=1,D41,0)))</f>
        <v>0</v>
      </c>
      <c r="I41" s="78">
        <f>IF(B41=CONFIGURAÇÃO!$B$18,'BANCO DADOS '!D41,IF(B41=CONFIGURAÇÃO!$B$19,'BANCO DADOS '!D41,0))</f>
        <v>0</v>
      </c>
      <c r="J41" s="79">
        <f t="shared" si="22"/>
        <v>223.2</v>
      </c>
      <c r="K41" s="62"/>
      <c r="L41" s="76">
        <v>45197</v>
      </c>
      <c r="M41" s="77">
        <f t="shared" si="9"/>
        <v>5</v>
      </c>
      <c r="N41" s="25">
        <v>6</v>
      </c>
      <c r="O41" s="78">
        <f>IF(L41=CONFIGURAÇÃO!$B$18,0,IF(L41=CONFIGURAÇÃO!$B$19,0,IF($M41=1,0,IF($M41=7,0,IF($N41&gt;8,8,$N41)))))</f>
        <v>6</v>
      </c>
      <c r="P41" s="78">
        <f>IF(L41=CONFIGURAÇÃO!$B$18,0,IF(L41=CONFIGURAÇÃO!$B$19,0,IF($M41=1,0,IF($M41=7,0,IF($N41&gt;8,$N41-$O41,0)))))</f>
        <v>0</v>
      </c>
      <c r="Q41" s="78">
        <f>IF(L41=CONFIGURAÇÃO!$B$18,0,IF(L41=CONFIGURAÇÃO!$B$19,0,IF(M41=7,N41,0)))</f>
        <v>0</v>
      </c>
      <c r="R41" s="78">
        <f>IF(L41=CONFIGURAÇÃO!$B$18,0,IF(L41=CONFIGURAÇÃO!$B$19,0,IF(M41=1,N41,0)))</f>
        <v>0</v>
      </c>
      <c r="S41" s="78">
        <f>IF(L41=CONFIGURAÇÃO!$B$18,'BANCO DADOS '!N41,IF(L41=CONFIGURAÇÃO!$B$19,'BANCO DADOS '!N41,0))</f>
        <v>0</v>
      </c>
      <c r="T41" s="79">
        <f t="shared" si="10"/>
        <v>167.39999999999998</v>
      </c>
      <c r="U41" s="62"/>
      <c r="V41" s="76">
        <v>45197</v>
      </c>
      <c r="W41" s="77">
        <f t="shared" si="11"/>
        <v>5</v>
      </c>
      <c r="X41" s="25">
        <v>4</v>
      </c>
      <c r="Y41" s="78">
        <f>IF(V41=CONFIGURAÇÃO!$B$18,0,IF(V41=CONFIGURAÇÃO!$B$19,0,IF(W$14=1,0,IF($X41=7,0,IF($X41&gt;8,8,$X41)))))</f>
        <v>4</v>
      </c>
      <c r="Z41" s="78">
        <f>IF(V41=CONFIGURAÇÃO!$B$18,0,IF(V41=CONFIGURAÇÃO!$B$19,0,IF($C41=1,0,IF($W41=7,0,IF($X41&gt;8,$X41-$Y41,0)))))</f>
        <v>0</v>
      </c>
      <c r="AA41" s="78">
        <f>IF(V41=CONFIGURAÇÃO!$B$18,0,IF(V41=CONFIGURAÇÃO!$B$19,0,IF(W41=7,X41,0)))</f>
        <v>0</v>
      </c>
      <c r="AB41" s="78">
        <f>IF(V41=CONFIGURAÇÃO!$B$18,0,IF(V41=CONFIGURAÇÃO!$B$19,0,IF(W41=1,X41,0)))</f>
        <v>0</v>
      </c>
      <c r="AC41" s="78">
        <f>IF(V41=CONFIGURAÇÃO!$B$18,'BANCO DADOS '!X41,IF(V41=CONFIGURAÇÃO!$B$19,'BANCO DADOS '!X41,0))</f>
        <v>0</v>
      </c>
      <c r="AD41" s="79">
        <f t="shared" si="12"/>
        <v>111.6</v>
      </c>
      <c r="AE41" s="62"/>
      <c r="AF41" s="76">
        <v>45197</v>
      </c>
      <c r="AG41" s="77">
        <f t="shared" si="13"/>
        <v>5</v>
      </c>
      <c r="AH41" s="25">
        <v>8</v>
      </c>
      <c r="AI41" s="78">
        <f>IF(AF41=CONFIGURAÇÃO!$B$18,0,IF(AF41=CONFIGURAÇÃO!$B$19,0,IF($AG41=1,0,IF($AG41=7,0,IF($AH41&gt;8,8,$AH41)))))</f>
        <v>8</v>
      </c>
      <c r="AJ41" s="78">
        <f>IF(AF41=CONFIGURAÇÃO!$B$18,0,IF(AF41=CONFIGURAÇÃO!$B$19,0,IF($AG41=1,0,IF($AG41=7,0,IF($AH41&gt;8,$AH41-$AI41,0)))))</f>
        <v>0</v>
      </c>
      <c r="AK41" s="78">
        <f>IF(AF41=CONFIGURAÇÃO!$B$18,0,IF(AF41=CONFIGURAÇÃO!$B$19,0,IF(AG41=7,AH41,0)))</f>
        <v>0</v>
      </c>
      <c r="AL41" s="78">
        <f>IF(AF41=CONFIGURAÇÃO!$B$18,0,IF(AF41=CONFIGURAÇÃO!$B$19,0,IF(AG41=1,AH41,0)))</f>
        <v>0</v>
      </c>
      <c r="AM41" s="78">
        <f>IF(AF41=CONFIGURAÇÃO!$B$18,'BANCO DADOS '!AH41,IF(AF41=CONFIGURAÇÃO!$B$19,'BANCO DADOS '!AH41,0))</f>
        <v>0</v>
      </c>
      <c r="AN41" s="79">
        <f t="shared" si="14"/>
        <v>223.2</v>
      </c>
      <c r="AO41" s="62"/>
      <c r="AP41" s="76">
        <v>45197</v>
      </c>
      <c r="AQ41" s="77">
        <f t="shared" si="15"/>
        <v>5</v>
      </c>
      <c r="AR41" s="25">
        <v>9</v>
      </c>
      <c r="AS41" s="78">
        <f>IF(AP41=CONFIGURAÇÃO!$B$18,0,IF(AP41=CONFIGURAÇÃO!$B$19,0,IF($AQ41=1,0,IF($AQ41=7,0,IF($AR41&gt;8,8,$AR41)))))</f>
        <v>8</v>
      </c>
      <c r="AT41" s="78">
        <f>IF(AP41=CONFIGURAÇÃO!$B$18,0,IF(AP41=CONFIGURAÇÃO!$B$19,0,IF($AQ41=1,0,IF($AQ41=7,0,IF($AR41&gt;8,$AR41-$AS41,0)))))</f>
        <v>1</v>
      </c>
      <c r="AU41" s="78">
        <f>IF(AP41=CONFIGURAÇÃO!$B$18,0,IF(AP41=CONFIGURAÇÃO!$B$19,0,IF(AQ41=7,AR41,0)))</f>
        <v>0</v>
      </c>
      <c r="AV41" s="78">
        <f>IF(AP41=CONFIGURAÇÃO!$B$18,0,IF(AP41=CONFIGURAÇÃO!$B$19,0,IF(AQ41=1,AR41,0)))</f>
        <v>0</v>
      </c>
      <c r="AW41" s="78">
        <f>IF(AP41=CONFIGURAÇÃO!$B$18,'BANCO DADOS '!AR41,IF(AP41=CONFIGURAÇÃO!$B$19,'BANCO DADOS '!AR41,0))</f>
        <v>0</v>
      </c>
      <c r="AX41" s="79">
        <f t="shared" si="16"/>
        <v>255.79999999999998</v>
      </c>
      <c r="AY41" s="62"/>
      <c r="AZ41" s="76">
        <v>45197</v>
      </c>
      <c r="BA41" s="77">
        <f t="shared" si="17"/>
        <v>5</v>
      </c>
      <c r="BB41" s="25">
        <v>6</v>
      </c>
      <c r="BC41" s="78">
        <f>IF(AZ41=CONFIGURAÇÃO!$B$18,0,IF(AZ41=CONFIGURAÇÃO!$B$19,0,IF($BA41=1,0,IF($BA41=7,0,IF($BB41&gt;8,8,BB41)))))</f>
        <v>6</v>
      </c>
      <c r="BD41" s="78">
        <f>IF(AZ41=CONFIGURAÇÃO!$B$18,0,IF(AZ41=CONFIGURAÇÃO!$B$19,0,IF($BA41=1,0,IF($BA41=7,0,IF($BB41&gt;8,$BB41-$BC41,0)))))</f>
        <v>0</v>
      </c>
      <c r="BE41" s="78">
        <f>IF(AZ41=CONFIGURAÇÃO!$B$18,0,IF(AZ41=CONFIGURAÇÃO!$B$19,0,IF(BA41=7,BB41,0)))</f>
        <v>0</v>
      </c>
      <c r="BF41" s="78">
        <f>IF(AZ41=CONFIGURAÇÃO!$B$18,0,IF(AZ41=CONFIGURAÇÃO!$B$19,0,IF(BA41=1,BB41,0)))</f>
        <v>0</v>
      </c>
      <c r="BG41" s="78">
        <f>IF(AZ41=CONFIGURAÇÃO!$B$18,'BANCO DADOS '!BB41,IF(AZ41=CONFIGURAÇÃO!$B$19,'BANCO DADOS '!BB41,0))</f>
        <v>0</v>
      </c>
      <c r="BH41" s="79">
        <f t="shared" si="18"/>
        <v>167.39999999999998</v>
      </c>
      <c r="BI41" s="62"/>
      <c r="BJ41" s="76">
        <v>45197</v>
      </c>
      <c r="BK41" s="77">
        <f t="shared" si="19"/>
        <v>5</v>
      </c>
      <c r="BL41" s="25">
        <v>12</v>
      </c>
      <c r="BM41" s="78">
        <f>IF(BJ41=CONFIGURAÇÃO!$B$18,0,IF(BJ41=CONFIGURAÇÃO!$B$19,0,IF($BK41=1,0,IF($BK41=7,0,IF($BL41&gt;8,8,$BL41)))))</f>
        <v>8</v>
      </c>
      <c r="BN41" s="78">
        <f>IF(BJ41=CONFIGURAÇÃO!$B$18,0,IF(BJ41=CONFIGURAÇÃO!$B$19,0,IF($BK41=1,0,IF($BK41=7,0,IF($BL41&gt;8,$BL41-$BM41,0)))))</f>
        <v>4</v>
      </c>
      <c r="BO41" s="78">
        <f>IF(BJ41=CONFIGURAÇÃO!$B$18,0,IF(BJ41=CONFIGURAÇÃO!$B$19,0,IF(BK41=7,BL41,0)))</f>
        <v>0</v>
      </c>
      <c r="BP41" s="78">
        <f>IF(BJ41=CONFIGURAÇÃO!$B$18,0,IF(BJ41=CONFIGURAÇÃO!$B$19,0,IF(BK41=1,BL41,0)))</f>
        <v>0</v>
      </c>
      <c r="BQ41" s="78">
        <f>IF(BJ41=CONFIGURAÇÃO!$B$18,'BANCO DADOS '!BL41,IF(BJ41=CONFIGURAÇÃO!$B$19,'BANCO DADOS '!BL41,0))</f>
        <v>0</v>
      </c>
      <c r="BR41" s="79">
        <f t="shared" si="20"/>
        <v>353.6</v>
      </c>
      <c r="BS41" s="62"/>
      <c r="BT41" s="76">
        <v>45197</v>
      </c>
      <c r="BU41" s="77">
        <f t="shared" si="21"/>
        <v>5</v>
      </c>
      <c r="BV41" s="25">
        <v>0</v>
      </c>
      <c r="BW41" s="78">
        <f>IF(BT41=CONFIGURAÇÃO!$B$18,0,IF(BT41=CONFIGURAÇÃO!$BV$19,0,IF($BU41=1,0,IF($BU41=7,0,IF($BV41&gt;8,8,$BV41)))))</f>
        <v>0</v>
      </c>
      <c r="BX41" s="78">
        <f>IF(BT41=CONFIGURAÇÃO!$B$18,0,IF(BT41=CONFIGURAÇÃO!$B$19,0,IF($BU41=1,0,IF($BU41=7,0,IF($BV41&gt;8,$BV41-$BM41,0)))))</f>
        <v>0</v>
      </c>
      <c r="BY41" s="78">
        <f>IF(BT41=CONFIGURAÇÃO!$B$18,0,IF(BT41=CONFIGURAÇÃO!$B$19,0,IF(BU41=7,BV41,0)))</f>
        <v>0</v>
      </c>
      <c r="BZ41" s="78">
        <f>IF(BT41=CONFIGURAÇÃO!$B$18,0,IF(BT41=CONFIGURAÇÃO!$B$19,0,IF(BU41=1,BV41,0)))</f>
        <v>0</v>
      </c>
      <c r="CA41" s="78">
        <f>IF(BT41=CONFIGURAÇÃO!$B$18,'BANCO DADOS '!BV41,IF(BT41=CONFIGURAÇÃO!$B$19,'BANCO DADOS '!BV41,0))</f>
        <v>0</v>
      </c>
      <c r="CB41" s="79">
        <f t="shared" si="7"/>
        <v>0</v>
      </c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75"/>
      <c r="FT41" s="75"/>
      <c r="FU41" s="75"/>
      <c r="FV41" s="75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75"/>
      <c r="GJ41" s="75"/>
      <c r="GK41" s="75"/>
      <c r="GL41" s="75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75"/>
      <c r="GZ41" s="75"/>
      <c r="HA41" s="75"/>
      <c r="HB41" s="75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75"/>
      <c r="HP41" s="75"/>
      <c r="HQ41" s="75"/>
      <c r="HR41" s="75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75"/>
      <c r="IF41" s="75"/>
      <c r="IG41" s="75"/>
      <c r="IH41" s="75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75"/>
      <c r="IV41" s="75"/>
      <c r="IW41" s="75"/>
      <c r="IX41" s="75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75"/>
      <c r="JL41" s="75"/>
      <c r="JM41" s="75"/>
      <c r="JN41" s="75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75"/>
      <c r="KB41" s="75"/>
      <c r="KC41" s="75"/>
      <c r="KD41" s="75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75"/>
      <c r="KR41" s="75"/>
      <c r="KS41" s="75"/>
      <c r="KT41" s="75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75"/>
      <c r="LH41" s="75"/>
      <c r="LI41" s="75"/>
      <c r="LJ41" s="75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75"/>
      <c r="LX41" s="75"/>
      <c r="LY41" s="75"/>
      <c r="LZ41" s="75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75"/>
      <c r="MN41" s="75"/>
      <c r="MO41" s="75"/>
      <c r="MP41" s="75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75"/>
      <c r="ND41" s="75"/>
      <c r="NE41" s="75"/>
      <c r="NF41" s="75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75"/>
      <c r="NT41" s="75"/>
      <c r="NU41" s="75"/>
      <c r="NV41" s="75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75"/>
      <c r="OJ41" s="75"/>
      <c r="OK41" s="75"/>
      <c r="OL41" s="75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75"/>
      <c r="OZ41" s="75"/>
      <c r="PA41" s="75"/>
      <c r="PB41" s="75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75"/>
      <c r="PP41" s="75"/>
      <c r="PQ41" s="75"/>
      <c r="PR41" s="75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75"/>
      <c r="QF41" s="75"/>
      <c r="QG41" s="75"/>
      <c r="QH41" s="75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75"/>
      <c r="QV41" s="75"/>
      <c r="QW41" s="75"/>
      <c r="QX41" s="75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75"/>
      <c r="RL41" s="75"/>
      <c r="RM41" s="75"/>
      <c r="RN41" s="75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75"/>
      <c r="SB41" s="75"/>
      <c r="SC41" s="75"/>
      <c r="SD41" s="75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75"/>
      <c r="SR41" s="75"/>
      <c r="SS41" s="75"/>
      <c r="ST41" s="75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75"/>
      <c r="TH41" s="75"/>
      <c r="TI41" s="75"/>
      <c r="TJ41" s="75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75"/>
      <c r="TX41" s="75"/>
      <c r="TY41" s="75"/>
      <c r="TZ41" s="75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75"/>
      <c r="UN41" s="75"/>
      <c r="UO41" s="75"/>
      <c r="UP41" s="75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75"/>
      <c r="VD41" s="75"/>
      <c r="VE41" s="75"/>
      <c r="VF41" s="75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75"/>
      <c r="VT41" s="75"/>
      <c r="VU41" s="75"/>
      <c r="VV41" s="75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75"/>
      <c r="WJ41" s="75"/>
      <c r="WK41" s="75"/>
      <c r="WL41" s="75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75"/>
      <c r="WZ41" s="75"/>
      <c r="XA41" s="75"/>
      <c r="XB41" s="75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75"/>
      <c r="XP41" s="75"/>
      <c r="XQ41" s="75"/>
      <c r="XR41" s="75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75"/>
      <c r="YF41" s="75"/>
      <c r="YG41" s="75"/>
      <c r="YH41" s="75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75"/>
      <c r="YV41" s="75"/>
      <c r="YW41" s="75"/>
      <c r="YX41" s="75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75"/>
      <c r="ZL41" s="75"/>
      <c r="ZM41" s="75"/>
      <c r="ZN41" s="75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75"/>
      <c r="AAB41" s="75"/>
      <c r="AAC41" s="75"/>
      <c r="AAD41" s="75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75"/>
      <c r="AAR41" s="75"/>
      <c r="AAS41" s="75"/>
      <c r="AAT41" s="75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75"/>
      <c r="ABH41" s="75"/>
      <c r="ABI41" s="75"/>
      <c r="ABJ41" s="75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75"/>
      <c r="ABX41" s="75"/>
      <c r="ABY41" s="75"/>
      <c r="ABZ41" s="75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75"/>
      <c r="ACN41" s="75"/>
      <c r="ACO41" s="75"/>
      <c r="ACP41" s="75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75"/>
      <c r="ADD41" s="75"/>
      <c r="ADE41" s="75"/>
      <c r="ADF41" s="75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75"/>
      <c r="ADT41" s="75"/>
      <c r="ADU41" s="75"/>
      <c r="ADV41" s="75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75"/>
      <c r="AEJ41" s="75"/>
      <c r="AEK41" s="75"/>
      <c r="AEL41" s="75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75"/>
      <c r="AEZ41" s="75"/>
      <c r="AFA41" s="75"/>
      <c r="AFB41" s="75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75"/>
      <c r="AFP41" s="75"/>
      <c r="AFQ41" s="75"/>
      <c r="AFR41" s="75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75"/>
      <c r="AGF41" s="75"/>
      <c r="AGG41" s="75"/>
      <c r="AGH41" s="75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75"/>
      <c r="AGV41" s="75"/>
      <c r="AGW41" s="75"/>
      <c r="AGX41" s="75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75"/>
      <c r="AHL41" s="75"/>
      <c r="AHM41" s="75"/>
      <c r="AHN41" s="75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75"/>
      <c r="AIB41" s="75"/>
      <c r="AIC41" s="75"/>
      <c r="AID41" s="75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75"/>
      <c r="AIR41" s="75"/>
      <c r="AIS41" s="75"/>
      <c r="AIT41" s="75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75"/>
      <c r="AJH41" s="75"/>
      <c r="AJI41" s="75"/>
      <c r="AJJ41" s="75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75"/>
      <c r="AJX41" s="75"/>
      <c r="AJY41" s="75"/>
      <c r="AJZ41" s="75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75"/>
      <c r="AKN41" s="75"/>
      <c r="AKO41" s="75"/>
      <c r="AKP41" s="75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75"/>
      <c r="ALD41" s="75"/>
      <c r="ALE41" s="75"/>
      <c r="ALF41" s="75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75"/>
      <c r="ALT41" s="75"/>
      <c r="ALU41" s="75"/>
      <c r="ALV41" s="75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75"/>
      <c r="AMJ41" s="75"/>
      <c r="AMK41" s="75"/>
      <c r="AML41" s="75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75"/>
      <c r="AMZ41" s="75"/>
      <c r="ANA41" s="75"/>
      <c r="ANB41" s="75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75"/>
      <c r="ANP41" s="75"/>
      <c r="ANQ41" s="75"/>
      <c r="ANR41" s="75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75"/>
      <c r="AOF41" s="75"/>
      <c r="AOG41" s="75"/>
      <c r="AOH41" s="75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75"/>
      <c r="AOV41" s="75"/>
      <c r="AOW41" s="75"/>
      <c r="AOX41" s="75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75"/>
      <c r="APL41" s="75"/>
      <c r="APM41" s="75"/>
      <c r="APN41" s="75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75"/>
      <c r="AQB41" s="75"/>
      <c r="AQC41" s="75"/>
      <c r="AQD41" s="75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75"/>
      <c r="AQR41" s="75"/>
      <c r="AQS41" s="75"/>
      <c r="AQT41" s="75"/>
      <c r="AQU41" s="75"/>
    </row>
    <row r="42" spans="1:1139">
      <c r="B42" s="71">
        <v>45198</v>
      </c>
      <c r="C42" s="72">
        <f t="shared" si="8"/>
        <v>6</v>
      </c>
      <c r="D42" s="12">
        <v>8</v>
      </c>
      <c r="E42" s="73">
        <f>IF(B42=CONFIGURAÇÃO!$B$18,0,IF(B42=CONFIGURAÇÃO!$B$19,0,IF($C42=1,0,IF($C42=7,0,IF($D42&gt;8,8,$D42)))))</f>
        <v>8</v>
      </c>
      <c r="F42" s="73">
        <f>IF(B42=CONFIGURAÇÃO!$B$18,0,IF(B42=CONFIGURAÇÃO!$B$19,0,IF($C42=1,0,IF($C42=7,0,IF($D42&gt;8,$D42-$E42,0)))))</f>
        <v>0</v>
      </c>
      <c r="G42" s="73">
        <f>IF(B42=CONFIGURAÇÃO!$B$18,0,IF(B42=CONFIGURAÇÃO!$B$19,0,IF(C42=7,D42,0)))</f>
        <v>0</v>
      </c>
      <c r="H42" s="73">
        <f>IF(B42=CONFIGURAÇÃO!$B$18,0,IF(B42=CONFIGURAÇÃO!$B$19,0,IF(C42=1,D42,0)))</f>
        <v>0</v>
      </c>
      <c r="I42" s="73">
        <f>IF(B42=CONFIGURAÇÃO!$B$18,'BANCO DADOS '!D42,IF(B42=CONFIGURAÇÃO!$B$19,'BANCO DADOS '!D42,0))</f>
        <v>0</v>
      </c>
      <c r="J42" s="74">
        <f t="shared" si="22"/>
        <v>223.2</v>
      </c>
      <c r="L42" s="71">
        <v>45198</v>
      </c>
      <c r="M42" s="72">
        <f t="shared" si="9"/>
        <v>6</v>
      </c>
      <c r="N42" s="12">
        <v>6</v>
      </c>
      <c r="O42" s="73">
        <f>IF(L42=CONFIGURAÇÃO!$B$18,0,IF(L42=CONFIGURAÇÃO!$B$19,0,IF($M42=1,0,IF($M42=7,0,IF($N42&gt;8,8,$N42)))))</f>
        <v>6</v>
      </c>
      <c r="P42" s="73">
        <f>IF(L42=CONFIGURAÇÃO!$B$18,0,IF(L42=CONFIGURAÇÃO!$B$19,0,IF($M42=1,0,IF($M42=7,0,IF($N42&gt;8,$N42-$O42,0)))))</f>
        <v>0</v>
      </c>
      <c r="Q42" s="73">
        <f>IF(L42=CONFIGURAÇÃO!$B$18,0,IF(L42=CONFIGURAÇÃO!$B$19,0,IF(M42=7,N42,0)))</f>
        <v>0</v>
      </c>
      <c r="R42" s="73">
        <f>IF(L42=CONFIGURAÇÃO!$B$18,0,IF(L42=CONFIGURAÇÃO!$B$19,0,IF(M42=1,N42,0)))</f>
        <v>0</v>
      </c>
      <c r="S42" s="73">
        <f>IF(L42=CONFIGURAÇÃO!$B$18,'BANCO DADOS '!N42,IF(L42=CONFIGURAÇÃO!$B$19,'BANCO DADOS '!N42,0))</f>
        <v>0</v>
      </c>
      <c r="T42" s="74">
        <f t="shared" si="10"/>
        <v>167.39999999999998</v>
      </c>
      <c r="V42" s="71">
        <v>45198</v>
      </c>
      <c r="W42" s="72">
        <f t="shared" si="11"/>
        <v>6</v>
      </c>
      <c r="X42" s="12">
        <v>4</v>
      </c>
      <c r="Y42" s="73">
        <f>IF(V42=CONFIGURAÇÃO!$B$18,0,IF(V42=CONFIGURAÇÃO!$B$19,0,IF(W$14=1,0,IF($X42=7,0,IF($X42&gt;8,8,$X42)))))</f>
        <v>4</v>
      </c>
      <c r="Z42" s="73">
        <f>IF(V42=CONFIGURAÇÃO!$B$18,0,IF(V42=CONFIGURAÇÃO!$B$19,0,IF($C42=1,0,IF($W42=7,0,IF($X42&gt;8,$X42-$Y42,0)))))</f>
        <v>0</v>
      </c>
      <c r="AA42" s="73">
        <f>IF(V42=CONFIGURAÇÃO!$B$18,0,IF(V42=CONFIGURAÇÃO!$B$19,0,IF(W42=7,X42,0)))</f>
        <v>0</v>
      </c>
      <c r="AB42" s="73">
        <f>IF(V42=CONFIGURAÇÃO!$B$18,0,IF(V42=CONFIGURAÇÃO!$B$19,0,IF(W42=1,X42,0)))</f>
        <v>0</v>
      </c>
      <c r="AC42" s="73">
        <f>IF(V42=CONFIGURAÇÃO!$B$18,'BANCO DADOS '!X42,IF(V42=CONFIGURAÇÃO!$B$19,'BANCO DADOS '!X42,0))</f>
        <v>0</v>
      </c>
      <c r="AD42" s="74">
        <f t="shared" si="12"/>
        <v>111.6</v>
      </c>
      <c r="AF42" s="71">
        <v>45198</v>
      </c>
      <c r="AG42" s="72">
        <f t="shared" si="13"/>
        <v>6</v>
      </c>
      <c r="AH42" s="12">
        <v>8</v>
      </c>
      <c r="AI42" s="73">
        <f>IF(AF42=CONFIGURAÇÃO!$B$18,0,IF(AF42=CONFIGURAÇÃO!$B$19,0,IF($AG42=1,0,IF($AG42=7,0,IF($AH42&gt;8,8,$AH42)))))</f>
        <v>8</v>
      </c>
      <c r="AJ42" s="73">
        <f>IF(AF42=CONFIGURAÇÃO!$B$18,0,IF(AF42=CONFIGURAÇÃO!$B$19,0,IF($AG42=1,0,IF($AG42=7,0,IF($AH42&gt;8,$AH42-$AI42,0)))))</f>
        <v>0</v>
      </c>
      <c r="AK42" s="73">
        <f>IF(AF42=CONFIGURAÇÃO!$B$18,0,IF(AF42=CONFIGURAÇÃO!$B$19,0,IF(AG42=7,AH42,0)))</f>
        <v>0</v>
      </c>
      <c r="AL42" s="73">
        <f>IF(AF42=CONFIGURAÇÃO!$B$18,0,IF(AF42=CONFIGURAÇÃO!$B$19,0,IF(AG42=1,AH42,0)))</f>
        <v>0</v>
      </c>
      <c r="AM42" s="73">
        <f>IF(AF42=CONFIGURAÇÃO!$B$18,'BANCO DADOS '!AH42,IF(AF42=CONFIGURAÇÃO!$B$19,'BANCO DADOS '!AH42,0))</f>
        <v>0</v>
      </c>
      <c r="AN42" s="74">
        <f t="shared" si="14"/>
        <v>223.2</v>
      </c>
      <c r="AP42" s="71">
        <v>45198</v>
      </c>
      <c r="AQ42" s="72">
        <f t="shared" si="15"/>
        <v>6</v>
      </c>
      <c r="AR42" s="12">
        <v>8</v>
      </c>
      <c r="AS42" s="73">
        <f>IF(AP42=CONFIGURAÇÃO!$B$18,0,IF(AP42=CONFIGURAÇÃO!$B$19,0,IF($AQ42=1,0,IF($AQ42=7,0,IF($AR42&gt;8,8,$AR42)))))</f>
        <v>8</v>
      </c>
      <c r="AT42" s="73">
        <f>IF(AP42=CONFIGURAÇÃO!$B$18,0,IF(AP42=CONFIGURAÇÃO!$B$19,0,IF($AQ42=1,0,IF($AQ42=7,0,IF($AR42&gt;8,$AR42-$AS42,0)))))</f>
        <v>0</v>
      </c>
      <c r="AU42" s="73">
        <f>IF(AP42=CONFIGURAÇÃO!$B$18,0,IF(AP42=CONFIGURAÇÃO!$B$19,0,IF(AQ42=7,AR42,0)))</f>
        <v>0</v>
      </c>
      <c r="AV42" s="73">
        <f>IF(AP42=CONFIGURAÇÃO!$B$18,0,IF(AP42=CONFIGURAÇÃO!$B$19,0,IF(AQ42=1,AR42,0)))</f>
        <v>0</v>
      </c>
      <c r="AW42" s="73">
        <f>IF(AP42=CONFIGURAÇÃO!$B$18,'BANCO DADOS '!AR42,IF(AP42=CONFIGURAÇÃO!$B$19,'BANCO DADOS '!AR42,0))</f>
        <v>0</v>
      </c>
      <c r="AX42" s="74">
        <f t="shared" si="16"/>
        <v>223.2</v>
      </c>
      <c r="AZ42" s="71">
        <v>45198</v>
      </c>
      <c r="BA42" s="72">
        <f t="shared" si="17"/>
        <v>6</v>
      </c>
      <c r="BB42" s="12">
        <v>0</v>
      </c>
      <c r="BC42" s="73">
        <f>IF(AZ42=CONFIGURAÇÃO!$B$18,0,IF(AZ42=CONFIGURAÇÃO!$B$19,0,IF($BA42=1,0,IF($BA42=7,0,IF($BB42&gt;8,8,BB42)))))</f>
        <v>0</v>
      </c>
      <c r="BD42" s="73">
        <f>IF(AZ42=CONFIGURAÇÃO!$B$18,0,IF(AZ42=CONFIGURAÇÃO!$B$19,0,IF($BA42=1,0,IF($BA42=7,0,IF($BB42&gt;8,$BB42-$BC42,0)))))</f>
        <v>0</v>
      </c>
      <c r="BE42" s="73">
        <f>IF(AZ42=CONFIGURAÇÃO!$B$18,0,IF(AZ42=CONFIGURAÇÃO!$B$19,0,IF(BA42=7,BB42,0)))</f>
        <v>0</v>
      </c>
      <c r="BF42" s="73">
        <f>IF(AZ42=CONFIGURAÇÃO!$B$18,0,IF(AZ42=CONFIGURAÇÃO!$B$19,0,IF(BA42=1,BB42,0)))</f>
        <v>0</v>
      </c>
      <c r="BG42" s="73">
        <f>IF(AZ42=CONFIGURAÇÃO!$B$18,'BANCO DADOS '!BB42,IF(AZ42=CONFIGURAÇÃO!$B$19,'BANCO DADOS '!BB42,0))</f>
        <v>0</v>
      </c>
      <c r="BH42" s="74">
        <f t="shared" si="18"/>
        <v>0</v>
      </c>
      <c r="BJ42" s="71">
        <v>45198</v>
      </c>
      <c r="BK42" s="72">
        <f t="shared" si="19"/>
        <v>6</v>
      </c>
      <c r="BL42" s="12">
        <v>10</v>
      </c>
      <c r="BM42" s="73">
        <f>IF(BJ42=CONFIGURAÇÃO!$B$18,0,IF(BJ42=CONFIGURAÇÃO!$B$19,0,IF($BK42=1,0,IF($BK42=7,0,IF($BL42&gt;8,8,$BL42)))))</f>
        <v>8</v>
      </c>
      <c r="BN42" s="73">
        <f>IF(BJ42=CONFIGURAÇÃO!$B$18,0,IF(BJ42=CONFIGURAÇÃO!$B$19,0,IF($BK42=1,0,IF($BK42=7,0,IF($BL42&gt;8,$BL42-$BM42,0)))))</f>
        <v>2</v>
      </c>
      <c r="BO42" s="73">
        <f>IF(BJ42=CONFIGURAÇÃO!$B$18,0,IF(BJ42=CONFIGURAÇÃO!$B$19,0,IF(BK42=7,BL42,0)))</f>
        <v>0</v>
      </c>
      <c r="BP42" s="73">
        <f>IF(BJ42=CONFIGURAÇÃO!$B$18,0,IF(BJ42=CONFIGURAÇÃO!$B$19,0,IF(BK42=1,BL42,0)))</f>
        <v>0</v>
      </c>
      <c r="BQ42" s="73">
        <f>IF(BJ42=CONFIGURAÇÃO!$B$18,'BANCO DADOS '!BL42,IF(BJ42=CONFIGURAÇÃO!$B$19,'BANCO DADOS '!BL42,0))</f>
        <v>0</v>
      </c>
      <c r="BR42" s="74">
        <f t="shared" si="20"/>
        <v>288.39999999999998</v>
      </c>
      <c r="BT42" s="71">
        <v>45198</v>
      </c>
      <c r="BU42" s="72">
        <f t="shared" si="21"/>
        <v>6</v>
      </c>
      <c r="BV42" s="12">
        <v>0</v>
      </c>
      <c r="BW42" s="73">
        <f>IF(BT42=CONFIGURAÇÃO!$B$18,0,IF(BT42=CONFIGURAÇÃO!$BV$19,0,IF($BU42=1,0,IF($BU42=7,0,IF($BV42&gt;8,8,$BV42)))))</f>
        <v>0</v>
      </c>
      <c r="BX42" s="73">
        <f>IF(BT42=CONFIGURAÇÃO!$B$18,0,IF(BT42=CONFIGURAÇÃO!$B$19,0,IF($BU42=1,0,IF($BU42=7,0,IF($BV42&gt;8,$BV42-$BM42,0)))))</f>
        <v>0</v>
      </c>
      <c r="BY42" s="73">
        <f>IF(BT42=CONFIGURAÇÃO!$B$18,0,IF(BT42=CONFIGURAÇÃO!$B$19,0,IF(BU42=7,BV42,0)))</f>
        <v>0</v>
      </c>
      <c r="BZ42" s="73">
        <f>IF(BT42=CONFIGURAÇÃO!$B$18,0,IF(BT42=CONFIGURAÇÃO!$B$19,0,IF(BU42=1,BV42,0)))</f>
        <v>0</v>
      </c>
      <c r="CA42" s="73">
        <f>IF(BT42=CONFIGURAÇÃO!$B$18,'BANCO DADOS '!BV42,IF(BT42=CONFIGURAÇÃO!$B$19,'BANCO DADOS '!BV42,0))</f>
        <v>0</v>
      </c>
      <c r="CB42" s="74">
        <f t="shared" si="7"/>
        <v>0</v>
      </c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75"/>
      <c r="IV42" s="75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75"/>
      <c r="KB42" s="75"/>
      <c r="KC42" s="75"/>
      <c r="KD42" s="75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75"/>
      <c r="LH42" s="75"/>
      <c r="LI42" s="75"/>
      <c r="LJ42" s="75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75"/>
      <c r="LX42" s="75"/>
      <c r="LY42" s="75"/>
      <c r="LZ42" s="75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75"/>
      <c r="MN42" s="75"/>
      <c r="MO42" s="75"/>
      <c r="MP42" s="75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75"/>
      <c r="ND42" s="75"/>
      <c r="NE42" s="75"/>
      <c r="NF42" s="75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75"/>
      <c r="NT42" s="75"/>
      <c r="NU42" s="75"/>
      <c r="NV42" s="75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75"/>
      <c r="OJ42" s="75"/>
      <c r="OK42" s="75"/>
      <c r="OL42" s="75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75"/>
      <c r="OZ42" s="75"/>
      <c r="PA42" s="75"/>
      <c r="PB42" s="75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75"/>
      <c r="PP42" s="75"/>
      <c r="PQ42" s="75"/>
      <c r="PR42" s="75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75"/>
      <c r="QF42" s="75"/>
      <c r="QG42" s="75"/>
      <c r="QH42" s="75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75"/>
      <c r="QV42" s="75"/>
      <c r="QW42" s="75"/>
      <c r="QX42" s="75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75"/>
      <c r="RL42" s="75"/>
      <c r="RM42" s="75"/>
      <c r="RN42" s="75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75"/>
      <c r="SB42" s="75"/>
      <c r="SC42" s="75"/>
      <c r="SD42" s="75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75"/>
      <c r="SR42" s="75"/>
      <c r="SS42" s="75"/>
      <c r="ST42" s="75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75"/>
      <c r="TH42" s="75"/>
      <c r="TI42" s="75"/>
      <c r="TJ42" s="75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75"/>
      <c r="TX42" s="75"/>
      <c r="TY42" s="75"/>
      <c r="TZ42" s="75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75"/>
      <c r="UN42" s="75"/>
      <c r="UO42" s="75"/>
      <c r="UP42" s="75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75"/>
      <c r="VD42" s="75"/>
      <c r="VE42" s="75"/>
      <c r="VF42" s="75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75"/>
      <c r="VT42" s="75"/>
      <c r="VU42" s="75"/>
      <c r="VV42" s="75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75"/>
      <c r="WJ42" s="75"/>
      <c r="WK42" s="75"/>
      <c r="WL42" s="75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75"/>
      <c r="WZ42" s="75"/>
      <c r="XA42" s="75"/>
      <c r="XB42" s="75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75"/>
      <c r="XP42" s="75"/>
      <c r="XQ42" s="75"/>
      <c r="XR42" s="75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75"/>
      <c r="YF42" s="75"/>
      <c r="YG42" s="75"/>
      <c r="YH42" s="75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75"/>
      <c r="YV42" s="75"/>
      <c r="YW42" s="75"/>
      <c r="YX42" s="75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75"/>
      <c r="ZL42" s="75"/>
      <c r="ZM42" s="75"/>
      <c r="ZN42" s="75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75"/>
      <c r="AAB42" s="75"/>
      <c r="AAC42" s="75"/>
      <c r="AAD42" s="75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75"/>
      <c r="AAR42" s="75"/>
      <c r="AAS42" s="75"/>
      <c r="AAT42" s="75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75"/>
      <c r="ABH42" s="75"/>
      <c r="ABI42" s="75"/>
      <c r="ABJ42" s="75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75"/>
      <c r="ABX42" s="75"/>
      <c r="ABY42" s="75"/>
      <c r="ABZ42" s="75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75"/>
      <c r="ACN42" s="75"/>
      <c r="ACO42" s="75"/>
      <c r="ACP42" s="75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75"/>
      <c r="ADD42" s="75"/>
      <c r="ADE42" s="75"/>
      <c r="ADF42" s="75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75"/>
      <c r="ADT42" s="75"/>
      <c r="ADU42" s="75"/>
      <c r="ADV42" s="75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75"/>
      <c r="AEJ42" s="75"/>
      <c r="AEK42" s="75"/>
      <c r="AEL42" s="75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75"/>
      <c r="AEZ42" s="75"/>
      <c r="AFA42" s="75"/>
      <c r="AFB42" s="75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75"/>
      <c r="AFP42" s="75"/>
      <c r="AFQ42" s="75"/>
      <c r="AFR42" s="75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75"/>
      <c r="AGF42" s="75"/>
      <c r="AGG42" s="75"/>
      <c r="AGH42" s="75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75"/>
      <c r="AGV42" s="75"/>
      <c r="AGW42" s="75"/>
      <c r="AGX42" s="75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75"/>
      <c r="AHL42" s="75"/>
      <c r="AHM42" s="75"/>
      <c r="AHN42" s="75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75"/>
      <c r="AIB42" s="75"/>
      <c r="AIC42" s="75"/>
      <c r="AID42" s="75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75"/>
      <c r="AIR42" s="75"/>
      <c r="AIS42" s="75"/>
      <c r="AIT42" s="75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75"/>
      <c r="AJH42" s="75"/>
      <c r="AJI42" s="75"/>
      <c r="AJJ42" s="75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75"/>
      <c r="AJX42" s="75"/>
      <c r="AJY42" s="75"/>
      <c r="AJZ42" s="75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75"/>
      <c r="AKN42" s="75"/>
      <c r="AKO42" s="75"/>
      <c r="AKP42" s="75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75"/>
      <c r="ALD42" s="75"/>
      <c r="ALE42" s="75"/>
      <c r="ALF42" s="75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75"/>
      <c r="ALT42" s="75"/>
      <c r="ALU42" s="75"/>
      <c r="ALV42" s="75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75"/>
      <c r="AMJ42" s="75"/>
      <c r="AMK42" s="75"/>
      <c r="AML42" s="75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75"/>
      <c r="AMZ42" s="75"/>
      <c r="ANA42" s="75"/>
      <c r="ANB42" s="75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75"/>
      <c r="ANP42" s="75"/>
      <c r="ANQ42" s="75"/>
      <c r="ANR42" s="75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75"/>
      <c r="AOF42" s="75"/>
      <c r="AOG42" s="75"/>
      <c r="AOH42" s="75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75"/>
      <c r="AOV42" s="75"/>
      <c r="AOW42" s="75"/>
      <c r="AOX42" s="75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75"/>
      <c r="APL42" s="75"/>
      <c r="APM42" s="75"/>
      <c r="APN42" s="75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75"/>
      <c r="AQB42" s="75"/>
      <c r="AQC42" s="75"/>
      <c r="AQD42" s="75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75"/>
      <c r="AQR42" s="75"/>
      <c r="AQS42" s="75"/>
      <c r="AQT42" s="75"/>
      <c r="AQU42" s="75"/>
    </row>
    <row r="43" spans="1:1139" s="80" customFormat="1">
      <c r="A43" s="62"/>
      <c r="B43" s="76">
        <v>45199</v>
      </c>
      <c r="C43" s="77">
        <f t="shared" si="8"/>
        <v>7</v>
      </c>
      <c r="D43" s="25">
        <v>4</v>
      </c>
      <c r="E43" s="78">
        <f>IF(B43=CONFIGURAÇÃO!$B$18,0,IF(B43=CONFIGURAÇÃO!$B$19,0,IF($C43=1,0,IF($C43=7,0,IF($D43&gt;8,8,$D43)))))</f>
        <v>0</v>
      </c>
      <c r="F43" s="78">
        <f>IF(B43=CONFIGURAÇÃO!$B$18,0,IF(B43=CONFIGURAÇÃO!$B$19,0,IF($C43=1,0,IF($C43=7,0,IF($D43&gt;8,$D43-$E43,0)))))</f>
        <v>0</v>
      </c>
      <c r="G43" s="78">
        <f>IF(B43=CONFIGURAÇÃO!$B$18,0,IF(B43=CONFIGURAÇÃO!$B$19,0,IF(C43=7,D43,0)))</f>
        <v>4</v>
      </c>
      <c r="H43" s="78">
        <f>IF(B43=CONFIGURAÇÃO!$B$18,0,IF(B43=CONFIGURAÇÃO!$B$19,0,IF(C43=1,D43,0)))</f>
        <v>0</v>
      </c>
      <c r="I43" s="78">
        <f>IF(B43=CONFIGURAÇÃO!$B$18,'BANCO DADOS '!D43,IF(B43=CONFIGURAÇÃO!$B$19,'BANCO DADOS '!D43,0))</f>
        <v>0</v>
      </c>
      <c r="J43" s="79">
        <f t="shared" si="22"/>
        <v>140</v>
      </c>
      <c r="K43" s="62"/>
      <c r="L43" s="76">
        <v>45199</v>
      </c>
      <c r="M43" s="77">
        <f t="shared" si="9"/>
        <v>7</v>
      </c>
      <c r="N43" s="25">
        <v>8</v>
      </c>
      <c r="O43" s="78">
        <f>IF(L43=CONFIGURAÇÃO!$B$18,0,IF(L43=CONFIGURAÇÃO!$B$19,0,IF($M43=1,0,IF($M43=7,0,IF($N43&gt;8,8,$N43)))))</f>
        <v>0</v>
      </c>
      <c r="P43" s="78">
        <f>IF(L43=CONFIGURAÇÃO!$B$18,0,IF(L43=CONFIGURAÇÃO!$B$19,0,IF($M43=1,0,IF($M43=7,0,IF($N43&gt;8,$N43-$O43,0)))))</f>
        <v>0</v>
      </c>
      <c r="Q43" s="78">
        <f>IF(L43=CONFIGURAÇÃO!$B$18,0,IF(L43=CONFIGURAÇÃO!$B$19,0,IF(M43=7,N43,0)))</f>
        <v>8</v>
      </c>
      <c r="R43" s="78">
        <f>IF(L43=CONFIGURAÇÃO!$B$18,0,IF(L43=CONFIGURAÇÃO!$B$19,0,IF(M43=1,N43,0)))</f>
        <v>0</v>
      </c>
      <c r="S43" s="78">
        <f>IF(L43=CONFIGURAÇÃO!$B$18,'BANCO DADOS '!N43,IF(L43=CONFIGURAÇÃO!$B$19,'BANCO DADOS '!N43,0))</f>
        <v>0</v>
      </c>
      <c r="T43" s="79">
        <f t="shared" si="10"/>
        <v>280</v>
      </c>
      <c r="U43" s="62"/>
      <c r="V43" s="76">
        <v>45199</v>
      </c>
      <c r="W43" s="77">
        <f t="shared" si="11"/>
        <v>7</v>
      </c>
      <c r="X43" s="25">
        <v>10</v>
      </c>
      <c r="Y43" s="78">
        <f>IF(V43=CONFIGURAÇÃO!$B$18,0,IF(V43=CONFIGURAÇÃO!$B$19,0,IF(W$14=1,0,IF($X43=7,0,IF($X43&gt;8,8,$X43)))))</f>
        <v>8</v>
      </c>
      <c r="Z43" s="78">
        <f>IF(V43=CONFIGURAÇÃO!$B$18,0,IF(V43=CONFIGURAÇÃO!$B$19,0,IF($C43=1,0,IF($W43=7,0,IF($X43&gt;8,$X43-$Y43,0)))))</f>
        <v>0</v>
      </c>
      <c r="AA43" s="78">
        <f>IF(V43=CONFIGURAÇÃO!$B$18,0,IF(V43=CONFIGURAÇÃO!$B$19,0,IF(W43=7,X43,0)))</f>
        <v>10</v>
      </c>
      <c r="AB43" s="78">
        <f>IF(V43=CONFIGURAÇÃO!$B$18,0,IF(V43=CONFIGURAÇÃO!$B$19,0,IF(W43=1,X43,0)))</f>
        <v>0</v>
      </c>
      <c r="AC43" s="78">
        <f>IF(V43=CONFIGURAÇÃO!$B$18,'BANCO DADOS '!X43,IF(V43=CONFIGURAÇÃO!$B$19,'BANCO DADOS '!X43,0))</f>
        <v>0</v>
      </c>
      <c r="AD43" s="79">
        <f t="shared" si="12"/>
        <v>350</v>
      </c>
      <c r="AE43" s="62"/>
      <c r="AF43" s="76">
        <v>45199</v>
      </c>
      <c r="AG43" s="77">
        <f t="shared" si="13"/>
        <v>7</v>
      </c>
      <c r="AH43" s="25">
        <v>8</v>
      </c>
      <c r="AI43" s="78">
        <f>IF(AF43=CONFIGURAÇÃO!$B$18,0,IF(AF43=CONFIGURAÇÃO!$B$19,0,IF($AG43=1,0,IF($AG43=7,0,IF($AH43&gt;8,8,$AH43)))))</f>
        <v>0</v>
      </c>
      <c r="AJ43" s="78">
        <f>IF(AF43=CONFIGURAÇÃO!$B$18,0,IF(AF43=CONFIGURAÇÃO!$B$19,0,IF($AG43=1,0,IF($AG43=7,0,IF($AH43&gt;8,$AH43-$AI43,0)))))</f>
        <v>0</v>
      </c>
      <c r="AK43" s="78">
        <f>IF(AF43=CONFIGURAÇÃO!$B$18,0,IF(AF43=CONFIGURAÇÃO!$B$19,0,IF(AG43=7,AH43,0)))</f>
        <v>8</v>
      </c>
      <c r="AL43" s="78">
        <f>IF(AF43=CONFIGURAÇÃO!$B$18,0,IF(AF43=CONFIGURAÇÃO!$B$19,0,IF(AG43=1,AH43,0)))</f>
        <v>0</v>
      </c>
      <c r="AM43" s="78">
        <f>IF(AF43=CONFIGURAÇÃO!$B$18,'BANCO DADOS '!AH43,IF(AF43=CONFIGURAÇÃO!$B$19,'BANCO DADOS '!AH43,0))</f>
        <v>0</v>
      </c>
      <c r="AN43" s="79">
        <f t="shared" si="14"/>
        <v>280</v>
      </c>
      <c r="AO43" s="62"/>
      <c r="AP43" s="76">
        <v>45199</v>
      </c>
      <c r="AQ43" s="77">
        <f t="shared" si="15"/>
        <v>7</v>
      </c>
      <c r="AR43" s="25">
        <v>12</v>
      </c>
      <c r="AS43" s="78">
        <f>IF(AP43=CONFIGURAÇÃO!$B$18,0,IF(AP43=CONFIGURAÇÃO!$B$19,0,IF($AQ43=1,0,IF($AQ43=7,0,IF($AR43&gt;8,8,$AR43)))))</f>
        <v>0</v>
      </c>
      <c r="AT43" s="78">
        <f>IF(AP43=CONFIGURAÇÃO!$B$18,0,IF(AP43=CONFIGURAÇÃO!$B$19,0,IF($AQ43=1,0,IF($AQ43=7,0,IF($AR43&gt;8,$AR43-$AS43,0)))))</f>
        <v>0</v>
      </c>
      <c r="AU43" s="78">
        <f>IF(AP43=CONFIGURAÇÃO!$B$18,0,IF(AP43=CONFIGURAÇÃO!$B$19,0,IF(AQ43=7,AR43,0)))</f>
        <v>12</v>
      </c>
      <c r="AV43" s="78">
        <f>IF(AP43=CONFIGURAÇÃO!$B$18,0,IF(AP43=CONFIGURAÇÃO!$B$19,0,IF(AQ43=1,AR43,0)))</f>
        <v>0</v>
      </c>
      <c r="AW43" s="78">
        <f>IF(AP43=CONFIGURAÇÃO!$B$18,'BANCO DADOS '!AR43,IF(AP43=CONFIGURAÇÃO!$B$19,'BANCO DADOS '!AR43,0))</f>
        <v>0</v>
      </c>
      <c r="AX43" s="79">
        <f t="shared" si="16"/>
        <v>420</v>
      </c>
      <c r="AY43" s="62"/>
      <c r="AZ43" s="76">
        <v>45199</v>
      </c>
      <c r="BA43" s="77">
        <f t="shared" si="17"/>
        <v>7</v>
      </c>
      <c r="BB43" s="25">
        <v>0</v>
      </c>
      <c r="BC43" s="78">
        <f>IF(AZ43=CONFIGURAÇÃO!$B$18,0,IF(AZ43=CONFIGURAÇÃO!$B$19,0,IF($BA43=1,0,IF($BA43=7,0,IF($BB43&gt;8,8,BB43)))))</f>
        <v>0</v>
      </c>
      <c r="BD43" s="78">
        <f>IF(AZ43=CONFIGURAÇÃO!$B$18,0,IF(AZ43=CONFIGURAÇÃO!$B$19,0,IF($BA43=1,0,IF($BA43=7,0,IF($BB43&gt;8,$BB43-$BC43,0)))))</f>
        <v>0</v>
      </c>
      <c r="BE43" s="78">
        <f>IF(AZ43=CONFIGURAÇÃO!$B$18,0,IF(AZ43=CONFIGURAÇÃO!$B$19,0,IF(BA43=7,BB43,0)))</f>
        <v>0</v>
      </c>
      <c r="BF43" s="78">
        <f>IF(AZ43=CONFIGURAÇÃO!$B$18,0,IF(AZ43=CONFIGURAÇÃO!$B$19,0,IF(BA43=1,BB43,0)))</f>
        <v>0</v>
      </c>
      <c r="BG43" s="78">
        <f>IF(AZ43=CONFIGURAÇÃO!$B$18,'BANCO DADOS '!BB43,IF(AZ43=CONFIGURAÇÃO!$B$19,'BANCO DADOS '!BB43,0))</f>
        <v>0</v>
      </c>
      <c r="BH43" s="79">
        <f t="shared" si="18"/>
        <v>0</v>
      </c>
      <c r="BI43" s="62"/>
      <c r="BJ43" s="76">
        <v>45199</v>
      </c>
      <c r="BK43" s="77">
        <f t="shared" si="19"/>
        <v>7</v>
      </c>
      <c r="BL43" s="25">
        <v>12</v>
      </c>
      <c r="BM43" s="78">
        <f>IF(BJ43=CONFIGURAÇÃO!$B$18,0,IF(BJ43=CONFIGURAÇÃO!$B$19,0,IF($BK43=1,0,IF($BK43=7,0,IF($BL43&gt;8,8,$BL43)))))</f>
        <v>0</v>
      </c>
      <c r="BN43" s="78">
        <f>IF(BJ43=CONFIGURAÇÃO!$B$18,0,IF(BJ43=CONFIGURAÇÃO!$B$19,0,IF($BK43=1,0,IF($BK43=7,0,IF($BL43&gt;8,$BL43-$BM43,0)))))</f>
        <v>0</v>
      </c>
      <c r="BO43" s="78">
        <f>IF(BJ43=CONFIGURAÇÃO!$B$18,0,IF(BJ43=CONFIGURAÇÃO!$B$19,0,IF(BK43=7,BL43,0)))</f>
        <v>12</v>
      </c>
      <c r="BP43" s="78">
        <f>IF(BJ43=CONFIGURAÇÃO!$B$18,0,IF(BJ43=CONFIGURAÇÃO!$B$19,0,IF(BK43=1,BL43,0)))</f>
        <v>0</v>
      </c>
      <c r="BQ43" s="78">
        <f>IF(BJ43=CONFIGURAÇÃO!$B$18,'BANCO DADOS '!BL43,IF(BJ43=CONFIGURAÇÃO!$B$19,'BANCO DADOS '!BL43,0))</f>
        <v>0</v>
      </c>
      <c r="BR43" s="79">
        <f t="shared" si="20"/>
        <v>420</v>
      </c>
      <c r="BS43" s="62"/>
      <c r="BT43" s="76">
        <v>45199</v>
      </c>
      <c r="BU43" s="77">
        <f t="shared" si="21"/>
        <v>7</v>
      </c>
      <c r="BV43" s="25">
        <v>0</v>
      </c>
      <c r="BW43" s="78">
        <f>IF(BT43=CONFIGURAÇÃO!$B$18,0,IF(BT43=CONFIGURAÇÃO!$BV$19,0,IF($BU43=1,0,IF($BU43=7,0,IF($BV43&gt;8,8,$BV43)))))</f>
        <v>0</v>
      </c>
      <c r="BX43" s="78">
        <f>IF(BT43=CONFIGURAÇÃO!$B$18,0,IF(BT43=CONFIGURAÇÃO!$B$19,0,IF($BU43=1,0,IF($BU43=7,0,IF($BV43&gt;8,$BV43-$BM43,0)))))</f>
        <v>0</v>
      </c>
      <c r="BY43" s="78">
        <f>IF(BT43=CONFIGURAÇÃO!$B$18,0,IF(BT43=CONFIGURAÇÃO!$B$19,0,IF(BU43=7,BV43,0)))</f>
        <v>0</v>
      </c>
      <c r="BZ43" s="78">
        <f>IF(BT43=CONFIGURAÇÃO!$B$18,0,IF(BT43=CONFIGURAÇÃO!$B$19,0,IF(BU43=1,BV43,0)))</f>
        <v>0</v>
      </c>
      <c r="CA43" s="78">
        <f>IF(BT43=CONFIGURAÇÃO!$B$18,'BANCO DADOS '!BV43,IF(BT43=CONFIGURAÇÃO!$B$19,'BANCO DADOS '!BV43,0))</f>
        <v>0</v>
      </c>
      <c r="CB43" s="79">
        <f t="shared" si="7"/>
        <v>0</v>
      </c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75"/>
      <c r="FT43" s="75"/>
      <c r="FU43" s="75"/>
      <c r="FV43" s="75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75"/>
      <c r="GJ43" s="75"/>
      <c r="GK43" s="75"/>
      <c r="GL43" s="75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75"/>
      <c r="GZ43" s="75"/>
      <c r="HA43" s="75"/>
      <c r="HB43" s="75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75"/>
      <c r="HP43" s="75"/>
      <c r="HQ43" s="75"/>
      <c r="HR43" s="75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75"/>
      <c r="IF43" s="75"/>
      <c r="IG43" s="75"/>
      <c r="IH43" s="75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75"/>
      <c r="IV43" s="75"/>
      <c r="IW43" s="75"/>
      <c r="IX43" s="75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75"/>
      <c r="JL43" s="75"/>
      <c r="JM43" s="75"/>
      <c r="JN43" s="75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75"/>
      <c r="KB43" s="75"/>
      <c r="KC43" s="75"/>
      <c r="KD43" s="75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75"/>
      <c r="KR43" s="75"/>
      <c r="KS43" s="75"/>
      <c r="KT43" s="75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75"/>
      <c r="LH43" s="75"/>
      <c r="LI43" s="75"/>
      <c r="LJ43" s="75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75"/>
      <c r="LX43" s="75"/>
      <c r="LY43" s="75"/>
      <c r="LZ43" s="75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75"/>
      <c r="MN43" s="75"/>
      <c r="MO43" s="75"/>
      <c r="MP43" s="75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75"/>
      <c r="ND43" s="75"/>
      <c r="NE43" s="75"/>
      <c r="NF43" s="75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75"/>
      <c r="NT43" s="75"/>
      <c r="NU43" s="75"/>
      <c r="NV43" s="75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75"/>
      <c r="OJ43" s="75"/>
      <c r="OK43" s="75"/>
      <c r="OL43" s="75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75"/>
      <c r="OZ43" s="75"/>
      <c r="PA43" s="75"/>
      <c r="PB43" s="75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75"/>
      <c r="PP43" s="75"/>
      <c r="PQ43" s="75"/>
      <c r="PR43" s="75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75"/>
      <c r="QF43" s="75"/>
      <c r="QG43" s="75"/>
      <c r="QH43" s="75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75"/>
      <c r="QV43" s="75"/>
      <c r="QW43" s="75"/>
      <c r="QX43" s="75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75"/>
      <c r="RL43" s="75"/>
      <c r="RM43" s="75"/>
      <c r="RN43" s="75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75"/>
      <c r="SB43" s="75"/>
      <c r="SC43" s="75"/>
      <c r="SD43" s="75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75"/>
      <c r="SR43" s="75"/>
      <c r="SS43" s="75"/>
      <c r="ST43" s="75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75"/>
      <c r="TH43" s="75"/>
      <c r="TI43" s="75"/>
      <c r="TJ43" s="75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75"/>
      <c r="TX43" s="75"/>
      <c r="TY43" s="75"/>
      <c r="TZ43" s="75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75"/>
      <c r="UN43" s="75"/>
      <c r="UO43" s="75"/>
      <c r="UP43" s="75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75"/>
      <c r="VD43" s="75"/>
      <c r="VE43" s="75"/>
      <c r="VF43" s="75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75"/>
      <c r="VT43" s="75"/>
      <c r="VU43" s="75"/>
      <c r="VV43" s="75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75"/>
      <c r="WJ43" s="75"/>
      <c r="WK43" s="75"/>
      <c r="WL43" s="75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75"/>
      <c r="WZ43" s="75"/>
      <c r="XA43" s="75"/>
      <c r="XB43" s="75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75"/>
      <c r="XP43" s="75"/>
      <c r="XQ43" s="75"/>
      <c r="XR43" s="75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75"/>
      <c r="YF43" s="75"/>
      <c r="YG43" s="75"/>
      <c r="YH43" s="75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75"/>
      <c r="YV43" s="75"/>
      <c r="YW43" s="75"/>
      <c r="YX43" s="75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75"/>
      <c r="ZL43" s="75"/>
      <c r="ZM43" s="75"/>
      <c r="ZN43" s="75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75"/>
      <c r="AAB43" s="75"/>
      <c r="AAC43" s="75"/>
      <c r="AAD43" s="75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75"/>
      <c r="AAR43" s="75"/>
      <c r="AAS43" s="75"/>
      <c r="AAT43" s="75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75"/>
      <c r="ABH43" s="75"/>
      <c r="ABI43" s="75"/>
      <c r="ABJ43" s="75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75"/>
      <c r="ABX43" s="75"/>
      <c r="ABY43" s="75"/>
      <c r="ABZ43" s="75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75"/>
      <c r="ACN43" s="75"/>
      <c r="ACO43" s="75"/>
      <c r="ACP43" s="75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75"/>
      <c r="ADD43" s="75"/>
      <c r="ADE43" s="75"/>
      <c r="ADF43" s="75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75"/>
      <c r="ADT43" s="75"/>
      <c r="ADU43" s="75"/>
      <c r="ADV43" s="75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75"/>
      <c r="AEJ43" s="75"/>
      <c r="AEK43" s="75"/>
      <c r="AEL43" s="75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75"/>
      <c r="AEZ43" s="75"/>
      <c r="AFA43" s="75"/>
      <c r="AFB43" s="75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75"/>
      <c r="AFP43" s="75"/>
      <c r="AFQ43" s="75"/>
      <c r="AFR43" s="75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75"/>
      <c r="AGF43" s="75"/>
      <c r="AGG43" s="75"/>
      <c r="AGH43" s="75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75"/>
      <c r="AGV43" s="75"/>
      <c r="AGW43" s="75"/>
      <c r="AGX43" s="75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75"/>
      <c r="AHL43" s="75"/>
      <c r="AHM43" s="75"/>
      <c r="AHN43" s="75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75"/>
      <c r="AIB43" s="75"/>
      <c r="AIC43" s="75"/>
      <c r="AID43" s="75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75"/>
      <c r="AIR43" s="75"/>
      <c r="AIS43" s="75"/>
      <c r="AIT43" s="75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75"/>
      <c r="AJH43" s="75"/>
      <c r="AJI43" s="75"/>
      <c r="AJJ43" s="75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75"/>
      <c r="AJX43" s="75"/>
      <c r="AJY43" s="75"/>
      <c r="AJZ43" s="75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75"/>
      <c r="AKN43" s="75"/>
      <c r="AKO43" s="75"/>
      <c r="AKP43" s="75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75"/>
      <c r="ALD43" s="75"/>
      <c r="ALE43" s="75"/>
      <c r="ALF43" s="75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75"/>
      <c r="ALT43" s="75"/>
      <c r="ALU43" s="75"/>
      <c r="ALV43" s="75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75"/>
      <c r="AMJ43" s="75"/>
      <c r="AMK43" s="75"/>
      <c r="AML43" s="75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75"/>
      <c r="AMZ43" s="75"/>
      <c r="ANA43" s="75"/>
      <c r="ANB43" s="75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75"/>
      <c r="ANP43" s="75"/>
      <c r="ANQ43" s="75"/>
      <c r="ANR43" s="75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75"/>
      <c r="AOF43" s="75"/>
      <c r="AOG43" s="75"/>
      <c r="AOH43" s="75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75"/>
      <c r="AOV43" s="75"/>
      <c r="AOW43" s="75"/>
      <c r="AOX43" s="75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75"/>
      <c r="APL43" s="75"/>
      <c r="APM43" s="75"/>
      <c r="APN43" s="75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75"/>
      <c r="AQB43" s="75"/>
      <c r="AQC43" s="75"/>
      <c r="AQD43" s="75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75"/>
      <c r="AQR43" s="75"/>
      <c r="AQS43" s="75"/>
      <c r="AQT43" s="75"/>
      <c r="AQU43" s="75"/>
    </row>
    <row r="44" spans="1:1139">
      <c r="C44" s="81"/>
      <c r="D44" s="61"/>
      <c r="M44" s="81"/>
      <c r="N44" s="61"/>
      <c r="W44" s="81"/>
      <c r="X44" s="61"/>
      <c r="AG44" s="81"/>
      <c r="AH44" s="61"/>
      <c r="AQ44" s="81"/>
      <c r="AR44" s="61"/>
      <c r="BA44" s="81"/>
      <c r="BB44" s="61"/>
      <c r="BK44" s="81"/>
      <c r="BL44" s="61"/>
      <c r="BU44" s="81"/>
      <c r="BV44" s="61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75"/>
      <c r="FT44" s="75"/>
      <c r="FU44" s="75"/>
      <c r="FV44" s="75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75"/>
      <c r="GJ44" s="75"/>
      <c r="GK44" s="75"/>
      <c r="GL44" s="75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75"/>
      <c r="GZ44" s="75"/>
      <c r="HA44" s="75"/>
      <c r="HB44" s="75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75"/>
      <c r="HP44" s="75"/>
      <c r="HQ44" s="75"/>
      <c r="HR44" s="75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75"/>
      <c r="IF44" s="75"/>
      <c r="IG44" s="75"/>
      <c r="IH44" s="75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75"/>
      <c r="IV44" s="75"/>
      <c r="IW44" s="75"/>
      <c r="IX44" s="75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75"/>
      <c r="JL44" s="75"/>
      <c r="JM44" s="75"/>
      <c r="JN44" s="75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75"/>
      <c r="KB44" s="75"/>
      <c r="KC44" s="75"/>
      <c r="KD44" s="75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75"/>
      <c r="KR44" s="75"/>
      <c r="KS44" s="75"/>
      <c r="KT44" s="75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75"/>
      <c r="LH44" s="75"/>
      <c r="LI44" s="75"/>
      <c r="LJ44" s="75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75"/>
      <c r="LX44" s="75"/>
      <c r="LY44" s="75"/>
      <c r="LZ44" s="75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75"/>
      <c r="MN44" s="75"/>
      <c r="MO44" s="75"/>
      <c r="MP44" s="75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75"/>
      <c r="ND44" s="75"/>
      <c r="NE44" s="75"/>
      <c r="NF44" s="75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75"/>
      <c r="NT44" s="75"/>
      <c r="NU44" s="75"/>
      <c r="NV44" s="75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75"/>
      <c r="OJ44" s="75"/>
      <c r="OK44" s="75"/>
      <c r="OL44" s="75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75"/>
      <c r="OZ44" s="75"/>
      <c r="PA44" s="75"/>
      <c r="PB44" s="75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75"/>
      <c r="PP44" s="75"/>
      <c r="PQ44" s="75"/>
      <c r="PR44" s="75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75"/>
      <c r="QF44" s="75"/>
      <c r="QG44" s="75"/>
      <c r="QH44" s="75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75"/>
      <c r="QV44" s="75"/>
      <c r="QW44" s="75"/>
      <c r="QX44" s="75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75"/>
      <c r="RL44" s="75"/>
      <c r="RM44" s="75"/>
      <c r="RN44" s="75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75"/>
      <c r="SB44" s="75"/>
      <c r="SC44" s="75"/>
      <c r="SD44" s="75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75"/>
      <c r="SR44" s="75"/>
      <c r="SS44" s="75"/>
      <c r="ST44" s="75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75"/>
      <c r="TH44" s="75"/>
      <c r="TI44" s="75"/>
      <c r="TJ44" s="75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75"/>
      <c r="TX44" s="75"/>
      <c r="TY44" s="75"/>
      <c r="TZ44" s="75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75"/>
      <c r="UN44" s="75"/>
      <c r="UO44" s="75"/>
      <c r="UP44" s="75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75"/>
      <c r="VD44" s="75"/>
      <c r="VE44" s="75"/>
      <c r="VF44" s="75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75"/>
      <c r="VT44" s="75"/>
      <c r="VU44" s="75"/>
      <c r="VV44" s="75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75"/>
      <c r="WJ44" s="75"/>
      <c r="WK44" s="75"/>
      <c r="WL44" s="75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75"/>
      <c r="WZ44" s="75"/>
      <c r="XA44" s="75"/>
      <c r="XB44" s="75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75"/>
      <c r="XP44" s="75"/>
      <c r="XQ44" s="75"/>
      <c r="XR44" s="75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75"/>
      <c r="YF44" s="75"/>
      <c r="YG44" s="75"/>
      <c r="YH44" s="75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75"/>
      <c r="YV44" s="75"/>
      <c r="YW44" s="75"/>
      <c r="YX44" s="75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75"/>
      <c r="ZL44" s="75"/>
      <c r="ZM44" s="75"/>
      <c r="ZN44" s="75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75"/>
      <c r="AAB44" s="75"/>
      <c r="AAC44" s="75"/>
      <c r="AAD44" s="75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75"/>
      <c r="AAR44" s="75"/>
      <c r="AAS44" s="75"/>
      <c r="AAT44" s="75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75"/>
      <c r="ABH44" s="75"/>
      <c r="ABI44" s="75"/>
      <c r="ABJ44" s="75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75"/>
      <c r="ABX44" s="75"/>
      <c r="ABY44" s="75"/>
      <c r="ABZ44" s="75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75"/>
      <c r="ACN44" s="75"/>
      <c r="ACO44" s="75"/>
      <c r="ACP44" s="75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75"/>
      <c r="ADD44" s="75"/>
      <c r="ADE44" s="75"/>
      <c r="ADF44" s="75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75"/>
      <c r="ADT44" s="75"/>
      <c r="ADU44" s="75"/>
      <c r="ADV44" s="75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75"/>
      <c r="AEJ44" s="75"/>
      <c r="AEK44" s="75"/>
      <c r="AEL44" s="75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75"/>
      <c r="AEZ44" s="75"/>
      <c r="AFA44" s="75"/>
      <c r="AFB44" s="75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75"/>
      <c r="AFP44" s="75"/>
      <c r="AFQ44" s="75"/>
      <c r="AFR44" s="75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75"/>
      <c r="AGF44" s="75"/>
      <c r="AGG44" s="75"/>
      <c r="AGH44" s="75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75"/>
      <c r="AGV44" s="75"/>
      <c r="AGW44" s="75"/>
      <c r="AGX44" s="75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75"/>
      <c r="AHL44" s="75"/>
      <c r="AHM44" s="75"/>
      <c r="AHN44" s="75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75"/>
      <c r="AIB44" s="75"/>
      <c r="AIC44" s="75"/>
      <c r="AID44" s="75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75"/>
      <c r="AIR44" s="75"/>
      <c r="AIS44" s="75"/>
      <c r="AIT44" s="75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75"/>
      <c r="AJH44" s="75"/>
      <c r="AJI44" s="75"/>
      <c r="AJJ44" s="75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75"/>
      <c r="AJX44" s="75"/>
      <c r="AJY44" s="75"/>
      <c r="AJZ44" s="75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75"/>
      <c r="AKN44" s="75"/>
      <c r="AKO44" s="75"/>
      <c r="AKP44" s="75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75"/>
      <c r="ALD44" s="75"/>
      <c r="ALE44" s="75"/>
      <c r="ALF44" s="75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75"/>
      <c r="ALT44" s="75"/>
      <c r="ALU44" s="75"/>
      <c r="ALV44" s="75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75"/>
      <c r="AMJ44" s="75"/>
      <c r="AMK44" s="75"/>
      <c r="AML44" s="75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75"/>
      <c r="AMZ44" s="75"/>
      <c r="ANA44" s="75"/>
      <c r="ANB44" s="75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75"/>
      <c r="ANP44" s="75"/>
      <c r="ANQ44" s="75"/>
      <c r="ANR44" s="75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75"/>
      <c r="AOF44" s="75"/>
      <c r="AOG44" s="75"/>
      <c r="AOH44" s="75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75"/>
      <c r="AOV44" s="75"/>
      <c r="AOW44" s="75"/>
      <c r="AOX44" s="75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75"/>
      <c r="APL44" s="75"/>
      <c r="APM44" s="75"/>
      <c r="APN44" s="75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75"/>
      <c r="AQB44" s="75"/>
      <c r="AQC44" s="75"/>
      <c r="AQD44" s="75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75"/>
      <c r="AQR44" s="75"/>
      <c r="AQS44" s="75"/>
      <c r="AQT44" s="75"/>
      <c r="AQU44" s="75"/>
    </row>
    <row r="45" spans="1:1139"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75"/>
      <c r="GJ45" s="75"/>
      <c r="GK45" s="75"/>
      <c r="GL45" s="75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75"/>
      <c r="GZ45" s="75"/>
      <c r="HA45" s="75"/>
      <c r="HB45" s="75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75"/>
      <c r="HP45" s="75"/>
      <c r="HQ45" s="75"/>
      <c r="HR45" s="75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75"/>
      <c r="IF45" s="75"/>
      <c r="IG45" s="75"/>
      <c r="IH45" s="75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75"/>
      <c r="IV45" s="75"/>
      <c r="IW45" s="75"/>
      <c r="IX45" s="75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75"/>
      <c r="JL45" s="75"/>
      <c r="JM45" s="75"/>
      <c r="JN45" s="75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75"/>
      <c r="KB45" s="75"/>
      <c r="KC45" s="75"/>
      <c r="KD45" s="75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75"/>
      <c r="KR45" s="75"/>
      <c r="KS45" s="75"/>
      <c r="KT45" s="75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75"/>
      <c r="LH45" s="75"/>
      <c r="LI45" s="75"/>
      <c r="LJ45" s="75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75"/>
      <c r="LX45" s="75"/>
      <c r="LY45" s="75"/>
      <c r="LZ45" s="75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75"/>
      <c r="MN45" s="75"/>
      <c r="MO45" s="75"/>
      <c r="MP45" s="75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75"/>
      <c r="ND45" s="75"/>
      <c r="NE45" s="75"/>
      <c r="NF45" s="75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75"/>
      <c r="NT45" s="75"/>
      <c r="NU45" s="75"/>
      <c r="NV45" s="75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75"/>
      <c r="OJ45" s="75"/>
      <c r="OK45" s="75"/>
      <c r="OL45" s="75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75"/>
      <c r="OZ45" s="75"/>
      <c r="PA45" s="75"/>
      <c r="PB45" s="75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75"/>
      <c r="PP45" s="75"/>
      <c r="PQ45" s="75"/>
      <c r="PR45" s="75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75"/>
      <c r="QF45" s="75"/>
      <c r="QG45" s="75"/>
      <c r="QH45" s="75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75"/>
      <c r="QV45" s="75"/>
      <c r="QW45" s="75"/>
      <c r="QX45" s="75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75"/>
      <c r="RL45" s="75"/>
      <c r="RM45" s="75"/>
      <c r="RN45" s="75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75"/>
      <c r="SB45" s="75"/>
      <c r="SC45" s="75"/>
      <c r="SD45" s="75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75"/>
      <c r="SR45" s="75"/>
      <c r="SS45" s="75"/>
      <c r="ST45" s="75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75"/>
      <c r="TH45" s="75"/>
      <c r="TI45" s="75"/>
      <c r="TJ45" s="75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75"/>
      <c r="TX45" s="75"/>
      <c r="TY45" s="75"/>
      <c r="TZ45" s="75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75"/>
      <c r="UN45" s="75"/>
      <c r="UO45" s="75"/>
      <c r="UP45" s="75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75"/>
      <c r="VD45" s="75"/>
      <c r="VE45" s="75"/>
      <c r="VF45" s="75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75"/>
      <c r="VT45" s="75"/>
      <c r="VU45" s="75"/>
      <c r="VV45" s="75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75"/>
      <c r="WJ45" s="75"/>
      <c r="WK45" s="75"/>
      <c r="WL45" s="75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75"/>
      <c r="WZ45" s="75"/>
      <c r="XA45" s="75"/>
      <c r="XB45" s="75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75"/>
      <c r="XP45" s="75"/>
      <c r="XQ45" s="75"/>
      <c r="XR45" s="75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75"/>
      <c r="YF45" s="75"/>
      <c r="YG45" s="75"/>
      <c r="YH45" s="75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75"/>
      <c r="YV45" s="75"/>
      <c r="YW45" s="75"/>
      <c r="YX45" s="75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75"/>
      <c r="ZL45" s="75"/>
      <c r="ZM45" s="75"/>
      <c r="ZN45" s="75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75"/>
      <c r="AAB45" s="75"/>
      <c r="AAC45" s="75"/>
      <c r="AAD45" s="75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75"/>
      <c r="AAR45" s="75"/>
      <c r="AAS45" s="75"/>
      <c r="AAT45" s="75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75"/>
      <c r="ABH45" s="75"/>
      <c r="ABI45" s="75"/>
      <c r="ABJ45" s="75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75"/>
      <c r="ABX45" s="75"/>
      <c r="ABY45" s="75"/>
      <c r="ABZ45" s="75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75"/>
      <c r="ACN45" s="75"/>
      <c r="ACO45" s="75"/>
      <c r="ACP45" s="75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75"/>
      <c r="ADD45" s="75"/>
      <c r="ADE45" s="75"/>
      <c r="ADF45" s="75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75"/>
      <c r="ADT45" s="75"/>
      <c r="ADU45" s="75"/>
      <c r="ADV45" s="75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75"/>
      <c r="AEJ45" s="75"/>
      <c r="AEK45" s="75"/>
      <c r="AEL45" s="75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75"/>
      <c r="AEZ45" s="75"/>
      <c r="AFA45" s="75"/>
      <c r="AFB45" s="75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75"/>
      <c r="AFP45" s="75"/>
      <c r="AFQ45" s="75"/>
      <c r="AFR45" s="75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75"/>
      <c r="AGF45" s="75"/>
      <c r="AGG45" s="75"/>
      <c r="AGH45" s="75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75"/>
      <c r="AGV45" s="75"/>
      <c r="AGW45" s="75"/>
      <c r="AGX45" s="75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75"/>
      <c r="AHL45" s="75"/>
      <c r="AHM45" s="75"/>
      <c r="AHN45" s="75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75"/>
      <c r="AIB45" s="75"/>
      <c r="AIC45" s="75"/>
      <c r="AID45" s="75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75"/>
      <c r="AIR45" s="75"/>
      <c r="AIS45" s="75"/>
      <c r="AIT45" s="75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75"/>
      <c r="AJH45" s="75"/>
      <c r="AJI45" s="75"/>
      <c r="AJJ45" s="75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75"/>
      <c r="AJX45" s="75"/>
      <c r="AJY45" s="75"/>
      <c r="AJZ45" s="75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75"/>
      <c r="AKN45" s="75"/>
      <c r="AKO45" s="75"/>
      <c r="AKP45" s="75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75"/>
      <c r="ALD45" s="75"/>
      <c r="ALE45" s="75"/>
      <c r="ALF45" s="75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75"/>
      <c r="ALT45" s="75"/>
      <c r="ALU45" s="75"/>
      <c r="ALV45" s="75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75"/>
      <c r="AMJ45" s="75"/>
      <c r="AMK45" s="75"/>
      <c r="AML45" s="75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75"/>
      <c r="AMZ45" s="75"/>
      <c r="ANA45" s="75"/>
      <c r="ANB45" s="75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75"/>
      <c r="ANP45" s="75"/>
      <c r="ANQ45" s="75"/>
      <c r="ANR45" s="75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75"/>
      <c r="AOF45" s="75"/>
      <c r="AOG45" s="75"/>
      <c r="AOH45" s="75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75"/>
      <c r="AOV45" s="75"/>
      <c r="AOW45" s="75"/>
      <c r="AOX45" s="75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75"/>
      <c r="APL45" s="75"/>
      <c r="APM45" s="75"/>
      <c r="APN45" s="75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75"/>
      <c r="AQB45" s="75"/>
      <c r="AQC45" s="75"/>
      <c r="AQD45" s="75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75"/>
      <c r="AQR45" s="75"/>
      <c r="AQS45" s="75"/>
      <c r="AQT45" s="75"/>
      <c r="AQU45" s="75"/>
    </row>
    <row r="46" spans="1:1139"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75"/>
      <c r="GJ46" s="75"/>
      <c r="GK46" s="75"/>
      <c r="GL46" s="75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75"/>
      <c r="GZ46" s="75"/>
      <c r="HA46" s="75"/>
      <c r="HB46" s="75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75"/>
      <c r="HP46" s="75"/>
      <c r="HQ46" s="75"/>
      <c r="HR46" s="75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75"/>
      <c r="IF46" s="75"/>
      <c r="IG46" s="75"/>
      <c r="IH46" s="75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75"/>
      <c r="IV46" s="75"/>
      <c r="IW46" s="75"/>
      <c r="IX46" s="75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75"/>
      <c r="JL46" s="75"/>
      <c r="JM46" s="75"/>
      <c r="JN46" s="75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75"/>
      <c r="KB46" s="75"/>
      <c r="KC46" s="75"/>
      <c r="KD46" s="75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75"/>
      <c r="KR46" s="75"/>
      <c r="KS46" s="75"/>
      <c r="KT46" s="75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75"/>
      <c r="LH46" s="75"/>
      <c r="LI46" s="75"/>
      <c r="LJ46" s="75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75"/>
      <c r="LX46" s="75"/>
      <c r="LY46" s="75"/>
      <c r="LZ46" s="75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75"/>
      <c r="MN46" s="75"/>
      <c r="MO46" s="75"/>
      <c r="MP46" s="75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75"/>
      <c r="ND46" s="75"/>
      <c r="NE46" s="75"/>
      <c r="NF46" s="75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75"/>
      <c r="NT46" s="75"/>
      <c r="NU46" s="75"/>
      <c r="NV46" s="75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75"/>
      <c r="OJ46" s="75"/>
      <c r="OK46" s="75"/>
      <c r="OL46" s="75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75"/>
      <c r="OZ46" s="75"/>
      <c r="PA46" s="75"/>
      <c r="PB46" s="75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75"/>
      <c r="PP46" s="75"/>
      <c r="PQ46" s="75"/>
      <c r="PR46" s="75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75"/>
      <c r="QF46" s="75"/>
      <c r="QG46" s="75"/>
      <c r="QH46" s="75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75"/>
      <c r="QV46" s="75"/>
      <c r="QW46" s="75"/>
      <c r="QX46" s="75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75"/>
      <c r="RL46" s="75"/>
      <c r="RM46" s="75"/>
      <c r="RN46" s="75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75"/>
      <c r="SB46" s="75"/>
      <c r="SC46" s="75"/>
      <c r="SD46" s="75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75"/>
      <c r="SR46" s="75"/>
      <c r="SS46" s="75"/>
      <c r="ST46" s="75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75"/>
      <c r="TH46" s="75"/>
      <c r="TI46" s="75"/>
      <c r="TJ46" s="75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75"/>
      <c r="TX46" s="75"/>
      <c r="TY46" s="75"/>
      <c r="TZ46" s="75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75"/>
      <c r="UN46" s="75"/>
      <c r="UO46" s="75"/>
      <c r="UP46" s="75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75"/>
      <c r="VD46" s="75"/>
      <c r="VE46" s="75"/>
      <c r="VF46" s="75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75"/>
      <c r="VT46" s="75"/>
      <c r="VU46" s="75"/>
      <c r="VV46" s="75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75"/>
      <c r="WJ46" s="75"/>
      <c r="WK46" s="75"/>
      <c r="WL46" s="75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75"/>
      <c r="WZ46" s="75"/>
      <c r="XA46" s="75"/>
      <c r="XB46" s="75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75"/>
      <c r="XP46" s="75"/>
      <c r="XQ46" s="75"/>
      <c r="XR46" s="75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75"/>
      <c r="YF46" s="75"/>
      <c r="YG46" s="75"/>
      <c r="YH46" s="75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75"/>
      <c r="YV46" s="75"/>
      <c r="YW46" s="75"/>
      <c r="YX46" s="75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75"/>
      <c r="ZL46" s="75"/>
      <c r="ZM46" s="75"/>
      <c r="ZN46" s="75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75"/>
      <c r="AAB46" s="75"/>
      <c r="AAC46" s="75"/>
      <c r="AAD46" s="75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75"/>
      <c r="AAR46" s="75"/>
      <c r="AAS46" s="75"/>
      <c r="AAT46" s="75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75"/>
      <c r="ABH46" s="75"/>
      <c r="ABI46" s="75"/>
      <c r="ABJ46" s="75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75"/>
      <c r="ABX46" s="75"/>
      <c r="ABY46" s="75"/>
      <c r="ABZ46" s="75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75"/>
      <c r="ACN46" s="75"/>
      <c r="ACO46" s="75"/>
      <c r="ACP46" s="75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75"/>
      <c r="ADD46" s="75"/>
      <c r="ADE46" s="75"/>
      <c r="ADF46" s="75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75"/>
      <c r="ADT46" s="75"/>
      <c r="ADU46" s="75"/>
      <c r="ADV46" s="75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75"/>
      <c r="AEJ46" s="75"/>
      <c r="AEK46" s="75"/>
      <c r="AEL46" s="75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75"/>
      <c r="AEZ46" s="75"/>
      <c r="AFA46" s="75"/>
      <c r="AFB46" s="75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75"/>
      <c r="AFP46" s="75"/>
      <c r="AFQ46" s="75"/>
      <c r="AFR46" s="75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75"/>
      <c r="AGF46" s="75"/>
      <c r="AGG46" s="75"/>
      <c r="AGH46" s="75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75"/>
      <c r="AGV46" s="75"/>
      <c r="AGW46" s="75"/>
      <c r="AGX46" s="75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75"/>
      <c r="AHL46" s="75"/>
      <c r="AHM46" s="75"/>
      <c r="AHN46" s="75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75"/>
      <c r="AIB46" s="75"/>
      <c r="AIC46" s="75"/>
      <c r="AID46" s="75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75"/>
      <c r="AIR46" s="75"/>
      <c r="AIS46" s="75"/>
      <c r="AIT46" s="75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75"/>
      <c r="AJH46" s="75"/>
      <c r="AJI46" s="75"/>
      <c r="AJJ46" s="75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75"/>
      <c r="AJX46" s="75"/>
      <c r="AJY46" s="75"/>
      <c r="AJZ46" s="75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75"/>
      <c r="AKN46" s="75"/>
      <c r="AKO46" s="75"/>
      <c r="AKP46" s="75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75"/>
      <c r="ALD46" s="75"/>
      <c r="ALE46" s="75"/>
      <c r="ALF46" s="75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75"/>
      <c r="ALT46" s="75"/>
      <c r="ALU46" s="75"/>
      <c r="ALV46" s="75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75"/>
      <c r="AMJ46" s="75"/>
      <c r="AMK46" s="75"/>
      <c r="AML46" s="75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75"/>
      <c r="AMZ46" s="75"/>
      <c r="ANA46" s="75"/>
      <c r="ANB46" s="75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75"/>
      <c r="ANP46" s="75"/>
      <c r="ANQ46" s="75"/>
      <c r="ANR46" s="75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75"/>
      <c r="AOF46" s="75"/>
      <c r="AOG46" s="75"/>
      <c r="AOH46" s="75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75"/>
      <c r="AOV46" s="75"/>
      <c r="AOW46" s="75"/>
      <c r="AOX46" s="75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75"/>
      <c r="APL46" s="75"/>
      <c r="APM46" s="75"/>
      <c r="APN46" s="75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75"/>
      <c r="AQB46" s="75"/>
      <c r="AQC46" s="75"/>
      <c r="AQD46" s="75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75"/>
      <c r="AQR46" s="75"/>
      <c r="AQS46" s="75"/>
      <c r="AQT46" s="75"/>
      <c r="AQU46" s="75"/>
    </row>
    <row r="47" spans="1:1139"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75"/>
      <c r="FD47" s="75"/>
      <c r="FE47" s="75"/>
      <c r="FF47" s="75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75"/>
      <c r="FT47" s="75"/>
      <c r="FU47" s="75"/>
      <c r="FV47" s="75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75"/>
      <c r="GJ47" s="75"/>
      <c r="GK47" s="75"/>
      <c r="GL47" s="75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75"/>
      <c r="GZ47" s="75"/>
      <c r="HA47" s="75"/>
      <c r="HB47" s="75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75"/>
      <c r="HP47" s="75"/>
      <c r="HQ47" s="75"/>
      <c r="HR47" s="75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75"/>
      <c r="IF47" s="75"/>
      <c r="IG47" s="75"/>
      <c r="IH47" s="75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75"/>
      <c r="IV47" s="75"/>
      <c r="IW47" s="75"/>
      <c r="IX47" s="75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75"/>
      <c r="JL47" s="75"/>
      <c r="JM47" s="75"/>
      <c r="JN47" s="75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75"/>
      <c r="KB47" s="75"/>
      <c r="KC47" s="75"/>
      <c r="KD47" s="75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75"/>
      <c r="KR47" s="75"/>
      <c r="KS47" s="75"/>
      <c r="KT47" s="75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75"/>
      <c r="LH47" s="75"/>
      <c r="LI47" s="75"/>
      <c r="LJ47" s="75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75"/>
      <c r="LX47" s="75"/>
      <c r="LY47" s="75"/>
      <c r="LZ47" s="75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75"/>
      <c r="MN47" s="75"/>
      <c r="MO47" s="75"/>
      <c r="MP47" s="75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75"/>
      <c r="ND47" s="75"/>
      <c r="NE47" s="75"/>
      <c r="NF47" s="75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75"/>
      <c r="NT47" s="75"/>
      <c r="NU47" s="75"/>
      <c r="NV47" s="75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75"/>
      <c r="OJ47" s="75"/>
      <c r="OK47" s="75"/>
      <c r="OL47" s="75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75"/>
      <c r="OZ47" s="75"/>
      <c r="PA47" s="75"/>
      <c r="PB47" s="75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75"/>
      <c r="PP47" s="75"/>
      <c r="PQ47" s="75"/>
      <c r="PR47" s="75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75"/>
      <c r="QF47" s="75"/>
      <c r="QG47" s="75"/>
      <c r="QH47" s="75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75"/>
      <c r="QV47" s="75"/>
      <c r="QW47" s="75"/>
      <c r="QX47" s="75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75"/>
      <c r="RL47" s="75"/>
      <c r="RM47" s="75"/>
      <c r="RN47" s="75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75"/>
      <c r="SB47" s="75"/>
      <c r="SC47" s="75"/>
      <c r="SD47" s="75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75"/>
      <c r="SR47" s="75"/>
      <c r="SS47" s="75"/>
      <c r="ST47" s="75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75"/>
      <c r="TH47" s="75"/>
      <c r="TI47" s="75"/>
      <c r="TJ47" s="75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75"/>
      <c r="TX47" s="75"/>
      <c r="TY47" s="75"/>
      <c r="TZ47" s="75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75"/>
      <c r="UN47" s="75"/>
      <c r="UO47" s="75"/>
      <c r="UP47" s="75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75"/>
      <c r="VD47" s="75"/>
      <c r="VE47" s="75"/>
      <c r="VF47" s="75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75"/>
      <c r="VT47" s="75"/>
      <c r="VU47" s="75"/>
      <c r="VV47" s="75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75"/>
      <c r="WJ47" s="75"/>
      <c r="WK47" s="75"/>
      <c r="WL47" s="75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75"/>
      <c r="WZ47" s="75"/>
      <c r="XA47" s="75"/>
      <c r="XB47" s="75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75"/>
      <c r="XP47" s="75"/>
      <c r="XQ47" s="75"/>
      <c r="XR47" s="75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75"/>
      <c r="YF47" s="75"/>
      <c r="YG47" s="75"/>
      <c r="YH47" s="75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75"/>
      <c r="YV47" s="75"/>
      <c r="YW47" s="75"/>
      <c r="YX47" s="75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75"/>
      <c r="ZL47" s="75"/>
      <c r="ZM47" s="75"/>
      <c r="ZN47" s="75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75"/>
      <c r="AAB47" s="75"/>
      <c r="AAC47" s="75"/>
      <c r="AAD47" s="75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75"/>
      <c r="AAR47" s="75"/>
      <c r="AAS47" s="75"/>
      <c r="AAT47" s="75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75"/>
      <c r="ABH47" s="75"/>
      <c r="ABI47" s="75"/>
      <c r="ABJ47" s="75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75"/>
      <c r="ABX47" s="75"/>
      <c r="ABY47" s="75"/>
      <c r="ABZ47" s="75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75"/>
      <c r="ACN47" s="75"/>
      <c r="ACO47" s="75"/>
      <c r="ACP47" s="75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75"/>
      <c r="ADD47" s="75"/>
      <c r="ADE47" s="75"/>
      <c r="ADF47" s="75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75"/>
      <c r="ADT47" s="75"/>
      <c r="ADU47" s="75"/>
      <c r="ADV47" s="75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75"/>
      <c r="AEJ47" s="75"/>
      <c r="AEK47" s="75"/>
      <c r="AEL47" s="75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75"/>
      <c r="AEZ47" s="75"/>
      <c r="AFA47" s="75"/>
      <c r="AFB47" s="75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75"/>
      <c r="AFP47" s="75"/>
      <c r="AFQ47" s="75"/>
      <c r="AFR47" s="75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75"/>
      <c r="AGF47" s="75"/>
      <c r="AGG47" s="75"/>
      <c r="AGH47" s="75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75"/>
      <c r="AGV47" s="75"/>
      <c r="AGW47" s="75"/>
      <c r="AGX47" s="75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75"/>
      <c r="AHL47" s="75"/>
      <c r="AHM47" s="75"/>
      <c r="AHN47" s="75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75"/>
      <c r="AIB47" s="75"/>
      <c r="AIC47" s="75"/>
      <c r="AID47" s="75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75"/>
      <c r="AIR47" s="75"/>
      <c r="AIS47" s="75"/>
      <c r="AIT47" s="75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75"/>
      <c r="AJH47" s="75"/>
      <c r="AJI47" s="75"/>
      <c r="AJJ47" s="75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75"/>
      <c r="AJX47" s="75"/>
      <c r="AJY47" s="75"/>
      <c r="AJZ47" s="75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75"/>
      <c r="AKN47" s="75"/>
      <c r="AKO47" s="75"/>
      <c r="AKP47" s="75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75"/>
      <c r="ALD47" s="75"/>
      <c r="ALE47" s="75"/>
      <c r="ALF47" s="75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75"/>
      <c r="ALT47" s="75"/>
      <c r="ALU47" s="75"/>
      <c r="ALV47" s="75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75"/>
      <c r="AMJ47" s="75"/>
      <c r="AMK47" s="75"/>
      <c r="AML47" s="75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75"/>
      <c r="AMZ47" s="75"/>
      <c r="ANA47" s="75"/>
      <c r="ANB47" s="75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75"/>
      <c r="ANP47" s="75"/>
      <c r="ANQ47" s="75"/>
      <c r="ANR47" s="75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75"/>
      <c r="AOF47" s="75"/>
      <c r="AOG47" s="75"/>
      <c r="AOH47" s="75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75"/>
      <c r="AOV47" s="75"/>
      <c r="AOW47" s="75"/>
      <c r="AOX47" s="75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75"/>
      <c r="APL47" s="75"/>
      <c r="APM47" s="75"/>
      <c r="APN47" s="75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75"/>
      <c r="AQB47" s="75"/>
      <c r="AQC47" s="75"/>
      <c r="AQD47" s="75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75"/>
      <c r="AQR47" s="75"/>
      <c r="AQS47" s="75"/>
      <c r="AQT47" s="75"/>
      <c r="AQU47" s="75"/>
    </row>
    <row r="48" spans="1:1139">
      <c r="AGF48" s="75"/>
      <c r="AGG48" s="75"/>
      <c r="AGH48" s="75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75"/>
      <c r="AGV48" s="75"/>
      <c r="AGW48" s="75"/>
      <c r="AGX48" s="75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75"/>
      <c r="AHL48" s="75"/>
      <c r="AHM48" s="75"/>
      <c r="AHN48" s="75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75"/>
      <c r="AIB48" s="75"/>
      <c r="AIC48" s="75"/>
      <c r="AID48" s="75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75"/>
      <c r="AIR48" s="75"/>
      <c r="AIS48" s="75"/>
      <c r="AIT48" s="75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75"/>
      <c r="AJH48" s="75"/>
      <c r="AJI48" s="75"/>
      <c r="AJJ48" s="75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75"/>
      <c r="AJX48" s="75"/>
      <c r="AJY48" s="75"/>
      <c r="AJZ48" s="75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75"/>
      <c r="AKN48" s="75"/>
      <c r="AKO48" s="75"/>
      <c r="AKP48" s="75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75"/>
      <c r="ALD48" s="75"/>
      <c r="ALE48" s="75"/>
      <c r="ALF48" s="75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75"/>
      <c r="ALT48" s="75"/>
      <c r="ALU48" s="75"/>
      <c r="ALV48" s="75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75"/>
      <c r="AMJ48" s="75"/>
      <c r="AMK48" s="75"/>
      <c r="AML48" s="75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75"/>
      <c r="AMZ48" s="75"/>
      <c r="ANA48" s="75"/>
      <c r="ANB48" s="75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75"/>
      <c r="ANP48" s="75"/>
      <c r="ANQ48" s="75"/>
      <c r="ANR48" s="75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75"/>
      <c r="AOF48" s="75"/>
      <c r="AOG48" s="75"/>
      <c r="AOH48" s="75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75"/>
      <c r="AOV48" s="75"/>
      <c r="AOW48" s="75"/>
      <c r="AOX48" s="75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75"/>
      <c r="APL48" s="75"/>
      <c r="APM48" s="75"/>
      <c r="APN48" s="75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75"/>
      <c r="AQB48" s="75"/>
      <c r="AQC48" s="75"/>
      <c r="AQD48" s="75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75"/>
      <c r="AQR48" s="75"/>
      <c r="AQS48" s="75"/>
      <c r="AQT48" s="75"/>
      <c r="AQU48" s="75"/>
    </row>
    <row r="49" spans="864:1139">
      <c r="AGF49" s="75"/>
      <c r="AGG49" s="75"/>
      <c r="AGH49" s="75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75"/>
      <c r="AGV49" s="75"/>
      <c r="AGW49" s="75"/>
      <c r="AGX49" s="75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75"/>
      <c r="AHL49" s="75"/>
      <c r="AHM49" s="75"/>
      <c r="AHN49" s="75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75"/>
      <c r="AIB49" s="75"/>
      <c r="AIC49" s="75"/>
      <c r="AID49" s="75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75"/>
      <c r="AIR49" s="75"/>
      <c r="AIS49" s="75"/>
      <c r="AIT49" s="75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75"/>
      <c r="AJH49" s="75"/>
      <c r="AJI49" s="75"/>
      <c r="AJJ49" s="75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75"/>
      <c r="AJX49" s="75"/>
      <c r="AJY49" s="75"/>
      <c r="AJZ49" s="75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75"/>
      <c r="AKN49" s="75"/>
      <c r="AKO49" s="75"/>
      <c r="AKP49" s="75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75"/>
      <c r="ALD49" s="75"/>
      <c r="ALE49" s="75"/>
      <c r="ALF49" s="75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75"/>
      <c r="ALT49" s="75"/>
      <c r="ALU49" s="75"/>
      <c r="ALV49" s="75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75"/>
      <c r="AMJ49" s="75"/>
      <c r="AMK49" s="75"/>
      <c r="AML49" s="75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75"/>
      <c r="AMZ49" s="75"/>
      <c r="ANA49" s="75"/>
      <c r="ANB49" s="75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75"/>
      <c r="ANP49" s="75"/>
      <c r="ANQ49" s="75"/>
      <c r="ANR49" s="75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75"/>
      <c r="AOF49" s="75"/>
      <c r="AOG49" s="75"/>
      <c r="AOH49" s="75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75"/>
      <c r="AOV49" s="75"/>
      <c r="AOW49" s="75"/>
      <c r="AOX49" s="75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75"/>
      <c r="APL49" s="75"/>
      <c r="APM49" s="75"/>
      <c r="APN49" s="75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75"/>
      <c r="AQB49" s="75"/>
      <c r="AQC49" s="75"/>
      <c r="AQD49" s="75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75"/>
      <c r="AQR49" s="75"/>
      <c r="AQS49" s="75"/>
      <c r="AQT49" s="75"/>
      <c r="AQU49" s="75"/>
    </row>
    <row r="50" spans="864:1139">
      <c r="AGF50" s="75"/>
      <c r="AGG50" s="75"/>
      <c r="AGH50" s="75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75"/>
      <c r="AGV50" s="75"/>
      <c r="AGW50" s="75"/>
      <c r="AGX50" s="75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75"/>
      <c r="AHL50" s="75"/>
      <c r="AHM50" s="75"/>
      <c r="AHN50" s="75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75"/>
      <c r="AIB50" s="75"/>
      <c r="AIC50" s="75"/>
      <c r="AID50" s="75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75"/>
      <c r="AIR50" s="75"/>
      <c r="AIS50" s="75"/>
      <c r="AIT50" s="75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75"/>
      <c r="AJH50" s="75"/>
      <c r="AJI50" s="75"/>
      <c r="AJJ50" s="75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75"/>
      <c r="AJX50" s="75"/>
      <c r="AJY50" s="75"/>
      <c r="AJZ50" s="75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75"/>
      <c r="AKN50" s="75"/>
      <c r="AKO50" s="75"/>
      <c r="AKP50" s="75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75"/>
      <c r="ALD50" s="75"/>
      <c r="ALE50" s="75"/>
      <c r="ALF50" s="75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75"/>
      <c r="ALT50" s="75"/>
      <c r="ALU50" s="75"/>
      <c r="ALV50" s="75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75"/>
      <c r="AMJ50" s="75"/>
      <c r="AMK50" s="75"/>
      <c r="AML50" s="75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75"/>
      <c r="AMZ50" s="75"/>
      <c r="ANA50" s="75"/>
      <c r="ANB50" s="75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75"/>
      <c r="ANP50" s="75"/>
      <c r="ANQ50" s="75"/>
      <c r="ANR50" s="75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75"/>
      <c r="AOF50" s="75"/>
      <c r="AOG50" s="75"/>
      <c r="AOH50" s="75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75"/>
      <c r="AOV50" s="75"/>
      <c r="AOW50" s="75"/>
      <c r="AOX50" s="75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75"/>
      <c r="APL50" s="75"/>
      <c r="APM50" s="75"/>
      <c r="APN50" s="75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75"/>
      <c r="AQB50" s="75"/>
      <c r="AQC50" s="75"/>
      <c r="AQD50" s="75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75"/>
      <c r="AQR50" s="75"/>
      <c r="AQS50" s="75"/>
      <c r="AQT50" s="75"/>
      <c r="AQU50" s="75"/>
    </row>
    <row r="51" spans="864:1139">
      <c r="AGF51" s="75"/>
      <c r="AGG51" s="75"/>
      <c r="AGH51" s="75"/>
      <c r="AGI51" s="75"/>
      <c r="AGJ51" s="75"/>
      <c r="AGK51" s="75"/>
      <c r="AGL51" s="75"/>
      <c r="AGM51" s="75"/>
      <c r="AGN51" s="75"/>
      <c r="AGO51" s="75"/>
      <c r="AGP51" s="75"/>
      <c r="AGQ51" s="75"/>
      <c r="AGR51" s="75"/>
      <c r="AGS51" s="75"/>
      <c r="AGT51" s="75"/>
      <c r="AGU51" s="75"/>
      <c r="AGV51" s="75"/>
      <c r="AGW51" s="75"/>
      <c r="AGX51" s="75"/>
      <c r="AGY51" s="75"/>
      <c r="AGZ51" s="75"/>
      <c r="AHA51" s="75"/>
      <c r="AHB51" s="75"/>
      <c r="AHC51" s="75"/>
      <c r="AHD51" s="75"/>
      <c r="AHE51" s="75"/>
      <c r="AHF51" s="75"/>
      <c r="AHG51" s="75"/>
      <c r="AHH51" s="75"/>
      <c r="AHI51" s="75"/>
      <c r="AHJ51" s="75"/>
      <c r="AHK51" s="75"/>
      <c r="AHL51" s="75"/>
      <c r="AHM51" s="75"/>
      <c r="AHN51" s="75"/>
      <c r="AHO51" s="75"/>
      <c r="AHP51" s="75"/>
      <c r="AHQ51" s="75"/>
      <c r="AHR51" s="75"/>
      <c r="AHS51" s="75"/>
      <c r="AHT51" s="75"/>
      <c r="AHU51" s="75"/>
      <c r="AHV51" s="75"/>
      <c r="AHW51" s="75"/>
      <c r="AHX51" s="75"/>
      <c r="AHY51" s="75"/>
      <c r="AHZ51" s="75"/>
      <c r="AIA51" s="75"/>
      <c r="AIB51" s="75"/>
      <c r="AIC51" s="75"/>
      <c r="AID51" s="75"/>
      <c r="AIE51" s="75"/>
      <c r="AIF51" s="75"/>
      <c r="AIG51" s="75"/>
      <c r="AIH51" s="75"/>
      <c r="AII51" s="75"/>
      <c r="AIJ51" s="75"/>
      <c r="AIK51" s="75"/>
      <c r="AIL51" s="75"/>
      <c r="AIM51" s="75"/>
      <c r="AIN51" s="75"/>
      <c r="AIO51" s="75"/>
      <c r="AIP51" s="75"/>
      <c r="AIQ51" s="75"/>
      <c r="AIR51" s="75"/>
      <c r="AIS51" s="75"/>
      <c r="AIT51" s="75"/>
      <c r="AIU51" s="75"/>
      <c r="AIV51" s="75"/>
      <c r="AIW51" s="75"/>
      <c r="AIX51" s="75"/>
      <c r="AIY51" s="75"/>
      <c r="AIZ51" s="75"/>
      <c r="AJA51" s="75"/>
      <c r="AJB51" s="75"/>
      <c r="AJC51" s="75"/>
      <c r="AJD51" s="75"/>
      <c r="AJE51" s="75"/>
      <c r="AJF51" s="75"/>
      <c r="AJG51" s="75"/>
      <c r="AJH51" s="75"/>
      <c r="AJI51" s="75"/>
      <c r="AJJ51" s="75"/>
      <c r="AJK51" s="75"/>
      <c r="AJL51" s="75"/>
      <c r="AJM51" s="75"/>
      <c r="AJN51" s="75"/>
      <c r="AJO51" s="75"/>
      <c r="AJP51" s="75"/>
      <c r="AJQ51" s="75"/>
      <c r="AJR51" s="75"/>
      <c r="AJS51" s="75"/>
      <c r="AJT51" s="75"/>
      <c r="AJU51" s="75"/>
      <c r="AJV51" s="75"/>
      <c r="AJW51" s="75"/>
      <c r="AJX51" s="75"/>
      <c r="AJY51" s="75"/>
      <c r="AJZ51" s="75"/>
      <c r="AKA51" s="75"/>
      <c r="AKB51" s="75"/>
      <c r="AKC51" s="75"/>
      <c r="AKD51" s="75"/>
      <c r="AKE51" s="75"/>
      <c r="AKF51" s="75"/>
      <c r="AKG51" s="75"/>
      <c r="AKH51" s="75"/>
      <c r="AKI51" s="75"/>
      <c r="AKJ51" s="75"/>
      <c r="AKK51" s="75"/>
      <c r="AKL51" s="75"/>
      <c r="AKM51" s="75"/>
      <c r="AKN51" s="75"/>
      <c r="AKO51" s="75"/>
      <c r="AKP51" s="75"/>
      <c r="AKQ51" s="75"/>
      <c r="AKR51" s="75"/>
      <c r="AKS51" s="75"/>
      <c r="AKT51" s="75"/>
      <c r="AKU51" s="75"/>
      <c r="AKV51" s="75"/>
      <c r="AKW51" s="75"/>
      <c r="AKX51" s="75"/>
      <c r="AKY51" s="75"/>
      <c r="AKZ51" s="75"/>
      <c r="ALA51" s="75"/>
      <c r="ALB51" s="75"/>
      <c r="ALC51" s="75"/>
      <c r="ALD51" s="75"/>
      <c r="ALE51" s="75"/>
      <c r="ALF51" s="75"/>
      <c r="ALG51" s="75"/>
      <c r="ALH51" s="75"/>
      <c r="ALI51" s="75"/>
      <c r="ALJ51" s="75"/>
      <c r="ALK51" s="75"/>
      <c r="ALL51" s="75"/>
      <c r="ALM51" s="75"/>
      <c r="ALN51" s="75"/>
      <c r="ALO51" s="75"/>
      <c r="ALP51" s="75"/>
      <c r="ALQ51" s="75"/>
      <c r="ALR51" s="75"/>
      <c r="ALS51" s="75"/>
      <c r="ALT51" s="75"/>
      <c r="ALU51" s="75"/>
      <c r="ALV51" s="75"/>
      <c r="ALW51" s="75"/>
      <c r="ALX51" s="75"/>
      <c r="ALY51" s="75"/>
      <c r="ALZ51" s="75"/>
      <c r="AMA51" s="75"/>
      <c r="AMB51" s="75"/>
      <c r="AMC51" s="75"/>
      <c r="AMD51" s="75"/>
      <c r="AME51" s="75"/>
      <c r="AMF51" s="75"/>
      <c r="AMG51" s="75"/>
      <c r="AMH51" s="75"/>
      <c r="AMI51" s="75"/>
      <c r="AMJ51" s="75"/>
      <c r="AMK51" s="75"/>
      <c r="AML51" s="75"/>
      <c r="AMM51" s="75"/>
      <c r="AMN51" s="75"/>
      <c r="AMO51" s="75"/>
      <c r="AMP51" s="75"/>
      <c r="AMQ51" s="75"/>
      <c r="AMR51" s="75"/>
      <c r="AMS51" s="75"/>
      <c r="AMT51" s="75"/>
      <c r="AMU51" s="75"/>
      <c r="AMV51" s="75"/>
      <c r="AMW51" s="75"/>
      <c r="AMX51" s="75"/>
      <c r="AMY51" s="75"/>
      <c r="AMZ51" s="75"/>
      <c r="ANA51" s="75"/>
      <c r="ANB51" s="75"/>
      <c r="ANC51" s="75"/>
      <c r="AND51" s="75"/>
      <c r="ANE51" s="75"/>
      <c r="ANF51" s="75"/>
      <c r="ANG51" s="75"/>
      <c r="ANH51" s="75"/>
      <c r="ANI51" s="75"/>
      <c r="ANJ51" s="75"/>
      <c r="ANK51" s="75"/>
      <c r="ANL51" s="75"/>
      <c r="ANM51" s="75"/>
      <c r="ANN51" s="75"/>
      <c r="ANO51" s="75"/>
      <c r="ANP51" s="75"/>
      <c r="ANQ51" s="75"/>
      <c r="ANR51" s="75"/>
      <c r="ANS51" s="75"/>
      <c r="ANT51" s="75"/>
      <c r="ANU51" s="75"/>
      <c r="ANV51" s="75"/>
      <c r="ANW51" s="75"/>
      <c r="ANX51" s="75"/>
      <c r="ANY51" s="75"/>
      <c r="ANZ51" s="75"/>
      <c r="AOA51" s="75"/>
      <c r="AOB51" s="75"/>
      <c r="AOC51" s="75"/>
      <c r="AOD51" s="75"/>
      <c r="AOE51" s="75"/>
      <c r="AOF51" s="75"/>
      <c r="AOG51" s="75"/>
      <c r="AOH51" s="75"/>
      <c r="AOI51" s="75"/>
      <c r="AOJ51" s="75"/>
      <c r="AOK51" s="75"/>
      <c r="AOL51" s="75"/>
      <c r="AOM51" s="75"/>
      <c r="AON51" s="75"/>
      <c r="AOO51" s="75"/>
      <c r="AOP51" s="75"/>
      <c r="AOQ51" s="75"/>
      <c r="AOR51" s="75"/>
      <c r="AOS51" s="75"/>
      <c r="AOT51" s="75"/>
      <c r="AOU51" s="75"/>
      <c r="AOV51" s="75"/>
      <c r="AOW51" s="75"/>
      <c r="AOX51" s="75"/>
      <c r="AOY51" s="75"/>
      <c r="AOZ51" s="75"/>
      <c r="APA51" s="75"/>
      <c r="APB51" s="75"/>
      <c r="APC51" s="75"/>
      <c r="APD51" s="75"/>
      <c r="APE51" s="75"/>
      <c r="APF51" s="75"/>
      <c r="APG51" s="75"/>
      <c r="APH51" s="75"/>
      <c r="API51" s="75"/>
      <c r="APJ51" s="75"/>
      <c r="APK51" s="75"/>
      <c r="APL51" s="75"/>
      <c r="APM51" s="75"/>
      <c r="APN51" s="75"/>
      <c r="APO51" s="75"/>
      <c r="APP51" s="75"/>
      <c r="APQ51" s="75"/>
      <c r="APR51" s="75"/>
      <c r="APS51" s="75"/>
      <c r="APT51" s="75"/>
      <c r="APU51" s="75"/>
      <c r="APV51" s="75"/>
      <c r="APW51" s="75"/>
      <c r="APX51" s="75"/>
      <c r="APY51" s="75"/>
      <c r="APZ51" s="75"/>
      <c r="AQA51" s="75"/>
      <c r="AQB51" s="75"/>
      <c r="AQC51" s="75"/>
      <c r="AQD51" s="75"/>
      <c r="AQE51" s="75"/>
      <c r="AQF51" s="75"/>
      <c r="AQG51" s="75"/>
      <c r="AQH51" s="75"/>
      <c r="AQI51" s="75"/>
      <c r="AQJ51" s="75"/>
      <c r="AQK51" s="75"/>
      <c r="AQL51" s="75"/>
      <c r="AQM51" s="75"/>
      <c r="AQN51" s="75"/>
      <c r="AQO51" s="75"/>
      <c r="AQP51" s="75"/>
      <c r="AQQ51" s="75"/>
      <c r="AQR51" s="75"/>
      <c r="AQS51" s="75"/>
      <c r="AQT51" s="75"/>
      <c r="AQU51" s="75"/>
    </row>
    <row r="52" spans="864:1139">
      <c r="AGF52" s="75"/>
      <c r="AGG52" s="75"/>
      <c r="AGH52" s="75"/>
      <c r="AGI52" s="75"/>
      <c r="AGJ52" s="75"/>
      <c r="AGK52" s="75"/>
      <c r="AGL52" s="75"/>
      <c r="AGM52" s="75"/>
      <c r="AGN52" s="75"/>
      <c r="AGO52" s="75"/>
      <c r="AGP52" s="75"/>
      <c r="AGQ52" s="75"/>
      <c r="AGR52" s="75"/>
      <c r="AGS52" s="75"/>
      <c r="AGT52" s="75"/>
      <c r="AGU52" s="75"/>
      <c r="AGV52" s="75"/>
      <c r="AGW52" s="75"/>
      <c r="AGX52" s="75"/>
      <c r="AGY52" s="75"/>
      <c r="AGZ52" s="75"/>
      <c r="AHA52" s="75"/>
      <c r="AHB52" s="75"/>
      <c r="AHC52" s="75"/>
      <c r="AHD52" s="75"/>
      <c r="AHE52" s="75"/>
      <c r="AHF52" s="75"/>
      <c r="AHG52" s="75"/>
      <c r="AHH52" s="75"/>
      <c r="AHI52" s="75"/>
      <c r="AHJ52" s="75"/>
      <c r="AHK52" s="75"/>
      <c r="AHL52" s="75"/>
      <c r="AHM52" s="75"/>
      <c r="AHN52" s="75"/>
      <c r="AHO52" s="75"/>
      <c r="AHP52" s="75"/>
      <c r="AHQ52" s="75"/>
      <c r="AHR52" s="75"/>
      <c r="AHS52" s="75"/>
      <c r="AHT52" s="75"/>
      <c r="AHU52" s="75"/>
      <c r="AHV52" s="75"/>
      <c r="AHW52" s="75"/>
      <c r="AHX52" s="75"/>
      <c r="AHY52" s="75"/>
      <c r="AHZ52" s="75"/>
      <c r="AIA52" s="75"/>
      <c r="AIB52" s="75"/>
      <c r="AIC52" s="75"/>
      <c r="AID52" s="75"/>
      <c r="AIE52" s="75"/>
      <c r="AIF52" s="75"/>
      <c r="AIG52" s="75"/>
      <c r="AIH52" s="75"/>
      <c r="AII52" s="75"/>
      <c r="AIJ52" s="75"/>
      <c r="AIK52" s="75"/>
      <c r="AIL52" s="75"/>
      <c r="AIM52" s="75"/>
      <c r="AIN52" s="75"/>
      <c r="AIO52" s="75"/>
      <c r="AIP52" s="75"/>
      <c r="AIQ52" s="75"/>
      <c r="AIR52" s="75"/>
      <c r="AIS52" s="75"/>
      <c r="AIT52" s="75"/>
      <c r="AIU52" s="75"/>
      <c r="AIV52" s="75"/>
      <c r="AIW52" s="75"/>
      <c r="AIX52" s="75"/>
      <c r="AIY52" s="75"/>
      <c r="AIZ52" s="75"/>
      <c r="AJA52" s="75"/>
      <c r="AJB52" s="75"/>
      <c r="AJC52" s="75"/>
      <c r="AJD52" s="75"/>
      <c r="AJE52" s="75"/>
      <c r="AJF52" s="75"/>
      <c r="AJG52" s="75"/>
      <c r="AJH52" s="75"/>
      <c r="AJI52" s="75"/>
      <c r="AJJ52" s="75"/>
      <c r="AJK52" s="75"/>
      <c r="AJL52" s="75"/>
      <c r="AJM52" s="75"/>
      <c r="AJN52" s="75"/>
      <c r="AJO52" s="75"/>
      <c r="AJP52" s="75"/>
      <c r="AJQ52" s="75"/>
      <c r="AJR52" s="75"/>
      <c r="AJS52" s="75"/>
      <c r="AJT52" s="75"/>
      <c r="AJU52" s="75"/>
      <c r="AJV52" s="75"/>
      <c r="AJW52" s="75"/>
      <c r="AJX52" s="75"/>
      <c r="AJY52" s="75"/>
      <c r="AJZ52" s="75"/>
      <c r="AKA52" s="75"/>
      <c r="AKB52" s="75"/>
      <c r="AKC52" s="75"/>
      <c r="AKD52" s="75"/>
      <c r="AKE52" s="75"/>
      <c r="AKF52" s="75"/>
      <c r="AKG52" s="75"/>
      <c r="AKH52" s="75"/>
      <c r="AKI52" s="75"/>
      <c r="AKJ52" s="75"/>
      <c r="AKK52" s="75"/>
      <c r="AKL52" s="75"/>
      <c r="AKM52" s="75"/>
      <c r="AKN52" s="75"/>
      <c r="AKO52" s="75"/>
      <c r="AKP52" s="75"/>
      <c r="AKQ52" s="75"/>
      <c r="AKR52" s="75"/>
      <c r="AKS52" s="75"/>
      <c r="AKT52" s="75"/>
      <c r="AKU52" s="75"/>
      <c r="AKV52" s="75"/>
      <c r="AKW52" s="75"/>
      <c r="AKX52" s="75"/>
      <c r="AKY52" s="75"/>
      <c r="AKZ52" s="75"/>
      <c r="ALA52" s="75"/>
      <c r="ALB52" s="75"/>
      <c r="ALC52" s="75"/>
      <c r="ALD52" s="75"/>
      <c r="ALE52" s="75"/>
      <c r="ALF52" s="75"/>
      <c r="ALG52" s="75"/>
      <c r="ALH52" s="75"/>
      <c r="ALI52" s="75"/>
      <c r="ALJ52" s="75"/>
      <c r="ALK52" s="75"/>
      <c r="ALL52" s="75"/>
      <c r="ALM52" s="75"/>
      <c r="ALN52" s="75"/>
      <c r="ALO52" s="75"/>
      <c r="ALP52" s="75"/>
      <c r="ALQ52" s="75"/>
      <c r="ALR52" s="75"/>
      <c r="ALS52" s="75"/>
      <c r="ALT52" s="75"/>
      <c r="ALU52" s="75"/>
      <c r="ALV52" s="75"/>
      <c r="ALW52" s="75"/>
      <c r="ALX52" s="75"/>
      <c r="ALY52" s="75"/>
      <c r="ALZ52" s="75"/>
      <c r="AMA52" s="75"/>
      <c r="AMB52" s="75"/>
      <c r="AMC52" s="75"/>
      <c r="AMD52" s="75"/>
      <c r="AME52" s="75"/>
      <c r="AMF52" s="75"/>
      <c r="AMG52" s="75"/>
      <c r="AMH52" s="75"/>
      <c r="AMI52" s="75"/>
      <c r="AMJ52" s="75"/>
      <c r="AMK52" s="75"/>
      <c r="AML52" s="75"/>
      <c r="AMM52" s="75"/>
      <c r="AMN52" s="75"/>
      <c r="AMO52" s="75"/>
      <c r="AMP52" s="75"/>
      <c r="AMQ52" s="75"/>
      <c r="AMR52" s="75"/>
      <c r="AMS52" s="75"/>
      <c r="AMT52" s="75"/>
      <c r="AMU52" s="75"/>
      <c r="AMV52" s="75"/>
      <c r="AMW52" s="75"/>
      <c r="AMX52" s="75"/>
      <c r="AMY52" s="75"/>
      <c r="AMZ52" s="75"/>
      <c r="ANA52" s="75"/>
      <c r="ANB52" s="75"/>
      <c r="ANC52" s="75"/>
      <c r="AND52" s="75"/>
      <c r="ANE52" s="75"/>
      <c r="ANF52" s="75"/>
      <c r="ANG52" s="75"/>
      <c r="ANH52" s="75"/>
      <c r="ANI52" s="75"/>
      <c r="ANJ52" s="75"/>
      <c r="ANK52" s="75"/>
      <c r="ANL52" s="75"/>
      <c r="ANM52" s="75"/>
      <c r="ANN52" s="75"/>
      <c r="ANO52" s="75"/>
      <c r="ANP52" s="75"/>
      <c r="ANQ52" s="75"/>
      <c r="ANR52" s="75"/>
      <c r="ANS52" s="75"/>
      <c r="ANT52" s="75"/>
      <c r="ANU52" s="75"/>
      <c r="ANV52" s="75"/>
      <c r="ANW52" s="75"/>
      <c r="ANX52" s="75"/>
      <c r="ANY52" s="75"/>
      <c r="ANZ52" s="75"/>
      <c r="AOA52" s="75"/>
      <c r="AOB52" s="75"/>
      <c r="AOC52" s="75"/>
      <c r="AOD52" s="75"/>
      <c r="AOE52" s="75"/>
      <c r="AOF52" s="75"/>
      <c r="AOG52" s="75"/>
      <c r="AOH52" s="75"/>
      <c r="AOI52" s="75"/>
      <c r="AOJ52" s="75"/>
      <c r="AOK52" s="75"/>
      <c r="AOL52" s="75"/>
      <c r="AOM52" s="75"/>
      <c r="AON52" s="75"/>
      <c r="AOO52" s="75"/>
      <c r="AOP52" s="75"/>
      <c r="AOQ52" s="75"/>
      <c r="AOR52" s="75"/>
      <c r="AOS52" s="75"/>
      <c r="AOT52" s="75"/>
      <c r="AOU52" s="75"/>
      <c r="AOV52" s="75"/>
      <c r="AOW52" s="75"/>
      <c r="AOX52" s="75"/>
      <c r="AOY52" s="75"/>
      <c r="AOZ52" s="75"/>
      <c r="APA52" s="75"/>
      <c r="APB52" s="75"/>
      <c r="APC52" s="75"/>
      <c r="APD52" s="75"/>
      <c r="APE52" s="75"/>
      <c r="APF52" s="75"/>
      <c r="APG52" s="75"/>
      <c r="APH52" s="75"/>
      <c r="API52" s="75"/>
      <c r="APJ52" s="75"/>
      <c r="APK52" s="75"/>
      <c r="APL52" s="75"/>
      <c r="APM52" s="75"/>
      <c r="APN52" s="75"/>
      <c r="APO52" s="75"/>
      <c r="APP52" s="75"/>
      <c r="APQ52" s="75"/>
      <c r="APR52" s="75"/>
      <c r="APS52" s="75"/>
      <c r="APT52" s="75"/>
      <c r="APU52" s="75"/>
      <c r="APV52" s="75"/>
      <c r="APW52" s="75"/>
      <c r="APX52" s="75"/>
      <c r="APY52" s="75"/>
      <c r="APZ52" s="75"/>
      <c r="AQA52" s="75"/>
      <c r="AQB52" s="75"/>
      <c r="AQC52" s="75"/>
      <c r="AQD52" s="75"/>
      <c r="AQE52" s="75"/>
      <c r="AQF52" s="75"/>
      <c r="AQG52" s="75"/>
      <c r="AQH52" s="75"/>
      <c r="AQI52" s="75"/>
      <c r="AQJ52" s="75"/>
      <c r="AQK52" s="75"/>
      <c r="AQL52" s="75"/>
      <c r="AQM52" s="75"/>
      <c r="AQN52" s="75"/>
      <c r="AQO52" s="75"/>
      <c r="AQP52" s="75"/>
      <c r="AQQ52" s="75"/>
      <c r="AQR52" s="75"/>
      <c r="AQS52" s="75"/>
      <c r="AQT52" s="75"/>
      <c r="AQU52" s="75"/>
    </row>
    <row r="53" spans="864:1139">
      <c r="AGF53" s="75"/>
      <c r="AGG53" s="75"/>
      <c r="AGH53" s="75"/>
      <c r="AGI53" s="75"/>
      <c r="AGJ53" s="75"/>
      <c r="AGK53" s="75"/>
      <c r="AGL53" s="75"/>
      <c r="AGM53" s="75"/>
      <c r="AGN53" s="75"/>
      <c r="AGO53" s="75"/>
      <c r="AGP53" s="75"/>
      <c r="AGQ53" s="75"/>
      <c r="AGR53" s="75"/>
      <c r="AGS53" s="75"/>
      <c r="AGT53" s="75"/>
      <c r="AGU53" s="75"/>
      <c r="AGV53" s="75"/>
      <c r="AGW53" s="75"/>
      <c r="AGX53" s="75"/>
      <c r="AGY53" s="75"/>
      <c r="AGZ53" s="75"/>
      <c r="AHA53" s="75"/>
      <c r="AHB53" s="75"/>
      <c r="AHC53" s="75"/>
      <c r="AHD53" s="75"/>
      <c r="AHE53" s="75"/>
      <c r="AHF53" s="75"/>
      <c r="AHG53" s="75"/>
      <c r="AHH53" s="75"/>
      <c r="AHI53" s="75"/>
      <c r="AHJ53" s="75"/>
      <c r="AHK53" s="75"/>
      <c r="AHL53" s="75"/>
      <c r="AHM53" s="75"/>
      <c r="AHN53" s="75"/>
      <c r="AHO53" s="75"/>
      <c r="AHP53" s="75"/>
      <c r="AHQ53" s="75"/>
      <c r="AHR53" s="75"/>
      <c r="AHS53" s="75"/>
      <c r="AHT53" s="75"/>
      <c r="AHU53" s="75"/>
      <c r="AHV53" s="75"/>
      <c r="AHW53" s="75"/>
      <c r="AHX53" s="75"/>
      <c r="AHY53" s="75"/>
      <c r="AHZ53" s="75"/>
      <c r="AIA53" s="75"/>
      <c r="AIB53" s="75"/>
      <c r="AIC53" s="75"/>
      <c r="AID53" s="75"/>
      <c r="AIE53" s="75"/>
      <c r="AIF53" s="75"/>
      <c r="AIG53" s="75"/>
      <c r="AIH53" s="75"/>
      <c r="AII53" s="75"/>
      <c r="AIJ53" s="75"/>
      <c r="AIK53" s="75"/>
      <c r="AIL53" s="75"/>
      <c r="AIM53" s="75"/>
      <c r="AIN53" s="75"/>
      <c r="AIO53" s="75"/>
      <c r="AIP53" s="75"/>
      <c r="AIQ53" s="75"/>
      <c r="AIR53" s="75"/>
      <c r="AIS53" s="75"/>
      <c r="AIT53" s="75"/>
      <c r="AIU53" s="75"/>
      <c r="AIV53" s="75"/>
      <c r="AIW53" s="75"/>
      <c r="AIX53" s="75"/>
      <c r="AIY53" s="75"/>
      <c r="AIZ53" s="75"/>
      <c r="AJA53" s="75"/>
      <c r="AJB53" s="75"/>
      <c r="AJC53" s="75"/>
      <c r="AJD53" s="75"/>
      <c r="AJE53" s="75"/>
      <c r="AJF53" s="75"/>
      <c r="AJG53" s="75"/>
      <c r="AJH53" s="75"/>
      <c r="AJI53" s="75"/>
      <c r="AJJ53" s="75"/>
      <c r="AJK53" s="75"/>
      <c r="AJL53" s="75"/>
      <c r="AJM53" s="75"/>
      <c r="AJN53" s="75"/>
      <c r="AJO53" s="75"/>
      <c r="AJP53" s="75"/>
      <c r="AJQ53" s="75"/>
      <c r="AJR53" s="75"/>
      <c r="AJS53" s="75"/>
      <c r="AJT53" s="75"/>
      <c r="AJU53" s="75"/>
      <c r="AJV53" s="75"/>
      <c r="AJW53" s="75"/>
      <c r="AJX53" s="75"/>
      <c r="AJY53" s="75"/>
      <c r="AJZ53" s="75"/>
      <c r="AKA53" s="75"/>
      <c r="AKB53" s="75"/>
      <c r="AKC53" s="75"/>
      <c r="AKD53" s="75"/>
      <c r="AKE53" s="75"/>
      <c r="AKF53" s="75"/>
      <c r="AKG53" s="75"/>
      <c r="AKH53" s="75"/>
      <c r="AKI53" s="75"/>
      <c r="AKJ53" s="75"/>
      <c r="AKK53" s="75"/>
      <c r="AKL53" s="75"/>
      <c r="AKM53" s="75"/>
      <c r="AKN53" s="75"/>
      <c r="AKO53" s="75"/>
      <c r="AKP53" s="75"/>
      <c r="AKQ53" s="75"/>
      <c r="AKR53" s="75"/>
      <c r="AKS53" s="75"/>
      <c r="AKT53" s="75"/>
      <c r="AKU53" s="75"/>
      <c r="AKV53" s="75"/>
      <c r="AKW53" s="75"/>
      <c r="AKX53" s="75"/>
      <c r="AKY53" s="75"/>
      <c r="AKZ53" s="75"/>
      <c r="ALA53" s="75"/>
      <c r="ALB53" s="75"/>
      <c r="ALC53" s="75"/>
      <c r="ALD53" s="75"/>
      <c r="ALE53" s="75"/>
      <c r="ALF53" s="75"/>
      <c r="ALG53" s="75"/>
      <c r="ALH53" s="75"/>
      <c r="ALI53" s="75"/>
      <c r="ALJ53" s="75"/>
      <c r="ALK53" s="75"/>
      <c r="ALL53" s="75"/>
      <c r="ALM53" s="75"/>
      <c r="ALN53" s="75"/>
      <c r="ALO53" s="75"/>
      <c r="ALP53" s="75"/>
      <c r="ALQ53" s="75"/>
      <c r="ALR53" s="75"/>
      <c r="ALS53" s="75"/>
      <c r="ALT53" s="75"/>
      <c r="ALU53" s="75"/>
      <c r="ALV53" s="75"/>
      <c r="ALW53" s="75"/>
      <c r="ALX53" s="75"/>
      <c r="ALY53" s="75"/>
      <c r="ALZ53" s="75"/>
      <c r="AMA53" s="75"/>
      <c r="AMB53" s="75"/>
      <c r="AMC53" s="75"/>
      <c r="AMD53" s="75"/>
      <c r="AME53" s="75"/>
      <c r="AMF53" s="75"/>
      <c r="AMG53" s="75"/>
      <c r="AMH53" s="75"/>
      <c r="AMI53" s="75"/>
      <c r="AMJ53" s="75"/>
      <c r="AMK53" s="75"/>
      <c r="AML53" s="75"/>
      <c r="AMM53" s="75"/>
      <c r="AMN53" s="75"/>
      <c r="AMO53" s="75"/>
      <c r="AMP53" s="75"/>
      <c r="AMQ53" s="75"/>
      <c r="AMR53" s="75"/>
      <c r="AMS53" s="75"/>
      <c r="AMT53" s="75"/>
      <c r="AMU53" s="75"/>
      <c r="AMV53" s="75"/>
      <c r="AMW53" s="75"/>
      <c r="AMX53" s="75"/>
      <c r="AMY53" s="75"/>
      <c r="AMZ53" s="75"/>
      <c r="ANA53" s="75"/>
      <c r="ANB53" s="75"/>
      <c r="ANC53" s="75"/>
      <c r="AND53" s="75"/>
      <c r="ANE53" s="75"/>
      <c r="ANF53" s="75"/>
      <c r="ANG53" s="75"/>
      <c r="ANH53" s="75"/>
      <c r="ANI53" s="75"/>
      <c r="ANJ53" s="75"/>
      <c r="ANK53" s="75"/>
      <c r="ANL53" s="75"/>
      <c r="ANM53" s="75"/>
      <c r="ANN53" s="75"/>
      <c r="ANO53" s="75"/>
      <c r="ANP53" s="75"/>
      <c r="ANQ53" s="75"/>
      <c r="ANR53" s="75"/>
      <c r="ANS53" s="75"/>
      <c r="ANT53" s="75"/>
      <c r="ANU53" s="75"/>
      <c r="ANV53" s="75"/>
      <c r="ANW53" s="75"/>
      <c r="ANX53" s="75"/>
      <c r="ANY53" s="75"/>
      <c r="ANZ53" s="75"/>
      <c r="AOA53" s="75"/>
      <c r="AOB53" s="75"/>
      <c r="AOC53" s="75"/>
      <c r="AOD53" s="75"/>
      <c r="AOE53" s="75"/>
      <c r="AOF53" s="75"/>
      <c r="AOG53" s="75"/>
      <c r="AOH53" s="75"/>
      <c r="AOI53" s="75"/>
      <c r="AOJ53" s="75"/>
      <c r="AOK53" s="75"/>
      <c r="AOL53" s="75"/>
      <c r="AOM53" s="75"/>
      <c r="AON53" s="75"/>
      <c r="AOO53" s="75"/>
      <c r="AOP53" s="75"/>
      <c r="AOQ53" s="75"/>
      <c r="AOR53" s="75"/>
      <c r="AOS53" s="75"/>
      <c r="AOT53" s="75"/>
      <c r="AOU53" s="75"/>
      <c r="AOV53" s="75"/>
      <c r="AOW53" s="75"/>
      <c r="AOX53" s="75"/>
      <c r="AOY53" s="75"/>
      <c r="AOZ53" s="75"/>
      <c r="APA53" s="75"/>
      <c r="APB53" s="75"/>
      <c r="APC53" s="75"/>
      <c r="APD53" s="75"/>
      <c r="APE53" s="75"/>
      <c r="APF53" s="75"/>
      <c r="APG53" s="75"/>
      <c r="APH53" s="75"/>
      <c r="API53" s="75"/>
      <c r="APJ53" s="75"/>
      <c r="APK53" s="75"/>
      <c r="APL53" s="75"/>
      <c r="APM53" s="75"/>
      <c r="APN53" s="75"/>
      <c r="APO53" s="75"/>
      <c r="APP53" s="75"/>
      <c r="APQ53" s="75"/>
      <c r="APR53" s="75"/>
      <c r="APS53" s="75"/>
      <c r="APT53" s="75"/>
      <c r="APU53" s="75"/>
      <c r="APV53" s="75"/>
      <c r="APW53" s="75"/>
      <c r="APX53" s="75"/>
      <c r="APY53" s="75"/>
      <c r="APZ53" s="75"/>
      <c r="AQA53" s="75"/>
      <c r="AQB53" s="75"/>
      <c r="AQC53" s="75"/>
      <c r="AQD53" s="75"/>
      <c r="AQE53" s="75"/>
      <c r="AQF53" s="75"/>
      <c r="AQG53" s="75"/>
      <c r="AQH53" s="75"/>
      <c r="AQI53" s="75"/>
      <c r="AQJ53" s="75"/>
      <c r="AQK53" s="75"/>
      <c r="AQL53" s="75"/>
      <c r="AQM53" s="75"/>
      <c r="AQN53" s="75"/>
      <c r="AQO53" s="75"/>
      <c r="AQP53" s="75"/>
      <c r="AQQ53" s="75"/>
      <c r="AQR53" s="75"/>
      <c r="AQS53" s="75"/>
      <c r="AQT53" s="75"/>
      <c r="AQU53" s="75"/>
    </row>
    <row r="54" spans="864:1139">
      <c r="AGF54" s="75"/>
      <c r="AGG54" s="75"/>
      <c r="AGH54" s="75"/>
      <c r="AGI54" s="75"/>
      <c r="AGJ54" s="75"/>
      <c r="AGK54" s="75"/>
      <c r="AGL54" s="75"/>
      <c r="AGM54" s="75"/>
      <c r="AGN54" s="75"/>
      <c r="AGO54" s="75"/>
      <c r="AGP54" s="75"/>
      <c r="AGQ54" s="75"/>
      <c r="AGR54" s="75"/>
      <c r="AGS54" s="75"/>
      <c r="AGT54" s="75"/>
      <c r="AGU54" s="75"/>
      <c r="AGV54" s="75"/>
      <c r="AGW54" s="75"/>
      <c r="AGX54" s="75"/>
      <c r="AGY54" s="75"/>
      <c r="AGZ54" s="75"/>
      <c r="AHA54" s="75"/>
      <c r="AHB54" s="75"/>
      <c r="AHC54" s="75"/>
      <c r="AHD54" s="75"/>
      <c r="AHE54" s="75"/>
      <c r="AHF54" s="75"/>
      <c r="AHG54" s="75"/>
      <c r="AHH54" s="75"/>
      <c r="AHI54" s="75"/>
      <c r="AHJ54" s="75"/>
      <c r="AHK54" s="75"/>
      <c r="AHL54" s="75"/>
      <c r="AHM54" s="75"/>
      <c r="AHN54" s="75"/>
      <c r="AHO54" s="75"/>
      <c r="AHP54" s="75"/>
      <c r="AHQ54" s="75"/>
      <c r="AHR54" s="75"/>
      <c r="AHS54" s="75"/>
      <c r="AHT54" s="75"/>
      <c r="AHU54" s="75"/>
      <c r="AHV54" s="75"/>
      <c r="AHW54" s="75"/>
      <c r="AHX54" s="75"/>
      <c r="AHY54" s="75"/>
      <c r="AHZ54" s="75"/>
      <c r="AIA54" s="75"/>
      <c r="AIB54" s="75"/>
      <c r="AIC54" s="75"/>
      <c r="AID54" s="75"/>
      <c r="AIE54" s="75"/>
      <c r="AIF54" s="75"/>
      <c r="AIG54" s="75"/>
      <c r="AIH54" s="75"/>
      <c r="AII54" s="75"/>
      <c r="AIJ54" s="75"/>
      <c r="AIK54" s="75"/>
      <c r="AIL54" s="75"/>
      <c r="AIM54" s="75"/>
      <c r="AIN54" s="75"/>
      <c r="AIO54" s="75"/>
      <c r="AIP54" s="75"/>
      <c r="AIQ54" s="75"/>
      <c r="AIR54" s="75"/>
      <c r="AIS54" s="75"/>
      <c r="AIT54" s="75"/>
      <c r="AIU54" s="75"/>
      <c r="AIV54" s="75"/>
      <c r="AIW54" s="75"/>
      <c r="AIX54" s="75"/>
      <c r="AIY54" s="75"/>
      <c r="AIZ54" s="75"/>
      <c r="AJA54" s="75"/>
      <c r="AJB54" s="75"/>
      <c r="AJC54" s="75"/>
      <c r="AJD54" s="75"/>
      <c r="AJE54" s="75"/>
      <c r="AJF54" s="75"/>
      <c r="AJG54" s="75"/>
      <c r="AJH54" s="75"/>
      <c r="AJI54" s="75"/>
      <c r="AJJ54" s="75"/>
      <c r="AJK54" s="75"/>
      <c r="AJL54" s="75"/>
      <c r="AJM54" s="75"/>
      <c r="AJN54" s="75"/>
      <c r="AJO54" s="75"/>
      <c r="AJP54" s="75"/>
      <c r="AJQ54" s="75"/>
      <c r="AJR54" s="75"/>
      <c r="AJS54" s="75"/>
      <c r="AJT54" s="75"/>
      <c r="AJU54" s="75"/>
      <c r="AJV54" s="75"/>
      <c r="AJW54" s="75"/>
      <c r="AJX54" s="75"/>
      <c r="AJY54" s="75"/>
      <c r="AJZ54" s="75"/>
      <c r="AKA54" s="75"/>
      <c r="AKB54" s="75"/>
      <c r="AKC54" s="75"/>
      <c r="AKD54" s="75"/>
      <c r="AKE54" s="75"/>
      <c r="AKF54" s="75"/>
      <c r="AKG54" s="75"/>
      <c r="AKH54" s="75"/>
      <c r="AKI54" s="75"/>
      <c r="AKJ54" s="75"/>
      <c r="AKK54" s="75"/>
      <c r="AKL54" s="75"/>
      <c r="AKM54" s="75"/>
      <c r="AKN54" s="75"/>
      <c r="AKO54" s="75"/>
      <c r="AKP54" s="75"/>
      <c r="AKQ54" s="75"/>
      <c r="AKR54" s="75"/>
      <c r="AKS54" s="75"/>
      <c r="AKT54" s="75"/>
      <c r="AKU54" s="75"/>
      <c r="AKV54" s="75"/>
      <c r="AKW54" s="75"/>
      <c r="AKX54" s="75"/>
      <c r="AKY54" s="75"/>
      <c r="AKZ54" s="75"/>
      <c r="ALA54" s="75"/>
      <c r="ALB54" s="75"/>
      <c r="ALC54" s="75"/>
      <c r="ALD54" s="75"/>
      <c r="ALE54" s="75"/>
      <c r="ALF54" s="75"/>
      <c r="ALG54" s="75"/>
      <c r="ALH54" s="75"/>
      <c r="ALI54" s="75"/>
      <c r="ALJ54" s="75"/>
      <c r="ALK54" s="75"/>
      <c r="ALL54" s="75"/>
      <c r="ALM54" s="75"/>
      <c r="ALN54" s="75"/>
      <c r="ALO54" s="75"/>
      <c r="ALP54" s="75"/>
      <c r="ALQ54" s="75"/>
      <c r="ALR54" s="75"/>
      <c r="ALS54" s="75"/>
      <c r="ALT54" s="75"/>
      <c r="ALU54" s="75"/>
      <c r="ALV54" s="75"/>
      <c r="ALW54" s="75"/>
      <c r="ALX54" s="75"/>
      <c r="ALY54" s="75"/>
      <c r="ALZ54" s="75"/>
      <c r="AMA54" s="75"/>
      <c r="AMB54" s="75"/>
      <c r="AMC54" s="75"/>
      <c r="AMD54" s="75"/>
      <c r="AME54" s="75"/>
      <c r="AMF54" s="75"/>
      <c r="AMG54" s="75"/>
      <c r="AMH54" s="75"/>
      <c r="AMI54" s="75"/>
      <c r="AMJ54" s="75"/>
      <c r="AMK54" s="75"/>
      <c r="AML54" s="75"/>
      <c r="AMM54" s="75"/>
      <c r="AMN54" s="75"/>
      <c r="AMO54" s="75"/>
      <c r="AMP54" s="75"/>
      <c r="AMQ54" s="75"/>
      <c r="AMR54" s="75"/>
      <c r="AMS54" s="75"/>
      <c r="AMT54" s="75"/>
      <c r="AMU54" s="75"/>
      <c r="AMV54" s="75"/>
      <c r="AMW54" s="75"/>
      <c r="AMX54" s="75"/>
      <c r="AMY54" s="75"/>
      <c r="AMZ54" s="75"/>
      <c r="ANA54" s="75"/>
      <c r="ANB54" s="75"/>
      <c r="ANC54" s="75"/>
      <c r="AND54" s="75"/>
      <c r="ANE54" s="75"/>
      <c r="ANF54" s="75"/>
      <c r="ANG54" s="75"/>
      <c r="ANH54" s="75"/>
      <c r="ANI54" s="75"/>
      <c r="ANJ54" s="75"/>
      <c r="ANK54" s="75"/>
      <c r="ANL54" s="75"/>
      <c r="ANM54" s="75"/>
      <c r="ANN54" s="75"/>
      <c r="ANO54" s="75"/>
      <c r="ANP54" s="75"/>
      <c r="ANQ54" s="75"/>
      <c r="ANR54" s="75"/>
      <c r="ANS54" s="75"/>
      <c r="ANT54" s="75"/>
      <c r="ANU54" s="75"/>
      <c r="ANV54" s="75"/>
      <c r="ANW54" s="75"/>
      <c r="ANX54" s="75"/>
      <c r="ANY54" s="75"/>
      <c r="ANZ54" s="75"/>
      <c r="AOA54" s="75"/>
      <c r="AOB54" s="75"/>
      <c r="AOC54" s="75"/>
      <c r="AOD54" s="75"/>
      <c r="AOE54" s="75"/>
      <c r="AOF54" s="75"/>
      <c r="AOG54" s="75"/>
      <c r="AOH54" s="75"/>
      <c r="AOI54" s="75"/>
      <c r="AOJ54" s="75"/>
      <c r="AOK54" s="75"/>
      <c r="AOL54" s="75"/>
      <c r="AOM54" s="75"/>
      <c r="AON54" s="75"/>
      <c r="AOO54" s="75"/>
      <c r="AOP54" s="75"/>
      <c r="AOQ54" s="75"/>
      <c r="AOR54" s="75"/>
      <c r="AOS54" s="75"/>
      <c r="AOT54" s="75"/>
      <c r="AOU54" s="75"/>
      <c r="AOV54" s="75"/>
      <c r="AOW54" s="75"/>
      <c r="AOX54" s="75"/>
      <c r="AOY54" s="75"/>
      <c r="AOZ54" s="75"/>
      <c r="APA54" s="75"/>
      <c r="APB54" s="75"/>
      <c r="APC54" s="75"/>
      <c r="APD54" s="75"/>
      <c r="APE54" s="75"/>
      <c r="APF54" s="75"/>
      <c r="APG54" s="75"/>
      <c r="APH54" s="75"/>
      <c r="API54" s="75"/>
      <c r="APJ54" s="75"/>
      <c r="APK54" s="75"/>
      <c r="APL54" s="75"/>
      <c r="APM54" s="75"/>
      <c r="APN54" s="75"/>
      <c r="APO54" s="75"/>
      <c r="APP54" s="75"/>
      <c r="APQ54" s="75"/>
      <c r="APR54" s="75"/>
      <c r="APS54" s="75"/>
      <c r="APT54" s="75"/>
      <c r="APU54" s="75"/>
      <c r="APV54" s="75"/>
      <c r="APW54" s="75"/>
      <c r="APX54" s="75"/>
      <c r="APY54" s="75"/>
      <c r="APZ54" s="75"/>
      <c r="AQA54" s="75"/>
      <c r="AQB54" s="75"/>
      <c r="AQC54" s="75"/>
      <c r="AQD54" s="75"/>
      <c r="AQE54" s="75"/>
      <c r="AQF54" s="75"/>
      <c r="AQG54" s="75"/>
      <c r="AQH54" s="75"/>
      <c r="AQI54" s="75"/>
      <c r="AQJ54" s="75"/>
      <c r="AQK54" s="75"/>
      <c r="AQL54" s="75"/>
      <c r="AQM54" s="75"/>
      <c r="AQN54" s="75"/>
      <c r="AQO54" s="75"/>
      <c r="AQP54" s="75"/>
      <c r="AQQ54" s="75"/>
      <c r="AQR54" s="75"/>
      <c r="AQS54" s="75"/>
      <c r="AQT54" s="75"/>
      <c r="AQU54" s="75"/>
    </row>
    <row r="55" spans="864:1139">
      <c r="AGF55" s="75"/>
      <c r="AGG55" s="75"/>
      <c r="AGH55" s="75"/>
      <c r="AGI55" s="75"/>
      <c r="AGJ55" s="75"/>
      <c r="AGK55" s="75"/>
      <c r="AGL55" s="75"/>
      <c r="AGM55" s="75"/>
      <c r="AGN55" s="75"/>
      <c r="AGO55" s="75"/>
      <c r="AGP55" s="75"/>
      <c r="AGQ55" s="75"/>
      <c r="AGR55" s="75"/>
      <c r="AGS55" s="75"/>
      <c r="AGT55" s="75"/>
      <c r="AGU55" s="75"/>
      <c r="AGV55" s="75"/>
      <c r="AGW55" s="75"/>
      <c r="AGX55" s="75"/>
      <c r="AGY55" s="75"/>
      <c r="AGZ55" s="75"/>
      <c r="AHA55" s="75"/>
      <c r="AHB55" s="75"/>
      <c r="AHC55" s="75"/>
      <c r="AHD55" s="75"/>
      <c r="AHE55" s="75"/>
      <c r="AHF55" s="75"/>
      <c r="AHG55" s="75"/>
      <c r="AHH55" s="75"/>
      <c r="AHI55" s="75"/>
      <c r="AHJ55" s="75"/>
      <c r="AHK55" s="75"/>
      <c r="AHL55" s="75"/>
      <c r="AHM55" s="75"/>
      <c r="AHN55" s="75"/>
      <c r="AHO55" s="75"/>
      <c r="AHP55" s="75"/>
      <c r="AHQ55" s="75"/>
      <c r="AHR55" s="75"/>
      <c r="AHS55" s="75"/>
      <c r="AHT55" s="75"/>
      <c r="AHU55" s="75"/>
      <c r="AHV55" s="75"/>
      <c r="AHW55" s="75"/>
      <c r="AHX55" s="75"/>
      <c r="AHY55" s="75"/>
      <c r="AHZ55" s="75"/>
      <c r="AIA55" s="75"/>
      <c r="AIB55" s="75"/>
      <c r="AIC55" s="75"/>
      <c r="AID55" s="75"/>
      <c r="AIE55" s="75"/>
      <c r="AIF55" s="75"/>
      <c r="AIG55" s="75"/>
      <c r="AIH55" s="75"/>
      <c r="AII55" s="75"/>
      <c r="AIJ55" s="75"/>
      <c r="AIK55" s="75"/>
      <c r="AIL55" s="75"/>
      <c r="AIM55" s="75"/>
      <c r="AIN55" s="75"/>
      <c r="AIO55" s="75"/>
      <c r="AIP55" s="75"/>
      <c r="AIQ55" s="75"/>
      <c r="AIR55" s="75"/>
      <c r="AIS55" s="75"/>
      <c r="AIT55" s="75"/>
      <c r="AIU55" s="75"/>
      <c r="AIV55" s="75"/>
      <c r="AIW55" s="75"/>
      <c r="AIX55" s="75"/>
      <c r="AIY55" s="75"/>
      <c r="AIZ55" s="75"/>
      <c r="AJA55" s="75"/>
      <c r="AJB55" s="75"/>
      <c r="AJC55" s="75"/>
      <c r="AJD55" s="75"/>
      <c r="AJE55" s="75"/>
      <c r="AJF55" s="75"/>
      <c r="AJG55" s="75"/>
      <c r="AJH55" s="75"/>
      <c r="AJI55" s="75"/>
      <c r="AJJ55" s="75"/>
      <c r="AJK55" s="75"/>
      <c r="AJL55" s="75"/>
      <c r="AJM55" s="75"/>
      <c r="AJN55" s="75"/>
      <c r="AJO55" s="75"/>
      <c r="AJP55" s="75"/>
      <c r="AJQ55" s="75"/>
      <c r="AJR55" s="75"/>
      <c r="AJS55" s="75"/>
      <c r="AJT55" s="75"/>
      <c r="AJU55" s="75"/>
      <c r="AJV55" s="75"/>
      <c r="AJW55" s="75"/>
      <c r="AJX55" s="75"/>
      <c r="AJY55" s="75"/>
      <c r="AJZ55" s="75"/>
      <c r="AKA55" s="75"/>
      <c r="AKB55" s="75"/>
      <c r="AKC55" s="75"/>
      <c r="AKD55" s="75"/>
      <c r="AKE55" s="75"/>
      <c r="AKF55" s="75"/>
      <c r="AKG55" s="75"/>
      <c r="AKH55" s="75"/>
      <c r="AKI55" s="75"/>
      <c r="AKJ55" s="75"/>
      <c r="AKK55" s="75"/>
      <c r="AKL55" s="75"/>
      <c r="AKM55" s="75"/>
      <c r="AKN55" s="75"/>
      <c r="AKO55" s="75"/>
      <c r="AKP55" s="75"/>
      <c r="AKQ55" s="75"/>
      <c r="AKR55" s="75"/>
      <c r="AKS55" s="75"/>
      <c r="AKT55" s="75"/>
      <c r="AKU55" s="75"/>
      <c r="AKV55" s="75"/>
      <c r="AKW55" s="75"/>
      <c r="AKX55" s="75"/>
      <c r="AKY55" s="75"/>
      <c r="AKZ55" s="75"/>
      <c r="ALA55" s="75"/>
      <c r="ALB55" s="75"/>
      <c r="ALC55" s="75"/>
      <c r="ALD55" s="75"/>
      <c r="ALE55" s="75"/>
      <c r="ALF55" s="75"/>
      <c r="ALG55" s="75"/>
      <c r="ALH55" s="75"/>
      <c r="ALI55" s="75"/>
      <c r="ALJ55" s="75"/>
      <c r="ALK55" s="75"/>
      <c r="ALL55" s="75"/>
      <c r="ALM55" s="75"/>
      <c r="ALN55" s="75"/>
      <c r="ALO55" s="75"/>
      <c r="ALP55" s="75"/>
      <c r="ALQ55" s="75"/>
      <c r="ALR55" s="75"/>
      <c r="ALS55" s="75"/>
      <c r="ALT55" s="75"/>
      <c r="ALU55" s="75"/>
      <c r="ALV55" s="75"/>
      <c r="ALW55" s="75"/>
      <c r="ALX55" s="75"/>
      <c r="ALY55" s="75"/>
      <c r="ALZ55" s="75"/>
      <c r="AMA55" s="75"/>
      <c r="AMB55" s="75"/>
      <c r="AMC55" s="75"/>
      <c r="AMD55" s="75"/>
      <c r="AME55" s="75"/>
      <c r="AMF55" s="75"/>
      <c r="AMG55" s="75"/>
      <c r="AMH55" s="75"/>
      <c r="AMI55" s="75"/>
      <c r="AMJ55" s="75"/>
      <c r="AMK55" s="75"/>
      <c r="AML55" s="75"/>
      <c r="AMM55" s="75"/>
      <c r="AMN55" s="75"/>
      <c r="AMO55" s="75"/>
      <c r="AMP55" s="75"/>
      <c r="AMQ55" s="75"/>
      <c r="AMR55" s="75"/>
      <c r="AMS55" s="75"/>
      <c r="AMT55" s="75"/>
      <c r="AMU55" s="75"/>
      <c r="AMV55" s="75"/>
      <c r="AMW55" s="75"/>
      <c r="AMX55" s="75"/>
      <c r="AMY55" s="75"/>
      <c r="AMZ55" s="75"/>
      <c r="ANA55" s="75"/>
      <c r="ANB55" s="75"/>
      <c r="ANC55" s="75"/>
      <c r="AND55" s="75"/>
      <c r="ANE55" s="75"/>
      <c r="ANF55" s="75"/>
      <c r="ANG55" s="75"/>
      <c r="ANH55" s="75"/>
      <c r="ANI55" s="75"/>
      <c r="ANJ55" s="75"/>
      <c r="ANK55" s="75"/>
      <c r="ANL55" s="75"/>
      <c r="ANM55" s="75"/>
      <c r="ANN55" s="75"/>
      <c r="ANO55" s="75"/>
      <c r="ANP55" s="75"/>
      <c r="ANQ55" s="75"/>
      <c r="ANR55" s="75"/>
      <c r="ANS55" s="75"/>
      <c r="ANT55" s="75"/>
      <c r="ANU55" s="75"/>
      <c r="ANV55" s="75"/>
      <c r="ANW55" s="75"/>
      <c r="ANX55" s="75"/>
      <c r="ANY55" s="75"/>
      <c r="ANZ55" s="75"/>
      <c r="AOA55" s="75"/>
      <c r="AOB55" s="75"/>
      <c r="AOC55" s="75"/>
      <c r="AOD55" s="75"/>
      <c r="AOE55" s="75"/>
      <c r="AOF55" s="75"/>
      <c r="AOG55" s="75"/>
      <c r="AOH55" s="75"/>
      <c r="AOI55" s="75"/>
      <c r="AOJ55" s="75"/>
      <c r="AOK55" s="75"/>
      <c r="AOL55" s="75"/>
      <c r="AOM55" s="75"/>
      <c r="AON55" s="75"/>
      <c r="AOO55" s="75"/>
      <c r="AOP55" s="75"/>
      <c r="AOQ55" s="75"/>
      <c r="AOR55" s="75"/>
      <c r="AOS55" s="75"/>
      <c r="AOT55" s="75"/>
      <c r="AOU55" s="75"/>
      <c r="AOV55" s="75"/>
      <c r="AOW55" s="75"/>
      <c r="AOX55" s="75"/>
      <c r="AOY55" s="75"/>
      <c r="AOZ55" s="75"/>
      <c r="APA55" s="75"/>
      <c r="APB55" s="75"/>
      <c r="APC55" s="75"/>
      <c r="APD55" s="75"/>
      <c r="APE55" s="75"/>
      <c r="APF55" s="75"/>
      <c r="APG55" s="75"/>
      <c r="APH55" s="75"/>
      <c r="API55" s="75"/>
      <c r="APJ55" s="75"/>
      <c r="APK55" s="75"/>
      <c r="APL55" s="75"/>
      <c r="APM55" s="75"/>
      <c r="APN55" s="75"/>
      <c r="APO55" s="75"/>
      <c r="APP55" s="75"/>
      <c r="APQ55" s="75"/>
      <c r="APR55" s="75"/>
      <c r="APS55" s="75"/>
      <c r="APT55" s="75"/>
      <c r="APU55" s="75"/>
      <c r="APV55" s="75"/>
      <c r="APW55" s="75"/>
      <c r="APX55" s="75"/>
      <c r="APY55" s="75"/>
      <c r="APZ55" s="75"/>
      <c r="AQA55" s="75"/>
      <c r="AQB55" s="75"/>
      <c r="AQC55" s="75"/>
      <c r="AQD55" s="75"/>
      <c r="AQE55" s="75"/>
      <c r="AQF55" s="75"/>
      <c r="AQG55" s="75"/>
      <c r="AQH55" s="75"/>
      <c r="AQI55" s="75"/>
      <c r="AQJ55" s="75"/>
      <c r="AQK55" s="75"/>
      <c r="AQL55" s="75"/>
      <c r="AQM55" s="75"/>
      <c r="AQN55" s="75"/>
      <c r="AQO55" s="75"/>
      <c r="AQP55" s="75"/>
      <c r="AQQ55" s="75"/>
      <c r="AQR55" s="75"/>
      <c r="AQS55" s="75"/>
      <c r="AQT55" s="75"/>
      <c r="AQU55" s="75"/>
    </row>
    <row r="56" spans="864:1139">
      <c r="AGF56" s="75"/>
      <c r="AGG56" s="75"/>
      <c r="AGH56" s="75"/>
      <c r="AGI56" s="75"/>
      <c r="AGJ56" s="75"/>
      <c r="AGK56" s="75"/>
      <c r="AGL56" s="75"/>
      <c r="AGM56" s="75"/>
      <c r="AGN56" s="75"/>
      <c r="AGO56" s="75"/>
      <c r="AGP56" s="75"/>
      <c r="AGQ56" s="75"/>
      <c r="AGR56" s="75"/>
      <c r="AGS56" s="75"/>
      <c r="AGT56" s="75"/>
      <c r="AGU56" s="75"/>
      <c r="AGV56" s="75"/>
      <c r="AGW56" s="75"/>
      <c r="AGX56" s="75"/>
      <c r="AGY56" s="75"/>
      <c r="AGZ56" s="75"/>
      <c r="AHA56" s="75"/>
      <c r="AHB56" s="75"/>
      <c r="AHC56" s="75"/>
      <c r="AHD56" s="75"/>
      <c r="AHE56" s="75"/>
      <c r="AHF56" s="75"/>
      <c r="AHG56" s="75"/>
      <c r="AHH56" s="75"/>
      <c r="AHI56" s="75"/>
      <c r="AHJ56" s="75"/>
      <c r="AHK56" s="75"/>
      <c r="AHL56" s="75"/>
      <c r="AHM56" s="75"/>
      <c r="AHN56" s="75"/>
      <c r="AHO56" s="75"/>
      <c r="AHP56" s="75"/>
      <c r="AHQ56" s="75"/>
      <c r="AHR56" s="75"/>
      <c r="AHS56" s="75"/>
      <c r="AHT56" s="75"/>
      <c r="AHU56" s="75"/>
      <c r="AHV56" s="75"/>
      <c r="AHW56" s="75"/>
      <c r="AHX56" s="75"/>
      <c r="AHY56" s="75"/>
      <c r="AHZ56" s="75"/>
      <c r="AIA56" s="75"/>
      <c r="AIB56" s="75"/>
      <c r="AIC56" s="75"/>
      <c r="AID56" s="75"/>
      <c r="AIE56" s="75"/>
      <c r="AIF56" s="75"/>
      <c r="AIG56" s="75"/>
      <c r="AIH56" s="75"/>
      <c r="AII56" s="75"/>
      <c r="AIJ56" s="75"/>
      <c r="AIK56" s="75"/>
      <c r="AIL56" s="75"/>
      <c r="AIM56" s="75"/>
      <c r="AIN56" s="75"/>
      <c r="AIO56" s="75"/>
      <c r="AIP56" s="75"/>
      <c r="AIQ56" s="75"/>
      <c r="AIR56" s="75"/>
      <c r="AIS56" s="75"/>
      <c r="AIT56" s="75"/>
      <c r="AIU56" s="75"/>
      <c r="AIV56" s="75"/>
      <c r="AIW56" s="75"/>
      <c r="AIX56" s="75"/>
      <c r="AIY56" s="75"/>
      <c r="AIZ56" s="75"/>
      <c r="AJA56" s="75"/>
      <c r="AJB56" s="75"/>
      <c r="AJC56" s="75"/>
      <c r="AJD56" s="75"/>
      <c r="AJE56" s="75"/>
      <c r="AJF56" s="75"/>
      <c r="AJG56" s="75"/>
      <c r="AJH56" s="75"/>
      <c r="AJI56" s="75"/>
      <c r="AJJ56" s="75"/>
      <c r="AJK56" s="75"/>
      <c r="AJL56" s="75"/>
      <c r="AJM56" s="75"/>
      <c r="AJN56" s="75"/>
      <c r="AJO56" s="75"/>
      <c r="AJP56" s="75"/>
      <c r="AJQ56" s="75"/>
      <c r="AJR56" s="75"/>
      <c r="AJS56" s="75"/>
      <c r="AJT56" s="75"/>
      <c r="AJU56" s="75"/>
      <c r="AJV56" s="75"/>
      <c r="AJW56" s="75"/>
      <c r="AJX56" s="75"/>
      <c r="AJY56" s="75"/>
      <c r="AJZ56" s="75"/>
      <c r="AKA56" s="75"/>
      <c r="AKB56" s="75"/>
      <c r="AKC56" s="75"/>
      <c r="AKD56" s="75"/>
      <c r="AKE56" s="75"/>
      <c r="AKF56" s="75"/>
      <c r="AKG56" s="75"/>
      <c r="AKH56" s="75"/>
      <c r="AKI56" s="75"/>
      <c r="AKJ56" s="75"/>
      <c r="AKK56" s="75"/>
      <c r="AKL56" s="75"/>
      <c r="AKM56" s="75"/>
      <c r="AKN56" s="75"/>
      <c r="AKO56" s="75"/>
      <c r="AKP56" s="75"/>
      <c r="AKQ56" s="75"/>
      <c r="AKR56" s="75"/>
      <c r="AKS56" s="75"/>
      <c r="AKT56" s="75"/>
      <c r="AKU56" s="75"/>
      <c r="AKV56" s="75"/>
      <c r="AKW56" s="75"/>
      <c r="AKX56" s="75"/>
      <c r="AKY56" s="75"/>
      <c r="AKZ56" s="75"/>
      <c r="ALA56" s="75"/>
      <c r="ALB56" s="75"/>
      <c r="ALC56" s="75"/>
      <c r="ALD56" s="75"/>
      <c r="ALE56" s="75"/>
      <c r="ALF56" s="75"/>
      <c r="ALG56" s="75"/>
      <c r="ALH56" s="75"/>
      <c r="ALI56" s="75"/>
      <c r="ALJ56" s="75"/>
      <c r="ALK56" s="75"/>
      <c r="ALL56" s="75"/>
      <c r="ALM56" s="75"/>
      <c r="ALN56" s="75"/>
      <c r="ALO56" s="75"/>
      <c r="ALP56" s="75"/>
      <c r="ALQ56" s="75"/>
      <c r="ALR56" s="75"/>
      <c r="ALS56" s="75"/>
      <c r="ALT56" s="75"/>
      <c r="ALU56" s="75"/>
      <c r="ALV56" s="75"/>
      <c r="ALW56" s="75"/>
      <c r="ALX56" s="75"/>
      <c r="ALY56" s="75"/>
      <c r="ALZ56" s="75"/>
      <c r="AMA56" s="75"/>
      <c r="AMB56" s="75"/>
      <c r="AMC56" s="75"/>
      <c r="AMD56" s="75"/>
      <c r="AME56" s="75"/>
      <c r="AMF56" s="75"/>
      <c r="AMG56" s="75"/>
      <c r="AMH56" s="75"/>
      <c r="AMI56" s="75"/>
      <c r="AMJ56" s="75"/>
      <c r="AMK56" s="75"/>
      <c r="AML56" s="75"/>
      <c r="AMM56" s="75"/>
      <c r="AMN56" s="75"/>
      <c r="AMO56" s="75"/>
      <c r="AMP56" s="75"/>
      <c r="AMQ56" s="75"/>
      <c r="AMR56" s="75"/>
      <c r="AMS56" s="75"/>
      <c r="AMT56" s="75"/>
      <c r="AMU56" s="75"/>
      <c r="AMV56" s="75"/>
      <c r="AMW56" s="75"/>
      <c r="AMX56" s="75"/>
      <c r="AMY56" s="75"/>
      <c r="AMZ56" s="75"/>
      <c r="ANA56" s="75"/>
      <c r="ANB56" s="75"/>
      <c r="ANC56" s="75"/>
      <c r="AND56" s="75"/>
      <c r="ANE56" s="75"/>
      <c r="ANF56" s="75"/>
      <c r="ANG56" s="75"/>
      <c r="ANH56" s="75"/>
      <c r="ANI56" s="75"/>
      <c r="ANJ56" s="75"/>
      <c r="ANK56" s="75"/>
      <c r="ANL56" s="75"/>
      <c r="ANM56" s="75"/>
      <c r="ANN56" s="75"/>
      <c r="ANO56" s="75"/>
      <c r="ANP56" s="75"/>
      <c r="ANQ56" s="75"/>
      <c r="ANR56" s="75"/>
      <c r="ANS56" s="75"/>
      <c r="ANT56" s="75"/>
      <c r="ANU56" s="75"/>
      <c r="ANV56" s="75"/>
      <c r="ANW56" s="75"/>
      <c r="ANX56" s="75"/>
      <c r="ANY56" s="75"/>
      <c r="ANZ56" s="75"/>
      <c r="AOA56" s="75"/>
      <c r="AOB56" s="75"/>
      <c r="AOC56" s="75"/>
      <c r="AOD56" s="75"/>
      <c r="AOE56" s="75"/>
      <c r="AOF56" s="75"/>
      <c r="AOG56" s="75"/>
      <c r="AOH56" s="75"/>
      <c r="AOI56" s="75"/>
      <c r="AOJ56" s="75"/>
      <c r="AOK56" s="75"/>
      <c r="AOL56" s="75"/>
      <c r="AOM56" s="75"/>
      <c r="AON56" s="75"/>
      <c r="AOO56" s="75"/>
      <c r="AOP56" s="75"/>
      <c r="AOQ56" s="75"/>
      <c r="AOR56" s="75"/>
      <c r="AOS56" s="75"/>
      <c r="AOT56" s="75"/>
      <c r="AOU56" s="75"/>
      <c r="AOV56" s="75"/>
      <c r="AOW56" s="75"/>
      <c r="AOX56" s="75"/>
      <c r="AOY56" s="75"/>
      <c r="AOZ56" s="75"/>
      <c r="APA56" s="75"/>
      <c r="APB56" s="75"/>
      <c r="APC56" s="75"/>
      <c r="APD56" s="75"/>
      <c r="APE56" s="75"/>
      <c r="APF56" s="75"/>
      <c r="APG56" s="75"/>
      <c r="APH56" s="75"/>
      <c r="API56" s="75"/>
      <c r="APJ56" s="75"/>
      <c r="APK56" s="75"/>
      <c r="APL56" s="75"/>
      <c r="APM56" s="75"/>
      <c r="APN56" s="75"/>
      <c r="APO56" s="75"/>
      <c r="APP56" s="75"/>
      <c r="APQ56" s="75"/>
      <c r="APR56" s="75"/>
      <c r="APS56" s="75"/>
      <c r="APT56" s="75"/>
      <c r="APU56" s="75"/>
      <c r="APV56" s="75"/>
      <c r="APW56" s="75"/>
      <c r="APX56" s="75"/>
      <c r="APY56" s="75"/>
      <c r="APZ56" s="75"/>
      <c r="AQA56" s="75"/>
      <c r="AQB56" s="75"/>
      <c r="AQC56" s="75"/>
      <c r="AQD56" s="75"/>
      <c r="AQE56" s="75"/>
      <c r="AQF56" s="75"/>
      <c r="AQG56" s="75"/>
      <c r="AQH56" s="75"/>
      <c r="AQI56" s="75"/>
      <c r="AQJ56" s="75"/>
      <c r="AQK56" s="75"/>
      <c r="AQL56" s="75"/>
      <c r="AQM56" s="75"/>
      <c r="AQN56" s="75"/>
      <c r="AQO56" s="75"/>
      <c r="AQP56" s="75"/>
      <c r="AQQ56" s="75"/>
      <c r="AQR56" s="75"/>
      <c r="AQS56" s="75"/>
      <c r="AQT56" s="75"/>
      <c r="AQU56" s="75"/>
    </row>
    <row r="57" spans="864:1139">
      <c r="AGF57" s="75"/>
      <c r="AGG57" s="75"/>
      <c r="AGH57" s="75"/>
      <c r="AGI57" s="75"/>
      <c r="AGJ57" s="75"/>
      <c r="AGK57" s="75"/>
      <c r="AGL57" s="75"/>
      <c r="AGM57" s="75"/>
      <c r="AGN57" s="75"/>
      <c r="AGO57" s="75"/>
      <c r="AGP57" s="75"/>
      <c r="AGQ57" s="75"/>
      <c r="AGR57" s="75"/>
      <c r="AGS57" s="75"/>
      <c r="AGT57" s="75"/>
      <c r="AGU57" s="75"/>
      <c r="AGV57" s="75"/>
      <c r="AGW57" s="75"/>
      <c r="AGX57" s="75"/>
      <c r="AGY57" s="75"/>
      <c r="AGZ57" s="75"/>
      <c r="AHA57" s="75"/>
      <c r="AHB57" s="75"/>
      <c r="AHC57" s="75"/>
      <c r="AHD57" s="75"/>
      <c r="AHE57" s="75"/>
      <c r="AHF57" s="75"/>
      <c r="AHG57" s="75"/>
      <c r="AHH57" s="75"/>
      <c r="AHI57" s="75"/>
      <c r="AHJ57" s="75"/>
      <c r="AHK57" s="75"/>
      <c r="AHL57" s="75"/>
      <c r="AHM57" s="75"/>
      <c r="AHN57" s="75"/>
      <c r="AHO57" s="75"/>
      <c r="AHP57" s="75"/>
      <c r="AHQ57" s="75"/>
      <c r="AHR57" s="75"/>
      <c r="AHS57" s="75"/>
      <c r="AHT57" s="75"/>
      <c r="AHU57" s="75"/>
      <c r="AHV57" s="75"/>
      <c r="AHW57" s="75"/>
      <c r="AHX57" s="75"/>
      <c r="AHY57" s="75"/>
      <c r="AHZ57" s="75"/>
      <c r="AIA57" s="75"/>
      <c r="AIB57" s="75"/>
      <c r="AIC57" s="75"/>
      <c r="AID57" s="75"/>
      <c r="AIE57" s="75"/>
      <c r="AIF57" s="75"/>
      <c r="AIG57" s="75"/>
      <c r="AIH57" s="75"/>
      <c r="AII57" s="75"/>
      <c r="AIJ57" s="75"/>
      <c r="AIK57" s="75"/>
      <c r="AIL57" s="75"/>
      <c r="AIM57" s="75"/>
      <c r="AIN57" s="75"/>
      <c r="AIO57" s="75"/>
      <c r="AIP57" s="75"/>
      <c r="AIQ57" s="75"/>
      <c r="AIR57" s="75"/>
      <c r="AIS57" s="75"/>
      <c r="AIT57" s="75"/>
      <c r="AIU57" s="75"/>
      <c r="AIV57" s="75"/>
      <c r="AIW57" s="75"/>
      <c r="AIX57" s="75"/>
      <c r="AIY57" s="75"/>
      <c r="AIZ57" s="75"/>
      <c r="AJA57" s="75"/>
      <c r="AJB57" s="75"/>
      <c r="AJC57" s="75"/>
      <c r="AJD57" s="75"/>
      <c r="AJE57" s="75"/>
      <c r="AJF57" s="75"/>
      <c r="AJG57" s="75"/>
      <c r="AJH57" s="75"/>
      <c r="AJI57" s="75"/>
      <c r="AJJ57" s="75"/>
      <c r="AJK57" s="75"/>
      <c r="AJL57" s="75"/>
      <c r="AJM57" s="75"/>
      <c r="AJN57" s="75"/>
      <c r="AJO57" s="75"/>
      <c r="AJP57" s="75"/>
      <c r="AJQ57" s="75"/>
      <c r="AJR57" s="75"/>
      <c r="AJS57" s="75"/>
      <c r="AJT57" s="75"/>
      <c r="AJU57" s="75"/>
      <c r="AJV57" s="75"/>
      <c r="AJW57" s="75"/>
      <c r="AJX57" s="75"/>
      <c r="AJY57" s="75"/>
      <c r="AJZ57" s="75"/>
      <c r="AKA57" s="75"/>
      <c r="AKB57" s="75"/>
      <c r="AKC57" s="75"/>
      <c r="AKD57" s="75"/>
      <c r="AKE57" s="75"/>
      <c r="AKF57" s="75"/>
      <c r="AKG57" s="75"/>
      <c r="AKH57" s="75"/>
      <c r="AKI57" s="75"/>
      <c r="AKJ57" s="75"/>
      <c r="AKK57" s="75"/>
      <c r="AKL57" s="75"/>
      <c r="AKM57" s="75"/>
      <c r="AKN57" s="75"/>
      <c r="AKO57" s="75"/>
      <c r="AKP57" s="75"/>
      <c r="AKQ57" s="75"/>
      <c r="AKR57" s="75"/>
      <c r="AKS57" s="75"/>
      <c r="AKT57" s="75"/>
      <c r="AKU57" s="75"/>
      <c r="AKV57" s="75"/>
      <c r="AKW57" s="75"/>
      <c r="AKX57" s="75"/>
      <c r="AKY57" s="75"/>
      <c r="AKZ57" s="75"/>
      <c r="ALA57" s="75"/>
      <c r="ALB57" s="75"/>
      <c r="ALC57" s="75"/>
      <c r="ALD57" s="75"/>
      <c r="ALE57" s="75"/>
      <c r="ALF57" s="75"/>
      <c r="ALG57" s="75"/>
      <c r="ALH57" s="75"/>
      <c r="ALI57" s="75"/>
      <c r="ALJ57" s="75"/>
      <c r="ALK57" s="75"/>
      <c r="ALL57" s="75"/>
      <c r="ALM57" s="75"/>
      <c r="ALN57" s="75"/>
      <c r="ALO57" s="75"/>
      <c r="ALP57" s="75"/>
      <c r="ALQ57" s="75"/>
      <c r="ALR57" s="75"/>
      <c r="ALS57" s="75"/>
      <c r="ALT57" s="75"/>
      <c r="ALU57" s="75"/>
      <c r="ALV57" s="75"/>
      <c r="ALW57" s="75"/>
      <c r="ALX57" s="75"/>
      <c r="ALY57" s="75"/>
      <c r="ALZ57" s="75"/>
      <c r="AMA57" s="75"/>
      <c r="AMB57" s="75"/>
      <c r="AMC57" s="75"/>
      <c r="AMD57" s="75"/>
      <c r="AME57" s="75"/>
      <c r="AMF57" s="75"/>
      <c r="AMG57" s="75"/>
      <c r="AMH57" s="75"/>
      <c r="AMI57" s="75"/>
      <c r="AMJ57" s="75"/>
      <c r="AMK57" s="75"/>
      <c r="AML57" s="75"/>
      <c r="AMM57" s="75"/>
      <c r="AMN57" s="75"/>
      <c r="AMO57" s="75"/>
      <c r="AMP57" s="75"/>
      <c r="AMQ57" s="75"/>
      <c r="AMR57" s="75"/>
      <c r="AMS57" s="75"/>
      <c r="AMT57" s="75"/>
      <c r="AMU57" s="75"/>
      <c r="AMV57" s="75"/>
      <c r="AMW57" s="75"/>
      <c r="AMX57" s="75"/>
      <c r="AMY57" s="75"/>
      <c r="AMZ57" s="75"/>
      <c r="ANA57" s="75"/>
      <c r="ANB57" s="75"/>
      <c r="ANC57" s="75"/>
      <c r="AND57" s="75"/>
      <c r="ANE57" s="75"/>
      <c r="ANF57" s="75"/>
      <c r="ANG57" s="75"/>
      <c r="ANH57" s="75"/>
      <c r="ANI57" s="75"/>
      <c r="ANJ57" s="75"/>
      <c r="ANK57" s="75"/>
      <c r="ANL57" s="75"/>
      <c r="ANM57" s="75"/>
      <c r="ANN57" s="75"/>
      <c r="ANO57" s="75"/>
      <c r="ANP57" s="75"/>
      <c r="ANQ57" s="75"/>
      <c r="ANR57" s="75"/>
      <c r="ANS57" s="75"/>
      <c r="ANT57" s="75"/>
      <c r="ANU57" s="75"/>
      <c r="ANV57" s="75"/>
      <c r="ANW57" s="75"/>
      <c r="ANX57" s="75"/>
      <c r="ANY57" s="75"/>
      <c r="ANZ57" s="75"/>
      <c r="AOA57" s="75"/>
      <c r="AOB57" s="75"/>
      <c r="AOC57" s="75"/>
      <c r="AOD57" s="75"/>
      <c r="AOE57" s="75"/>
      <c r="AOF57" s="75"/>
      <c r="AOG57" s="75"/>
      <c r="AOH57" s="75"/>
      <c r="AOI57" s="75"/>
      <c r="AOJ57" s="75"/>
      <c r="AOK57" s="75"/>
      <c r="AOL57" s="75"/>
      <c r="AOM57" s="75"/>
      <c r="AON57" s="75"/>
      <c r="AOO57" s="75"/>
      <c r="AOP57" s="75"/>
      <c r="AOQ57" s="75"/>
      <c r="AOR57" s="75"/>
      <c r="AOS57" s="75"/>
      <c r="AOT57" s="75"/>
      <c r="AOU57" s="75"/>
      <c r="AOV57" s="75"/>
      <c r="AOW57" s="75"/>
      <c r="AOX57" s="75"/>
      <c r="AOY57" s="75"/>
      <c r="AOZ57" s="75"/>
      <c r="APA57" s="75"/>
      <c r="APB57" s="75"/>
      <c r="APC57" s="75"/>
      <c r="APD57" s="75"/>
      <c r="APE57" s="75"/>
      <c r="APF57" s="75"/>
      <c r="APG57" s="75"/>
      <c r="APH57" s="75"/>
      <c r="API57" s="75"/>
      <c r="APJ57" s="75"/>
      <c r="APK57" s="75"/>
      <c r="APL57" s="75"/>
      <c r="APM57" s="75"/>
      <c r="APN57" s="75"/>
      <c r="APO57" s="75"/>
      <c r="APP57" s="75"/>
      <c r="APQ57" s="75"/>
      <c r="APR57" s="75"/>
      <c r="APS57" s="75"/>
      <c r="APT57" s="75"/>
      <c r="APU57" s="75"/>
      <c r="APV57" s="75"/>
      <c r="APW57" s="75"/>
      <c r="APX57" s="75"/>
      <c r="APY57" s="75"/>
      <c r="APZ57" s="75"/>
      <c r="AQA57" s="75"/>
      <c r="AQB57" s="75"/>
      <c r="AQC57" s="75"/>
      <c r="AQD57" s="75"/>
      <c r="AQE57" s="75"/>
      <c r="AQF57" s="75"/>
      <c r="AQG57" s="75"/>
      <c r="AQH57" s="75"/>
      <c r="AQI57" s="75"/>
      <c r="AQJ57" s="75"/>
      <c r="AQK57" s="75"/>
      <c r="AQL57" s="75"/>
      <c r="AQM57" s="75"/>
      <c r="AQN57" s="75"/>
      <c r="AQO57" s="75"/>
      <c r="AQP57" s="75"/>
      <c r="AQQ57" s="75"/>
      <c r="AQR57" s="75"/>
      <c r="AQS57" s="75"/>
      <c r="AQT57" s="75"/>
      <c r="AQU57" s="75"/>
    </row>
    <row r="58" spans="864:1139">
      <c r="AGF58" s="75"/>
      <c r="AGG58" s="75"/>
      <c r="AGH58" s="75"/>
      <c r="AGI58" s="75"/>
      <c r="AGJ58" s="75"/>
      <c r="AGK58" s="75"/>
      <c r="AGL58" s="75"/>
      <c r="AGM58" s="75"/>
      <c r="AGN58" s="75"/>
      <c r="AGO58" s="75"/>
      <c r="AGP58" s="75"/>
      <c r="AGQ58" s="75"/>
      <c r="AGR58" s="75"/>
      <c r="AGS58" s="75"/>
      <c r="AGT58" s="75"/>
      <c r="AGU58" s="75"/>
      <c r="AGV58" s="75"/>
      <c r="AGW58" s="75"/>
      <c r="AGX58" s="75"/>
      <c r="AGY58" s="75"/>
      <c r="AGZ58" s="75"/>
      <c r="AHA58" s="75"/>
      <c r="AHB58" s="75"/>
      <c r="AHC58" s="75"/>
      <c r="AHD58" s="75"/>
      <c r="AHE58" s="75"/>
      <c r="AHF58" s="75"/>
      <c r="AHG58" s="75"/>
      <c r="AHH58" s="75"/>
      <c r="AHI58" s="75"/>
      <c r="AHJ58" s="75"/>
      <c r="AHK58" s="75"/>
      <c r="AHL58" s="75"/>
      <c r="AHM58" s="75"/>
      <c r="AHN58" s="75"/>
      <c r="AHO58" s="75"/>
      <c r="AHP58" s="75"/>
      <c r="AHQ58" s="75"/>
      <c r="AHR58" s="75"/>
      <c r="AHS58" s="75"/>
      <c r="AHT58" s="75"/>
      <c r="AHU58" s="75"/>
      <c r="AHV58" s="75"/>
      <c r="AHW58" s="75"/>
      <c r="AHX58" s="75"/>
      <c r="AHY58" s="75"/>
      <c r="AHZ58" s="75"/>
      <c r="AIA58" s="75"/>
      <c r="AIB58" s="75"/>
      <c r="AIC58" s="75"/>
      <c r="AID58" s="75"/>
      <c r="AIE58" s="75"/>
      <c r="AIF58" s="75"/>
      <c r="AIG58" s="75"/>
      <c r="AIH58" s="75"/>
      <c r="AII58" s="75"/>
      <c r="AIJ58" s="75"/>
      <c r="AIK58" s="75"/>
      <c r="AIL58" s="75"/>
      <c r="AIM58" s="75"/>
      <c r="AIN58" s="75"/>
      <c r="AIO58" s="75"/>
      <c r="AIP58" s="75"/>
      <c r="AIQ58" s="75"/>
      <c r="AIR58" s="75"/>
      <c r="AIS58" s="75"/>
      <c r="AIT58" s="75"/>
      <c r="AIU58" s="75"/>
      <c r="AIV58" s="75"/>
      <c r="AIW58" s="75"/>
      <c r="AIX58" s="75"/>
      <c r="AIY58" s="75"/>
      <c r="AIZ58" s="75"/>
      <c r="AJA58" s="75"/>
      <c r="AJB58" s="75"/>
      <c r="AJC58" s="75"/>
      <c r="AJD58" s="75"/>
      <c r="AJE58" s="75"/>
      <c r="AJF58" s="75"/>
      <c r="AJG58" s="75"/>
      <c r="AJH58" s="75"/>
      <c r="AJI58" s="75"/>
      <c r="AJJ58" s="75"/>
      <c r="AJK58" s="75"/>
      <c r="AJL58" s="75"/>
      <c r="AJM58" s="75"/>
      <c r="AJN58" s="75"/>
      <c r="AJO58" s="75"/>
      <c r="AJP58" s="75"/>
      <c r="AJQ58" s="75"/>
      <c r="AJR58" s="75"/>
      <c r="AJS58" s="75"/>
      <c r="AJT58" s="75"/>
      <c r="AJU58" s="75"/>
      <c r="AJV58" s="75"/>
      <c r="AJW58" s="75"/>
      <c r="AJX58" s="75"/>
      <c r="AJY58" s="75"/>
      <c r="AJZ58" s="75"/>
      <c r="AKA58" s="75"/>
      <c r="AKB58" s="75"/>
      <c r="AKC58" s="75"/>
      <c r="AKD58" s="75"/>
      <c r="AKE58" s="75"/>
      <c r="AKF58" s="75"/>
      <c r="AKG58" s="75"/>
      <c r="AKH58" s="75"/>
      <c r="AKI58" s="75"/>
      <c r="AKJ58" s="75"/>
      <c r="AKK58" s="75"/>
      <c r="AKL58" s="75"/>
      <c r="AKM58" s="75"/>
      <c r="AKN58" s="75"/>
      <c r="AKO58" s="75"/>
      <c r="AKP58" s="75"/>
      <c r="AKQ58" s="75"/>
      <c r="AKR58" s="75"/>
      <c r="AKS58" s="75"/>
      <c r="AKT58" s="75"/>
      <c r="AKU58" s="75"/>
      <c r="AKV58" s="75"/>
      <c r="AKW58" s="75"/>
      <c r="AKX58" s="75"/>
      <c r="AKY58" s="75"/>
      <c r="AKZ58" s="75"/>
      <c r="ALA58" s="75"/>
      <c r="ALB58" s="75"/>
      <c r="ALC58" s="75"/>
      <c r="ALD58" s="75"/>
      <c r="ALE58" s="75"/>
      <c r="ALF58" s="75"/>
      <c r="ALG58" s="75"/>
      <c r="ALH58" s="75"/>
      <c r="ALI58" s="75"/>
      <c r="ALJ58" s="75"/>
      <c r="ALK58" s="75"/>
      <c r="ALL58" s="75"/>
      <c r="ALM58" s="75"/>
      <c r="ALN58" s="75"/>
      <c r="ALO58" s="75"/>
      <c r="ALP58" s="75"/>
      <c r="ALQ58" s="75"/>
      <c r="ALR58" s="75"/>
      <c r="ALS58" s="75"/>
      <c r="ALT58" s="75"/>
      <c r="ALU58" s="75"/>
      <c r="ALV58" s="75"/>
      <c r="ALW58" s="75"/>
      <c r="ALX58" s="75"/>
      <c r="ALY58" s="75"/>
      <c r="ALZ58" s="75"/>
      <c r="AMA58" s="75"/>
      <c r="AMB58" s="75"/>
      <c r="AMC58" s="75"/>
      <c r="AMD58" s="75"/>
      <c r="AME58" s="75"/>
      <c r="AMF58" s="75"/>
      <c r="AMG58" s="75"/>
      <c r="AMH58" s="75"/>
      <c r="AMI58" s="75"/>
      <c r="AMJ58" s="75"/>
      <c r="AMK58" s="75"/>
      <c r="AML58" s="75"/>
      <c r="AMM58" s="75"/>
      <c r="AMN58" s="75"/>
      <c r="AMO58" s="75"/>
      <c r="AMP58" s="75"/>
      <c r="AMQ58" s="75"/>
      <c r="AMR58" s="75"/>
      <c r="AMS58" s="75"/>
      <c r="AMT58" s="75"/>
      <c r="AMU58" s="75"/>
      <c r="AMV58" s="75"/>
      <c r="AMW58" s="75"/>
      <c r="AMX58" s="75"/>
      <c r="AMY58" s="75"/>
      <c r="AMZ58" s="75"/>
      <c r="ANA58" s="75"/>
      <c r="ANB58" s="75"/>
      <c r="ANC58" s="75"/>
      <c r="AND58" s="75"/>
      <c r="ANE58" s="75"/>
      <c r="ANF58" s="75"/>
      <c r="ANG58" s="75"/>
      <c r="ANH58" s="75"/>
      <c r="ANI58" s="75"/>
      <c r="ANJ58" s="75"/>
      <c r="ANK58" s="75"/>
      <c r="ANL58" s="75"/>
      <c r="ANM58" s="75"/>
      <c r="ANN58" s="75"/>
      <c r="ANO58" s="75"/>
      <c r="ANP58" s="75"/>
      <c r="ANQ58" s="75"/>
      <c r="ANR58" s="75"/>
      <c r="ANS58" s="75"/>
      <c r="ANT58" s="75"/>
      <c r="ANU58" s="75"/>
      <c r="ANV58" s="75"/>
      <c r="ANW58" s="75"/>
      <c r="ANX58" s="75"/>
      <c r="ANY58" s="75"/>
      <c r="ANZ58" s="75"/>
      <c r="AOA58" s="75"/>
      <c r="AOB58" s="75"/>
      <c r="AOC58" s="75"/>
      <c r="AOD58" s="75"/>
      <c r="AOE58" s="75"/>
      <c r="AOF58" s="75"/>
      <c r="AOG58" s="75"/>
      <c r="AOH58" s="75"/>
      <c r="AOI58" s="75"/>
      <c r="AOJ58" s="75"/>
      <c r="AOK58" s="75"/>
      <c r="AOL58" s="75"/>
      <c r="AOM58" s="75"/>
      <c r="AON58" s="75"/>
      <c r="AOO58" s="75"/>
      <c r="AOP58" s="75"/>
      <c r="AOQ58" s="75"/>
      <c r="AOR58" s="75"/>
      <c r="AOS58" s="75"/>
      <c r="AOT58" s="75"/>
      <c r="AOU58" s="75"/>
      <c r="AOV58" s="75"/>
      <c r="AOW58" s="75"/>
      <c r="AOX58" s="75"/>
      <c r="AOY58" s="75"/>
      <c r="AOZ58" s="75"/>
      <c r="APA58" s="75"/>
      <c r="APB58" s="75"/>
      <c r="APC58" s="75"/>
      <c r="APD58" s="75"/>
      <c r="APE58" s="75"/>
      <c r="APF58" s="75"/>
      <c r="APG58" s="75"/>
      <c r="APH58" s="75"/>
      <c r="API58" s="75"/>
      <c r="APJ58" s="75"/>
      <c r="APK58" s="75"/>
      <c r="APL58" s="75"/>
      <c r="APM58" s="75"/>
      <c r="APN58" s="75"/>
      <c r="APO58" s="75"/>
      <c r="APP58" s="75"/>
      <c r="APQ58" s="75"/>
      <c r="APR58" s="75"/>
      <c r="APS58" s="75"/>
      <c r="APT58" s="75"/>
      <c r="APU58" s="75"/>
      <c r="APV58" s="75"/>
      <c r="APW58" s="75"/>
      <c r="APX58" s="75"/>
      <c r="APY58" s="75"/>
      <c r="APZ58" s="75"/>
      <c r="AQA58" s="75"/>
      <c r="AQB58" s="75"/>
      <c r="AQC58" s="75"/>
      <c r="AQD58" s="75"/>
      <c r="AQE58" s="75"/>
      <c r="AQF58" s="75"/>
      <c r="AQG58" s="75"/>
      <c r="AQH58" s="75"/>
      <c r="AQI58" s="75"/>
      <c r="AQJ58" s="75"/>
      <c r="AQK58" s="75"/>
      <c r="AQL58" s="75"/>
      <c r="AQM58" s="75"/>
      <c r="AQN58" s="75"/>
      <c r="AQO58" s="75"/>
      <c r="AQP58" s="75"/>
      <c r="AQQ58" s="75"/>
      <c r="AQR58" s="75"/>
      <c r="AQS58" s="75"/>
      <c r="AQT58" s="75"/>
      <c r="AQU58" s="75"/>
    </row>
    <row r="59" spans="864:1139">
      <c r="AGF59" s="75"/>
      <c r="AGG59" s="75"/>
      <c r="AGH59" s="75"/>
      <c r="AGI59" s="75"/>
      <c r="AGJ59" s="75"/>
      <c r="AGK59" s="75"/>
      <c r="AGL59" s="75"/>
      <c r="AGM59" s="75"/>
      <c r="AGN59" s="75"/>
      <c r="AGO59" s="75"/>
      <c r="AGP59" s="75"/>
      <c r="AGQ59" s="75"/>
      <c r="AGR59" s="75"/>
      <c r="AGS59" s="75"/>
      <c r="AGT59" s="75"/>
      <c r="AGU59" s="75"/>
      <c r="AGV59" s="75"/>
      <c r="AGW59" s="75"/>
      <c r="AGX59" s="75"/>
      <c r="AGY59" s="75"/>
      <c r="AGZ59" s="75"/>
      <c r="AHA59" s="75"/>
      <c r="AHB59" s="75"/>
      <c r="AHC59" s="75"/>
      <c r="AHD59" s="75"/>
      <c r="AHE59" s="75"/>
      <c r="AHF59" s="75"/>
      <c r="AHG59" s="75"/>
      <c r="AHH59" s="75"/>
      <c r="AHI59" s="75"/>
      <c r="AHJ59" s="75"/>
      <c r="AHK59" s="75"/>
      <c r="AHL59" s="75"/>
      <c r="AHM59" s="75"/>
      <c r="AHN59" s="75"/>
      <c r="AHO59" s="75"/>
      <c r="AHP59" s="75"/>
      <c r="AHQ59" s="75"/>
      <c r="AHR59" s="75"/>
      <c r="AHS59" s="75"/>
      <c r="AHT59" s="75"/>
      <c r="AHU59" s="75"/>
      <c r="AHV59" s="75"/>
      <c r="AHW59" s="75"/>
      <c r="AHX59" s="75"/>
      <c r="AHY59" s="75"/>
      <c r="AHZ59" s="75"/>
      <c r="AIA59" s="75"/>
      <c r="AIB59" s="75"/>
      <c r="AIC59" s="75"/>
      <c r="AID59" s="75"/>
      <c r="AIE59" s="75"/>
      <c r="AIF59" s="75"/>
      <c r="AIG59" s="75"/>
      <c r="AIH59" s="75"/>
      <c r="AII59" s="75"/>
      <c r="AIJ59" s="75"/>
      <c r="AIK59" s="75"/>
      <c r="AIL59" s="75"/>
      <c r="AIM59" s="75"/>
      <c r="AIN59" s="75"/>
      <c r="AIO59" s="75"/>
      <c r="AIP59" s="75"/>
      <c r="AIQ59" s="75"/>
      <c r="AIR59" s="75"/>
      <c r="AIS59" s="75"/>
      <c r="AIT59" s="75"/>
      <c r="AIU59" s="75"/>
      <c r="AIV59" s="75"/>
      <c r="AIW59" s="75"/>
      <c r="AIX59" s="75"/>
      <c r="AIY59" s="75"/>
      <c r="AIZ59" s="75"/>
      <c r="AJA59" s="75"/>
      <c r="AJB59" s="75"/>
      <c r="AJC59" s="75"/>
      <c r="AJD59" s="75"/>
      <c r="AJE59" s="75"/>
      <c r="AJF59" s="75"/>
      <c r="AJG59" s="75"/>
      <c r="AJH59" s="75"/>
      <c r="AJI59" s="75"/>
      <c r="AJJ59" s="75"/>
      <c r="AJK59" s="75"/>
      <c r="AJL59" s="75"/>
      <c r="AJM59" s="75"/>
      <c r="AJN59" s="75"/>
      <c r="AJO59" s="75"/>
      <c r="AJP59" s="75"/>
      <c r="AJQ59" s="75"/>
      <c r="AJR59" s="75"/>
      <c r="AJS59" s="75"/>
      <c r="AJT59" s="75"/>
      <c r="AJU59" s="75"/>
      <c r="AJV59" s="75"/>
      <c r="AJW59" s="75"/>
      <c r="AJX59" s="75"/>
      <c r="AJY59" s="75"/>
      <c r="AJZ59" s="75"/>
      <c r="AKA59" s="75"/>
      <c r="AKB59" s="75"/>
      <c r="AKC59" s="75"/>
      <c r="AKD59" s="75"/>
      <c r="AKE59" s="75"/>
      <c r="AKF59" s="75"/>
      <c r="AKG59" s="75"/>
      <c r="AKH59" s="75"/>
      <c r="AKI59" s="75"/>
      <c r="AKJ59" s="75"/>
      <c r="AKK59" s="75"/>
      <c r="AKL59" s="75"/>
      <c r="AKM59" s="75"/>
      <c r="AKN59" s="75"/>
      <c r="AKO59" s="75"/>
      <c r="AKP59" s="75"/>
      <c r="AKQ59" s="75"/>
      <c r="AKR59" s="75"/>
      <c r="AKS59" s="75"/>
      <c r="AKT59" s="75"/>
      <c r="AKU59" s="75"/>
      <c r="AKV59" s="75"/>
      <c r="AKW59" s="75"/>
      <c r="AKX59" s="75"/>
      <c r="AKY59" s="75"/>
      <c r="AKZ59" s="75"/>
      <c r="ALA59" s="75"/>
      <c r="ALB59" s="75"/>
      <c r="ALC59" s="75"/>
      <c r="ALD59" s="75"/>
      <c r="ALE59" s="75"/>
      <c r="ALF59" s="75"/>
      <c r="ALG59" s="75"/>
      <c r="ALH59" s="75"/>
      <c r="ALI59" s="75"/>
      <c r="ALJ59" s="75"/>
      <c r="ALK59" s="75"/>
      <c r="ALL59" s="75"/>
      <c r="ALM59" s="75"/>
      <c r="ALN59" s="75"/>
      <c r="ALO59" s="75"/>
      <c r="ALP59" s="75"/>
      <c r="ALQ59" s="75"/>
      <c r="ALR59" s="75"/>
      <c r="ALS59" s="75"/>
      <c r="ALT59" s="75"/>
      <c r="ALU59" s="75"/>
      <c r="ALV59" s="75"/>
      <c r="ALW59" s="75"/>
      <c r="ALX59" s="75"/>
      <c r="ALY59" s="75"/>
      <c r="ALZ59" s="75"/>
      <c r="AMA59" s="75"/>
      <c r="AMB59" s="75"/>
      <c r="AMC59" s="75"/>
      <c r="AMD59" s="75"/>
      <c r="AME59" s="75"/>
      <c r="AMF59" s="75"/>
      <c r="AMG59" s="75"/>
      <c r="AMH59" s="75"/>
      <c r="AMI59" s="75"/>
      <c r="AMJ59" s="75"/>
      <c r="AMK59" s="75"/>
      <c r="AML59" s="75"/>
      <c r="AMM59" s="75"/>
      <c r="AMN59" s="75"/>
      <c r="AMO59" s="75"/>
      <c r="AMP59" s="75"/>
      <c r="AMQ59" s="75"/>
      <c r="AMR59" s="75"/>
      <c r="AMS59" s="75"/>
      <c r="AMT59" s="75"/>
      <c r="AMU59" s="75"/>
      <c r="AMV59" s="75"/>
      <c r="AMW59" s="75"/>
      <c r="AMX59" s="75"/>
      <c r="AMY59" s="75"/>
      <c r="AMZ59" s="75"/>
      <c r="ANA59" s="75"/>
      <c r="ANB59" s="75"/>
      <c r="ANC59" s="75"/>
      <c r="AND59" s="75"/>
      <c r="ANE59" s="75"/>
      <c r="ANF59" s="75"/>
      <c r="ANG59" s="75"/>
      <c r="ANH59" s="75"/>
      <c r="ANI59" s="75"/>
      <c r="ANJ59" s="75"/>
      <c r="ANK59" s="75"/>
      <c r="ANL59" s="75"/>
      <c r="ANM59" s="75"/>
      <c r="ANN59" s="75"/>
      <c r="ANO59" s="75"/>
      <c r="ANP59" s="75"/>
      <c r="ANQ59" s="75"/>
      <c r="ANR59" s="75"/>
      <c r="ANS59" s="75"/>
      <c r="ANT59" s="75"/>
      <c r="ANU59" s="75"/>
      <c r="ANV59" s="75"/>
      <c r="ANW59" s="75"/>
      <c r="ANX59" s="75"/>
      <c r="ANY59" s="75"/>
      <c r="ANZ59" s="75"/>
      <c r="AOA59" s="75"/>
      <c r="AOB59" s="75"/>
      <c r="AOC59" s="75"/>
      <c r="AOD59" s="75"/>
      <c r="AOE59" s="75"/>
      <c r="AOF59" s="75"/>
      <c r="AOG59" s="75"/>
      <c r="AOH59" s="75"/>
      <c r="AOI59" s="75"/>
      <c r="AOJ59" s="75"/>
      <c r="AOK59" s="75"/>
      <c r="AOL59" s="75"/>
      <c r="AOM59" s="75"/>
      <c r="AON59" s="75"/>
      <c r="AOO59" s="75"/>
      <c r="AOP59" s="75"/>
      <c r="AOQ59" s="75"/>
      <c r="AOR59" s="75"/>
      <c r="AOS59" s="75"/>
      <c r="AOT59" s="75"/>
      <c r="AOU59" s="75"/>
      <c r="AOV59" s="75"/>
      <c r="AOW59" s="75"/>
      <c r="AOX59" s="75"/>
      <c r="AOY59" s="75"/>
      <c r="AOZ59" s="75"/>
      <c r="APA59" s="75"/>
      <c r="APB59" s="75"/>
      <c r="APC59" s="75"/>
      <c r="APD59" s="75"/>
      <c r="APE59" s="75"/>
      <c r="APF59" s="75"/>
      <c r="APG59" s="75"/>
      <c r="APH59" s="75"/>
      <c r="API59" s="75"/>
      <c r="APJ59" s="75"/>
      <c r="APK59" s="75"/>
      <c r="APL59" s="75"/>
      <c r="APM59" s="75"/>
      <c r="APN59" s="75"/>
      <c r="APO59" s="75"/>
      <c r="APP59" s="75"/>
      <c r="APQ59" s="75"/>
      <c r="APR59" s="75"/>
      <c r="APS59" s="75"/>
      <c r="APT59" s="75"/>
      <c r="APU59" s="75"/>
      <c r="APV59" s="75"/>
      <c r="APW59" s="75"/>
      <c r="APX59" s="75"/>
      <c r="APY59" s="75"/>
      <c r="APZ59" s="75"/>
      <c r="AQA59" s="75"/>
      <c r="AQB59" s="75"/>
      <c r="AQC59" s="75"/>
      <c r="AQD59" s="75"/>
      <c r="AQE59" s="75"/>
      <c r="AQF59" s="75"/>
      <c r="AQG59" s="75"/>
      <c r="AQH59" s="75"/>
      <c r="AQI59" s="75"/>
      <c r="AQJ59" s="75"/>
      <c r="AQK59" s="75"/>
      <c r="AQL59" s="75"/>
      <c r="AQM59" s="75"/>
      <c r="AQN59" s="75"/>
      <c r="AQO59" s="75"/>
      <c r="AQP59" s="75"/>
      <c r="AQQ59" s="75"/>
      <c r="AQR59" s="75"/>
      <c r="AQS59" s="75"/>
      <c r="AQT59" s="75"/>
      <c r="AQU59" s="75"/>
    </row>
    <row r="60" spans="864:1139">
      <c r="AGF60" s="75"/>
      <c r="AGG60" s="75"/>
      <c r="AGH60" s="75"/>
      <c r="AGI60" s="75"/>
      <c r="AGJ60" s="75"/>
      <c r="AGK60" s="75"/>
      <c r="AGL60" s="75"/>
      <c r="AGM60" s="75"/>
      <c r="AGN60" s="75"/>
      <c r="AGO60" s="75"/>
      <c r="AGP60" s="75"/>
      <c r="AGQ60" s="75"/>
      <c r="AGR60" s="75"/>
      <c r="AGS60" s="75"/>
      <c r="AGT60" s="75"/>
      <c r="AGU60" s="75"/>
      <c r="AGV60" s="75"/>
      <c r="AGW60" s="75"/>
      <c r="AGX60" s="75"/>
      <c r="AGY60" s="75"/>
      <c r="AGZ60" s="75"/>
      <c r="AHA60" s="75"/>
      <c r="AHB60" s="75"/>
      <c r="AHC60" s="75"/>
      <c r="AHD60" s="75"/>
      <c r="AHE60" s="75"/>
      <c r="AHF60" s="75"/>
      <c r="AHG60" s="75"/>
      <c r="AHH60" s="75"/>
      <c r="AHI60" s="75"/>
      <c r="AHJ60" s="75"/>
      <c r="AHK60" s="75"/>
      <c r="AHL60" s="75"/>
      <c r="AHM60" s="75"/>
      <c r="AHN60" s="75"/>
      <c r="AHO60" s="75"/>
      <c r="AHP60" s="75"/>
      <c r="AHQ60" s="75"/>
      <c r="AHR60" s="75"/>
      <c r="AHS60" s="75"/>
      <c r="AHT60" s="75"/>
      <c r="AHU60" s="75"/>
      <c r="AHV60" s="75"/>
      <c r="AHW60" s="75"/>
      <c r="AHX60" s="75"/>
      <c r="AHY60" s="75"/>
      <c r="AHZ60" s="75"/>
      <c r="AIA60" s="75"/>
      <c r="AIB60" s="75"/>
      <c r="AIC60" s="75"/>
      <c r="AID60" s="75"/>
      <c r="AIE60" s="75"/>
      <c r="AIF60" s="75"/>
      <c r="AIG60" s="75"/>
      <c r="AIH60" s="75"/>
      <c r="AII60" s="75"/>
      <c r="AIJ60" s="75"/>
      <c r="AIK60" s="75"/>
      <c r="AIL60" s="75"/>
      <c r="AIM60" s="75"/>
      <c r="AIN60" s="75"/>
      <c r="AIO60" s="75"/>
      <c r="AIP60" s="75"/>
      <c r="AIQ60" s="75"/>
      <c r="AIR60" s="75"/>
      <c r="AIS60" s="75"/>
      <c r="AIT60" s="75"/>
      <c r="AIU60" s="75"/>
      <c r="AIV60" s="75"/>
      <c r="AIW60" s="75"/>
      <c r="AIX60" s="75"/>
      <c r="AIY60" s="75"/>
      <c r="AIZ60" s="75"/>
      <c r="AJA60" s="75"/>
      <c r="AJB60" s="75"/>
      <c r="AJC60" s="75"/>
      <c r="AJD60" s="75"/>
      <c r="AJE60" s="75"/>
      <c r="AJF60" s="75"/>
      <c r="AJG60" s="75"/>
      <c r="AJH60" s="75"/>
      <c r="AJI60" s="75"/>
      <c r="AJJ60" s="75"/>
      <c r="AJK60" s="75"/>
      <c r="AJL60" s="75"/>
      <c r="AJM60" s="75"/>
      <c r="AJN60" s="75"/>
      <c r="AJO60" s="75"/>
      <c r="AJP60" s="75"/>
      <c r="AJQ60" s="75"/>
      <c r="AJR60" s="75"/>
      <c r="AJS60" s="75"/>
      <c r="AJT60" s="75"/>
      <c r="AJU60" s="75"/>
      <c r="AJV60" s="75"/>
      <c r="AJW60" s="75"/>
      <c r="AJX60" s="75"/>
      <c r="AJY60" s="75"/>
      <c r="AJZ60" s="75"/>
      <c r="AKA60" s="75"/>
      <c r="AKB60" s="75"/>
      <c r="AKC60" s="75"/>
      <c r="AKD60" s="75"/>
      <c r="AKE60" s="75"/>
      <c r="AKF60" s="75"/>
      <c r="AKG60" s="75"/>
      <c r="AKH60" s="75"/>
      <c r="AKI60" s="75"/>
      <c r="AKJ60" s="75"/>
      <c r="AKK60" s="75"/>
      <c r="AKL60" s="75"/>
      <c r="AKM60" s="75"/>
      <c r="AKN60" s="75"/>
      <c r="AKO60" s="75"/>
      <c r="AKP60" s="75"/>
      <c r="AKQ60" s="75"/>
      <c r="AKR60" s="75"/>
      <c r="AKS60" s="75"/>
      <c r="AKT60" s="75"/>
      <c r="AKU60" s="75"/>
      <c r="AKV60" s="75"/>
      <c r="AKW60" s="75"/>
      <c r="AKX60" s="75"/>
      <c r="AKY60" s="75"/>
      <c r="AKZ60" s="75"/>
      <c r="ALA60" s="75"/>
      <c r="ALB60" s="75"/>
      <c r="ALC60" s="75"/>
      <c r="ALD60" s="75"/>
      <c r="ALE60" s="75"/>
      <c r="ALF60" s="75"/>
      <c r="ALG60" s="75"/>
      <c r="ALH60" s="75"/>
      <c r="ALI60" s="75"/>
      <c r="ALJ60" s="75"/>
      <c r="ALK60" s="75"/>
      <c r="ALL60" s="75"/>
      <c r="ALM60" s="75"/>
      <c r="ALN60" s="75"/>
      <c r="ALO60" s="75"/>
      <c r="ALP60" s="75"/>
      <c r="ALQ60" s="75"/>
      <c r="ALR60" s="75"/>
      <c r="ALS60" s="75"/>
      <c r="ALT60" s="75"/>
      <c r="ALU60" s="75"/>
      <c r="ALV60" s="75"/>
      <c r="ALW60" s="75"/>
      <c r="ALX60" s="75"/>
      <c r="ALY60" s="75"/>
      <c r="ALZ60" s="75"/>
      <c r="AMA60" s="75"/>
      <c r="AMB60" s="75"/>
      <c r="AMC60" s="75"/>
      <c r="AMD60" s="75"/>
      <c r="AME60" s="75"/>
      <c r="AMF60" s="75"/>
      <c r="AMG60" s="75"/>
      <c r="AMH60" s="75"/>
      <c r="AMI60" s="75"/>
      <c r="AMJ60" s="75"/>
      <c r="AMK60" s="75"/>
      <c r="AML60" s="75"/>
      <c r="AMM60" s="75"/>
      <c r="AMN60" s="75"/>
      <c r="AMO60" s="75"/>
      <c r="AMP60" s="75"/>
      <c r="AMQ60" s="75"/>
      <c r="AMR60" s="75"/>
      <c r="AMS60" s="75"/>
      <c r="AMT60" s="75"/>
      <c r="AMU60" s="75"/>
      <c r="AMV60" s="75"/>
      <c r="AMW60" s="75"/>
      <c r="AMX60" s="75"/>
      <c r="AMY60" s="75"/>
      <c r="AMZ60" s="75"/>
      <c r="ANA60" s="75"/>
      <c r="ANB60" s="75"/>
      <c r="ANC60" s="75"/>
      <c r="AND60" s="75"/>
      <c r="ANE60" s="75"/>
      <c r="ANF60" s="75"/>
      <c r="ANG60" s="75"/>
      <c r="ANH60" s="75"/>
      <c r="ANI60" s="75"/>
      <c r="ANJ60" s="75"/>
      <c r="ANK60" s="75"/>
      <c r="ANL60" s="75"/>
      <c r="ANM60" s="75"/>
      <c r="ANN60" s="75"/>
      <c r="ANO60" s="75"/>
      <c r="ANP60" s="75"/>
      <c r="ANQ60" s="75"/>
      <c r="ANR60" s="75"/>
      <c r="ANS60" s="75"/>
      <c r="ANT60" s="75"/>
      <c r="ANU60" s="75"/>
      <c r="ANV60" s="75"/>
      <c r="ANW60" s="75"/>
      <c r="ANX60" s="75"/>
      <c r="ANY60" s="75"/>
      <c r="ANZ60" s="75"/>
      <c r="AOA60" s="75"/>
      <c r="AOB60" s="75"/>
      <c r="AOC60" s="75"/>
      <c r="AOD60" s="75"/>
      <c r="AOE60" s="75"/>
      <c r="AOF60" s="75"/>
      <c r="AOG60" s="75"/>
      <c r="AOH60" s="75"/>
      <c r="AOI60" s="75"/>
      <c r="AOJ60" s="75"/>
      <c r="AOK60" s="75"/>
      <c r="AOL60" s="75"/>
      <c r="AOM60" s="75"/>
      <c r="AON60" s="75"/>
      <c r="AOO60" s="75"/>
      <c r="AOP60" s="75"/>
      <c r="AOQ60" s="75"/>
      <c r="AOR60" s="75"/>
      <c r="AOS60" s="75"/>
      <c r="AOT60" s="75"/>
      <c r="AOU60" s="75"/>
      <c r="AOV60" s="75"/>
      <c r="AOW60" s="75"/>
      <c r="AOX60" s="75"/>
      <c r="AOY60" s="75"/>
      <c r="AOZ60" s="75"/>
      <c r="APA60" s="75"/>
      <c r="APB60" s="75"/>
      <c r="APC60" s="75"/>
      <c r="APD60" s="75"/>
      <c r="APE60" s="75"/>
      <c r="APF60" s="75"/>
      <c r="APG60" s="75"/>
      <c r="APH60" s="75"/>
      <c r="API60" s="75"/>
      <c r="APJ60" s="75"/>
      <c r="APK60" s="75"/>
      <c r="APL60" s="75"/>
      <c r="APM60" s="75"/>
      <c r="APN60" s="75"/>
      <c r="APO60" s="75"/>
      <c r="APP60" s="75"/>
      <c r="APQ60" s="75"/>
      <c r="APR60" s="75"/>
      <c r="APS60" s="75"/>
      <c r="APT60" s="75"/>
      <c r="APU60" s="75"/>
      <c r="APV60" s="75"/>
      <c r="APW60" s="75"/>
      <c r="APX60" s="75"/>
      <c r="APY60" s="75"/>
      <c r="APZ60" s="75"/>
      <c r="AQA60" s="75"/>
      <c r="AQB60" s="75"/>
      <c r="AQC60" s="75"/>
      <c r="AQD60" s="75"/>
      <c r="AQE60" s="75"/>
      <c r="AQF60" s="75"/>
      <c r="AQG60" s="75"/>
      <c r="AQH60" s="75"/>
      <c r="AQI60" s="75"/>
      <c r="AQJ60" s="75"/>
      <c r="AQK60" s="75"/>
      <c r="AQL60" s="75"/>
      <c r="AQM60" s="75"/>
      <c r="AQN60" s="75"/>
      <c r="AQO60" s="75"/>
      <c r="AQP60" s="75"/>
      <c r="AQQ60" s="75"/>
      <c r="AQR60" s="75"/>
      <c r="AQS60" s="75"/>
      <c r="AQT60" s="75"/>
      <c r="AQU60" s="75"/>
    </row>
  </sheetData>
  <sheetProtection algorithmName="SHA-512" hashValue="CHG+FgZ6DywC6bXuXFr3g2ZyElQog95bolIMdFtpr4eOdvALBGmpxSLjbUBBN41H7EjCq33r8VH7tKJh0c4HvQ==" saltValue="koY0/vQ8hOtFj5gdHDNOlA==" spinCount="100000" sheet="1" objects="1" scenarios="1" selectLockedCells="1"/>
  <mergeCells count="56">
    <mergeCell ref="BV10:BW10"/>
    <mergeCell ref="BX10:BY10"/>
    <mergeCell ref="BU1:CA4"/>
    <mergeCell ref="BV8:BW8"/>
    <mergeCell ref="BX8:BZ8"/>
    <mergeCell ref="BV9:BW9"/>
    <mergeCell ref="BX9:BZ9"/>
    <mergeCell ref="BB10:BC10"/>
    <mergeCell ref="BD10:BE10"/>
    <mergeCell ref="BK1:BQ4"/>
    <mergeCell ref="BL8:BM8"/>
    <mergeCell ref="BN8:BP8"/>
    <mergeCell ref="BL9:BM9"/>
    <mergeCell ref="BN9:BP9"/>
    <mergeCell ref="BL10:BM10"/>
    <mergeCell ref="BN10:BO10"/>
    <mergeCell ref="BA1:BG4"/>
    <mergeCell ref="BB8:BC8"/>
    <mergeCell ref="BD8:BF8"/>
    <mergeCell ref="BB9:BC9"/>
    <mergeCell ref="BD9:BF9"/>
    <mergeCell ref="AH10:AI10"/>
    <mergeCell ref="AJ10:AK10"/>
    <mergeCell ref="AQ1:AW4"/>
    <mergeCell ref="AR8:AS8"/>
    <mergeCell ref="AT8:AV8"/>
    <mergeCell ref="AR9:AS9"/>
    <mergeCell ref="AT9:AV9"/>
    <mergeCell ref="AR10:AS10"/>
    <mergeCell ref="AT10:AU10"/>
    <mergeCell ref="AG1:AM4"/>
    <mergeCell ref="AH8:AI8"/>
    <mergeCell ref="AJ8:AL8"/>
    <mergeCell ref="AH9:AI9"/>
    <mergeCell ref="AJ9:AL9"/>
    <mergeCell ref="P10:Q10"/>
    <mergeCell ref="W1:AC4"/>
    <mergeCell ref="X8:Y8"/>
    <mergeCell ref="Z8:AB8"/>
    <mergeCell ref="X9:Y9"/>
    <mergeCell ref="Z9:AB9"/>
    <mergeCell ref="X10:Y10"/>
    <mergeCell ref="Z10:AA10"/>
    <mergeCell ref="N10:O10"/>
    <mergeCell ref="F8:H8"/>
    <mergeCell ref="D8:E8"/>
    <mergeCell ref="D9:E9"/>
    <mergeCell ref="D10:E10"/>
    <mergeCell ref="F9:H9"/>
    <mergeCell ref="F10:G10"/>
    <mergeCell ref="C1:I4"/>
    <mergeCell ref="M1:S4"/>
    <mergeCell ref="N8:O8"/>
    <mergeCell ref="P8:R8"/>
    <mergeCell ref="N9:O9"/>
    <mergeCell ref="P9:R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D9D105C9-8C5E-43C5-8AEB-68098B827DF9}">
            <xm:f>B14=VLOOKUP(B14,CONFIGURAÇÃO!$B$18:$B$19,1,0)</xm:f>
            <x14:dxf>
              <font>
                <color rgb="FFFF0000"/>
              </font>
            </x14:dxf>
          </x14:cfRule>
          <xm:sqref>B14:B43</xm:sqref>
        </x14:conditionalFormatting>
        <x14:conditionalFormatting xmlns:xm="http://schemas.microsoft.com/office/excel/2006/main">
          <x14:cfRule type="expression" priority="6" id="{04F2D0FD-F341-4926-890A-3BBDB1ED7AA5}">
            <xm:f>L14=VLOOKUP(L14,CONFIGURAÇÃO!$B$18:$B$19,1,0)</xm:f>
            <x14:dxf>
              <font>
                <color rgb="FFFF0000"/>
              </font>
            </x14:dxf>
          </x14:cfRule>
          <xm:sqref>L14:L43</xm:sqref>
        </x14:conditionalFormatting>
        <x14:conditionalFormatting xmlns:xm="http://schemas.microsoft.com/office/excel/2006/main">
          <x14:cfRule type="expression" priority="5" id="{883374AC-8605-44D8-9507-D92878B4A475}">
            <xm:f>V14=VLOOKUP(V14,CONFIGURAÇÃO!$B$18:$B$19,1,0)</xm:f>
            <x14:dxf>
              <font>
                <color rgb="FFFF0000"/>
              </font>
            </x14:dxf>
          </x14:cfRule>
          <xm:sqref>V14:V43</xm:sqref>
        </x14:conditionalFormatting>
        <x14:conditionalFormatting xmlns:xm="http://schemas.microsoft.com/office/excel/2006/main">
          <x14:cfRule type="expression" priority="4" id="{AAC0E080-BC5B-4934-AE47-93892505B2B2}">
            <xm:f>AF14=VLOOKUP(AF14,CONFIGURAÇÃO!$B$18:$B$19,1,0)</xm:f>
            <x14:dxf>
              <font>
                <color rgb="FFFF0000"/>
              </font>
            </x14:dxf>
          </x14:cfRule>
          <xm:sqref>AF14:AF43</xm:sqref>
        </x14:conditionalFormatting>
        <x14:conditionalFormatting xmlns:xm="http://schemas.microsoft.com/office/excel/2006/main">
          <x14:cfRule type="expression" priority="3" id="{7AC4D350-0136-4545-B0AE-A8EF3FDF2B33}">
            <xm:f>AP14=VLOOKUP(AP14,CONFIGURAÇÃO!$B$18:$B$19,1,0)</xm:f>
            <x14:dxf>
              <font>
                <color rgb="FFFF0000"/>
              </font>
            </x14:dxf>
          </x14:cfRule>
          <xm:sqref>AP14:AP43</xm:sqref>
        </x14:conditionalFormatting>
        <x14:conditionalFormatting xmlns:xm="http://schemas.microsoft.com/office/excel/2006/main">
          <x14:cfRule type="expression" priority="2" id="{9DAC4B58-1FA3-4B35-AACA-42515E25D463}">
            <xm:f>AZ14=VLOOKUP(AZ14,CONFIGURAÇÃO!$B$18:$B$19,1,0)</xm:f>
            <x14:dxf>
              <font>
                <color rgb="FFFF0000"/>
              </font>
            </x14:dxf>
          </x14:cfRule>
          <xm:sqref>AZ14:AZ43</xm:sqref>
        </x14:conditionalFormatting>
        <x14:conditionalFormatting xmlns:xm="http://schemas.microsoft.com/office/excel/2006/main">
          <x14:cfRule type="expression" priority="1" id="{85DE359A-99AB-435E-8AE8-3E35B0BB9316}">
            <xm:f>BJ14=VLOOKUP(BJ14,CONFIGURAÇÃO!$B$18:$B$19,1,0)</xm:f>
            <x14:dxf>
              <font>
                <color rgb="FFFF0000"/>
              </font>
            </x14:dxf>
          </x14:cfRule>
          <xm:sqref>BJ14:BJ43</xm:sqref>
        </x14:conditionalFormatting>
        <x14:conditionalFormatting xmlns:xm="http://schemas.microsoft.com/office/excel/2006/main">
          <x14:cfRule type="expression" priority="7" id="{4087BF14-C287-4122-94AF-074CB67E7528}">
            <xm:f>BT14=VLOOKUP(BT14,CONFIGURAÇÃO!$B$18:$B$19,1,0)</xm:f>
            <x14:dxf>
              <font>
                <color rgb="FFFF0000"/>
              </font>
            </x14:dxf>
          </x14:cfRule>
          <xm:sqref>BT14:BT43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6"/>
  <sheetViews>
    <sheetView showGridLines="0" zoomScaleNormal="100" workbookViewId="0">
      <selection sqref="A1:XFD4"/>
    </sheetView>
  </sheetViews>
  <sheetFormatPr defaultRowHeight="15"/>
  <cols>
    <col min="1" max="1" width="13" style="82" customWidth="1"/>
    <col min="2" max="2" width="15.140625" style="82" customWidth="1"/>
    <col min="3" max="3" width="20.5703125" style="82" bestFit="1" customWidth="1"/>
    <col min="4" max="4" width="19.7109375" style="82" customWidth="1"/>
    <col min="5" max="5" width="14.140625" style="82" customWidth="1"/>
    <col min="6" max="6" width="9.140625" style="82"/>
    <col min="7" max="7" width="9.140625" style="82" customWidth="1"/>
    <col min="8" max="8" width="13.28515625" style="82" customWidth="1"/>
    <col min="9" max="9" width="9.85546875" style="82" bestFit="1" customWidth="1"/>
    <col min="10" max="10" width="12.85546875" style="82" bestFit="1" customWidth="1"/>
    <col min="11" max="11" width="9.140625" style="82"/>
    <col min="12" max="12" width="18.140625" style="82" customWidth="1"/>
    <col min="13" max="13" width="14.28515625" style="82" bestFit="1" customWidth="1"/>
    <col min="14" max="14" width="16.42578125" style="82" customWidth="1"/>
    <col min="15" max="15" width="9.140625" style="82"/>
    <col min="16" max="16" width="32.140625" style="82" customWidth="1"/>
    <col min="17" max="17" width="9.140625" style="82"/>
    <col min="18" max="18" width="13.140625" style="82" customWidth="1"/>
    <col min="19" max="16384" width="9.140625" style="82"/>
  </cols>
  <sheetData>
    <row r="1" spans="1:19" s="85" customFormat="1" ht="15" customHeight="1">
      <c r="A1" s="83" t="s">
        <v>44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s="85" customFormat="1" ht="1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s="85" customFormat="1" ht="15" customHeight="1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s="85" customFormat="1" ht="15" customHeight="1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1:19" s="87" customFormat="1" ht="1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9" s="87" customFormat="1" ht="15" customHeight="1" thickBot="1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1:19" ht="15.75" thickBot="1">
      <c r="G7" s="88" t="s">
        <v>45</v>
      </c>
      <c r="H7" s="89"/>
      <c r="I7" s="89"/>
      <c r="J7" s="90"/>
      <c r="N7" s="91"/>
      <c r="O7" s="91"/>
      <c r="P7" s="91"/>
      <c r="Q7" s="91"/>
    </row>
    <row r="8" spans="1:19" ht="28.5" customHeight="1">
      <c r="B8" s="92" t="s">
        <v>46</v>
      </c>
      <c r="C8" s="92" t="s">
        <v>47</v>
      </c>
      <c r="D8" s="92" t="s">
        <v>48</v>
      </c>
      <c r="E8" s="92" t="s">
        <v>49</v>
      </c>
      <c r="F8" s="93"/>
      <c r="G8" s="94" t="s">
        <v>50</v>
      </c>
      <c r="H8" s="94"/>
      <c r="I8" s="95" t="s">
        <v>51</v>
      </c>
      <c r="J8" s="95" t="s">
        <v>52</v>
      </c>
      <c r="L8" s="92" t="s">
        <v>23</v>
      </c>
      <c r="N8" s="91"/>
      <c r="O8" s="91"/>
      <c r="P8" s="91"/>
      <c r="Q8" s="91"/>
    </row>
    <row r="9" spans="1:19">
      <c r="B9" s="96">
        <f>WEEKDAY(2)</f>
        <v>2</v>
      </c>
      <c r="C9" s="97">
        <v>27.9</v>
      </c>
      <c r="D9" s="97">
        <v>32.6</v>
      </c>
      <c r="E9" s="97"/>
      <c r="G9" s="98" t="s">
        <v>53</v>
      </c>
      <c r="H9" s="99">
        <v>0</v>
      </c>
      <c r="I9" s="100">
        <v>7.4999999999999997E-2</v>
      </c>
      <c r="J9" s="99">
        <f>H9*I9</f>
        <v>0</v>
      </c>
      <c r="L9" s="101">
        <v>27</v>
      </c>
      <c r="N9" s="91"/>
      <c r="O9" s="91"/>
      <c r="P9" s="91"/>
      <c r="Q9" s="91"/>
    </row>
    <row r="10" spans="1:19">
      <c r="B10" s="96">
        <f>WEEKDAY(3)</f>
        <v>3</v>
      </c>
      <c r="C10" s="102">
        <v>27.9</v>
      </c>
      <c r="D10" s="102">
        <v>32.6</v>
      </c>
      <c r="E10" s="102"/>
      <c r="G10" s="98" t="s">
        <v>54</v>
      </c>
      <c r="H10" s="99">
        <v>1320.01</v>
      </c>
      <c r="I10" s="100">
        <v>0.09</v>
      </c>
      <c r="J10" s="99">
        <v>19.8</v>
      </c>
      <c r="N10" s="103"/>
      <c r="O10" s="103"/>
      <c r="P10" s="103"/>
      <c r="Q10" s="91"/>
    </row>
    <row r="11" spans="1:19" ht="15.75">
      <c r="B11" s="96">
        <f>WEEKDAY(4)</f>
        <v>4</v>
      </c>
      <c r="C11" s="102">
        <v>27.9</v>
      </c>
      <c r="D11" s="102">
        <v>32.6</v>
      </c>
      <c r="E11" s="102"/>
      <c r="G11" s="98" t="s">
        <v>54</v>
      </c>
      <c r="H11" s="99">
        <v>2571.3000000000002</v>
      </c>
      <c r="I11" s="100">
        <v>0.12</v>
      </c>
      <c r="J11" s="99">
        <v>96.94</v>
      </c>
      <c r="N11" s="104"/>
      <c r="O11" s="105"/>
      <c r="P11" s="104"/>
      <c r="Q11" s="91"/>
    </row>
    <row r="12" spans="1:19" ht="15.75">
      <c r="B12" s="96">
        <f>WEEKDAY(5)</f>
        <v>5</v>
      </c>
      <c r="C12" s="102">
        <v>27.9</v>
      </c>
      <c r="D12" s="102">
        <v>32.6</v>
      </c>
      <c r="E12" s="102"/>
      <c r="G12" s="98" t="s">
        <v>54</v>
      </c>
      <c r="H12" s="99">
        <v>3856.95</v>
      </c>
      <c r="I12" s="100">
        <v>0.14000000000000001</v>
      </c>
      <c r="J12" s="99">
        <v>174.08</v>
      </c>
      <c r="L12" s="92" t="s">
        <v>55</v>
      </c>
      <c r="N12" s="104"/>
      <c r="O12" s="105"/>
      <c r="P12" s="104"/>
      <c r="Q12" s="91"/>
    </row>
    <row r="13" spans="1:19" ht="15.75">
      <c r="B13" s="96">
        <f>WEEKDAY(6)</f>
        <v>6</v>
      </c>
      <c r="C13" s="102">
        <v>27.9</v>
      </c>
      <c r="D13" s="102">
        <v>32.6</v>
      </c>
      <c r="E13" s="102"/>
      <c r="J13" s="106"/>
      <c r="L13" s="101">
        <v>189.59</v>
      </c>
      <c r="N13" s="104"/>
      <c r="O13" s="105"/>
      <c r="P13" s="104"/>
      <c r="Q13" s="91"/>
    </row>
    <row r="14" spans="1:19" ht="15.75">
      <c r="B14" s="96">
        <f>WEEKDAY(7)</f>
        <v>7</v>
      </c>
      <c r="C14" s="102"/>
      <c r="D14" s="102"/>
      <c r="E14" s="102">
        <v>35</v>
      </c>
      <c r="G14" s="107" t="s">
        <v>56</v>
      </c>
      <c r="H14" s="99">
        <v>7507.49</v>
      </c>
      <c r="N14" s="104"/>
      <c r="O14" s="105"/>
      <c r="P14" s="104"/>
      <c r="Q14" s="91"/>
    </row>
    <row r="15" spans="1:19" ht="16.5" thickBot="1">
      <c r="B15" s="96">
        <f>WEEKDAY(8)</f>
        <v>1</v>
      </c>
      <c r="C15" s="102"/>
      <c r="D15" s="102"/>
      <c r="E15" s="102">
        <v>39</v>
      </c>
      <c r="N15" s="104"/>
      <c r="O15" s="105"/>
      <c r="P15" s="104"/>
      <c r="Q15" s="91"/>
    </row>
    <row r="16" spans="1:19" ht="15.75" thickBot="1">
      <c r="G16" s="88" t="s">
        <v>57</v>
      </c>
      <c r="H16" s="89"/>
      <c r="I16" s="89"/>
      <c r="J16" s="90"/>
      <c r="N16" s="91"/>
      <c r="O16" s="91"/>
      <c r="P16" s="91"/>
      <c r="Q16" s="91"/>
    </row>
    <row r="17" spans="2:17">
      <c r="B17" s="108" t="s">
        <v>58</v>
      </c>
      <c r="C17" s="109"/>
      <c r="D17" s="110"/>
      <c r="E17" s="92"/>
      <c r="G17" s="111" t="s">
        <v>59</v>
      </c>
      <c r="H17" s="111"/>
      <c r="I17" s="92" t="s">
        <v>51</v>
      </c>
      <c r="J17" s="92" t="s">
        <v>52</v>
      </c>
      <c r="N17" s="112"/>
      <c r="O17" s="103"/>
      <c r="P17" s="91"/>
      <c r="Q17" s="91"/>
    </row>
    <row r="18" spans="2:17">
      <c r="B18" s="113">
        <v>45176</v>
      </c>
      <c r="C18" s="12" t="s">
        <v>60</v>
      </c>
      <c r="D18" s="12"/>
      <c r="E18" s="13" t="b">
        <v>1</v>
      </c>
      <c r="G18" s="12" t="s">
        <v>53</v>
      </c>
      <c r="H18" s="13">
        <v>0</v>
      </c>
      <c r="I18" s="114">
        <v>0</v>
      </c>
      <c r="J18" s="99">
        <v>0</v>
      </c>
      <c r="M18" s="115"/>
      <c r="N18" s="116"/>
      <c r="O18" s="91"/>
      <c r="P18" s="91"/>
    </row>
    <row r="19" spans="2:17">
      <c r="B19" s="113">
        <v>45194</v>
      </c>
      <c r="C19" s="12" t="s">
        <v>61</v>
      </c>
      <c r="D19" s="12"/>
      <c r="E19" s="13" t="b">
        <v>1</v>
      </c>
      <c r="G19" s="12" t="s">
        <v>54</v>
      </c>
      <c r="H19" s="13">
        <v>2112.0100000000002</v>
      </c>
      <c r="I19" s="117">
        <v>7.4999999999999997E-2</v>
      </c>
      <c r="J19" s="99">
        <f t="shared" ref="J19" si="0">H19*I19</f>
        <v>158.40075000000002</v>
      </c>
    </row>
    <row r="20" spans="2:17">
      <c r="G20" s="12" t="s">
        <v>54</v>
      </c>
      <c r="H20" s="13">
        <v>2826.66</v>
      </c>
      <c r="I20" s="117">
        <v>0.15</v>
      </c>
      <c r="J20" s="99">
        <v>370.4</v>
      </c>
    </row>
    <row r="21" spans="2:17">
      <c r="G21" s="12" t="s">
        <v>54</v>
      </c>
      <c r="H21" s="13">
        <v>3751.06</v>
      </c>
      <c r="I21" s="117">
        <v>0.22500000000000001</v>
      </c>
      <c r="J21" s="99">
        <v>651.73</v>
      </c>
    </row>
    <row r="22" spans="2:17">
      <c r="G22" s="12" t="s">
        <v>62</v>
      </c>
      <c r="H22" s="13">
        <v>4664.6899999999996</v>
      </c>
      <c r="I22" s="114">
        <v>0.27500000000000002</v>
      </c>
      <c r="J22" s="99">
        <v>884.96</v>
      </c>
    </row>
    <row r="25" spans="2:17" ht="120" customHeight="1"/>
    <row r="26" spans="2:17" ht="120" customHeight="1">
      <c r="O26" s="62" t="s">
        <v>30</v>
      </c>
      <c r="P26" s="62"/>
    </row>
    <row r="27" spans="2:17" ht="120" customHeight="1">
      <c r="O27" s="62" t="s">
        <v>31</v>
      </c>
      <c r="P27" s="62"/>
    </row>
    <row r="28" spans="2:17" ht="120" customHeight="1">
      <c r="O28" s="62" t="s">
        <v>32</v>
      </c>
      <c r="P28" s="62"/>
    </row>
    <row r="29" spans="2:17" ht="120" customHeight="1">
      <c r="O29" s="62" t="s">
        <v>33</v>
      </c>
      <c r="P29" s="62"/>
    </row>
    <row r="30" spans="2:17" ht="120" customHeight="1">
      <c r="O30" s="62" t="s">
        <v>34</v>
      </c>
      <c r="P30" s="62"/>
    </row>
    <row r="31" spans="2:17" ht="120" customHeight="1">
      <c r="O31" s="118" t="s">
        <v>2</v>
      </c>
      <c r="P31" s="62"/>
    </row>
    <row r="32" spans="2:17" ht="120" customHeight="1">
      <c r="O32" s="62" t="s">
        <v>35</v>
      </c>
      <c r="P32" s="62"/>
    </row>
    <row r="33" spans="15:16" ht="120" customHeight="1">
      <c r="O33" s="62" t="s">
        <v>36</v>
      </c>
      <c r="P33" s="62"/>
    </row>
    <row r="34" spans="15:16">
      <c r="O34" s="62"/>
      <c r="P34" s="62"/>
    </row>
    <row r="35" spans="15:16">
      <c r="O35" s="62"/>
      <c r="P35" s="62"/>
    </row>
    <row r="36" spans="15:16">
      <c r="O36" s="62"/>
      <c r="P36" s="119">
        <f ca="1">NOW()</f>
        <v>45266.841654976852</v>
      </c>
    </row>
  </sheetData>
  <sheetProtection algorithmName="SHA-512" hashValue="6oRMu7sAoadNg5foHUaoHjmF2vRI5UVV+eetaNW7H0Xwg8DnCZKTTb8oosaoJR1RIjmMdVKEg+kzUsC4+PBLEA==" saltValue="IrTo6UMWncMXO0E3J3g5qA==" spinCount="100000" sheet="1" objects="1" scenarios="1" selectLockedCells="1"/>
  <mergeCells count="6">
    <mergeCell ref="G8:H8"/>
    <mergeCell ref="A1:XFD4"/>
    <mergeCell ref="G17:H17"/>
    <mergeCell ref="G7:J7"/>
    <mergeCell ref="G16:J16"/>
    <mergeCell ref="B17:D17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"/>
  <sheetViews>
    <sheetView showGridLines="0" workbookViewId="0">
      <selection activeCell="H18" sqref="H18"/>
    </sheetView>
  </sheetViews>
  <sheetFormatPr defaultRowHeight="15"/>
  <cols>
    <col min="1" max="1" width="13" customWidth="1"/>
    <col min="2" max="2" width="18.140625" customWidth="1"/>
  </cols>
  <sheetData>
    <row r="1" spans="1:21" s="31" customFormat="1" ht="15" customHeight="1">
      <c r="A1" s="29" t="s">
        <v>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s="31" customFormat="1" ht="1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s="31" customFormat="1" ht="1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s="31" customFormat="1" ht="1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7" spans="1:21">
      <c r="B7" s="51" t="s">
        <v>64</v>
      </c>
      <c r="C7" s="52"/>
      <c r="D7" s="52"/>
      <c r="E7" s="52"/>
      <c r="F7" s="52"/>
      <c r="G7" s="53"/>
    </row>
    <row r="8" spans="1:21">
      <c r="B8" s="26" t="s">
        <v>65</v>
      </c>
      <c r="C8" s="48" t="s">
        <v>66</v>
      </c>
      <c r="D8" s="49"/>
      <c r="E8" s="49"/>
      <c r="F8" s="49"/>
      <c r="G8" s="50"/>
    </row>
    <row r="9" spans="1:21">
      <c r="B9" s="26" t="s">
        <v>67</v>
      </c>
      <c r="C9" s="48" t="s">
        <v>68</v>
      </c>
      <c r="D9" s="49"/>
      <c r="E9" s="49"/>
      <c r="F9" s="49"/>
      <c r="G9" s="50"/>
    </row>
    <row r="10" spans="1:21">
      <c r="G10" t="s">
        <v>69</v>
      </c>
    </row>
    <row r="12" spans="1:21">
      <c r="I12" t="s">
        <v>69</v>
      </c>
    </row>
  </sheetData>
  <sheetProtection algorithmName="SHA-512" hashValue="uwXar3v9fdb8WzhUGgUCwPtuoBzvhkNo/gVuO70WTUMAZb6k04wQJiC1fp2SGcT0qRKCpXUsCg/Xb+S7CMeNfQ==" saltValue="M4gToswGZT/ezW3i/IuxGQ==" spinCount="100000" sheet="1" objects="1" scenarios="1"/>
  <mergeCells count="4">
    <mergeCell ref="C8:G8"/>
    <mergeCell ref="C9:G9"/>
    <mergeCell ref="B7:G7"/>
    <mergeCell ref="A1:XFD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C4F6A675BD84E9E471D8A96BEC2DD" ma:contentTypeVersion="12" ma:contentTypeDescription="Create a new document." ma:contentTypeScope="" ma:versionID="4aa6e13c516b9130c28e859e600bee5b">
  <xsd:schema xmlns:xsd="http://www.w3.org/2001/XMLSchema" xmlns:xs="http://www.w3.org/2001/XMLSchema" xmlns:p="http://schemas.microsoft.com/office/2006/metadata/properties" xmlns:ns3="07545d6c-fa7d-48dd-aae6-992ebf6389b4" xmlns:ns4="ae5a43ad-a17f-47d9-8ed9-34448e9070fb" targetNamespace="http://schemas.microsoft.com/office/2006/metadata/properties" ma:root="true" ma:fieldsID="0a5b42df992ec70339c2b2f8e17ff48c" ns3:_="" ns4:_="">
    <xsd:import namespace="07545d6c-fa7d-48dd-aae6-992ebf6389b4"/>
    <xsd:import namespace="ae5a43ad-a17f-47d9-8ed9-34448e9070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45d6c-fa7d-48dd-aae6-992ebf638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a43ad-a17f-47d9-8ed9-34448e907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545d6c-fa7d-48dd-aae6-992ebf6389b4" xsi:nil="true"/>
  </documentManagement>
</p:properties>
</file>

<file path=customXml/itemProps1.xml><?xml version="1.0" encoding="utf-8"?>
<ds:datastoreItem xmlns:ds="http://schemas.openxmlformats.org/officeDocument/2006/customXml" ds:itemID="{6C435EB5-E5FB-48EF-9203-A5A8C696C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545d6c-fa7d-48dd-aae6-992ebf6389b4"/>
    <ds:schemaRef ds:uri="ae5a43ad-a17f-47d9-8ed9-34448e907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904AF-C775-48F9-BF92-22D55FD41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3A0E16-EA6F-48EB-9B8D-0D0C01F8F353}">
  <ds:schemaRefs>
    <ds:schemaRef ds:uri="http://schemas.microsoft.com/office/2006/metadata/properties"/>
    <ds:schemaRef ds:uri="http://schemas.microsoft.com/office/infopath/2007/PartnerControls"/>
    <ds:schemaRef ds:uri="07545d6c-fa7d-48dd-aae6-992ebf6389b4"/>
    <ds:schemaRef ds:uri="http://schemas.microsoft.com/office/2006/documentManagement/types"/>
    <ds:schemaRef ds:uri="ae5a43ad-a17f-47d9-8ed9-34448e9070fb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14</vt:i4>
      </vt:variant>
    </vt:vector>
  </HeadingPairs>
  <TitlesOfParts>
    <vt:vector size="20" baseType="lpstr">
      <vt:lpstr>MENU</vt:lpstr>
      <vt:lpstr>FUNCIONÁRIOS</vt:lpstr>
      <vt:lpstr>GRÁFICOS</vt:lpstr>
      <vt:lpstr>BANCO DADOS </vt:lpstr>
      <vt:lpstr>CONFIGURAÇÃO</vt:lpstr>
      <vt:lpstr>SOBRE</vt:lpstr>
      <vt:lpstr>alicota_teto</vt:lpstr>
      <vt:lpstr>BD_DADOS</vt:lpstr>
      <vt:lpstr>BD_DATA</vt:lpstr>
      <vt:lpstr>BD_NOMEHORA</vt:lpstr>
      <vt:lpstr>deducao_teto</vt:lpstr>
      <vt:lpstr>hora_salarioantigo</vt:lpstr>
      <vt:lpstr>tab_config_dia_semana</vt:lpstr>
      <vt:lpstr>tab_deducao_dependente</vt:lpstr>
      <vt:lpstr>tab_feriado</vt:lpstr>
      <vt:lpstr>tab_fotos_funcionarios</vt:lpstr>
      <vt:lpstr>tab_inss</vt:lpstr>
      <vt:lpstr>tab_irf</vt:lpstr>
      <vt:lpstr>tab_nome_depend</vt:lpstr>
      <vt:lpstr>Teto_inss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NOCKELLI DE OLIVEIRA</dc:creator>
  <cp:lastModifiedBy>RAQUEL OLIVEIRA</cp:lastModifiedBy>
  <cp:revision/>
  <dcterms:created xsi:type="dcterms:W3CDTF">2023-11-01T22:47:19Z</dcterms:created>
  <dcterms:modified xsi:type="dcterms:W3CDTF">2023-12-06T23:11:59Z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0x010100DACC4F6A675BD84E9E471D8A96BEC2DD</vt:lpwstr>
  </property>
</Properties>
</file>