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94" documentId="8_{AEE5DA8A-F772-4B0E-A554-1053E2C64027}" xr6:coauthVersionLast="47" xr6:coauthVersionMax="47" xr10:uidLastSave="{10F12410-4FEF-4079-B141-669C82032F9E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 (Length)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G11" i="12"/>
  <c r="J2" i="12"/>
  <c r="K2" i="7" a="1"/>
  <c r="K2" i="7"/>
  <c r="J2" i="7" a="1"/>
  <c r="J2" i="7"/>
  <c r="L2" i="7" a="1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/>
  <c r="J2" i="3" a="1"/>
  <c r="J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K3" i="9"/>
  <c r="K2" i="9"/>
  <c r="J3" i="9"/>
  <c r="J2" i="9"/>
  <c r="H11" i="1"/>
  <c r="H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tc={9BB9AB86-6E4F-4BC0-AC64-EEDAC52182E4}</author>
    <author>tc={157A74A8-4573-4DE2-8A76-F7BA4663AB6E}</author>
  </authors>
  <commentList>
    <comment ref="J1" authorId="0" shapeId="0" xr:uid="{9BB9AB86-6E4F-4BC0-AC64-EEDAC52182E4}">
      <text>
        <t>[Threaded comment]
Your version of Excel allows you to read this threaded comment; however, any edits to it will get removed if the file is opened in a newer version of Excel. Learn more: https://go.microsoft.com/fwlink/?linkid=870924
Comment:
    "IF this, then that"</t>
      </text>
    </comment>
    <comment ref="K1" authorId="1" shapeId="0" xr:uid="{157A74A8-4573-4DE2-8A76-F7BA4663AB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Multiple conditions.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tc={4EFECF15-80DC-4FA4-9C2D-440B2F62FA72}</author>
  </authors>
  <commentList>
    <comment ref="K2" authorId="0" shapeId="0" xr:uid="{4EFECF15-80DC-4FA4-9C2D-440B2F62FA7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proper equation but for some reason it does not work. Just leave this be for now.
Reply:
    Once the values are converted to text, then I can right/left or any other required function.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tc={A550DDCA-3E60-4A06-90D3-495264F5ACC3}</author>
    <author>tc={53C3A39C-A47E-46A0-91ED-770B5C91499B}</author>
  </authors>
  <commentList>
    <comment ref="J1" authorId="0" shapeId="0" xr:uid="{A550DDCA-3E60-4A06-90D3-495264F5ACC3}">
      <text>
        <t>[Threaded comment]
Your version of Excel allows you to read this threaded comment; however, any edits to it will get removed if the file is opened in a newer version of Excel. Learn more: https://go.microsoft.com/fwlink/?linkid=870924
Comment:
    end date - start date</t>
      </text>
    </comment>
    <comment ref="K1" authorId="1" shapeId="0" xr:uid="{53C3A39C-A47E-46A0-91ED-770B5C914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 date - End date
Reply:
    AKA "working days" - This takes off weekends and general holidays.
There is another function called "networkdaysintl"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<sst xmlns="http://schemas.openxmlformats.org/spreadsheetml/2006/main" count="585" uniqueCount="90">
  <si>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</si>
  <si>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</si>
  <si>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</si>
  <si>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</si>
  <si>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</si>
  <si>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</si>
  <si>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</si>
  <si>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</si>
  <si>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</si>
  <si>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</si>
  <si>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</si>
  <si>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</si>
  <si>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</si>
  <si>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</si>
  <si>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</si>
  <si>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</si>
  <si>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</si>
  <si>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</si>
  <si>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</si>
  <si>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</si>
  <si>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</si>
  <si>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</si>
  <si>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</si>
  <si>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</si>
  <si>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</si>
  <si>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</si>
  <si>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</si>
  <si>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</si>
  <si>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</si>
  <si>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</si>
  <si>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</si>
  <si>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</si>
  <si>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</si>
  <si>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</si>
  <si>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</si>
  <si>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</si>
  <si>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</si>
  <si>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</si>
  <si>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</si>
  <si>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</si>
  <si>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</si>
  <si>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</si>
  <si>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</si>
  <si>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</si>
  <si>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</si>
  <si>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</si>
  <si>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</si>
  <si>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</si>
  <si>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</si>
  <si>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</si>
  <si>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</si>
  <si>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</si>
  <si>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</si>
  <si>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</si>
  <si>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</si>
  <si>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</si>
  <si>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</si>
  <si>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</si>
  <si>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</si>
  <si>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</si>
  <si>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</si>
  <si>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</si>
  <si>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</si>
  <si>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</si>
  <si>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</si>
  <si>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</si>
  <si>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</si>
  <si>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</si>
  <si>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</si>
  <si>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=TEXT(H2:H10,"dd/mm/yyyy")</t>
  </si>
  <si>
    <t>See; this does not work since the "start date" is in a date/number-format. Which is why these bunch of numbers appear. To correct this, first, I need to convert the "Start date" column to a text-column, then do the left/right function.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</si>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</sst>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hal Vithanage" id="{EE821D4E-791B-45A1-9ACC-6CCF94AA8F2B}" userId="1fc5144ba3bceb7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9-23T14:59:04.50" personId="{EE821D4E-791B-45A1-9ACC-6CCF94AA8F2B}" id="{9BB9AB86-6E4F-4BC0-AC64-EEDAC52182E4}">
    <text>"IF this, then that"</text>
  </threadedComment>
  <threadedComment ref="K1" dT="2024-09-23T14:59:44.96" personId="{EE821D4E-791B-45A1-9ACC-6CCF94AA8F2B}" id="{157A74A8-4573-4DE2-8A76-F7BA4663AB6E}">
    <text xml:space="preserve">Multiple conditions.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4-09-23T16:08:16.21" personId="{EE821D4E-791B-45A1-9ACC-6CCF94AA8F2B}" id="{4EFECF15-80DC-4FA4-9C2D-440B2F62FA72}">
    <text>This is the proper equation but for some reason it does not work. Just leave this be for now.</text>
  </threadedComment>
  <threadedComment ref="K2" dT="2024-09-23T16:09:08.43" personId="{EE821D4E-791B-45A1-9ACC-6CCF94AA8F2B}" id="{5A296015-54AB-4409-BEAB-C0EEA4836ADD}" parentId="{4EFECF15-80DC-4FA4-9C2D-440B2F62FA72}">
    <text>Once the values are converted to text, then I can right/left or any other required function.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1" dT="2024-09-23T16:57:12.43" personId="{EE821D4E-791B-45A1-9ACC-6CCF94AA8F2B}" id="{A550DDCA-3E60-4A06-90D3-495264F5ACC3}">
    <text>end date - start date</text>
  </threadedComment>
  <threadedComment ref="K1" dT="2024-09-23T16:57:30.24" personId="{EE821D4E-791B-45A1-9ACC-6CCF94AA8F2B}" id="{53C3A39C-A47E-46A0-91ED-770B5C91499B}">
    <text>Start date - End date</text>
  </threadedComment>
  <threadedComment ref="K1" dT="2024-09-23T16:59:37.05" personId="{EE821D4E-791B-45A1-9ACC-6CCF94AA8F2B}" id="{792AEBE0-F1DC-4840-BD44-D7DDF716CFC5}" parentId="{53C3A39C-A47E-46A0-91ED-770B5C91499B}">
    <text>AKA "working days" - This takes off weekends and general holidays.
There is another function called "networkdaysintl"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MAX(G2:G10)</f>
        <v>65000</v>
      </c>
      <c r="K2" s="1">
        <f>MIN(G2:G10)</f>
        <v>36000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1">
        <f>MAX(H2:H10)</f>
        <v>37933</v>
      </c>
      <c r="K3" s="1">
        <f>MIN(H2:H10)</f>
        <v>35040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7109375" defaultRowHeight="14.45"/>
  <cols>
    <col min="1" max="1" width="10.7109375" style="4" bestFit="1" customWidth="1"/>
    <col min="2" max="3" width="13.7109375" style="4"/>
    <col min="4" max="4" width="7.7109375" style="4" customWidth="1"/>
    <col min="5" max="5" width="13.7109375" style="4"/>
    <col min="6" max="6" width="23.28515625" style="4" customWidth="1"/>
    <col min="7" max="10" width="13.7109375" style="4"/>
    <col min="11" max="11" width="18.85546875" style="4" customWidth="1"/>
    <col min="12" max="16384" width="13.7109375" style="4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37</v>
      </c>
      <c r="K1" s="4" t="s">
        <v>38</v>
      </c>
    </row>
    <row r="2" spans="1:11">
      <c r="A2" s="4">
        <v>1001</v>
      </c>
      <c r="B2" s="4" t="s">
        <v>11</v>
      </c>
      <c r="C2" s="4" t="s">
        <v>12</v>
      </c>
      <c r="D2" s="4">
        <v>30</v>
      </c>
      <c r="E2" s="4" t="s">
        <v>13</v>
      </c>
      <c r="F2" s="4" t="s">
        <v>14</v>
      </c>
      <c r="G2" s="4">
        <v>45000</v>
      </c>
      <c r="H2" s="5">
        <v>37197</v>
      </c>
      <c r="I2" s="5">
        <v>42253</v>
      </c>
      <c r="J2" s="4" t="str" cm="1">
        <f t="array" ref="J2:J10">IF(D2:D10 &lt;=30, "young","old")</f>
        <v>young</v>
      </c>
      <c r="K2" s="4" t="str" cm="1">
        <f t="array" ref="K2:K10">_xlfn.IFS(F2:F10 = "Salesman","30 days notice", F2:F10 = "Receptionist","Keep", F2:F10 = "Accountant","Keep", F2:F10 = "HR","Fire Immediately", F2:F10 = "Regional Manager","Keep", F2:F10 = "Supplier Relations","20 days")</f>
        <v>30 days notice</v>
      </c>
    </row>
    <row r="3" spans="1:11">
      <c r="A3" s="4">
        <v>1002</v>
      </c>
      <c r="B3" s="4" t="s">
        <v>15</v>
      </c>
      <c r="C3" s="4" t="s">
        <v>16</v>
      </c>
      <c r="D3" s="4">
        <v>30</v>
      </c>
      <c r="E3" s="4" t="s">
        <v>17</v>
      </c>
      <c r="F3" s="4" t="s">
        <v>18</v>
      </c>
      <c r="G3" s="4">
        <v>36000</v>
      </c>
      <c r="H3" s="5">
        <v>36436</v>
      </c>
      <c r="I3" s="5">
        <v>42287</v>
      </c>
      <c r="J3" s="4" t="str">
        <v>young</v>
      </c>
      <c r="K3" s="4" t="str">
        <v>Keep</v>
      </c>
    </row>
    <row r="4" spans="1:11">
      <c r="A4" s="4">
        <v>1003</v>
      </c>
      <c r="B4" s="4" t="s">
        <v>19</v>
      </c>
      <c r="C4" s="4" t="s">
        <v>20</v>
      </c>
      <c r="D4" s="4">
        <v>29</v>
      </c>
      <c r="E4" s="4" t="s">
        <v>13</v>
      </c>
      <c r="F4" s="4" t="s">
        <v>14</v>
      </c>
      <c r="G4" s="4">
        <v>63000</v>
      </c>
      <c r="H4" s="5">
        <v>36711</v>
      </c>
      <c r="I4" s="5">
        <v>42986</v>
      </c>
      <c r="J4" s="4" t="str">
        <v>young</v>
      </c>
      <c r="K4" s="4" t="str">
        <v>30 days notice</v>
      </c>
    </row>
    <row r="5" spans="1:11">
      <c r="A5" s="4">
        <v>1004</v>
      </c>
      <c r="B5" s="4" t="s">
        <v>21</v>
      </c>
      <c r="C5" s="4" t="s">
        <v>22</v>
      </c>
      <c r="D5" s="4">
        <v>31</v>
      </c>
      <c r="E5" s="4" t="s">
        <v>17</v>
      </c>
      <c r="F5" s="4" t="s">
        <v>23</v>
      </c>
      <c r="G5" s="4">
        <v>47000</v>
      </c>
      <c r="H5" s="5">
        <v>36530</v>
      </c>
      <c r="I5" s="5">
        <v>42341</v>
      </c>
      <c r="J5" s="4" t="str">
        <v>old</v>
      </c>
      <c r="K5" s="4" t="str">
        <v>Keep</v>
      </c>
    </row>
    <row r="6" spans="1:11">
      <c r="A6" s="4">
        <v>1005</v>
      </c>
      <c r="B6" s="4" t="s">
        <v>24</v>
      </c>
      <c r="C6" s="4" t="s">
        <v>25</v>
      </c>
      <c r="D6" s="4">
        <v>32</v>
      </c>
      <c r="E6" s="4" t="s">
        <v>13</v>
      </c>
      <c r="F6" s="4" t="s">
        <v>26</v>
      </c>
      <c r="G6" s="4">
        <v>50000</v>
      </c>
      <c r="H6" s="5">
        <v>37017</v>
      </c>
      <c r="I6" s="5">
        <v>42977</v>
      </c>
      <c r="J6" s="4" t="str">
        <v>old</v>
      </c>
      <c r="K6" s="4" t="str">
        <v>Fire Immediately</v>
      </c>
    </row>
    <row r="7" spans="1:11">
      <c r="A7" s="4">
        <v>1006</v>
      </c>
      <c r="B7" s="4" t="s">
        <v>27</v>
      </c>
      <c r="C7" s="4" t="s">
        <v>28</v>
      </c>
      <c r="D7" s="4">
        <v>35</v>
      </c>
      <c r="E7" s="4" t="s">
        <v>13</v>
      </c>
      <c r="F7" s="4" t="s">
        <v>29</v>
      </c>
      <c r="G7" s="4">
        <v>65000</v>
      </c>
      <c r="H7" s="5">
        <v>35040</v>
      </c>
      <c r="I7" s="5">
        <v>41528</v>
      </c>
      <c r="J7" s="4" t="str">
        <v>old</v>
      </c>
      <c r="K7" s="4" t="str">
        <v>Keep</v>
      </c>
    </row>
    <row r="8" spans="1:11">
      <c r="A8" s="4">
        <v>1007</v>
      </c>
      <c r="B8" s="4" t="s">
        <v>30</v>
      </c>
      <c r="C8" s="4" t="s">
        <v>31</v>
      </c>
      <c r="D8" s="4">
        <v>32</v>
      </c>
      <c r="E8" s="4" t="s">
        <v>17</v>
      </c>
      <c r="F8" s="4" t="s">
        <v>32</v>
      </c>
      <c r="G8" s="4">
        <v>41000</v>
      </c>
      <c r="H8" s="5">
        <v>37933</v>
      </c>
      <c r="I8" s="5">
        <v>41551</v>
      </c>
      <c r="J8" s="4" t="str">
        <v>old</v>
      </c>
      <c r="K8" s="4" t="str">
        <v>20 days</v>
      </c>
    </row>
    <row r="9" spans="1:11">
      <c r="A9" s="4">
        <v>1008</v>
      </c>
      <c r="B9" s="4" t="s">
        <v>33</v>
      </c>
      <c r="C9" s="4" t="s">
        <v>34</v>
      </c>
      <c r="D9" s="4">
        <v>38</v>
      </c>
      <c r="E9" s="4" t="s">
        <v>13</v>
      </c>
      <c r="F9" s="4" t="s">
        <v>14</v>
      </c>
      <c r="G9" s="4">
        <v>48000</v>
      </c>
      <c r="H9" s="5">
        <v>37416</v>
      </c>
      <c r="I9" s="5">
        <v>42116</v>
      </c>
      <c r="J9" s="4" t="str">
        <v>old</v>
      </c>
      <c r="K9" s="4" t="str">
        <v>30 days notice</v>
      </c>
    </row>
    <row r="10" spans="1:11">
      <c r="A10" s="4">
        <v>1009</v>
      </c>
      <c r="B10" s="4" t="s">
        <v>35</v>
      </c>
      <c r="C10" s="4" t="s">
        <v>36</v>
      </c>
      <c r="D10" s="4">
        <v>31</v>
      </c>
      <c r="E10" s="4" t="s">
        <v>13</v>
      </c>
      <c r="F10" s="4" t="s">
        <v>23</v>
      </c>
      <c r="G10" s="4">
        <v>42000</v>
      </c>
      <c r="H10" s="5">
        <v>37843</v>
      </c>
      <c r="I10" s="5">
        <v>40800</v>
      </c>
      <c r="J10" s="4" t="str">
        <v>old</v>
      </c>
      <c r="K10" s="4" t="str">
        <v>Keep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14" sqref="L14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3" sqref="M3"/>
    </sheetView>
  </sheetViews>
  <sheetFormatPr defaultColWidth="14.5703125" defaultRowHeight="15"/>
  <cols>
    <col min="1" max="3" width="14.5703125" style="4"/>
    <col min="4" max="4" width="8" style="4" customWidth="1"/>
    <col min="5" max="5" width="14.5703125" style="4"/>
    <col min="6" max="6" width="19" style="4" customWidth="1"/>
    <col min="7" max="9" width="14.5703125" style="4"/>
    <col min="10" max="10" width="32.28515625" style="7" bestFit="1" customWidth="1"/>
    <col min="11" max="16384" width="14.5703125" style="4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41</v>
      </c>
      <c r="K1" s="4" t="s">
        <v>42</v>
      </c>
      <c r="L1" s="4" t="s">
        <v>43</v>
      </c>
      <c r="M1" s="4" t="s">
        <v>43</v>
      </c>
    </row>
    <row r="2" spans="1:13">
      <c r="A2" s="4">
        <v>1001</v>
      </c>
      <c r="B2" s="4" t="s">
        <v>11</v>
      </c>
      <c r="C2" s="4" t="s">
        <v>12</v>
      </c>
      <c r="D2" s="4">
        <v>30</v>
      </c>
      <c r="E2" s="4" t="s">
        <v>13</v>
      </c>
      <c r="F2" s="4" t="s">
        <v>14</v>
      </c>
      <c r="G2" s="4">
        <v>45000</v>
      </c>
      <c r="H2" s="6" t="s">
        <v>44</v>
      </c>
      <c r="I2" s="6" t="s">
        <v>45</v>
      </c>
      <c r="J2" s="8" t="s">
        <v>46</v>
      </c>
      <c r="K2" s="4" t="str" cm="1">
        <f t="array" ref="K2:K10">LEFT(B2:B10,3)</f>
        <v>Jim</v>
      </c>
      <c r="L2" s="4" t="str" cm="1">
        <f t="array" ref="L2:L10">RIGHT(A2:A10,1)</f>
        <v>1</v>
      </c>
      <c r="M2" s="4" t="str" cm="1">
        <f t="array" ref="M2:M10">RIGHT(H2:H10,4)</f>
        <v>2001</v>
      </c>
    </row>
    <row r="3" spans="1:13">
      <c r="A3" s="4">
        <v>1002</v>
      </c>
      <c r="B3" s="4" t="s">
        <v>15</v>
      </c>
      <c r="C3" s="4" t="s">
        <v>16</v>
      </c>
      <c r="D3" s="4">
        <v>30</v>
      </c>
      <c r="E3" s="4" t="s">
        <v>17</v>
      </c>
      <c r="F3" s="4" t="s">
        <v>18</v>
      </c>
      <c r="G3" s="4">
        <v>36000</v>
      </c>
      <c r="H3" s="6" t="s">
        <v>47</v>
      </c>
      <c r="I3" s="6" t="s">
        <v>48</v>
      </c>
      <c r="J3" s="8" t="s">
        <v>49</v>
      </c>
      <c r="K3" s="4" t="str">
        <v>Pam</v>
      </c>
      <c r="L3" s="4" t="str">
        <v>2</v>
      </c>
      <c r="M3" s="4" t="str">
        <v>1999</v>
      </c>
    </row>
    <row r="4" spans="1:13">
      <c r="A4" s="4">
        <v>1003</v>
      </c>
      <c r="B4" s="4" t="s">
        <v>19</v>
      </c>
      <c r="C4" s="4" t="s">
        <v>20</v>
      </c>
      <c r="D4" s="4">
        <v>29</v>
      </c>
      <c r="E4" s="4" t="s">
        <v>13</v>
      </c>
      <c r="F4" s="4" t="s">
        <v>14</v>
      </c>
      <c r="G4" s="4">
        <v>63000</v>
      </c>
      <c r="H4" s="6" t="s">
        <v>50</v>
      </c>
      <c r="I4" s="6" t="s">
        <v>51</v>
      </c>
      <c r="J4" s="8" t="s">
        <v>52</v>
      </c>
      <c r="K4" s="4" t="str">
        <v>Dwi</v>
      </c>
      <c r="L4" s="4" t="str">
        <v>3</v>
      </c>
      <c r="M4" s="4" t="str">
        <v>2000</v>
      </c>
    </row>
    <row r="5" spans="1:13" ht="30.75">
      <c r="A5" s="4">
        <v>1004</v>
      </c>
      <c r="B5" s="4" t="s">
        <v>21</v>
      </c>
      <c r="C5" s="4" t="s">
        <v>22</v>
      </c>
      <c r="D5" s="4">
        <v>31</v>
      </c>
      <c r="E5" s="4" t="s">
        <v>17</v>
      </c>
      <c r="F5" s="4" t="s">
        <v>23</v>
      </c>
      <c r="G5" s="4">
        <v>47000</v>
      </c>
      <c r="H5" s="6" t="s">
        <v>53</v>
      </c>
      <c r="I5" s="6" t="s">
        <v>54</v>
      </c>
      <c r="J5" s="8" t="s">
        <v>55</v>
      </c>
      <c r="K5" s="4" t="str">
        <v>Ang</v>
      </c>
      <c r="L5" s="4" t="str">
        <v>4</v>
      </c>
      <c r="M5" s="4" t="str">
        <v>2000</v>
      </c>
    </row>
    <row r="6" spans="1:13" ht="30.75">
      <c r="A6" s="4">
        <v>1005</v>
      </c>
      <c r="B6" s="4" t="s">
        <v>24</v>
      </c>
      <c r="C6" s="4" t="s">
        <v>25</v>
      </c>
      <c r="D6" s="4">
        <v>32</v>
      </c>
      <c r="E6" s="4" t="s">
        <v>13</v>
      </c>
      <c r="F6" s="4" t="s">
        <v>26</v>
      </c>
      <c r="G6" s="4">
        <v>50000</v>
      </c>
      <c r="H6" s="6" t="s">
        <v>56</v>
      </c>
      <c r="I6" s="6" t="s">
        <v>57</v>
      </c>
      <c r="J6" s="8" t="s">
        <v>58</v>
      </c>
      <c r="K6" s="4" t="str">
        <v>Tob</v>
      </c>
      <c r="L6" s="4" t="str">
        <v>5</v>
      </c>
      <c r="M6" s="4" t="str">
        <v>2001</v>
      </c>
    </row>
    <row r="7" spans="1:13">
      <c r="A7" s="4">
        <v>1006</v>
      </c>
      <c r="B7" s="4" t="s">
        <v>27</v>
      </c>
      <c r="C7" s="4" t="s">
        <v>28</v>
      </c>
      <c r="D7" s="4">
        <v>35</v>
      </c>
      <c r="E7" s="4" t="s">
        <v>13</v>
      </c>
      <c r="F7" s="4" t="s">
        <v>29</v>
      </c>
      <c r="G7" s="4">
        <v>65000</v>
      </c>
      <c r="H7" s="6" t="s">
        <v>56</v>
      </c>
      <c r="I7" s="6" t="s">
        <v>59</v>
      </c>
      <c r="J7" s="8" t="s">
        <v>60</v>
      </c>
      <c r="K7" s="4" t="str">
        <v>Mic</v>
      </c>
      <c r="L7" s="4" t="str">
        <v>6</v>
      </c>
      <c r="M7" s="4" t="str">
        <v>2001</v>
      </c>
    </row>
    <row r="8" spans="1:13">
      <c r="A8" s="4">
        <v>1007</v>
      </c>
      <c r="B8" s="4" t="s">
        <v>30</v>
      </c>
      <c r="C8" s="4" t="s">
        <v>31</v>
      </c>
      <c r="D8" s="4">
        <v>32</v>
      </c>
      <c r="E8" s="4" t="s">
        <v>17</v>
      </c>
      <c r="F8" s="4" t="s">
        <v>32</v>
      </c>
      <c r="G8" s="4">
        <v>41000</v>
      </c>
      <c r="H8" s="6" t="s">
        <v>61</v>
      </c>
      <c r="I8" s="6" t="s">
        <v>59</v>
      </c>
      <c r="J8" s="8" t="s">
        <v>62</v>
      </c>
      <c r="K8" s="4" t="str">
        <v>Mer</v>
      </c>
      <c r="L8" s="4" t="str">
        <v>7</v>
      </c>
      <c r="M8" s="4" t="str">
        <v>2003</v>
      </c>
    </row>
    <row r="9" spans="1:13">
      <c r="A9" s="4">
        <v>1008</v>
      </c>
      <c r="B9" s="4" t="s">
        <v>33</v>
      </c>
      <c r="C9" s="4" t="s">
        <v>34</v>
      </c>
      <c r="D9" s="4">
        <v>38</v>
      </c>
      <c r="E9" s="4" t="s">
        <v>13</v>
      </c>
      <c r="F9" s="4" t="s">
        <v>14</v>
      </c>
      <c r="G9" s="4">
        <v>48000</v>
      </c>
      <c r="H9" s="6" t="s">
        <v>63</v>
      </c>
      <c r="I9" s="6" t="s">
        <v>64</v>
      </c>
      <c r="J9" s="8" t="s">
        <v>65</v>
      </c>
      <c r="K9" s="4" t="str">
        <v>Sta</v>
      </c>
      <c r="L9" s="4" t="str">
        <v>8</v>
      </c>
      <c r="M9" s="4" t="str">
        <v>2002</v>
      </c>
    </row>
    <row r="10" spans="1:13">
      <c r="A10" s="4">
        <v>1009</v>
      </c>
      <c r="B10" s="4" t="s">
        <v>35</v>
      </c>
      <c r="C10" s="4" t="s">
        <v>36</v>
      </c>
      <c r="D10" s="4">
        <v>31</v>
      </c>
      <c r="E10" s="4" t="s">
        <v>13</v>
      </c>
      <c r="F10" s="4" t="s">
        <v>23</v>
      </c>
      <c r="G10" s="4">
        <v>42000</v>
      </c>
      <c r="H10" s="6" t="s">
        <v>66</v>
      </c>
      <c r="I10" s="6" t="s">
        <v>64</v>
      </c>
      <c r="J10" s="8" t="s">
        <v>67</v>
      </c>
      <c r="K10" s="4" t="str">
        <v>Kev</v>
      </c>
      <c r="L10" s="4" t="str">
        <v>9</v>
      </c>
      <c r="M10" s="4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2" sqref="K2"/>
    </sheetView>
  </sheetViews>
  <sheetFormatPr defaultColWidth="13.7109375" defaultRowHeight="14.45"/>
  <cols>
    <col min="1" max="1" width="10.7109375" bestFit="1" customWidth="1"/>
    <col min="4" max="4" width="7.7109375" customWidth="1"/>
    <col min="10" max="10" width="3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RIGHT(H2:H10,4)</f>
        <v>7197</v>
      </c>
      <c r="K2" s="3" t="s">
        <v>69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6436</v>
      </c>
      <c r="K3" s="3"/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6711</v>
      </c>
      <c r="K4" s="3"/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6530</v>
      </c>
      <c r="K5" s="3"/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7017</v>
      </c>
      <c r="K6" s="3"/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5040</v>
      </c>
      <c r="K7" s="3"/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7933</v>
      </c>
      <c r="K8" s="3"/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7416</v>
      </c>
      <c r="K9" s="3"/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7843</v>
      </c>
      <c r="K10" s="3"/>
    </row>
    <row r="11" spans="1:11" ht="106.5">
      <c r="J11" s="9" t="s">
        <v>70</v>
      </c>
    </row>
    <row r="12" spans="1:11">
      <c r="H12" s="1"/>
    </row>
    <row r="13" spans="1:11">
      <c r="H13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18" sqref="J18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</row>
    <row r="2" spans="1:11">
      <c r="A2">
        <v>1001</v>
      </c>
      <c r="B2" s="3" t="s">
        <v>11</v>
      </c>
      <c r="C2" s="3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3" t="s">
        <v>15</v>
      </c>
      <c r="C3" s="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3" t="s">
        <v>19</v>
      </c>
      <c r="C4" s="3" t="s">
        <v>73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3" t="s">
        <v>21</v>
      </c>
      <c r="C5" s="3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3" t="s">
        <v>24</v>
      </c>
      <c r="C6" s="3" t="s">
        <v>74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3" t="s">
        <v>27</v>
      </c>
      <c r="C7" s="3" t="s">
        <v>75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3" t="s">
        <v>30</v>
      </c>
      <c r="C8" s="3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3" t="s">
        <v>33</v>
      </c>
      <c r="C9" s="3" t="s">
        <v>76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3" t="s">
        <v>35</v>
      </c>
      <c r="C10" s="3" t="s">
        <v>77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8" sqref="K8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>
      <c r="H11" t="str">
        <f t="shared" ref="H3:H12" si="2">CONCATENATE(B11," ",C11)</f>
        <v xml:space="preserve"> </v>
      </c>
    </row>
    <row r="12" spans="1:11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17" sqref="K17"/>
    </sheetView>
  </sheetViews>
  <sheetFormatPr defaultColWidth="13.7109375" defaultRowHeight="14.45"/>
  <cols>
    <col min="1" max="1" width="10.7109375" bestFit="1" customWidth="1"/>
    <col min="4" max="4" width="7.7109375" customWidth="1"/>
    <col min="7" max="7" width="13.7109375" style="2"/>
    <col min="10" max="10" width="14.5703125" bestFit="1" customWidth="1"/>
    <col min="11" max="11" width="15.28515625" bestFit="1" customWidth="1"/>
    <col min="12" max="12" width="17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79</v>
      </c>
      <c r="K1" t="s">
        <v>80</v>
      </c>
      <c r="L1" t="s">
        <v>81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2">
        <v>45000</v>
      </c>
      <c r="H2" s="3" t="s">
        <v>44</v>
      </c>
      <c r="I2" s="3" t="s">
        <v>45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2">
        <v>36000</v>
      </c>
      <c r="H3" s="3" t="s">
        <v>47</v>
      </c>
      <c r="I3" s="3" t="s">
        <v>48</v>
      </c>
      <c r="J3" t="str">
        <v>10-3/1999</v>
      </c>
      <c r="K3" t="str">
        <v>10/3-1999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2">
        <v>63000</v>
      </c>
      <c r="H4" s="3" t="s">
        <v>50</v>
      </c>
      <c r="I4" s="3" t="s">
        <v>51</v>
      </c>
      <c r="J4" t="str">
        <v>7-4/2000</v>
      </c>
      <c r="K4" t="str">
        <v>7/4-2000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2">
        <v>47000</v>
      </c>
      <c r="H5" s="3" t="s">
        <v>53</v>
      </c>
      <c r="I5" s="3" t="s">
        <v>54</v>
      </c>
      <c r="J5" t="str">
        <v>1-5/2000</v>
      </c>
      <c r="K5" t="str">
        <v>1/5-2000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2">
        <v>50000</v>
      </c>
      <c r="H6" s="3" t="s">
        <v>56</v>
      </c>
      <c r="I6" s="3" t="s">
        <v>57</v>
      </c>
      <c r="J6" t="str">
        <v>5-6/2001</v>
      </c>
      <c r="K6" t="str">
        <v>5/6-2001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2">
        <v>65000</v>
      </c>
      <c r="H7" s="3" t="s">
        <v>56</v>
      </c>
      <c r="I7" s="3" t="s">
        <v>59</v>
      </c>
      <c r="J7" t="str">
        <v>5-6/2001</v>
      </c>
      <c r="K7" t="str">
        <v>5/6-2001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2">
        <v>41000</v>
      </c>
      <c r="H8" s="3" t="s">
        <v>61</v>
      </c>
      <c r="I8" s="3" t="s">
        <v>59</v>
      </c>
      <c r="J8" t="str">
        <v>11-8/2003</v>
      </c>
      <c r="K8" t="str">
        <v>11/8-2003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2">
        <v>48000</v>
      </c>
      <c r="H9" s="3" t="s">
        <v>63</v>
      </c>
      <c r="I9" s="3" t="s">
        <v>64</v>
      </c>
      <c r="J9" t="str">
        <v>6-9/2002</v>
      </c>
      <c r="K9" t="str">
        <v>6/9-2002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2">
        <v>42000</v>
      </c>
      <c r="H10" s="3" t="s">
        <v>66</v>
      </c>
      <c r="I10" s="3" t="s">
        <v>64</v>
      </c>
      <c r="J10" t="str">
        <v>8-10/2003</v>
      </c>
      <c r="K10" t="str">
        <v>8/10-2003</v>
      </c>
      <c r="L10" t="str">
        <v>8-10-2003</v>
      </c>
    </row>
    <row r="12" spans="1:12">
      <c r="H12" s="3"/>
      <c r="I12" s="3"/>
    </row>
    <row r="13" spans="1:12">
      <c r="H13" s="3"/>
      <c r="I13" s="3"/>
    </row>
    <row r="14" spans="1:12">
      <c r="H14" s="3"/>
      <c r="I14" s="3"/>
    </row>
    <row r="15" spans="1:12">
      <c r="H15" s="3"/>
      <c r="I15" s="3"/>
    </row>
    <row r="16" spans="1:12">
      <c r="H16" s="3"/>
      <c r="I16" s="3"/>
    </row>
    <row r="17" spans="8:9">
      <c r="H17" s="3"/>
      <c r="I17" s="3"/>
    </row>
    <row r="18" spans="8:9">
      <c r="H18" s="3"/>
      <c r="I18" s="3"/>
    </row>
    <row r="19" spans="8:9">
      <c r="H19" s="3"/>
      <c r="I19" s="3"/>
    </row>
    <row r="20" spans="8:9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1"/>
  <sheetViews>
    <sheetView workbookViewId="0">
      <selection activeCell="M13" sqref="M13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  <row r="11" spans="1:12">
      <c r="G11">
        <f>SUM(G2:G10)</f>
        <v>437000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N13" sqref="N1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COUNTIF(G2:G10,"&gt;45000")</f>
        <v>5</v>
      </c>
      <c r="L2">
        <f>COUNTIFS(A2:A10,"&gt;1005",E2:E10,"Male")</f>
        <v>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2" sqref="L2"/>
    </sheetView>
  </sheetViews>
  <sheetFormatPr defaultRowHeight="14.45"/>
  <cols>
    <col min="1" max="7" width="9.140625" style="4"/>
    <col min="8" max="8" width="14.42578125" style="4" customWidth="1"/>
    <col min="9" max="9" width="13.28515625" style="4" customWidth="1"/>
    <col min="10" max="11" width="16" style="4" customWidth="1"/>
    <col min="12" max="16384" width="9.140625" style="4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0" t="s">
        <v>6</v>
      </c>
      <c r="H1" s="4" t="s">
        <v>7</v>
      </c>
      <c r="I1" s="4" t="s">
        <v>8</v>
      </c>
      <c r="J1" s="4" t="s">
        <v>88</v>
      </c>
      <c r="K1" s="4" t="s">
        <v>89</v>
      </c>
    </row>
    <row r="2" spans="1:11">
      <c r="A2" s="4">
        <v>1001</v>
      </c>
      <c r="B2" s="4" t="s">
        <v>11</v>
      </c>
      <c r="C2" s="4" t="s">
        <v>12</v>
      </c>
      <c r="D2" s="4">
        <v>30</v>
      </c>
      <c r="E2" s="4" t="s">
        <v>13</v>
      </c>
      <c r="F2" s="4" t="s">
        <v>14</v>
      </c>
      <c r="G2" s="10">
        <v>45000</v>
      </c>
      <c r="H2" s="6" t="s">
        <v>44</v>
      </c>
      <c r="I2" s="6" t="s">
        <v>45</v>
      </c>
      <c r="J2" s="4">
        <f>_xlfn.DAYS(I2,H2)</f>
        <v>5056</v>
      </c>
      <c r="K2" s="4">
        <f>NETWORKDAYS(H2,I2)</f>
        <v>3611</v>
      </c>
    </row>
    <row r="3" spans="1:11">
      <c r="A3" s="4">
        <v>1002</v>
      </c>
      <c r="B3" s="4" t="s">
        <v>15</v>
      </c>
      <c r="C3" s="4" t="s">
        <v>16</v>
      </c>
      <c r="D3" s="4">
        <v>30</v>
      </c>
      <c r="E3" s="4" t="s">
        <v>17</v>
      </c>
      <c r="F3" s="4" t="s">
        <v>18</v>
      </c>
      <c r="G3" s="10">
        <v>36000</v>
      </c>
      <c r="H3" s="6" t="s">
        <v>47</v>
      </c>
      <c r="I3" s="6" t="s">
        <v>48</v>
      </c>
      <c r="J3" s="4">
        <f t="shared" ref="J3:J10" si="0">_xlfn.DAYS(I3,H3)</f>
        <v>5851</v>
      </c>
      <c r="K3" s="4">
        <f t="shared" ref="K3:K10" si="1">NETWORKDAYS(H3,I3)</f>
        <v>4180</v>
      </c>
    </row>
    <row r="4" spans="1:11">
      <c r="A4" s="4">
        <v>1003</v>
      </c>
      <c r="B4" s="4" t="s">
        <v>19</v>
      </c>
      <c r="C4" s="4" t="s">
        <v>20</v>
      </c>
      <c r="D4" s="4">
        <v>29</v>
      </c>
      <c r="E4" s="4" t="s">
        <v>13</v>
      </c>
      <c r="F4" s="4" t="s">
        <v>14</v>
      </c>
      <c r="G4" s="10">
        <v>63000</v>
      </c>
      <c r="H4" s="6" t="s">
        <v>50</v>
      </c>
      <c r="I4" s="6" t="s">
        <v>51</v>
      </c>
      <c r="J4" s="4">
        <f t="shared" si="0"/>
        <v>6275</v>
      </c>
      <c r="K4" s="4">
        <f t="shared" si="1"/>
        <v>4484</v>
      </c>
    </row>
    <row r="5" spans="1:11">
      <c r="A5" s="4">
        <v>1004</v>
      </c>
      <c r="B5" s="4" t="s">
        <v>21</v>
      </c>
      <c r="C5" s="4" t="s">
        <v>22</v>
      </c>
      <c r="D5" s="4">
        <v>31</v>
      </c>
      <c r="E5" s="4" t="s">
        <v>17</v>
      </c>
      <c r="F5" s="4" t="s">
        <v>23</v>
      </c>
      <c r="G5" s="10">
        <v>47000</v>
      </c>
      <c r="H5" s="6" t="s">
        <v>53</v>
      </c>
      <c r="I5" s="6" t="s">
        <v>54</v>
      </c>
      <c r="J5" s="4">
        <f t="shared" si="0"/>
        <v>5811</v>
      </c>
      <c r="K5" s="4">
        <f t="shared" si="1"/>
        <v>4152</v>
      </c>
    </row>
    <row r="6" spans="1:11">
      <c r="A6" s="4">
        <v>1005</v>
      </c>
      <c r="B6" s="4" t="s">
        <v>24</v>
      </c>
      <c r="C6" s="4" t="s">
        <v>25</v>
      </c>
      <c r="D6" s="4">
        <v>32</v>
      </c>
      <c r="E6" s="4" t="s">
        <v>13</v>
      </c>
      <c r="F6" s="4" t="s">
        <v>26</v>
      </c>
      <c r="G6" s="10">
        <v>50000</v>
      </c>
      <c r="H6" s="6" t="s">
        <v>56</v>
      </c>
      <c r="I6" s="6" t="s">
        <v>57</v>
      </c>
      <c r="J6" s="4">
        <f t="shared" si="0"/>
        <v>5960</v>
      </c>
      <c r="K6" s="4">
        <f t="shared" si="1"/>
        <v>4258</v>
      </c>
    </row>
    <row r="7" spans="1:11">
      <c r="A7" s="4">
        <v>1006</v>
      </c>
      <c r="B7" s="4" t="s">
        <v>27</v>
      </c>
      <c r="C7" s="4" t="s">
        <v>28</v>
      </c>
      <c r="D7" s="4">
        <v>35</v>
      </c>
      <c r="E7" s="4" t="s">
        <v>13</v>
      </c>
      <c r="F7" s="4" t="s">
        <v>29</v>
      </c>
      <c r="G7" s="10">
        <v>65000</v>
      </c>
      <c r="H7" s="6" t="s">
        <v>56</v>
      </c>
      <c r="I7" s="6" t="s">
        <v>59</v>
      </c>
      <c r="J7" s="4">
        <f t="shared" si="0"/>
        <v>4511</v>
      </c>
      <c r="K7" s="4">
        <f t="shared" si="1"/>
        <v>3223</v>
      </c>
    </row>
    <row r="8" spans="1:11">
      <c r="A8" s="4">
        <v>1007</v>
      </c>
      <c r="B8" s="4" t="s">
        <v>30</v>
      </c>
      <c r="C8" s="4" t="s">
        <v>31</v>
      </c>
      <c r="D8" s="4">
        <v>32</v>
      </c>
      <c r="E8" s="4" t="s">
        <v>17</v>
      </c>
      <c r="F8" s="4" t="s">
        <v>32</v>
      </c>
      <c r="G8" s="10">
        <v>41000</v>
      </c>
      <c r="H8" s="6" t="s">
        <v>61</v>
      </c>
      <c r="I8" s="6" t="s">
        <v>59</v>
      </c>
      <c r="J8" s="4">
        <f t="shared" si="0"/>
        <v>3595</v>
      </c>
      <c r="K8" s="4">
        <f t="shared" si="1"/>
        <v>2568</v>
      </c>
    </row>
    <row r="9" spans="1:11">
      <c r="A9" s="4">
        <v>1008</v>
      </c>
      <c r="B9" s="4" t="s">
        <v>33</v>
      </c>
      <c r="C9" s="4" t="s">
        <v>34</v>
      </c>
      <c r="D9" s="4">
        <v>38</v>
      </c>
      <c r="E9" s="4" t="s">
        <v>13</v>
      </c>
      <c r="F9" s="4" t="s">
        <v>14</v>
      </c>
      <c r="G9" s="10">
        <v>48000</v>
      </c>
      <c r="H9" s="6" t="s">
        <v>63</v>
      </c>
      <c r="I9" s="6" t="s">
        <v>64</v>
      </c>
      <c r="J9" s="4">
        <f t="shared" si="0"/>
        <v>4700</v>
      </c>
      <c r="K9" s="4">
        <f t="shared" si="1"/>
        <v>3358</v>
      </c>
    </row>
    <row r="10" spans="1:11">
      <c r="A10" s="4">
        <v>1009</v>
      </c>
      <c r="B10" s="4" t="s">
        <v>35</v>
      </c>
      <c r="C10" s="4" t="s">
        <v>36</v>
      </c>
      <c r="D10" s="4">
        <v>31</v>
      </c>
      <c r="E10" s="4" t="s">
        <v>13</v>
      </c>
      <c r="F10" s="4" t="s">
        <v>23</v>
      </c>
      <c r="G10" s="10">
        <v>42000</v>
      </c>
      <c r="H10" s="6" t="s">
        <v>66</v>
      </c>
      <c r="I10" s="6" t="s">
        <v>64</v>
      </c>
      <c r="J10" s="4">
        <f t="shared" si="0"/>
        <v>4273</v>
      </c>
      <c r="K10" s="4">
        <f t="shared" si="1"/>
        <v>3053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Rahal Vithanage</cp:lastModifiedBy>
  <cp:revision/>
  <dcterms:created xsi:type="dcterms:W3CDTF">2021-12-16T14:18:34Z</dcterms:created>
  <dcterms:modified xsi:type="dcterms:W3CDTF">2024-09-23T17:02:28Z</dcterms:modified>
  <cp:category/>
  <cp:contentStatus/>
</cp:coreProperties>
</file>