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2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3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jandro Adaya\Documents\"/>
    </mc:Choice>
  </mc:AlternateContent>
  <bookViews>
    <workbookView xWindow="0" yWindow="0" windowWidth="20490" windowHeight="7755"/>
  </bookViews>
  <sheets>
    <sheet name="Pre analisis" sheetId="5" r:id="rId1"/>
    <sheet name="Anexo 1 (Op) Solo con rec EVQ" sheetId="12" r:id="rId2"/>
    <sheet name="Anexo 2 (Atención a Clientes)" sheetId="13" r:id="rId3"/>
    <sheet name="Calidad" sheetId="8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2" l="1"/>
  <c r="E24" i="5" l="1"/>
  <c r="C46" i="5" s="1"/>
  <c r="C4" i="5"/>
  <c r="C4" i="12" s="1"/>
  <c r="C3" i="5"/>
  <c r="C3" i="12" s="1"/>
  <c r="C4" i="13" l="1"/>
  <c r="C3" i="13"/>
  <c r="C15" i="13"/>
  <c r="C14" i="13"/>
  <c r="C13" i="13"/>
  <c r="C16" i="13"/>
  <c r="C12" i="13"/>
  <c r="E9" i="13"/>
  <c r="C9" i="13"/>
  <c r="E8" i="13"/>
  <c r="C8" i="13"/>
  <c r="E7" i="13"/>
  <c r="C7" i="13"/>
  <c r="E6" i="13"/>
  <c r="C6" i="13"/>
  <c r="C16" i="12"/>
  <c r="C14" i="12"/>
  <c r="C13" i="12"/>
  <c r="C12" i="12"/>
  <c r="E9" i="12"/>
  <c r="E8" i="12"/>
  <c r="E7" i="12"/>
  <c r="E6" i="12"/>
  <c r="C9" i="12"/>
  <c r="C8" i="12"/>
  <c r="C7" i="12"/>
  <c r="C6" i="12"/>
  <c r="E26" i="5"/>
  <c r="D44" i="5" l="1"/>
  <c r="D42" i="5"/>
  <c r="D40" i="5"/>
  <c r="D38" i="5"/>
  <c r="D46" i="5" l="1"/>
  <c r="C49" i="5" s="1"/>
  <c r="E49" i="5" s="1"/>
</calcChain>
</file>

<file path=xl/sharedStrings.xml><?xml version="1.0" encoding="utf-8"?>
<sst xmlns="http://schemas.openxmlformats.org/spreadsheetml/2006/main" count="197" uniqueCount="127">
  <si>
    <t>Recolección</t>
  </si>
  <si>
    <t>ENVIPAQ</t>
  </si>
  <si>
    <t xml:space="preserve">  </t>
  </si>
  <si>
    <t xml:space="preserve">      </t>
  </si>
  <si>
    <t>Fecha de Inicio:</t>
  </si>
  <si>
    <t>Fecha de Finalización:</t>
  </si>
  <si>
    <t>Contacto</t>
  </si>
  <si>
    <t>Concepto</t>
  </si>
  <si>
    <t>Tipo de Mercancía</t>
  </si>
  <si>
    <t>Operaciones Mensuales</t>
  </si>
  <si>
    <t>Tipo de Cliente</t>
  </si>
  <si>
    <t>Ingresos por operación</t>
  </si>
  <si>
    <t>Razón social:</t>
  </si>
  <si>
    <t>Fecha de inicio de operación</t>
  </si>
  <si>
    <t>Tipo de cliente:</t>
  </si>
  <si>
    <t>Persona Física</t>
  </si>
  <si>
    <t>Persona Moral</t>
  </si>
  <si>
    <t>Giro del cliente:</t>
  </si>
  <si>
    <t>Tipo de pago</t>
  </si>
  <si>
    <t>Tipo de envíos</t>
  </si>
  <si>
    <t>Alianza</t>
  </si>
  <si>
    <t>Utilidad Propuesta</t>
  </si>
  <si>
    <t>Días de crédito solicitados:</t>
  </si>
  <si>
    <t>SI</t>
  </si>
  <si>
    <t>NO</t>
  </si>
  <si>
    <t xml:space="preserve">                             ALGUNAS VECES</t>
  </si>
  <si>
    <t>UTILIDAD REAL</t>
  </si>
  <si>
    <t>GASTOS ADMVOS</t>
  </si>
  <si>
    <t>GASTOS OPERATIVOS</t>
  </si>
  <si>
    <t xml:space="preserve">                             OTRA (ESPECIFIQUE)</t>
  </si>
  <si>
    <t xml:space="preserve">          VIA ASESOR</t>
  </si>
  <si>
    <t xml:space="preserve">          COMANDO</t>
  </si>
  <si>
    <t xml:space="preserve">                            FÍSICAS ROTULADAS</t>
  </si>
  <si>
    <t xml:space="preserve">                            FÍSICAS SIN ROTULO</t>
  </si>
  <si>
    <t xml:space="preserve">                                            TIENE SEGURO PROPIO</t>
  </si>
  <si>
    <t xml:space="preserve">            VIA ALIANZA</t>
  </si>
  <si>
    <t xml:space="preserve">            VIA ENVIPAQ</t>
  </si>
  <si>
    <t>PERMITIDA</t>
  </si>
  <si>
    <t>CON RESTRICCIONES</t>
  </si>
  <si>
    <t>VARIABLE</t>
  </si>
  <si>
    <t>NO PERMITIDA</t>
  </si>
  <si>
    <t>&gt; 1,000</t>
  </si>
  <si>
    <t>500 - 999</t>
  </si>
  <si>
    <t>100 - 499</t>
  </si>
  <si>
    <t>CLIENTE LOCAL</t>
  </si>
  <si>
    <t>CLIENTE FORANEO</t>
  </si>
  <si>
    <t>Observaciones</t>
  </si>
  <si>
    <t>Tipo de operación</t>
  </si>
  <si>
    <t>Datos de contacto (Teléfono y correo)</t>
  </si>
  <si>
    <t>OBSERVACIONES</t>
  </si>
  <si>
    <t>ELABORÓ (Ejecutivo de ventas)</t>
  </si>
  <si>
    <t>Ivonne Casas</t>
  </si>
  <si>
    <t>David Paredes</t>
  </si>
  <si>
    <t>Sergio Avalos</t>
  </si>
  <si>
    <t>Martha León</t>
  </si>
  <si>
    <t>Tipo de guías</t>
  </si>
  <si>
    <t xml:space="preserve">                                        OTRO (ESPECIFIQUE)</t>
  </si>
  <si>
    <t>Especificaciones</t>
  </si>
  <si>
    <t>Evaluación</t>
  </si>
  <si>
    <t xml:space="preserve"> Instrucciones de llenado: Selecciona de la lista la opción de acuerdo a la operación y giro del cliente, en caso de tener una observación incluirla en la columna indicada</t>
  </si>
  <si>
    <t>EVALUACIÓN GLOBAL</t>
  </si>
  <si>
    <t>Cantidad promedio de servicios a operar (mensual)</t>
  </si>
  <si>
    <t>Importe promedio a facturar (mensual)</t>
  </si>
  <si>
    <t>Maneja envíos asegurados?</t>
  </si>
  <si>
    <t>Cliente con manejo especial (reportes, recolecciones, empaque, etc.)</t>
  </si>
  <si>
    <t>OTROS SERVICIOS OFRECIDOS (Almacenaje, embalaje, distribución, etc.)</t>
  </si>
  <si>
    <t>Recolección Autorizada</t>
  </si>
  <si>
    <t>USO EXCLUSIVO ÁREA DE OPERACIONES ENVIPAQ</t>
  </si>
  <si>
    <t xml:space="preserve">            FIJA</t>
  </si>
  <si>
    <t xml:space="preserve">            VARIABLE</t>
  </si>
  <si>
    <t xml:space="preserve">            MIXTA</t>
  </si>
  <si>
    <t>Horario de recolección:</t>
  </si>
  <si>
    <t>Persona autorizada para recolecciones:</t>
  </si>
  <si>
    <t>Observaciones:</t>
  </si>
  <si>
    <t>Tipo de mercancía:</t>
  </si>
  <si>
    <t>Teléfono y correo:</t>
  </si>
  <si>
    <t>Domicilio de recolección:</t>
  </si>
  <si>
    <t>Persona autorizada para solicitar servicios y/o guías:</t>
  </si>
  <si>
    <t>Tipo de recolección autorizada</t>
  </si>
  <si>
    <t>Otros servicios Operativos cubiertos</t>
  </si>
  <si>
    <t>Información operativa</t>
  </si>
  <si>
    <t>NOTAS ADICIONALES</t>
  </si>
  <si>
    <t>Información de Servicio</t>
  </si>
  <si>
    <t>USO EXCLUSIVO ATENCIÓN A CLIENTES ENVIPAQ</t>
  </si>
  <si>
    <t>Validación de alcance de servicios ofrecidos</t>
  </si>
  <si>
    <t>Elena Ortiz</t>
  </si>
  <si>
    <t>ASESOR LOGISTICO:</t>
  </si>
  <si>
    <t>&lt; 100, &gt; 50</t>
  </si>
  <si>
    <t>&lt; 50</t>
  </si>
  <si>
    <t>Utilidad mínima</t>
  </si>
  <si>
    <t>max</t>
  </si>
  <si>
    <t xml:space="preserve"> OTRA</t>
  </si>
  <si>
    <t>BAJO</t>
  </si>
  <si>
    <t>MEDIO</t>
  </si>
  <si>
    <t>ALTO</t>
  </si>
  <si>
    <t>NOTAS ADICIONALES Y/O REQUERIMIENTOS DE REPORTES ESPECIALES:</t>
  </si>
  <si>
    <t>ENVIPAQ &amp; ALIANZA</t>
  </si>
  <si>
    <t>ALIANZA</t>
  </si>
  <si>
    <t>TIPO DE RIESGO:</t>
  </si>
  <si>
    <t>Ocasional</t>
  </si>
  <si>
    <t>*** El pre analisis debe estar firmado e incluir: 
 - Cotización
 - Anexo 1 llenado y firmado
 - Anexo 2 llenado y firmado</t>
  </si>
  <si>
    <t xml:space="preserve">,  </t>
  </si>
  <si>
    <t>Diana Tapia</t>
  </si>
  <si>
    <t>Rodolfo Alvarez</t>
  </si>
  <si>
    <t>Alejandro Colín</t>
  </si>
  <si>
    <t>REVISA Y AUTORIZA (Gerencia Comercial)</t>
  </si>
  <si>
    <t>Alejandro Rodriguez</t>
  </si>
  <si>
    <t>Ana Elsa Vargas</t>
  </si>
  <si>
    <t>Sergio Huante</t>
  </si>
  <si>
    <t>Yassert Alfaro</t>
  </si>
  <si>
    <t>Evelyn Morales</t>
  </si>
  <si>
    <t>REVISA Y AUTORIZA
ELENA ORTIZ</t>
  </si>
  <si>
    <t>Miriam Gonzalez</t>
  </si>
  <si>
    <t>(DEBE ANOTAR EL % AUN SELECCIONADO EN LA CASILLA)</t>
  </si>
  <si>
    <t>** LAS RECOLECCIONES ENVIPAQ DEBE FIRMARLAS OPERACIONES Y LAS DE ALIANZA ATENCION A CLIENTES</t>
  </si>
  <si>
    <t>Otros servicios de apoyo a los negocios.</t>
  </si>
  <si>
    <t>14:00 a 18:00 horas</t>
  </si>
  <si>
    <t>Productos varios.</t>
  </si>
  <si>
    <t>ULTRADIGITAL MEDIA, S. DE R.L. DE C.V.</t>
  </si>
  <si>
    <t>priscila@ultraflex.com.mx   3182-3608</t>
  </si>
  <si>
    <t>PRISCILA CRUZ</t>
  </si>
  <si>
    <t>Azafran No. 21   Col. Granjas Mexico  C.P. 08400   Iztapalapa  , Ciudad  de Mexico.</t>
  </si>
  <si>
    <t>Se recolectaran y entregaran  rollos de vinil de diferentes pesos y tamaños via ENVIPAQ en servicio Metropolitano.</t>
  </si>
  <si>
    <t>Se recolectaran y entregaran rollos de vinil diferentes tamaños y peso   via ENVIPAQ en servicio Metropolitano.</t>
  </si>
  <si>
    <t>Se recolectaran y entregaran rollos de vinil diferentes tamaños y pesos  via ENVIPAQ para servicio Metropolitano</t>
  </si>
  <si>
    <t>DAVID PAREDES</t>
  </si>
  <si>
    <t>REVISA Y AUTORIZA
 ANDRES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</si>
</sst>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i/>
      <sz val="10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465926084170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4" applyNumberFormat="0" applyFill="0" applyAlignment="0" applyProtection="0"/>
    <xf numFmtId="9" fontId="8" fillId="0" borderId="0" applyFont="0" applyFill="0" applyBorder="0" applyAlignment="0" applyProtection="0"/>
  </cellStyleXfs>
  <cellXfs count="104">
    <xf numFmtId="0" fontId="0" fillId="0" borderId="0" xfId="0"/>
    <xf numFmtId="0" fontId="1" fillId="5" borderId="5" xfId="0" applyFont="1" applyFill="1" applyBorder="1" applyAlignment="1" applyProtection="1">
      <alignment horizontal="left" vertical="center" wrapText="1"/>
      <protection locked="0"/>
    </xf>
    <xf numFmtId="0" fontId="1" fillId="5" borderId="5" xfId="0" applyFont="1" applyFill="1" applyBorder="1" applyAlignment="1" applyProtection="1">
      <alignment vertical="center" wrapText="1"/>
      <protection locked="0"/>
    </xf>
    <xf numFmtId="0" fontId="1" fillId="5" borderId="0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vertical="center" wrapText="1"/>
      <protection locked="0"/>
    </xf>
    <xf numFmtId="9" fontId="1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2" xfId="0" applyFont="1" applyFill="1" applyBorder="1" applyAlignment="1" applyProtection="1">
      <alignment horizontal="center" vertical="center" wrapText="1"/>
      <protection locked="0"/>
    </xf>
    <xf numFmtId="0" fontId="15" fillId="5" borderId="5" xfId="0" applyFont="1" applyFill="1" applyBorder="1" applyAlignment="1" applyProtection="1">
      <alignment horizontal="center" vertical="center" wrapText="1"/>
      <protection locked="0"/>
    </xf>
    <xf numFmtId="9" fontId="15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/>
    <xf numFmtId="9" fontId="20" fillId="0" borderId="0" xfId="0" applyNumberFormat="1" applyFont="1"/>
    <xf numFmtId="0" fontId="19" fillId="8" borderId="5" xfId="0" applyFont="1" applyFill="1" applyBorder="1" applyAlignment="1" applyProtection="1">
      <alignment horizontal="center" vertical="center" wrapText="1"/>
      <protection hidden="1"/>
    </xf>
    <xf numFmtId="0" fontId="21" fillId="8" borderId="5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 wrapText="1"/>
      <protection locked="0"/>
    </xf>
    <xf numFmtId="0" fontId="6" fillId="0" borderId="0" xfId="2" applyFont="1" applyBorder="1" applyAlignment="1" applyProtection="1">
      <alignment vertical="center" wrapText="1"/>
      <protection locked="0"/>
    </xf>
    <xf numFmtId="0" fontId="7" fillId="8" borderId="0" xfId="2" applyFont="1" applyFill="1" applyBorder="1" applyAlignment="1" applyProtection="1">
      <alignment horizontal="righ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8" borderId="6" xfId="0" applyFont="1" applyFill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vertical="center" wrapText="1"/>
      <protection locked="0"/>
    </xf>
    <xf numFmtId="0" fontId="7" fillId="8" borderId="8" xfId="0" applyFont="1" applyFill="1" applyBorder="1" applyAlignment="1" applyProtection="1">
      <alignment horizontal="center" vertical="center" wrapText="1"/>
      <protection locked="0"/>
    </xf>
    <xf numFmtId="14" fontId="1" fillId="0" borderId="15" xfId="0" applyNumberFormat="1" applyFont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vertical="center" wrapText="1"/>
      <protection locked="0"/>
    </xf>
    <xf numFmtId="3" fontId="1" fillId="0" borderId="15" xfId="0" applyNumberFormat="1" applyFont="1" applyBorder="1" applyAlignment="1" applyProtection="1">
      <alignment vertical="center" wrapText="1"/>
      <protection locked="0"/>
    </xf>
    <xf numFmtId="0" fontId="4" fillId="0" borderId="7" xfId="1" applyFont="1" applyBorder="1" applyAlignment="1" applyProtection="1">
      <alignment vertical="center" wrapText="1"/>
      <protection locked="0"/>
    </xf>
    <xf numFmtId="164" fontId="1" fillId="0" borderId="15" xfId="0" applyNumberFormat="1" applyFont="1" applyBorder="1" applyAlignment="1" applyProtection="1">
      <alignment vertical="center" wrapText="1"/>
      <protection locked="0"/>
    </xf>
    <xf numFmtId="0" fontId="7" fillId="10" borderId="1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12" xfId="0" applyFont="1" applyBorder="1" applyAlignment="1" applyProtection="1">
      <alignment vertical="center" wrapText="1"/>
      <protection locked="0"/>
    </xf>
    <xf numFmtId="0" fontId="9" fillId="10" borderId="13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vertical="center" wrapText="1"/>
      <protection locked="0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9" fillId="10" borderId="1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7" fillId="9" borderId="0" xfId="0" applyFont="1" applyFill="1" applyAlignment="1" applyProtection="1">
      <alignment horizontal="center" vertical="center" wrapText="1"/>
      <protection locked="0"/>
    </xf>
    <xf numFmtId="0" fontId="0" fillId="0" borderId="20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7" fillId="8" borderId="6" xfId="0" applyFont="1" applyFill="1" applyBorder="1" applyAlignment="1" applyProtection="1">
      <alignment horizontal="left" vertical="center" wrapText="1"/>
      <protection locked="0"/>
    </xf>
    <xf numFmtId="0" fontId="7" fillId="8" borderId="8" xfId="0" applyFont="1" applyFill="1" applyBorder="1" applyAlignment="1" applyProtection="1">
      <alignment horizontal="lef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hidden="1"/>
    </xf>
    <xf numFmtId="0" fontId="1" fillId="0" borderId="15" xfId="0" applyFont="1" applyBorder="1" applyAlignment="1" applyProtection="1">
      <alignment vertical="center" wrapText="1"/>
      <protection hidden="1"/>
    </xf>
    <xf numFmtId="0" fontId="1" fillId="0" borderId="7" xfId="0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vertical="center" wrapText="1"/>
      <protection hidden="1"/>
    </xf>
    <xf numFmtId="14" fontId="1" fillId="0" borderId="15" xfId="0" applyNumberFormat="1" applyFont="1" applyBorder="1" applyAlignment="1" applyProtection="1">
      <alignment vertical="center" wrapText="1"/>
      <protection hidden="1"/>
    </xf>
    <xf numFmtId="3" fontId="1" fillId="0" borderId="15" xfId="0" applyNumberFormat="1" applyFont="1" applyBorder="1" applyAlignment="1" applyProtection="1">
      <alignment vertical="center" wrapText="1"/>
      <protection hidden="1"/>
    </xf>
    <xf numFmtId="164" fontId="1" fillId="0" borderId="15" xfId="0" applyNumberFormat="1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3" fillId="0" borderId="28" xfId="1" applyBorder="1" applyAlignment="1" applyProtection="1">
      <alignment horizontal="left" vertical="center"/>
      <protection locked="0"/>
    </xf>
    <xf numFmtId="0" fontId="10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hidden="1"/>
    </xf>
    <xf numFmtId="0" fontId="11" fillId="0" borderId="12" xfId="0" applyFont="1" applyFill="1" applyBorder="1" applyAlignment="1" applyProtection="1">
      <alignment horizontal="center" vertical="center" wrapText="1"/>
      <protection hidden="1"/>
    </xf>
    <xf numFmtId="0" fontId="1" fillId="7" borderId="13" xfId="0" applyFont="1" applyFill="1" applyBorder="1" applyAlignment="1" applyProtection="1">
      <alignment horizontal="center" vertical="center" wrapText="1"/>
      <protection locked="0"/>
    </xf>
    <xf numFmtId="0" fontId="1" fillId="7" borderId="12" xfId="0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9" fontId="19" fillId="3" borderId="19" xfId="3" applyFont="1" applyFill="1" applyBorder="1" applyAlignment="1" applyProtection="1">
      <alignment horizontal="center" vertical="center" wrapText="1"/>
      <protection hidden="1"/>
    </xf>
    <xf numFmtId="9" fontId="19" fillId="3" borderId="21" xfId="3" applyFont="1" applyFill="1" applyBorder="1" applyAlignment="1" applyProtection="1">
      <alignment horizontal="center" vertical="center" wrapText="1"/>
      <protection hidden="1"/>
    </xf>
    <xf numFmtId="4" fontId="19" fillId="3" borderId="19" xfId="3" applyNumberFormat="1" applyFont="1" applyFill="1" applyBorder="1" applyAlignment="1" applyProtection="1">
      <alignment horizontal="center" vertical="center" wrapText="1"/>
      <protection hidden="1"/>
    </xf>
    <xf numFmtId="4" fontId="19" fillId="3" borderId="12" xfId="3" applyNumberFormat="1" applyFont="1" applyFill="1" applyBorder="1" applyAlignment="1" applyProtection="1">
      <alignment horizontal="center" vertical="center" wrapText="1"/>
      <protection hidden="1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12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hidden="1"/>
    </xf>
    <xf numFmtId="9" fontId="11" fillId="0" borderId="12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horizontal="center" vertical="center" wrapText="1"/>
      <protection locked="0"/>
    </xf>
    <xf numFmtId="0" fontId="18" fillId="9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8" fillId="8" borderId="22" xfId="0" applyFont="1" applyFill="1" applyBorder="1" applyAlignment="1" applyProtection="1">
      <alignment horizontal="center" vertical="center" wrapText="1"/>
      <protection locked="0"/>
    </xf>
    <xf numFmtId="0" fontId="9" fillId="10" borderId="23" xfId="0" applyFont="1" applyFill="1" applyBorder="1" applyAlignment="1" applyProtection="1">
      <alignment horizontal="center" vertical="center" wrapText="1"/>
      <protection locked="0"/>
    </xf>
    <xf numFmtId="0" fontId="9" fillId="10" borderId="24" xfId="0" applyFont="1" applyFill="1" applyBorder="1" applyAlignment="1" applyProtection="1">
      <alignment horizontal="center" vertical="center" wrapText="1"/>
      <protection locked="0"/>
    </xf>
    <xf numFmtId="0" fontId="12" fillId="0" borderId="15" xfId="1" applyFont="1" applyBorder="1" applyAlignment="1" applyProtection="1">
      <alignment horizontal="left" vertical="center" wrapText="1"/>
      <protection hidden="1"/>
    </xf>
    <xf numFmtId="0" fontId="12" fillId="0" borderId="1" xfId="1" applyFont="1" applyBorder="1" applyAlignment="1" applyProtection="1">
      <alignment horizontal="left" vertical="center" wrapText="1"/>
      <protection hidden="1"/>
    </xf>
    <xf numFmtId="3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" xfId="1" applyNumberFormat="1" applyFont="1" applyBorder="1" applyAlignment="1" applyProtection="1">
      <alignment horizontal="left" vertical="center" wrapText="1"/>
      <protection hidden="1"/>
    </xf>
    <xf numFmtId="0" fontId="9" fillId="8" borderId="23" xfId="0" applyFont="1" applyFill="1" applyBorder="1" applyAlignment="1" applyProtection="1">
      <alignment horizontal="center" vertical="center" wrapText="1"/>
      <protection locked="0"/>
    </xf>
    <xf numFmtId="0" fontId="9" fillId="8" borderId="24" xfId="0" applyFont="1" applyFill="1" applyBorder="1" applyAlignment="1" applyProtection="1">
      <alignment horizontal="center" vertical="center" wrapText="1"/>
      <protection locked="0"/>
    </xf>
    <xf numFmtId="0" fontId="16" fillId="8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0" fontId="20" fillId="8" borderId="0" xfId="0" applyFont="1" applyFill="1" applyAlignment="1">
      <alignment horizontal="center"/>
    </xf>
    <xf numFmtId="0" fontId="20" fillId="0" borderId="0" xfId="0" applyFont="1" applyAlignment="1">
      <alignment horizontal="center"/>
    </xf>
  </cellXfs>
  <cellStyles count="4">
    <cellStyle name="Hipervínculo" xfId="1" builtinId="8"/>
    <cellStyle name="Normal" xfId="0" builtinId="0"/>
    <cellStyle name="Porcentaje" xfId="3" builtinId="5"/>
    <cellStyle name="Título 2" xfId="2" builtinId="17"/>
  </cellStyles>
  <dxfs count="3">
    <dxf>
      <fill>
        <patternFill>
          <bgColor rgb="FF08CE4A"/>
        </patternFill>
      </fill>
    </dxf>
    <dxf>
      <fill>
        <patternFill>
          <bgColor rgb="FFFF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FF66"/>
      <color rgb="FF08CE4A"/>
      <color rgb="FF09F5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30188" y="238125"/>
          <a:ext cx="11102228" cy="828301"/>
          <a:chOff x="59121" y="59120"/>
          <a:chExt cx="6720051" cy="7116915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17</xdr:row>
          <xdr:rowOff>38100</xdr:rowOff>
        </xdr:from>
        <xdr:to>
          <xdr:col>3</xdr:col>
          <xdr:colOff>2019300</xdr:colOff>
          <xdr:row>17</xdr:row>
          <xdr:rowOff>266700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=""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 PAGO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18</xdr:row>
          <xdr:rowOff>28575</xdr:rowOff>
        </xdr:from>
        <xdr:to>
          <xdr:col>3</xdr:col>
          <xdr:colOff>2009775</xdr:colOff>
          <xdr:row>18</xdr:row>
          <xdr:rowOff>257175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=""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CONSUMO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19</xdr:row>
          <xdr:rowOff>28575</xdr:rowOff>
        </xdr:from>
        <xdr:to>
          <xdr:col>3</xdr:col>
          <xdr:colOff>2009775</xdr:colOff>
          <xdr:row>19</xdr:row>
          <xdr:rowOff>257175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=""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FONDEO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1133475</xdr:colOff>
          <xdr:row>17</xdr:row>
          <xdr:rowOff>38100</xdr:rowOff>
        </xdr:from>
        <xdr:to>
          <xdr:col>4</xdr:col>
          <xdr:colOff>2124075</xdr:colOff>
          <xdr:row>17</xdr:row>
          <xdr:rowOff>266700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=""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=""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11</xdr:row>
          <xdr:rowOff>38100</xdr:rowOff>
        </xdr:from>
        <xdr:to>
          <xdr:col>1</xdr:col>
          <xdr:colOff>2019300</xdr:colOff>
          <xdr:row>11</xdr:row>
          <xdr:rowOff>266700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=""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ESTAFETA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12</xdr:row>
          <xdr:rowOff>38100</xdr:rowOff>
        </xdr:from>
        <xdr:to>
          <xdr:col>1</xdr:col>
          <xdr:colOff>2019300</xdr:colOff>
          <xdr:row>12</xdr:row>
          <xdr:rowOff>266700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=""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13</xdr:row>
          <xdr:rowOff>38100</xdr:rowOff>
        </xdr:from>
        <xdr:to>
          <xdr:col>1</xdr:col>
          <xdr:colOff>2019300</xdr:colOff>
          <xdr:row>13</xdr:row>
          <xdr:rowOff>266700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=""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REDPACK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14</xdr:row>
          <xdr:rowOff>38100</xdr:rowOff>
        </xdr:from>
        <xdr:to>
          <xdr:col>1</xdr:col>
          <xdr:colOff>2562225</xdr:colOff>
          <xdr:row>14</xdr:row>
          <xdr:rowOff>257175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=""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PAQUETE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11</xdr:row>
          <xdr:rowOff>38100</xdr:rowOff>
        </xdr:from>
        <xdr:to>
          <xdr:col>2</xdr:col>
          <xdr:colOff>2019300</xdr:colOff>
          <xdr:row>11</xdr:row>
          <xdr:rowOff>266700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=""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DHL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12</xdr:row>
          <xdr:rowOff>38100</xdr:rowOff>
        </xdr:from>
        <xdr:to>
          <xdr:col>2</xdr:col>
          <xdr:colOff>2019300</xdr:colOff>
          <xdr:row>12</xdr:row>
          <xdr:rowOff>266700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=""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ENVIPAQ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11</xdr:row>
          <xdr:rowOff>38100</xdr:rowOff>
        </xdr:from>
        <xdr:to>
          <xdr:col>3</xdr:col>
          <xdr:colOff>2019300</xdr:colOff>
          <xdr:row>11</xdr:row>
          <xdr:rowOff>266700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=""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12</xdr:row>
          <xdr:rowOff>38100</xdr:rowOff>
        </xdr:from>
        <xdr:to>
          <xdr:col>3</xdr:col>
          <xdr:colOff>2019300</xdr:colOff>
          <xdr:row>12</xdr:row>
          <xdr:rowOff>266700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=""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13</xdr:row>
          <xdr:rowOff>38100</xdr:rowOff>
        </xdr:from>
        <xdr:to>
          <xdr:col>3</xdr:col>
          <xdr:colOff>2019300</xdr:colOff>
          <xdr:row>13</xdr:row>
          <xdr:rowOff>266700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=""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14</xdr:row>
          <xdr:rowOff>38100</xdr:rowOff>
        </xdr:from>
        <xdr:to>
          <xdr:col>3</xdr:col>
          <xdr:colOff>2019300</xdr:colOff>
          <xdr:row>14</xdr:row>
          <xdr:rowOff>266700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=""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11</xdr:row>
          <xdr:rowOff>38100</xdr:rowOff>
        </xdr:from>
        <xdr:to>
          <xdr:col>4</xdr:col>
          <xdr:colOff>2019300</xdr:colOff>
          <xdr:row>11</xdr:row>
          <xdr:rowOff>266700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=""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12</xdr:row>
          <xdr:rowOff>38100</xdr:rowOff>
        </xdr:from>
        <xdr:to>
          <xdr:col>4</xdr:col>
          <xdr:colOff>2019300</xdr:colOff>
          <xdr:row>12</xdr:row>
          <xdr:rowOff>266700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=""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13</xdr:row>
          <xdr:rowOff>38100</xdr:rowOff>
        </xdr:from>
        <xdr:to>
          <xdr:col>4</xdr:col>
          <xdr:colOff>2019300</xdr:colOff>
          <xdr:row>13</xdr:row>
          <xdr:rowOff>266700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=""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17</xdr:row>
          <xdr:rowOff>28575</xdr:rowOff>
        </xdr:from>
        <xdr:to>
          <xdr:col>2</xdr:col>
          <xdr:colOff>1895475</xdr:colOff>
          <xdr:row>17</xdr:row>
          <xdr:rowOff>257175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=""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18</xdr:row>
          <xdr:rowOff>28575</xdr:rowOff>
        </xdr:from>
        <xdr:to>
          <xdr:col>2</xdr:col>
          <xdr:colOff>1895475</xdr:colOff>
          <xdr:row>18</xdr:row>
          <xdr:rowOff>257175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=""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19</xdr:row>
          <xdr:rowOff>28575</xdr:rowOff>
        </xdr:from>
        <xdr:to>
          <xdr:col>2</xdr:col>
          <xdr:colOff>1895475</xdr:colOff>
          <xdr:row>19</xdr:row>
          <xdr:rowOff>257175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=""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=""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18</xdr:row>
          <xdr:rowOff>28575</xdr:rowOff>
        </xdr:from>
        <xdr:to>
          <xdr:col>4</xdr:col>
          <xdr:colOff>2133600</xdr:colOff>
          <xdr:row>18</xdr:row>
          <xdr:rowOff>257175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=""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19</xdr:row>
          <xdr:rowOff>28575</xdr:rowOff>
        </xdr:from>
        <xdr:to>
          <xdr:col>4</xdr:col>
          <xdr:colOff>2133600</xdr:colOff>
          <xdr:row>19</xdr:row>
          <xdr:rowOff>257175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=""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20</xdr:row>
          <xdr:rowOff>38100</xdr:rowOff>
        </xdr:from>
        <xdr:to>
          <xdr:col>4</xdr:col>
          <xdr:colOff>2133600</xdr:colOff>
          <xdr:row>20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=""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=""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=""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=""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=""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=""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=""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=""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=""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23</xdr:row>
          <xdr:rowOff>38100</xdr:rowOff>
        </xdr:from>
        <xdr:to>
          <xdr:col>2</xdr:col>
          <xdr:colOff>2019300</xdr:colOff>
          <xdr:row>23</xdr:row>
          <xdr:rowOff>266700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=""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25</xdr:row>
          <xdr:rowOff>38100</xdr:rowOff>
        </xdr:from>
        <xdr:to>
          <xdr:col>2</xdr:col>
          <xdr:colOff>2019300</xdr:colOff>
          <xdr:row>25</xdr:row>
          <xdr:rowOff>266700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=""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REQUIERE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13</xdr:row>
          <xdr:rowOff>38100</xdr:rowOff>
        </xdr:from>
        <xdr:to>
          <xdr:col>2</xdr:col>
          <xdr:colOff>2019300</xdr:colOff>
          <xdr:row>13</xdr:row>
          <xdr:rowOff>266700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=""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23</xdr:row>
          <xdr:rowOff>38100</xdr:rowOff>
        </xdr:from>
        <xdr:to>
          <xdr:col>1</xdr:col>
          <xdr:colOff>2019300</xdr:colOff>
          <xdr:row>23</xdr:row>
          <xdr:rowOff>266700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=""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=""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25</xdr:row>
          <xdr:rowOff>38100</xdr:rowOff>
        </xdr:from>
        <xdr:to>
          <xdr:col>1</xdr:col>
          <xdr:colOff>2019300</xdr:colOff>
          <xdr:row>25</xdr:row>
          <xdr:rowOff>266700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=""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=""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=""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=""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=""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24</xdr:row>
          <xdr:rowOff>38100</xdr:rowOff>
        </xdr:from>
        <xdr:to>
          <xdr:col>2</xdr:col>
          <xdr:colOff>2019300</xdr:colOff>
          <xdr:row>24</xdr:row>
          <xdr:rowOff>266700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=""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17</xdr:row>
          <xdr:rowOff>28575</xdr:rowOff>
        </xdr:from>
        <xdr:to>
          <xdr:col>1</xdr:col>
          <xdr:colOff>1895475</xdr:colOff>
          <xdr:row>17</xdr:row>
          <xdr:rowOff>257175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=""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18</xdr:row>
          <xdr:rowOff>28575</xdr:rowOff>
        </xdr:from>
        <xdr:to>
          <xdr:col>1</xdr:col>
          <xdr:colOff>1895475</xdr:colOff>
          <xdr:row>18</xdr:row>
          <xdr:rowOff>257175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=""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19</xdr:row>
          <xdr:rowOff>28575</xdr:rowOff>
        </xdr:from>
        <xdr:to>
          <xdr:col>1</xdr:col>
          <xdr:colOff>2752725</xdr:colOff>
          <xdr:row>19</xdr:row>
          <xdr:rowOff>295275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=""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2667000</xdr:colOff>
          <xdr:row>20</xdr:row>
          <xdr:rowOff>257175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=""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106" name="12 CuadroTexto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8897471" y="403411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1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730250</xdr:colOff>
      <xdr:row>1</xdr:row>
      <xdr:rowOff>198438</xdr:rowOff>
    </xdr:from>
    <xdr:to>
      <xdr:col>1</xdr:col>
      <xdr:colOff>1858645</xdr:colOff>
      <xdr:row>1</xdr:row>
      <xdr:rowOff>966153</xdr:rowOff>
    </xdr:to>
    <xdr:pic>
      <xdr:nvPicPr>
        <xdr:cNvPr id="55" name="Imagen 54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60438" y="357188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833" y="238125"/>
          <a:ext cx="11118103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=""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=""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1.1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54" name="12 CuadroTexto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2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952500</xdr:colOff>
          <xdr:row>21</xdr:row>
          <xdr:rowOff>38100</xdr:rowOff>
        </xdr:from>
        <xdr:to>
          <xdr:col>3</xdr:col>
          <xdr:colOff>1952625</xdr:colOff>
          <xdr:row>21</xdr:row>
          <xdr:rowOff>266700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="" xmlns:a16="http://schemas.microsoft.com/office/drawing/2014/main" id="{00000000-0008-0000-01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ALMACENAJE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19</xdr:row>
          <xdr:rowOff>38100</xdr:rowOff>
        </xdr:from>
        <xdr:to>
          <xdr:col>1</xdr:col>
          <xdr:colOff>2019300</xdr:colOff>
          <xdr:row>19</xdr:row>
          <xdr:rowOff>266700</xdr:rowOff>
        </xdr:to>
        <xdr:sp macro="" textlink="">
          <xdr:nvSpPr>
            <xdr:cNvPr id="17467" name="Check Box 59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="" xmlns:a16="http://schemas.microsoft.com/office/drawing/2014/main" id="{00000000-0008-0000-01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21</xdr:row>
          <xdr:rowOff>38100</xdr:rowOff>
        </xdr:from>
        <xdr:to>
          <xdr:col>1</xdr:col>
          <xdr:colOff>2019300</xdr:colOff>
          <xdr:row>21</xdr:row>
          <xdr:rowOff>266700</xdr:rowOff>
        </xdr:to>
        <xdr:sp macro="" textlink="">
          <xdr:nvSpPr>
            <xdr:cNvPr id="17468" name="Check Box 60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="" xmlns:a16="http://schemas.microsoft.com/office/drawing/2014/main" id="{00000000-0008-0000-01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MIXTA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20</xdr:row>
          <xdr:rowOff>38100</xdr:rowOff>
        </xdr:from>
        <xdr:to>
          <xdr:col>1</xdr:col>
          <xdr:colOff>2019300</xdr:colOff>
          <xdr:row>20</xdr:row>
          <xdr:rowOff>266700</xdr:rowOff>
        </xdr:to>
        <xdr:sp macro="" textlink="">
          <xdr:nvSpPr>
            <xdr:cNvPr id="17469" name="Check Box 61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="" xmlns:a16="http://schemas.microsoft.com/office/drawing/2014/main" id="{00000000-0008-0000-01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19</xdr:row>
          <xdr:rowOff>38100</xdr:rowOff>
        </xdr:from>
        <xdr:to>
          <xdr:col>2</xdr:col>
          <xdr:colOff>2019300</xdr:colOff>
          <xdr:row>19</xdr:row>
          <xdr:rowOff>266700</xdr:rowOff>
        </xdr:to>
        <xdr:sp macro="" textlink="">
          <xdr:nvSpPr>
            <xdr:cNvPr id="17470" name="Check Box 62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="" xmlns:a16="http://schemas.microsoft.com/office/drawing/2014/main" id="{00000000-0008-0000-01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20</xdr:row>
          <xdr:rowOff>38100</xdr:rowOff>
        </xdr:from>
        <xdr:to>
          <xdr:col>2</xdr:col>
          <xdr:colOff>2019300</xdr:colOff>
          <xdr:row>20</xdr:row>
          <xdr:rowOff>266700</xdr:rowOff>
        </xdr:to>
        <xdr:sp macro="" textlink="">
          <xdr:nvSpPr>
            <xdr:cNvPr id="17471" name="Check Box 63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="" xmlns:a16="http://schemas.microsoft.com/office/drawing/2014/main" id="{00000000-0008-0000-01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21</xdr:row>
          <xdr:rowOff>38100</xdr:rowOff>
        </xdr:from>
        <xdr:to>
          <xdr:col>2</xdr:col>
          <xdr:colOff>2019300</xdr:colOff>
          <xdr:row>21</xdr:row>
          <xdr:rowOff>266700</xdr:rowOff>
        </xdr:to>
        <xdr:sp macro="" textlink="">
          <xdr:nvSpPr>
            <xdr:cNvPr id="17472" name="Check Box 64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="" xmlns:a16="http://schemas.microsoft.com/office/drawing/2014/main" id="{00000000-0008-0000-01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19</xdr:row>
          <xdr:rowOff>38100</xdr:rowOff>
        </xdr:from>
        <xdr:to>
          <xdr:col>3</xdr:col>
          <xdr:colOff>2695575</xdr:colOff>
          <xdr:row>20</xdr:row>
          <xdr:rowOff>28575</xdr:rowOff>
        </xdr:to>
        <xdr:sp macro="" textlink="">
          <xdr:nvSpPr>
            <xdr:cNvPr id="17474" name="Check Box 66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="" xmlns:a16="http://schemas.microsoft.com/office/drawing/2014/main" id="{00000000-0008-0000-01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EMBALAJE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20</xdr:row>
          <xdr:rowOff>28575</xdr:rowOff>
        </xdr:from>
        <xdr:to>
          <xdr:col>3</xdr:col>
          <xdr:colOff>2695575</xdr:colOff>
          <xdr:row>21</xdr:row>
          <xdr:rowOff>0</xdr:rowOff>
        </xdr:to>
        <xdr:sp macro="" textlink="">
          <xdr:nvSpPr>
            <xdr:cNvPr id="17475" name="Check Box 67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="" xmlns:a16="http://schemas.microsoft.com/office/drawing/2014/main" id="{00000000-0008-0000-01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DISTRIBUCIÓN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677334</xdr:colOff>
      <xdr:row>1</xdr:row>
      <xdr:rowOff>254000</xdr:rowOff>
    </xdr:from>
    <xdr:to>
      <xdr:col>1</xdr:col>
      <xdr:colOff>1805729</xdr:colOff>
      <xdr:row>1</xdr:row>
      <xdr:rowOff>1021715</xdr:rowOff>
    </xdr:to>
    <xdr:pic>
      <xdr:nvPicPr>
        <xdr:cNvPr id="17" name="Imagen 16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10167" y="412750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24118" y="236257"/>
          <a:ext cx="11105029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6" name="12 CuadroTexto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3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1895475</xdr:colOff>
          <xdr:row>20</xdr:row>
          <xdr:rowOff>257175</xdr:rowOff>
        </xdr:to>
        <xdr:sp macro="" textlink="">
          <xdr:nvSpPr>
            <xdr:cNvPr id="18468" name="Check Box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="" xmlns:a16="http://schemas.microsoft.com/office/drawing/2014/main" id="{00000000-0008-0000-02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21</xdr:row>
          <xdr:rowOff>28575</xdr:rowOff>
        </xdr:from>
        <xdr:to>
          <xdr:col>1</xdr:col>
          <xdr:colOff>1895475</xdr:colOff>
          <xdr:row>21</xdr:row>
          <xdr:rowOff>257175</xdr:rowOff>
        </xdr:to>
        <xdr:sp macro="" textlink="">
          <xdr:nvSpPr>
            <xdr:cNvPr id="18469" name="Check Box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="" xmlns:a16="http://schemas.microsoft.com/office/drawing/2014/main" id="{00000000-0008-0000-02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22</xdr:row>
          <xdr:rowOff>28575</xdr:rowOff>
        </xdr:from>
        <xdr:to>
          <xdr:col>1</xdr:col>
          <xdr:colOff>2752725</xdr:colOff>
          <xdr:row>22</xdr:row>
          <xdr:rowOff>295275</xdr:rowOff>
        </xdr:to>
        <xdr:sp macro="" textlink="">
          <xdr:nvSpPr>
            <xdr:cNvPr id="18470" name="Check Box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="" xmlns:a16="http://schemas.microsoft.com/office/drawing/2014/main" id="{00000000-0008-0000-02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23</xdr:row>
          <xdr:rowOff>28575</xdr:rowOff>
        </xdr:from>
        <xdr:to>
          <xdr:col>1</xdr:col>
          <xdr:colOff>2667000</xdr:colOff>
          <xdr:row>23</xdr:row>
          <xdr:rowOff>257175</xdr:rowOff>
        </xdr:to>
        <xdr:sp macro="" textlink="">
          <xdr:nvSpPr>
            <xdr:cNvPr id="18471" name="Check Box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="" xmlns:a16="http://schemas.microsoft.com/office/drawing/2014/main" id="{00000000-0008-0000-02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18472" name="Check Box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="" xmlns:a16="http://schemas.microsoft.com/office/drawing/2014/main" id="{00000000-0008-0000-02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21</xdr:row>
          <xdr:rowOff>28575</xdr:rowOff>
        </xdr:from>
        <xdr:to>
          <xdr:col>2</xdr:col>
          <xdr:colOff>1895475</xdr:colOff>
          <xdr:row>21</xdr:row>
          <xdr:rowOff>257175</xdr:rowOff>
        </xdr:to>
        <xdr:sp macro="" textlink="">
          <xdr:nvSpPr>
            <xdr:cNvPr id="18473" name="Check Box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="" xmlns:a16="http://schemas.microsoft.com/office/drawing/2014/main" id="{00000000-0008-0000-02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22</xdr:row>
          <xdr:rowOff>28575</xdr:rowOff>
        </xdr:from>
        <xdr:to>
          <xdr:col>2</xdr:col>
          <xdr:colOff>1895475</xdr:colOff>
          <xdr:row>22</xdr:row>
          <xdr:rowOff>257175</xdr:rowOff>
        </xdr:to>
        <xdr:sp macro="" textlink="">
          <xdr:nvSpPr>
            <xdr:cNvPr id="18474" name="Check Box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="" xmlns:a16="http://schemas.microsoft.com/office/drawing/2014/main" id="{00000000-0008-0000-02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23</xdr:row>
          <xdr:rowOff>28575</xdr:rowOff>
        </xdr:from>
        <xdr:to>
          <xdr:col>2</xdr:col>
          <xdr:colOff>1895475</xdr:colOff>
          <xdr:row>23</xdr:row>
          <xdr:rowOff>257175</xdr:rowOff>
        </xdr:to>
        <xdr:sp macro="" textlink="">
          <xdr:nvSpPr>
            <xdr:cNvPr id="18475" name="Check Box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="" xmlns:a16="http://schemas.microsoft.com/office/drawing/2014/main" id="{00000000-0008-0000-02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18476" name="Check Box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="" xmlns:a16="http://schemas.microsoft.com/office/drawing/2014/main" id="{00000000-0008-0000-02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77" name="Check Box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="" xmlns:a16="http://schemas.microsoft.com/office/drawing/2014/main" id="{00000000-0008-0000-02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22</xdr:row>
          <xdr:rowOff>38100</xdr:rowOff>
        </xdr:from>
        <xdr:to>
          <xdr:col>3</xdr:col>
          <xdr:colOff>2019300</xdr:colOff>
          <xdr:row>22</xdr:row>
          <xdr:rowOff>266700</xdr:rowOff>
        </xdr:to>
        <xdr:sp macro="" textlink="">
          <xdr:nvSpPr>
            <xdr:cNvPr id="18478" name="Check Box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="" xmlns:a16="http://schemas.microsoft.com/office/drawing/2014/main" id="{00000000-0008-0000-02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79" name="Check Box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="" xmlns:a16="http://schemas.microsoft.com/office/drawing/2014/main" id="{00000000-0008-0000-02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0" name="Check Box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="" xmlns:a16="http://schemas.microsoft.com/office/drawing/2014/main" id="{00000000-0008-0000-02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81" name="Check Box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="" xmlns:a16="http://schemas.microsoft.com/office/drawing/2014/main" id="{00000000-0008-0000-02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2" name="Check Box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="" xmlns:a16="http://schemas.microsoft.com/office/drawing/2014/main" id="{00000000-0008-0000-02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83" name="Check Box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="" xmlns:a16="http://schemas.microsoft.com/office/drawing/2014/main" id="{00000000-0008-0000-02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4" name="Check Box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="" xmlns:a16="http://schemas.microsoft.com/office/drawing/2014/main" id="{00000000-0008-0000-02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5" name="Check Box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="" xmlns:a16="http://schemas.microsoft.com/office/drawing/2014/main" id="{00000000-0008-0000-02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6" name="Check Box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="" xmlns:a16="http://schemas.microsoft.com/office/drawing/2014/main" id="{00000000-0008-0000-02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7" name="Check Box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="" xmlns:a16="http://schemas.microsoft.com/office/drawing/2014/main" id="{00000000-0008-0000-02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8" name="Check Box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="" xmlns:a16="http://schemas.microsoft.com/office/drawing/2014/main" id="{00000000-0008-0000-02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20</xdr:row>
          <xdr:rowOff>38100</xdr:rowOff>
        </xdr:from>
        <xdr:to>
          <xdr:col>4</xdr:col>
          <xdr:colOff>2019300</xdr:colOff>
          <xdr:row>20</xdr:row>
          <xdr:rowOff>266700</xdr:rowOff>
        </xdr:to>
        <xdr:sp macro="" textlink="">
          <xdr:nvSpPr>
            <xdr:cNvPr id="18489" name="Check Box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="" xmlns:a16="http://schemas.microsoft.com/office/drawing/2014/main" id="{00000000-0008-0000-02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90" name="Check Box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="" xmlns:a16="http://schemas.microsoft.com/office/drawing/2014/main" id="{00000000-0008-0000-02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683558</xdr:colOff>
      <xdr:row>1</xdr:row>
      <xdr:rowOff>190501</xdr:rowOff>
    </xdr:from>
    <xdr:to>
      <xdr:col>1</xdr:col>
      <xdr:colOff>1811953</xdr:colOff>
      <xdr:row>1</xdr:row>
      <xdr:rowOff>958216</xdr:rowOff>
    </xdr:to>
    <xdr:pic>
      <xdr:nvPicPr>
        <xdr:cNvPr id="30" name="Imagen 29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07676" y="347383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7.xml"/><Relationship Id="rId18" Type="http://schemas.openxmlformats.org/officeDocument/2006/relationships/ctrlProp" Target="../ctrlProps/ctrlProp12.xml"/><Relationship Id="rId26" Type="http://schemas.openxmlformats.org/officeDocument/2006/relationships/ctrlProp" Target="../ctrlProps/ctrlProp20.xml"/><Relationship Id="rId39" Type="http://schemas.openxmlformats.org/officeDocument/2006/relationships/ctrlProp" Target="../ctrlProps/ctrlProp33.xml"/><Relationship Id="rId3" Type="http://schemas.openxmlformats.org/officeDocument/2006/relationships/hyperlink" Target="mailto:lmedina@anven.com.mx" TargetMode="External"/><Relationship Id="rId21" Type="http://schemas.openxmlformats.org/officeDocument/2006/relationships/ctrlProp" Target="../ctrlProps/ctrlProp15.xml"/><Relationship Id="rId34" Type="http://schemas.openxmlformats.org/officeDocument/2006/relationships/ctrlProp" Target="../ctrlProps/ctrlProp28.xml"/><Relationship Id="rId42" Type="http://schemas.openxmlformats.org/officeDocument/2006/relationships/ctrlProp" Target="../ctrlProps/ctrlProp36.xml"/><Relationship Id="rId47" Type="http://schemas.openxmlformats.org/officeDocument/2006/relationships/ctrlProp" Target="../ctrlProps/ctrlProp41.xml"/><Relationship Id="rId50" Type="http://schemas.openxmlformats.org/officeDocument/2006/relationships/ctrlProp" Target="../ctrlProps/ctrlProp44.xml"/><Relationship Id="rId7" Type="http://schemas.openxmlformats.org/officeDocument/2006/relationships/ctrlProp" Target="../ctrlProps/ctrlProp1.xml"/><Relationship Id="rId12" Type="http://schemas.openxmlformats.org/officeDocument/2006/relationships/ctrlProp" Target="../ctrlProps/ctrlProp6.xml"/><Relationship Id="rId17" Type="http://schemas.openxmlformats.org/officeDocument/2006/relationships/ctrlProp" Target="../ctrlProps/ctrlProp11.xml"/><Relationship Id="rId25" Type="http://schemas.openxmlformats.org/officeDocument/2006/relationships/ctrlProp" Target="../ctrlProps/ctrlProp19.xml"/><Relationship Id="rId33" Type="http://schemas.openxmlformats.org/officeDocument/2006/relationships/ctrlProp" Target="../ctrlProps/ctrlProp27.xml"/><Relationship Id="rId38" Type="http://schemas.openxmlformats.org/officeDocument/2006/relationships/ctrlProp" Target="../ctrlProps/ctrlProp32.xml"/><Relationship Id="rId46" Type="http://schemas.openxmlformats.org/officeDocument/2006/relationships/ctrlProp" Target="../ctrlProps/ctrlProp40.xml"/><Relationship Id="rId2" Type="http://schemas.openxmlformats.org/officeDocument/2006/relationships/hyperlink" Target="mailto:lmedina@anven.com.mx" TargetMode="External"/><Relationship Id="rId16" Type="http://schemas.openxmlformats.org/officeDocument/2006/relationships/ctrlProp" Target="../ctrlProps/ctrlProp10.xml"/><Relationship Id="rId20" Type="http://schemas.openxmlformats.org/officeDocument/2006/relationships/ctrlProp" Target="../ctrlProps/ctrlProp14.xml"/><Relationship Id="rId29" Type="http://schemas.openxmlformats.org/officeDocument/2006/relationships/ctrlProp" Target="../ctrlProps/ctrlProp23.xml"/><Relationship Id="rId41" Type="http://schemas.openxmlformats.org/officeDocument/2006/relationships/ctrlProp" Target="../ctrlProps/ctrlProp35.xml"/><Relationship Id="rId54" Type="http://schemas.openxmlformats.org/officeDocument/2006/relationships/ctrlProp" Target="../ctrlProps/ctrlProp48.xml"/><Relationship Id="rId1" Type="http://schemas.openxmlformats.org/officeDocument/2006/relationships/hyperlink" Target="mailto:lmedina@anven.com.mx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5.xml"/><Relationship Id="rId24" Type="http://schemas.openxmlformats.org/officeDocument/2006/relationships/ctrlProp" Target="../ctrlProps/ctrlProp18.xml"/><Relationship Id="rId32" Type="http://schemas.openxmlformats.org/officeDocument/2006/relationships/ctrlProp" Target="../ctrlProps/ctrlProp26.xml"/><Relationship Id="rId37" Type="http://schemas.openxmlformats.org/officeDocument/2006/relationships/ctrlProp" Target="../ctrlProps/ctrlProp31.xml"/><Relationship Id="rId40" Type="http://schemas.openxmlformats.org/officeDocument/2006/relationships/ctrlProp" Target="../ctrlProps/ctrlProp34.xml"/><Relationship Id="rId45" Type="http://schemas.openxmlformats.org/officeDocument/2006/relationships/ctrlProp" Target="../ctrlProps/ctrlProp39.xml"/><Relationship Id="rId53" Type="http://schemas.openxmlformats.org/officeDocument/2006/relationships/ctrlProp" Target="../ctrlProps/ctrlProp47.xml"/><Relationship Id="rId5" Type="http://schemas.openxmlformats.org/officeDocument/2006/relationships/drawing" Target="../drawings/drawing1.xml"/><Relationship Id="rId15" Type="http://schemas.openxmlformats.org/officeDocument/2006/relationships/ctrlProp" Target="../ctrlProps/ctrlProp9.xml"/><Relationship Id="rId23" Type="http://schemas.openxmlformats.org/officeDocument/2006/relationships/ctrlProp" Target="../ctrlProps/ctrlProp17.xml"/><Relationship Id="rId28" Type="http://schemas.openxmlformats.org/officeDocument/2006/relationships/ctrlProp" Target="../ctrlProps/ctrlProp22.xml"/><Relationship Id="rId36" Type="http://schemas.openxmlformats.org/officeDocument/2006/relationships/ctrlProp" Target="../ctrlProps/ctrlProp30.xml"/><Relationship Id="rId49" Type="http://schemas.openxmlformats.org/officeDocument/2006/relationships/ctrlProp" Target="../ctrlProps/ctrlProp43.xml"/><Relationship Id="rId10" Type="http://schemas.openxmlformats.org/officeDocument/2006/relationships/ctrlProp" Target="../ctrlProps/ctrlProp4.xml"/><Relationship Id="rId19" Type="http://schemas.openxmlformats.org/officeDocument/2006/relationships/ctrlProp" Target="../ctrlProps/ctrlProp13.xml"/><Relationship Id="rId31" Type="http://schemas.openxmlformats.org/officeDocument/2006/relationships/ctrlProp" Target="../ctrlProps/ctrlProp25.xml"/><Relationship Id="rId44" Type="http://schemas.openxmlformats.org/officeDocument/2006/relationships/ctrlProp" Target="../ctrlProps/ctrlProp38.xml"/><Relationship Id="rId52" Type="http://schemas.openxmlformats.org/officeDocument/2006/relationships/ctrlProp" Target="../ctrlProps/ctrlProp46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3.xml"/><Relationship Id="rId14" Type="http://schemas.openxmlformats.org/officeDocument/2006/relationships/ctrlProp" Target="../ctrlProps/ctrlProp8.xml"/><Relationship Id="rId22" Type="http://schemas.openxmlformats.org/officeDocument/2006/relationships/ctrlProp" Target="../ctrlProps/ctrlProp16.xml"/><Relationship Id="rId27" Type="http://schemas.openxmlformats.org/officeDocument/2006/relationships/ctrlProp" Target="../ctrlProps/ctrlProp21.xml"/><Relationship Id="rId30" Type="http://schemas.openxmlformats.org/officeDocument/2006/relationships/ctrlProp" Target="../ctrlProps/ctrlProp24.xml"/><Relationship Id="rId35" Type="http://schemas.openxmlformats.org/officeDocument/2006/relationships/ctrlProp" Target="../ctrlProps/ctrlProp29.xml"/><Relationship Id="rId43" Type="http://schemas.openxmlformats.org/officeDocument/2006/relationships/ctrlProp" Target="../ctrlProps/ctrlProp37.xml"/><Relationship Id="rId48" Type="http://schemas.openxmlformats.org/officeDocument/2006/relationships/ctrlProp" Target="../ctrlProps/ctrlProp42.xml"/><Relationship Id="rId8" Type="http://schemas.openxmlformats.org/officeDocument/2006/relationships/ctrlProp" Target="../ctrlProps/ctrlProp2.xml"/><Relationship Id="rId51" Type="http://schemas.openxmlformats.org/officeDocument/2006/relationships/ctrlProp" Target="../ctrlProps/ctrlProp4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13" Type="http://schemas.openxmlformats.org/officeDocument/2006/relationships/ctrlProp" Target="../ctrlProps/ctrlProp67.xml"/><Relationship Id="rId18" Type="http://schemas.openxmlformats.org/officeDocument/2006/relationships/ctrlProp" Target="../ctrlProps/ctrlProp72.xml"/><Relationship Id="rId26" Type="http://schemas.openxmlformats.org/officeDocument/2006/relationships/ctrlProp" Target="../ctrlProps/ctrlProp8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75.xml"/><Relationship Id="rId7" Type="http://schemas.openxmlformats.org/officeDocument/2006/relationships/ctrlProp" Target="../ctrlProps/ctrlProp61.xml"/><Relationship Id="rId12" Type="http://schemas.openxmlformats.org/officeDocument/2006/relationships/ctrlProp" Target="../ctrlProps/ctrlProp66.xml"/><Relationship Id="rId17" Type="http://schemas.openxmlformats.org/officeDocument/2006/relationships/ctrlProp" Target="../ctrlProps/ctrlProp71.xml"/><Relationship Id="rId25" Type="http://schemas.openxmlformats.org/officeDocument/2006/relationships/ctrlProp" Target="../ctrlProps/ctrlProp7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70.xml"/><Relationship Id="rId20" Type="http://schemas.openxmlformats.org/officeDocument/2006/relationships/ctrlProp" Target="../ctrlProps/ctrlProp7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0.xml"/><Relationship Id="rId11" Type="http://schemas.openxmlformats.org/officeDocument/2006/relationships/ctrlProp" Target="../ctrlProps/ctrlProp65.xml"/><Relationship Id="rId24" Type="http://schemas.openxmlformats.org/officeDocument/2006/relationships/ctrlProp" Target="../ctrlProps/ctrlProp78.xml"/><Relationship Id="rId5" Type="http://schemas.openxmlformats.org/officeDocument/2006/relationships/ctrlProp" Target="../ctrlProps/ctrlProp59.xml"/><Relationship Id="rId15" Type="http://schemas.openxmlformats.org/officeDocument/2006/relationships/ctrlProp" Target="../ctrlProps/ctrlProp69.xml"/><Relationship Id="rId23" Type="http://schemas.openxmlformats.org/officeDocument/2006/relationships/ctrlProp" Target="../ctrlProps/ctrlProp77.xml"/><Relationship Id="rId10" Type="http://schemas.openxmlformats.org/officeDocument/2006/relationships/ctrlProp" Target="../ctrlProps/ctrlProp64.xml"/><Relationship Id="rId19" Type="http://schemas.openxmlformats.org/officeDocument/2006/relationships/ctrlProp" Target="../ctrlProps/ctrlProp73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Relationship Id="rId14" Type="http://schemas.openxmlformats.org/officeDocument/2006/relationships/ctrlProp" Target="../ctrlProps/ctrlProp68.xml"/><Relationship Id="rId22" Type="http://schemas.openxmlformats.org/officeDocument/2006/relationships/ctrlProp" Target="../ctrlProps/ctrlProp7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E62"/>
  <sheetViews>
    <sheetView tabSelected="1" topLeftCell="C1" zoomScale="120" zoomScaleNormal="120" workbookViewId="0">
      <selection activeCell="D58" sqref="D58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19">
        <f ca="1">TODAY()</f>
        <v>43781</v>
      </c>
    </row>
    <row r="4" spans="1:5" ht="24" customHeight="1" x14ac:dyDescent="0.25">
      <c r="B4" s="18" t="s">
        <v>5</v>
      </c>
      <c r="C4" s="19">
        <f ca="1">TODAY()</f>
        <v>43781</v>
      </c>
    </row>
    <row r="5" spans="1:5" ht="9.9499999999999993" customHeight="1" thickBot="1" x14ac:dyDescent="0.3"/>
    <row r="6" spans="1:5" ht="24" customHeight="1" thickBot="1" x14ac:dyDescent="0.3">
      <c r="B6" s="20" t="s">
        <v>14</v>
      </c>
      <c r="C6" s="21" t="s">
        <v>16</v>
      </c>
      <c r="D6" s="22" t="s">
        <v>17</v>
      </c>
      <c r="E6" s="21" t="s">
        <v>115</v>
      </c>
    </row>
    <row r="7" spans="1:5" ht="24" customHeight="1" thickBot="1" x14ac:dyDescent="0.3">
      <c r="B7" s="20" t="s">
        <v>12</v>
      </c>
      <c r="C7" s="21" t="s">
        <v>118</v>
      </c>
      <c r="D7" s="22" t="s">
        <v>13</v>
      </c>
      <c r="E7" s="23">
        <v>43739</v>
      </c>
    </row>
    <row r="8" spans="1:5" ht="24" customHeight="1" thickBot="1" x14ac:dyDescent="0.3">
      <c r="B8" s="20" t="s">
        <v>6</v>
      </c>
      <c r="C8" s="24" t="s">
        <v>120</v>
      </c>
      <c r="D8" s="20" t="s">
        <v>61</v>
      </c>
      <c r="E8" s="25">
        <v>100</v>
      </c>
    </row>
    <row r="9" spans="1:5" ht="24" customHeight="1" x14ac:dyDescent="0.25">
      <c r="B9" s="20" t="s">
        <v>48</v>
      </c>
      <c r="C9" s="56" t="s">
        <v>119</v>
      </c>
      <c r="D9" s="20" t="s">
        <v>62</v>
      </c>
      <c r="E9" s="27">
        <v>10000</v>
      </c>
    </row>
    <row r="10" spans="1:5" ht="9.9499999999999993" customHeight="1" x14ac:dyDescent="0.25"/>
    <row r="11" spans="1:5" ht="24" customHeight="1" x14ac:dyDescent="0.25">
      <c r="B11" s="65" t="s">
        <v>20</v>
      </c>
      <c r="C11" s="66"/>
      <c r="D11" s="65" t="s">
        <v>21</v>
      </c>
      <c r="E11" s="66"/>
    </row>
    <row r="12" spans="1:5" ht="24" customHeight="1" x14ac:dyDescent="0.25">
      <c r="B12" s="4"/>
      <c r="C12" s="5"/>
      <c r="D12" s="6">
        <v>0.4</v>
      </c>
      <c r="E12" s="6">
        <v>0.6</v>
      </c>
    </row>
    <row r="13" spans="1:5" ht="24" customHeight="1" x14ac:dyDescent="0.25">
      <c r="B13" s="2"/>
      <c r="C13" s="2"/>
      <c r="D13" s="6">
        <v>0.45</v>
      </c>
      <c r="E13" s="6">
        <v>0.65</v>
      </c>
    </row>
    <row r="14" spans="1:5" ht="24" customHeight="1" x14ac:dyDescent="0.25">
      <c r="B14" s="1"/>
      <c r="C14" s="6" t="s">
        <v>91</v>
      </c>
      <c r="D14" s="6">
        <v>0.5</v>
      </c>
      <c r="E14" s="6" t="s">
        <v>29</v>
      </c>
    </row>
    <row r="15" spans="1:5" ht="24" customHeight="1" x14ac:dyDescent="0.25">
      <c r="B15" s="1"/>
      <c r="C15" s="8"/>
      <c r="D15" s="6">
        <v>0.55000000000000004</v>
      </c>
      <c r="E15" s="9" t="s">
        <v>113</v>
      </c>
    </row>
    <row r="16" spans="1:5" ht="9.9499999999999993" customHeight="1" x14ac:dyDescent="0.25"/>
    <row r="17" spans="2:5" s="29" customFormat="1" ht="24" customHeight="1" x14ac:dyDescent="0.25">
      <c r="B17" s="28" t="s">
        <v>47</v>
      </c>
      <c r="C17" s="28" t="s">
        <v>19</v>
      </c>
      <c r="D17" s="28" t="s">
        <v>18</v>
      </c>
      <c r="E17" s="28" t="s">
        <v>22</v>
      </c>
    </row>
    <row r="18" spans="2:5" ht="24" customHeight="1" x14ac:dyDescent="0.25">
      <c r="B18" s="30"/>
      <c r="C18" s="30"/>
      <c r="D18" s="31"/>
      <c r="E18" s="32">
        <v>8</v>
      </c>
    </row>
    <row r="19" spans="2:5" ht="24" customHeight="1" x14ac:dyDescent="0.25">
      <c r="B19" s="33"/>
      <c r="C19" s="33"/>
      <c r="D19" s="34"/>
      <c r="E19" s="32">
        <v>15</v>
      </c>
    </row>
    <row r="20" spans="2:5" ht="24" customHeight="1" x14ac:dyDescent="0.25">
      <c r="B20" s="33"/>
      <c r="C20" s="33"/>
      <c r="D20" s="34"/>
      <c r="E20" s="32">
        <v>21</v>
      </c>
    </row>
    <row r="21" spans="2:5" ht="24" customHeight="1" x14ac:dyDescent="0.25">
      <c r="B21" s="33"/>
      <c r="C21" s="33"/>
      <c r="D21" s="35"/>
      <c r="E21" s="32" t="s">
        <v>56</v>
      </c>
    </row>
    <row r="22" spans="2:5" ht="9.9499999999999993" customHeight="1" x14ac:dyDescent="0.25">
      <c r="E22" s="16" t="s">
        <v>2</v>
      </c>
    </row>
    <row r="23" spans="2:5" s="29" customFormat="1" ht="24" customHeight="1" x14ac:dyDescent="0.25">
      <c r="B23" s="10" t="s">
        <v>55</v>
      </c>
      <c r="C23" s="10" t="s">
        <v>0</v>
      </c>
      <c r="D23" s="10" t="s">
        <v>63</v>
      </c>
      <c r="E23" s="11" t="s">
        <v>26</v>
      </c>
    </row>
    <row r="24" spans="2:5" ht="24" customHeight="1" x14ac:dyDescent="0.25">
      <c r="B24" s="6" t="s">
        <v>32</v>
      </c>
      <c r="C24" s="7" t="s">
        <v>35</v>
      </c>
      <c r="D24" s="6" t="s">
        <v>23</v>
      </c>
      <c r="E24" s="67" t="e">
        <f>IF($C$27="ALIANZA",E15-Calidad!C1,E15-Calidad!C1-Calidad!C2)</f>
        <v>#VALUE!</v>
      </c>
    </row>
    <row r="25" spans="2:5" ht="24" customHeight="1" x14ac:dyDescent="0.25">
      <c r="B25" s="6" t="s">
        <v>33</v>
      </c>
      <c r="C25" s="7" t="s">
        <v>36</v>
      </c>
      <c r="D25" s="6" t="s">
        <v>24</v>
      </c>
      <c r="E25" s="68"/>
    </row>
    <row r="26" spans="2:5" ht="24" customHeight="1" x14ac:dyDescent="0.25">
      <c r="B26" s="6" t="s">
        <v>30</v>
      </c>
      <c r="C26" s="1"/>
      <c r="D26" s="6" t="s">
        <v>25</v>
      </c>
      <c r="E26" s="69" t="e">
        <f>+$E$9*$E$24</f>
        <v>#VALUE!</v>
      </c>
    </row>
    <row r="27" spans="2:5" ht="24" customHeight="1" x14ac:dyDescent="0.25">
      <c r="B27" s="6" t="s">
        <v>31</v>
      </c>
      <c r="C27" s="8" t="s">
        <v>1</v>
      </c>
      <c r="D27" s="6" t="s">
        <v>34</v>
      </c>
      <c r="E27" s="70"/>
    </row>
    <row r="28" spans="2:5" ht="9.9499999999999993" customHeight="1" thickBot="1" x14ac:dyDescent="0.3">
      <c r="B28" s="3"/>
      <c r="C28" s="3"/>
      <c r="E28" s="3"/>
    </row>
    <row r="29" spans="2:5" ht="39.950000000000003" customHeight="1" thickBot="1" x14ac:dyDescent="0.3">
      <c r="B29" s="20" t="s">
        <v>72</v>
      </c>
      <c r="C29" s="24" t="s">
        <v>120</v>
      </c>
      <c r="D29" s="20" t="s">
        <v>74</v>
      </c>
      <c r="E29" s="21" t="s">
        <v>117</v>
      </c>
    </row>
    <row r="30" spans="2:5" ht="39.950000000000003" customHeight="1" thickBot="1" x14ac:dyDescent="0.3">
      <c r="B30" s="20" t="s">
        <v>75</v>
      </c>
      <c r="C30" s="56" t="s">
        <v>119</v>
      </c>
      <c r="D30" s="20" t="s">
        <v>77</v>
      </c>
      <c r="E30" s="24" t="s">
        <v>120</v>
      </c>
    </row>
    <row r="31" spans="2:5" ht="39.950000000000003" customHeight="1" thickBot="1" x14ac:dyDescent="0.3">
      <c r="B31" s="20" t="s">
        <v>76</v>
      </c>
      <c r="C31" s="24" t="s">
        <v>121</v>
      </c>
      <c r="D31" s="20" t="s">
        <v>75</v>
      </c>
      <c r="E31" s="56" t="s">
        <v>119</v>
      </c>
    </row>
    <row r="32" spans="2:5" ht="39.950000000000003" customHeight="1" thickBot="1" x14ac:dyDescent="0.3">
      <c r="B32" s="20" t="s">
        <v>76</v>
      </c>
      <c r="C32" s="54"/>
      <c r="D32" s="20" t="s">
        <v>75</v>
      </c>
      <c r="E32" s="26"/>
    </row>
    <row r="33" spans="2:5" ht="39.950000000000003" customHeight="1" thickBot="1" x14ac:dyDescent="0.3">
      <c r="B33" s="20" t="s">
        <v>76</v>
      </c>
      <c r="C33" s="24"/>
      <c r="D33" s="20" t="s">
        <v>75</v>
      </c>
      <c r="E33" s="26"/>
    </row>
    <row r="34" spans="2:5" ht="39.950000000000003" customHeight="1" x14ac:dyDescent="0.25">
      <c r="B34" s="20" t="s">
        <v>71</v>
      </c>
      <c r="C34" s="54" t="s">
        <v>116</v>
      </c>
      <c r="D34" s="20" t="s">
        <v>73</v>
      </c>
      <c r="E34" s="27"/>
    </row>
    <row r="35" spans="2:5" ht="9.9499999999999993" customHeight="1" x14ac:dyDescent="0.25">
      <c r="B35" s="3"/>
      <c r="C35" s="3"/>
      <c r="E35" s="3"/>
    </row>
    <row r="36" spans="2:5" ht="24" customHeight="1" x14ac:dyDescent="0.25">
      <c r="B36" s="71" t="s">
        <v>59</v>
      </c>
      <c r="C36" s="72"/>
      <c r="D36" s="72"/>
      <c r="E36" s="72"/>
    </row>
    <row r="37" spans="2:5" ht="24" customHeight="1" x14ac:dyDescent="0.25">
      <c r="B37" s="36" t="s">
        <v>7</v>
      </c>
      <c r="C37" s="36" t="s">
        <v>57</v>
      </c>
      <c r="D37" s="36" t="s">
        <v>58</v>
      </c>
      <c r="E37" s="36" t="s">
        <v>46</v>
      </c>
    </row>
    <row r="38" spans="2:5" ht="24" customHeight="1" x14ac:dyDescent="0.25">
      <c r="B38" s="57" t="s">
        <v>8</v>
      </c>
      <c r="C38" s="59" t="s">
        <v>37</v>
      </c>
      <c r="D38" s="61">
        <f>VLOOKUP(C38,Calidad!D:E,2,0)</f>
        <v>30</v>
      </c>
      <c r="E38" s="63"/>
    </row>
    <row r="39" spans="2:5" ht="24" customHeight="1" x14ac:dyDescent="0.25">
      <c r="B39" s="58"/>
      <c r="C39" s="60"/>
      <c r="D39" s="62"/>
      <c r="E39" s="64"/>
    </row>
    <row r="40" spans="2:5" ht="24" customHeight="1" x14ac:dyDescent="0.25">
      <c r="B40" s="57" t="s">
        <v>9</v>
      </c>
      <c r="C40" s="59" t="s">
        <v>43</v>
      </c>
      <c r="D40" s="61">
        <f>VLOOKUP(C40,Calidad!F:G,2,0)</f>
        <v>10</v>
      </c>
      <c r="E40" s="63"/>
    </row>
    <row r="41" spans="2:5" ht="24" customHeight="1" x14ac:dyDescent="0.25">
      <c r="B41" s="58"/>
      <c r="C41" s="60"/>
      <c r="D41" s="62"/>
      <c r="E41" s="64"/>
    </row>
    <row r="42" spans="2:5" ht="24" customHeight="1" x14ac:dyDescent="0.25">
      <c r="B42" s="57" t="s">
        <v>10</v>
      </c>
      <c r="C42" s="59" t="s">
        <v>44</v>
      </c>
      <c r="D42" s="61">
        <f>VLOOKUP(C42,Calidad!H:I,2,0)</f>
        <v>20</v>
      </c>
      <c r="E42" s="63"/>
    </row>
    <row r="43" spans="2:5" ht="24" customHeight="1" x14ac:dyDescent="0.25">
      <c r="B43" s="58"/>
      <c r="C43" s="60"/>
      <c r="D43" s="62"/>
      <c r="E43" s="64"/>
    </row>
    <row r="44" spans="2:5" ht="24" customHeight="1" x14ac:dyDescent="0.25">
      <c r="B44" s="57" t="s">
        <v>64</v>
      </c>
      <c r="C44" s="75" t="s">
        <v>24</v>
      </c>
      <c r="D44" s="61">
        <f>VLOOKUP(C44,Calidad!K:L,2,0)</f>
        <v>10</v>
      </c>
      <c r="E44" s="63"/>
    </row>
    <row r="45" spans="2:5" ht="24" customHeight="1" x14ac:dyDescent="0.25">
      <c r="B45" s="58"/>
      <c r="C45" s="76"/>
      <c r="D45" s="62"/>
      <c r="E45" s="64"/>
    </row>
    <row r="46" spans="2:5" ht="24" customHeight="1" x14ac:dyDescent="0.25">
      <c r="B46" s="57" t="s">
        <v>11</v>
      </c>
      <c r="C46" s="77" t="e">
        <f>+E24</f>
        <v>#VALUE!</v>
      </c>
      <c r="D46" s="61" t="e">
        <f>IF(C46&gt;Calidad!$J$1,20,0)</f>
        <v>#VALUE!</v>
      </c>
      <c r="E46" s="63"/>
    </row>
    <row r="47" spans="2:5" ht="24" customHeight="1" x14ac:dyDescent="0.25">
      <c r="B47" s="58"/>
      <c r="C47" s="78"/>
      <c r="D47" s="62"/>
      <c r="E47" s="64"/>
    </row>
    <row r="48" spans="2:5" ht="15.75" customHeight="1" x14ac:dyDescent="0.25">
      <c r="B48" s="37"/>
      <c r="C48" s="37"/>
      <c r="D48" s="37"/>
      <c r="E48" s="37"/>
    </row>
    <row r="49" spans="2:5" ht="45.75" customHeight="1" x14ac:dyDescent="0.25">
      <c r="B49" s="38" t="s">
        <v>60</v>
      </c>
      <c r="C49" s="14" t="e">
        <f>SUM(D38:D47)</f>
        <v>#VALUE!</v>
      </c>
      <c r="D49" s="38" t="s">
        <v>98</v>
      </c>
      <c r="E49" s="15" t="e">
        <f>IF($C$49&lt;30,"ALTO",IF($C$49&lt;60,"MEDIO",IF($C$49&gt;=60,"BAJO")))</f>
        <v>#VALUE!</v>
      </c>
    </row>
    <row r="50" spans="2:5" ht="24" customHeight="1" x14ac:dyDescent="0.25">
      <c r="B50" s="37"/>
      <c r="C50" s="37"/>
      <c r="D50" s="37"/>
      <c r="E50" s="37"/>
    </row>
    <row r="51" spans="2:5" ht="36" customHeight="1" x14ac:dyDescent="0.25">
      <c r="B51" s="39" t="s">
        <v>65</v>
      </c>
      <c r="C51" s="73"/>
      <c r="D51" s="73"/>
      <c r="E51" s="74"/>
    </row>
    <row r="52" spans="2:5" ht="24" customHeight="1" x14ac:dyDescent="0.25">
      <c r="B52" s="40"/>
      <c r="C52" s="40"/>
      <c r="D52" s="40"/>
      <c r="E52" s="40"/>
    </row>
    <row r="53" spans="2:5" ht="36" customHeight="1" x14ac:dyDescent="0.25">
      <c r="B53" s="39" t="s">
        <v>49</v>
      </c>
      <c r="C53" s="73" t="s">
        <v>122</v>
      </c>
      <c r="D53" s="73"/>
      <c r="E53" s="74"/>
    </row>
    <row r="54" spans="2:5" ht="24" customHeight="1" x14ac:dyDescent="0.25">
      <c r="B54" s="29"/>
    </row>
    <row r="57" spans="2:5" s="43" customFormat="1" ht="24" customHeight="1" x14ac:dyDescent="0.25">
      <c r="B57" s="41" t="s">
        <v>50</v>
      </c>
      <c r="C57" s="42" t="s">
        <v>106</v>
      </c>
      <c r="D57" s="41" t="s">
        <v>105</v>
      </c>
      <c r="E57" s="42" t="s">
        <v>125</v>
      </c>
    </row>
    <row r="62" spans="2:5" ht="51" x14ac:dyDescent="0.25">
      <c r="B62" s="16" t="s">
        <v>100</v>
      </c>
    </row>
  </sheetData>
  <sheetProtection algorithmName="SHA-512" hashValue="knUXqLfLkfaZlzCs8Qyt7UbErma6MmGg1McWUwhsSP6rTgTm/X2n00Av7GWdeLb6kEjj7uL9EeknMxf0VJgMRg==" saltValue="ODqBJcPxtupfGix/6IrQWw==" spinCount="100000" sheet="1" objects="1" scenarios="1"/>
  <mergeCells count="27">
    <mergeCell ref="C53:E53"/>
    <mergeCell ref="B46:B47"/>
    <mergeCell ref="C46:C47"/>
    <mergeCell ref="D46:D47"/>
    <mergeCell ref="E46:E47"/>
    <mergeCell ref="E42:E43"/>
    <mergeCell ref="E44:E45"/>
    <mergeCell ref="C51:E51"/>
    <mergeCell ref="B40:B41"/>
    <mergeCell ref="C40:C41"/>
    <mergeCell ref="D40:D41"/>
    <mergeCell ref="B44:B45"/>
    <mergeCell ref="C44:C45"/>
    <mergeCell ref="D44:D45"/>
    <mergeCell ref="B42:B43"/>
    <mergeCell ref="C42:C43"/>
    <mergeCell ref="D42:D43"/>
    <mergeCell ref="D11:E11"/>
    <mergeCell ref="E24:E25"/>
    <mergeCell ref="E26:E27"/>
    <mergeCell ref="B11:C11"/>
    <mergeCell ref="B36:E36"/>
    <mergeCell ref="B38:B39"/>
    <mergeCell ref="C38:C39"/>
    <mergeCell ref="D38:D39"/>
    <mergeCell ref="E38:E39"/>
    <mergeCell ref="E40:E41"/>
  </mergeCells>
  <hyperlinks>
    <hyperlink ref="C9" r:id="rId1" display="lmedina@anven.com.mx"/>
    <hyperlink ref="C30" r:id="rId2" display="lmedina@anven.com.mx"/>
    <hyperlink ref="E31" r:id="rId3" display="lmedina@anven.com.mx"/>
  </hyperlinks>
  <printOptions horizontalCentered="1" verticalCentered="1"/>
  <pageMargins left="0.78740157480314965" right="0.78740157480314965" top="0.78740157480314965" bottom="0.78740157480314965" header="0" footer="0"/>
  <pageSetup scale="43"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5" r:id="rId7" name="Check Box 57">
              <controlPr defaultSize="0" autoFill="0" autoLine="0" autoPict="0">
                <anchor moveWithCells="1">
                  <from>
                    <xdr:col>2</xdr:col>
                    <xdr:colOff>904875</xdr:colOff>
                    <xdr:row>17</xdr:row>
                    <xdr:rowOff>28575</xdr:rowOff>
                  </from>
                  <to>
                    <xdr:col>2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8" name="Check Box 58">
              <controlPr defaultSize="0" autoFill="0" autoLine="0" autoPict="0">
                <anchor moveWithCells="1">
                  <from>
                    <xdr:col>2</xdr:col>
                    <xdr:colOff>904875</xdr:colOff>
                    <xdr:row>18</xdr:row>
                    <xdr:rowOff>28575</xdr:rowOff>
                  </from>
                  <to>
                    <xdr:col>2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" name="Check Box 59">
              <controlPr defaultSize="0" autoFill="0" autoLine="0" autoPict="0">
                <anchor moveWithCells="1">
                  <from>
                    <xdr:col>2</xdr:col>
                    <xdr:colOff>904875</xdr:colOff>
                    <xdr:row>19</xdr:row>
                    <xdr:rowOff>28575</xdr:rowOff>
                  </from>
                  <to>
                    <xdr:col>2</xdr:col>
                    <xdr:colOff>1895475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10" name="Check Box 6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1" name="Check Box 106">
              <controlPr defaultSize="0" autoFill="0" autoLine="0" autoPict="0">
                <anchor moveWithCells="1">
                  <from>
                    <xdr:col>1</xdr:col>
                    <xdr:colOff>904875</xdr:colOff>
                    <xdr:row>17</xdr:row>
                    <xdr:rowOff>28575</xdr:rowOff>
                  </from>
                  <to>
                    <xdr:col>1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2" name="Check Box 107">
              <controlPr defaultSize="0" autoFill="0" autoLine="0" autoPict="0">
                <anchor moveWithCells="1">
                  <from>
                    <xdr:col>1</xdr:col>
                    <xdr:colOff>904875</xdr:colOff>
                    <xdr:row>18</xdr:row>
                    <xdr:rowOff>28575</xdr:rowOff>
                  </from>
                  <to>
                    <xdr:col>1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3" name="Check Box 108">
              <controlPr defaultSize="0" autoFill="0" autoLine="0" autoPict="0">
                <anchor moveWithCells="1">
                  <from>
                    <xdr:col>1</xdr:col>
                    <xdr:colOff>904875</xdr:colOff>
                    <xdr:row>19</xdr:row>
                    <xdr:rowOff>28575</xdr:rowOff>
                  </from>
                  <to>
                    <xdr:col>1</xdr:col>
                    <xdr:colOff>2752725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4" name="Check Box 109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2667000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5" name="Check Box 24">
              <controlPr defaultSize="0" autoFill="0" autoLine="0" autoPict="0">
                <anchor moveWithCells="1">
                  <from>
                    <xdr:col>3</xdr:col>
                    <xdr:colOff>1019175</xdr:colOff>
                    <xdr:row>17</xdr:row>
                    <xdr:rowOff>38100</xdr:rowOff>
                  </from>
                  <to>
                    <xdr:col>3</xdr:col>
                    <xdr:colOff>2019300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6" name="Check Box 25">
              <controlPr defaultSize="0" autoFill="0" autoLine="0" autoPict="0">
                <anchor moveWithCells="1">
                  <from>
                    <xdr:col>3</xdr:col>
                    <xdr:colOff>1019175</xdr:colOff>
                    <xdr:row>18</xdr:row>
                    <xdr:rowOff>28575</xdr:rowOff>
                  </from>
                  <to>
                    <xdr:col>3</xdr:col>
                    <xdr:colOff>2009775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" name="Check Box 26">
              <controlPr defaultSize="0" autoFill="0" autoLine="0" autoPict="0">
                <anchor moveWithCells="1">
                  <from>
                    <xdr:col>3</xdr:col>
                    <xdr:colOff>1019175</xdr:colOff>
                    <xdr:row>19</xdr:row>
                    <xdr:rowOff>28575</xdr:rowOff>
                  </from>
                  <to>
                    <xdr:col>3</xdr:col>
                    <xdr:colOff>2009775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8" name="Check Box 27">
              <controlPr defaultSize="0" autoFill="0" autoLine="0" autoPict="0">
                <anchor moveWithCells="1">
                  <from>
                    <xdr:col>4</xdr:col>
                    <xdr:colOff>1133475</xdr:colOff>
                    <xdr:row>17</xdr:row>
                    <xdr:rowOff>38100</xdr:rowOff>
                  </from>
                  <to>
                    <xdr:col>4</xdr:col>
                    <xdr:colOff>2124075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9" name="Check Box 33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20" name="Check Box 63">
              <controlPr defaultSize="0" autoFill="0" autoLine="0" autoPict="0">
                <anchor moveWithCells="1">
                  <from>
                    <xdr:col>4</xdr:col>
                    <xdr:colOff>1143000</xdr:colOff>
                    <xdr:row>18</xdr:row>
                    <xdr:rowOff>28575</xdr:rowOff>
                  </from>
                  <to>
                    <xdr:col>4</xdr:col>
                    <xdr:colOff>2133600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21" name="Check Box 64">
              <controlPr defaultSize="0" autoFill="0" autoLine="0" autoPict="0">
                <anchor moveWithCells="1">
                  <from>
                    <xdr:col>4</xdr:col>
                    <xdr:colOff>1143000</xdr:colOff>
                    <xdr:row>19</xdr:row>
                    <xdr:rowOff>28575</xdr:rowOff>
                  </from>
                  <to>
                    <xdr:col>4</xdr:col>
                    <xdr:colOff>2133600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22" name="Check Box 65">
              <controlPr defaultSize="0" autoFill="0" autoLine="0" autoPict="0">
                <anchor moveWithCells="1">
                  <from>
                    <xdr:col>4</xdr:col>
                    <xdr:colOff>1143000</xdr:colOff>
                    <xdr:row>20</xdr:row>
                    <xdr:rowOff>38100</xdr:rowOff>
                  </from>
                  <to>
                    <xdr:col>4</xdr:col>
                    <xdr:colOff>2133600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3" name="Check Box 34">
              <controlPr defaultSize="0" autoFill="0" autoLine="0" autoPict="0">
                <anchor moveWithCells="1">
                  <from>
                    <xdr:col>1</xdr:col>
                    <xdr:colOff>1019175</xdr:colOff>
                    <xdr:row>11</xdr:row>
                    <xdr:rowOff>38100</xdr:rowOff>
                  </from>
                  <to>
                    <xdr:col>1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4" name="Check Box 35">
              <controlPr defaultSize="0" autoFill="0" autoLine="0" autoPict="0">
                <anchor moveWithCells="1">
                  <from>
                    <xdr:col>1</xdr:col>
                    <xdr:colOff>1019175</xdr:colOff>
                    <xdr:row>12</xdr:row>
                    <xdr:rowOff>38100</xdr:rowOff>
                  </from>
                  <to>
                    <xdr:col>1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5" name="Check Box 36">
              <controlPr defaultSize="0" autoFill="0" autoLine="0" autoPict="0">
                <anchor moveWithCells="1">
                  <from>
                    <xdr:col>1</xdr:col>
                    <xdr:colOff>1019175</xdr:colOff>
                    <xdr:row>13</xdr:row>
                    <xdr:rowOff>38100</xdr:rowOff>
                  </from>
                  <to>
                    <xdr:col>1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6" name="Check Box 37">
              <controlPr defaultSize="0" autoFill="0" autoLine="0" autoPict="0">
                <anchor moveWithCells="1">
                  <from>
                    <xdr:col>1</xdr:col>
                    <xdr:colOff>1019175</xdr:colOff>
                    <xdr:row>14</xdr:row>
                    <xdr:rowOff>38100</xdr:rowOff>
                  </from>
                  <to>
                    <xdr:col>1</xdr:col>
                    <xdr:colOff>2562225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7" name="Check Box 38">
              <controlPr defaultSize="0" autoFill="0" autoLine="0" autoPict="0">
                <anchor moveWithCells="1">
                  <from>
                    <xdr:col>2</xdr:col>
                    <xdr:colOff>1019175</xdr:colOff>
                    <xdr:row>11</xdr:row>
                    <xdr:rowOff>38100</xdr:rowOff>
                  </from>
                  <to>
                    <xdr:col>2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8" name="Check Box 39">
              <controlPr defaultSize="0" autoFill="0" autoLine="0" autoPict="0">
                <anchor moveWithCells="1">
                  <from>
                    <xdr:col>2</xdr:col>
                    <xdr:colOff>1019175</xdr:colOff>
                    <xdr:row>12</xdr:row>
                    <xdr:rowOff>38100</xdr:rowOff>
                  </from>
                  <to>
                    <xdr:col>2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9" name="Check Box 90">
              <controlPr defaultSize="0" autoFill="0" autoLine="0" autoPict="0">
                <anchor moveWithCells="1">
                  <from>
                    <xdr:col>2</xdr:col>
                    <xdr:colOff>1019175</xdr:colOff>
                    <xdr:row>13</xdr:row>
                    <xdr:rowOff>38100</xdr:rowOff>
                  </from>
                  <to>
                    <xdr:col>2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0" name="Check Box 42">
              <controlPr defaultSize="0" autoFill="0" autoLine="0" autoPict="0">
                <anchor moveWithCells="1">
                  <from>
                    <xdr:col>3</xdr:col>
                    <xdr:colOff>1019175</xdr:colOff>
                    <xdr:row>11</xdr:row>
                    <xdr:rowOff>38100</xdr:rowOff>
                  </from>
                  <to>
                    <xdr:col>3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31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12</xdr:row>
                    <xdr:rowOff>38100</xdr:rowOff>
                  </from>
                  <to>
                    <xdr:col>3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32" name="Check Box 51">
              <controlPr defaultSize="0" autoFill="0" autoLine="0" autoPict="0">
                <anchor moveWithCells="1">
                  <from>
                    <xdr:col>3</xdr:col>
                    <xdr:colOff>1019175</xdr:colOff>
                    <xdr:row>13</xdr:row>
                    <xdr:rowOff>38100</xdr:rowOff>
                  </from>
                  <to>
                    <xdr:col>3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3" name="Check Box 52">
              <controlPr defaultSize="0" autoFill="0" autoLine="0" autoPict="0">
                <anchor moveWithCells="1">
                  <from>
                    <xdr:col>3</xdr:col>
                    <xdr:colOff>1019175</xdr:colOff>
                    <xdr:row>14</xdr:row>
                    <xdr:rowOff>38100</xdr:rowOff>
                  </from>
                  <to>
                    <xdr:col>3</xdr:col>
                    <xdr:colOff>2019300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4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11</xdr:row>
                    <xdr:rowOff>38100</xdr:rowOff>
                  </from>
                  <to>
                    <xdr:col>4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5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12</xdr:row>
                    <xdr:rowOff>38100</xdr:rowOff>
                  </from>
                  <to>
                    <xdr:col>4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36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13</xdr:row>
                    <xdr:rowOff>38100</xdr:rowOff>
                  </from>
                  <to>
                    <xdr:col>4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37" name="Check Box 86">
              <controlPr defaultSize="0" autoFill="0" autoLine="0" autoPict="0">
                <anchor moveWithCells="1">
                  <from>
                    <xdr:col>2</xdr:col>
                    <xdr:colOff>1019175</xdr:colOff>
                    <xdr:row>23</xdr:row>
                    <xdr:rowOff>38100</xdr:rowOff>
                  </from>
                  <to>
                    <xdr:col>2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38" name="Check Box 88">
              <controlPr defaultSize="0" autoFill="0" autoLine="0" autoPict="0">
                <anchor moveWithCells="1">
                  <from>
                    <xdr:col>2</xdr:col>
                    <xdr:colOff>1019175</xdr:colOff>
                    <xdr:row>25</xdr:row>
                    <xdr:rowOff>38100</xdr:rowOff>
                  </from>
                  <to>
                    <xdr:col>2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39" name="Check Box 95">
              <controlPr defaultSize="0" autoFill="0" autoLine="0" autoPict="0">
                <anchor moveWithCells="1">
                  <from>
                    <xdr:col>1</xdr:col>
                    <xdr:colOff>1019175</xdr:colOff>
                    <xdr:row>23</xdr:row>
                    <xdr:rowOff>38100</xdr:rowOff>
                  </from>
                  <to>
                    <xdr:col>1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40" name="Check Box 96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41" name="Check Box 97">
              <controlPr defaultSize="0" autoFill="0" autoLine="0" autoPict="0">
                <anchor moveWithCells="1">
                  <from>
                    <xdr:col>1</xdr:col>
                    <xdr:colOff>1019175</xdr:colOff>
                    <xdr:row>25</xdr:row>
                    <xdr:rowOff>38100</xdr:rowOff>
                  </from>
                  <to>
                    <xdr:col>1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42" name="Check Box 98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43" name="Check Box 99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44" name="Check Box 100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45" name="Check Box 101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46" name="Check Box 104">
              <controlPr defaultSize="0" autoFill="0" autoLine="0" autoPict="0">
                <anchor moveWithCells="1">
                  <from>
                    <xdr:col>2</xdr:col>
                    <xdr:colOff>1019175</xdr:colOff>
                    <xdr:row>24</xdr:row>
                    <xdr:rowOff>38100</xdr:rowOff>
                  </from>
                  <to>
                    <xdr:col>2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47" name="Check Box 74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48" name="Check Box 75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49" name="Check Box 76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50" name="Check Box 81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51" name="Check Box 82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52" name="Check Box 83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53" name="Check Box 84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54" name="Check Box 85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A1B85DE-5D8D-40FF-BCD2-7ECD0A511FFF}">
            <xm:f>Calidad!$N$3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03A86BB8-072C-4D3D-BCC0-4370F720B6B1}">
            <xm:f>Calidad!$N$2</xm:f>
            <x14:dxf>
              <fill>
                <patternFill>
                  <bgColor rgb="FFFFFF66"/>
                </patternFill>
              </fill>
            </x14:dxf>
          </x14:cfRule>
          <x14:cfRule type="cellIs" priority="3" operator="equal" id="{A440C6BE-375D-478F-9EFE-C6A180B9174E}">
            <xm:f>Calidad!$N$1</xm:f>
            <x14:dxf>
              <fill>
                <patternFill>
                  <bgColor rgb="FF08CE4A"/>
                </patternFill>
              </fill>
            </x14:dxf>
          </x14:cfRule>
          <xm:sqref>E49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Calidad!$A$1:$A$2</xm:f>
          </x14:formula1>
          <xm:sqref>C6</xm:sqref>
        </x14:dataValidation>
        <x14:dataValidation type="list" allowBlank="1" showInputMessage="1" showErrorMessage="1">
          <x14:formula1>
            <xm:f>Calidad!$D$1:$D$4</xm:f>
          </x14:formula1>
          <xm:sqref>C38:C39</xm:sqref>
        </x14:dataValidation>
        <x14:dataValidation type="list" allowBlank="1" showInputMessage="1" showErrorMessage="1">
          <x14:formula1>
            <xm:f>Calidad!$F$1:$F$5</xm:f>
          </x14:formula1>
          <xm:sqref>C40:C41</xm:sqref>
        </x14:dataValidation>
        <x14:dataValidation type="list" allowBlank="1" showInputMessage="1" showErrorMessage="1">
          <x14:formula1>
            <xm:f>Calidad!$H$1:$H$2</xm:f>
          </x14:formula1>
          <xm:sqref>C42:C43</xm:sqref>
        </x14:dataValidation>
        <x14:dataValidation type="list" allowBlank="1" showInputMessage="1" showErrorMessage="1">
          <x14:formula1>
            <xm:f>Calidad!$K$1:$K$2</xm:f>
          </x14:formula1>
          <xm:sqref>C44:C45</xm:sqref>
        </x14:dataValidation>
        <x14:dataValidation type="list" allowBlank="1" showInputMessage="1" showErrorMessage="1">
          <x14:formula1>
            <xm:f>Calidad!$P$1:$P$3</xm:f>
          </x14:formula1>
          <xm:sqref>C27</xm:sqref>
        </x14:dataValidation>
        <x14:dataValidation type="list" allowBlank="1" showInputMessage="1" showErrorMessage="1">
          <x14:formula1>
            <xm:f>Calidad!$M$1:$M$12</xm:f>
          </x14:formula1>
          <xm:sqref>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zoomScale="90" zoomScaleNormal="90" workbookViewId="0">
      <selection activeCell="C30" sqref="C30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7" ht="12.75" x14ac:dyDescent="0.25">
      <c r="G1" s="55" t="s">
        <v>101</v>
      </c>
    </row>
    <row r="2" spans="1:7" ht="81" customHeight="1" x14ac:dyDescent="0.25">
      <c r="A2" s="16" t="s">
        <v>3</v>
      </c>
      <c r="B2" s="17"/>
      <c r="C2" s="17"/>
    </row>
    <row r="3" spans="1:7" ht="24" customHeight="1" x14ac:dyDescent="0.25">
      <c r="B3" s="18" t="s">
        <v>4</v>
      </c>
      <c r="C3" s="47">
        <f ca="1">+'Pre analisis'!C3</f>
        <v>43781</v>
      </c>
    </row>
    <row r="4" spans="1:7" ht="24" customHeight="1" x14ac:dyDescent="0.25">
      <c r="B4" s="18" t="s">
        <v>5</v>
      </c>
      <c r="C4" s="47">
        <f ca="1">+'Pre analisis'!C4</f>
        <v>43781</v>
      </c>
    </row>
    <row r="5" spans="1:7" ht="24" customHeight="1" thickBot="1" x14ac:dyDescent="0.3">
      <c r="B5" s="44"/>
    </row>
    <row r="6" spans="1:7" ht="24" customHeight="1" thickBot="1" x14ac:dyDescent="0.3">
      <c r="B6" s="45" t="s">
        <v>14</v>
      </c>
      <c r="C6" s="48" t="str">
        <f>+'Pre analisis'!C6</f>
        <v>Persona Moral</v>
      </c>
      <c r="D6" s="46" t="s">
        <v>17</v>
      </c>
      <c r="E6" s="48" t="str">
        <f>+'Pre analisis'!E6</f>
        <v>Otros servicios de apoyo a los negocios.</v>
      </c>
    </row>
    <row r="7" spans="1:7" ht="24" customHeight="1" thickBot="1" x14ac:dyDescent="0.3">
      <c r="B7" s="45" t="s">
        <v>12</v>
      </c>
      <c r="C7" s="48" t="str">
        <f>+'Pre analisis'!C7</f>
        <v>ULTRADIGITAL MEDIA, S. DE R.L. DE C.V.</v>
      </c>
      <c r="D7" s="46" t="s">
        <v>13</v>
      </c>
      <c r="E7" s="51">
        <f>+'Pre analisis'!E7</f>
        <v>43739</v>
      </c>
    </row>
    <row r="8" spans="1:7" ht="24" customHeight="1" thickBot="1" x14ac:dyDescent="0.3">
      <c r="B8" s="45" t="s">
        <v>6</v>
      </c>
      <c r="C8" s="49" t="str">
        <f>+'Pre analisis'!C8</f>
        <v>PRISCILA CRUZ</v>
      </c>
      <c r="D8" s="45" t="s">
        <v>61</v>
      </c>
      <c r="E8" s="52">
        <f>+'Pre analisis'!E8</f>
        <v>100</v>
      </c>
    </row>
    <row r="9" spans="1:7" ht="24" customHeight="1" x14ac:dyDescent="0.25">
      <c r="B9" s="45" t="s">
        <v>48</v>
      </c>
      <c r="C9" s="50" t="str">
        <f>+'Pre analisis'!C9</f>
        <v>priscila@ultraflex.com.mx   3182-3608</v>
      </c>
      <c r="D9" s="45" t="s">
        <v>62</v>
      </c>
      <c r="E9" s="53">
        <f>+'Pre analisis'!E9</f>
        <v>10000</v>
      </c>
    </row>
    <row r="10" spans="1:7" ht="9.9499999999999993" customHeight="1" x14ac:dyDescent="0.25">
      <c r="B10" s="3"/>
      <c r="C10" s="3"/>
      <c r="E10" s="3"/>
    </row>
    <row r="11" spans="1:7" ht="24" customHeight="1" thickBot="1" x14ac:dyDescent="0.3">
      <c r="B11" s="91" t="s">
        <v>80</v>
      </c>
      <c r="C11" s="92"/>
      <c r="D11" s="92"/>
      <c r="E11" s="92"/>
    </row>
    <row r="12" spans="1:7" ht="24" customHeight="1" thickBot="1" x14ac:dyDescent="0.3">
      <c r="B12" s="45" t="s">
        <v>74</v>
      </c>
      <c r="C12" s="93" t="str">
        <f>+'Pre analisis'!E29</f>
        <v>Productos varios.</v>
      </c>
      <c r="D12" s="94"/>
      <c r="E12" s="94"/>
    </row>
    <row r="13" spans="1:7" ht="24" customHeight="1" thickBot="1" x14ac:dyDescent="0.3">
      <c r="B13" s="45" t="s">
        <v>72</v>
      </c>
      <c r="C13" s="93" t="str">
        <f>+'Pre analisis'!C29</f>
        <v>PRISCILA CRUZ</v>
      </c>
      <c r="D13" s="94"/>
      <c r="E13" s="94"/>
    </row>
    <row r="14" spans="1:7" ht="24" customHeight="1" thickBot="1" x14ac:dyDescent="0.3">
      <c r="B14" s="45" t="s">
        <v>75</v>
      </c>
      <c r="C14" s="93" t="str">
        <f>+'Pre analisis'!C30</f>
        <v>priscila@ultraflex.com.mx   3182-3608</v>
      </c>
      <c r="D14" s="94"/>
      <c r="E14" s="94"/>
    </row>
    <row r="15" spans="1:7" ht="24" customHeight="1" thickBot="1" x14ac:dyDescent="0.3">
      <c r="B15" s="45" t="s">
        <v>76</v>
      </c>
      <c r="C15" s="93" t="str">
        <f>'Pre analisis'!C31&amp;'Anexo 1 (Op) Solo con rec EVQ'!G1&amp;'Pre analisis'!C32&amp;'Anexo 1 (Op) Solo con rec EVQ'!G1&amp;'Pre analisis'!C33</f>
        <v xml:space="preserve">Azafran No. 21   Col. Granjas Mexico  C.P. 08400   Iztapalapa  , Ciudad  de Mexico.,  ,  </v>
      </c>
      <c r="D15" s="94"/>
      <c r="E15" s="94"/>
    </row>
    <row r="16" spans="1:7" ht="24" customHeight="1" x14ac:dyDescent="0.25">
      <c r="B16" s="45" t="s">
        <v>71</v>
      </c>
      <c r="C16" s="93" t="str">
        <f>+'Pre analisis'!C34</f>
        <v>14:00 a 18:00 horas</v>
      </c>
      <c r="D16" s="94"/>
      <c r="E16" s="94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90" t="s">
        <v>67</v>
      </c>
      <c r="C18" s="90"/>
      <c r="D18" s="90"/>
      <c r="E18" s="90"/>
    </row>
    <row r="19" spans="2:5" ht="24" customHeight="1" x14ac:dyDescent="0.25">
      <c r="B19" s="10" t="s">
        <v>66</v>
      </c>
      <c r="C19" s="10" t="s">
        <v>78</v>
      </c>
      <c r="D19" s="10" t="s">
        <v>79</v>
      </c>
      <c r="E19" s="10" t="s">
        <v>46</v>
      </c>
    </row>
    <row r="20" spans="2:5" ht="24" customHeight="1" x14ac:dyDescent="0.25">
      <c r="B20" s="7" t="s">
        <v>35</v>
      </c>
      <c r="C20" s="7" t="s">
        <v>68</v>
      </c>
      <c r="D20" s="7"/>
      <c r="E20" s="7"/>
    </row>
    <row r="21" spans="2:5" ht="24" customHeight="1" x14ac:dyDescent="0.25">
      <c r="B21" s="7" t="s">
        <v>36</v>
      </c>
      <c r="C21" s="7" t="s">
        <v>69</v>
      </c>
      <c r="D21" s="7"/>
      <c r="E21" s="7" t="s">
        <v>99</v>
      </c>
    </row>
    <row r="22" spans="2:5" ht="24" customHeight="1" x14ac:dyDescent="0.25">
      <c r="B22" s="1"/>
      <c r="C22" s="7" t="s">
        <v>70</v>
      </c>
      <c r="D22" s="1"/>
      <c r="E22" s="7"/>
    </row>
    <row r="24" spans="2:5" ht="24" customHeight="1" x14ac:dyDescent="0.25">
      <c r="B24" s="71" t="s">
        <v>81</v>
      </c>
      <c r="C24" s="72"/>
      <c r="D24" s="72"/>
      <c r="E24" s="72"/>
    </row>
    <row r="25" spans="2:5" ht="24" customHeight="1" x14ac:dyDescent="0.25">
      <c r="B25" s="79" t="s">
        <v>124</v>
      </c>
      <c r="C25" s="80"/>
      <c r="D25" s="80"/>
      <c r="E25" s="81"/>
    </row>
    <row r="26" spans="2:5" ht="24" customHeight="1" x14ac:dyDescent="0.25">
      <c r="B26" s="82"/>
      <c r="C26" s="83"/>
      <c r="D26" s="83"/>
      <c r="E26" s="84"/>
    </row>
    <row r="27" spans="2:5" ht="24" customHeight="1" x14ac:dyDescent="0.25">
      <c r="B27" s="85"/>
      <c r="C27" s="86"/>
      <c r="D27" s="86"/>
      <c r="E27" s="87"/>
    </row>
    <row r="31" spans="2:5" ht="24" customHeight="1" x14ac:dyDescent="0.25">
      <c r="C31" s="89"/>
      <c r="D31" s="89"/>
    </row>
    <row r="32" spans="2:5" ht="43.5" customHeight="1" x14ac:dyDescent="0.25">
      <c r="C32" s="88" t="s">
        <v>126</v>
      </c>
      <c r="D32" s="88"/>
    </row>
    <row r="34" spans="2:2" ht="24" customHeight="1" x14ac:dyDescent="0.25">
      <c r="B34" s="16" t="s">
        <v>114</v>
      </c>
    </row>
  </sheetData>
  <sheetProtection algorithmName="SHA-512" hashValue="1AepmadCZi4Bt14l9mq7YEZZq0mv9QU9qbB3Pc02AHhiIZIN8kQvPSp5v7WdNyLkJN3DMaNa+waJlU9otBgM4w==" saltValue="1y9N5IfU1ianFgKCjFD8Sw==" spinCount="100000" sheet="1" objects="1" scenarios="1"/>
  <mergeCells count="11">
    <mergeCell ref="B25:E27"/>
    <mergeCell ref="C32:D32"/>
    <mergeCell ref="C31:D31"/>
    <mergeCell ref="B18:E18"/>
    <mergeCell ref="B11:E11"/>
    <mergeCell ref="C12:E12"/>
    <mergeCell ref="C13:E13"/>
    <mergeCell ref="C14:E14"/>
    <mergeCell ref="C15:E15"/>
    <mergeCell ref="C16:E16"/>
    <mergeCell ref="B24:E24"/>
  </mergeCells>
  <printOptions horizontalCentered="1" verticalCentered="1"/>
  <pageMargins left="0.78740157480314965" right="0.78740157480314965" top="0.78740157480314965" bottom="0.78740157480314965" header="0" footer="0"/>
  <pageSetup scale="4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59" r:id="rId4" name="Check Box 51">
              <controlPr defaultSize="0" autoFill="0" autoLine="0" autoPict="0">
                <anchor moveWithCells="1">
                  <from>
                    <xdr:col>3</xdr:col>
                    <xdr:colOff>952500</xdr:colOff>
                    <xdr:row>21</xdr:row>
                    <xdr:rowOff>38100</xdr:rowOff>
                  </from>
                  <to>
                    <xdr:col>3</xdr:col>
                    <xdr:colOff>1952625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5" name="Check Box 59">
              <controlPr defaultSize="0" autoFill="0" autoLine="0" autoPict="0">
                <anchor moveWithCells="1">
                  <from>
                    <xdr:col>1</xdr:col>
                    <xdr:colOff>1019175</xdr:colOff>
                    <xdr:row>19</xdr:row>
                    <xdr:rowOff>38100</xdr:rowOff>
                  </from>
                  <to>
                    <xdr:col>1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6" name="Check Box 60">
              <controlPr defaultSize="0" autoFill="0" autoLine="0" autoPict="0">
                <anchor moveWithCells="1">
                  <from>
                    <xdr:col>1</xdr:col>
                    <xdr:colOff>1019175</xdr:colOff>
                    <xdr:row>21</xdr:row>
                    <xdr:rowOff>38100</xdr:rowOff>
                  </from>
                  <to>
                    <xdr:col>1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7" name="Check Box 61">
              <controlPr defaultSize="0" autoFill="0" autoLine="0" autoPict="0">
                <anchor moveWithCells="1">
                  <from>
                    <xdr:col>1</xdr:col>
                    <xdr:colOff>1019175</xdr:colOff>
                    <xdr:row>20</xdr:row>
                    <xdr:rowOff>38100</xdr:rowOff>
                  </from>
                  <to>
                    <xdr:col>1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8" name="Check Box 62">
              <controlPr defaultSize="0" autoFill="0" autoLine="0" autoPict="0">
                <anchor moveWithCells="1">
                  <from>
                    <xdr:col>2</xdr:col>
                    <xdr:colOff>1019175</xdr:colOff>
                    <xdr:row>19</xdr:row>
                    <xdr:rowOff>38100</xdr:rowOff>
                  </from>
                  <to>
                    <xdr:col>2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9" name="Check Box 63">
              <controlPr defaultSize="0" autoFill="0" autoLine="0" autoPict="0">
                <anchor moveWithCells="1">
                  <from>
                    <xdr:col>2</xdr:col>
                    <xdr:colOff>1019175</xdr:colOff>
                    <xdr:row>20</xdr:row>
                    <xdr:rowOff>38100</xdr:rowOff>
                  </from>
                  <to>
                    <xdr:col>2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10" name="Check Box 64">
              <controlPr defaultSize="0" autoFill="0" autoLine="0" autoPict="0">
                <anchor moveWithCells="1">
                  <from>
                    <xdr:col>2</xdr:col>
                    <xdr:colOff>1019175</xdr:colOff>
                    <xdr:row>21</xdr:row>
                    <xdr:rowOff>38100</xdr:rowOff>
                  </from>
                  <to>
                    <xdr:col>2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11" name="Check Box 66">
              <controlPr defaultSize="0" autoFill="0" autoLine="0" autoPict="0">
                <anchor moveWithCells="1">
                  <from>
                    <xdr:col>3</xdr:col>
                    <xdr:colOff>942975</xdr:colOff>
                    <xdr:row>19</xdr:row>
                    <xdr:rowOff>38100</xdr:rowOff>
                  </from>
                  <to>
                    <xdr:col>3</xdr:col>
                    <xdr:colOff>2695575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12" name="Check Box 67">
              <controlPr defaultSize="0" autoFill="0" autoLine="0" autoPict="0">
                <anchor moveWithCells="1">
                  <from>
                    <xdr:col>3</xdr:col>
                    <xdr:colOff>942975</xdr:colOff>
                    <xdr:row>20</xdr:row>
                    <xdr:rowOff>28575</xdr:rowOff>
                  </from>
                  <to>
                    <xdr:col>3</xdr:col>
                    <xdr:colOff>2695575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zoomScale="85" zoomScaleNormal="85" workbookViewId="0">
      <selection activeCell="B29" sqref="B29:E31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47">
        <f ca="1">+'Pre analisis'!C3</f>
        <v>43781</v>
      </c>
    </row>
    <row r="4" spans="1:5" ht="24" customHeight="1" x14ac:dyDescent="0.25">
      <c r="B4" s="18" t="s">
        <v>5</v>
      </c>
      <c r="C4" s="47">
        <f ca="1">+'Pre analisis'!C4</f>
        <v>43781</v>
      </c>
    </row>
    <row r="5" spans="1:5" ht="24" customHeight="1" thickBot="1" x14ac:dyDescent="0.3">
      <c r="B5" s="44"/>
    </row>
    <row r="6" spans="1:5" ht="24" customHeight="1" thickBot="1" x14ac:dyDescent="0.3">
      <c r="B6" s="45" t="s">
        <v>14</v>
      </c>
      <c r="C6" s="48" t="str">
        <f>+'Pre analisis'!C6</f>
        <v>Persona Moral</v>
      </c>
      <c r="D6" s="46" t="s">
        <v>17</v>
      </c>
      <c r="E6" s="48" t="str">
        <f>+'Pre analisis'!E6</f>
        <v>Otros servicios de apoyo a los negocios.</v>
      </c>
    </row>
    <row r="7" spans="1:5" ht="24" customHeight="1" thickBot="1" x14ac:dyDescent="0.3">
      <c r="B7" s="45" t="s">
        <v>12</v>
      </c>
      <c r="C7" s="48" t="str">
        <f>+'Pre analisis'!C7</f>
        <v>ULTRADIGITAL MEDIA, S. DE R.L. DE C.V.</v>
      </c>
      <c r="D7" s="46" t="s">
        <v>13</v>
      </c>
      <c r="E7" s="51">
        <f>+'Pre analisis'!E7</f>
        <v>43739</v>
      </c>
    </row>
    <row r="8" spans="1:5" ht="24" customHeight="1" thickBot="1" x14ac:dyDescent="0.3">
      <c r="B8" s="45" t="s">
        <v>6</v>
      </c>
      <c r="C8" s="49" t="str">
        <f>+'Pre analisis'!C8</f>
        <v>PRISCILA CRUZ</v>
      </c>
      <c r="D8" s="45" t="s">
        <v>61</v>
      </c>
      <c r="E8" s="52">
        <f>+'Pre analisis'!E8</f>
        <v>100</v>
      </c>
    </row>
    <row r="9" spans="1:5" ht="24" customHeight="1" x14ac:dyDescent="0.25">
      <c r="B9" s="45" t="s">
        <v>48</v>
      </c>
      <c r="C9" s="50" t="str">
        <f>+'Pre analisis'!C9</f>
        <v>priscila@ultraflex.com.mx   3182-3608</v>
      </c>
      <c r="D9" s="45" t="s">
        <v>62</v>
      </c>
      <c r="E9" s="53">
        <f>+'Pre analisis'!E9</f>
        <v>10000</v>
      </c>
    </row>
    <row r="10" spans="1:5" ht="9.9499999999999993" customHeight="1" x14ac:dyDescent="0.25">
      <c r="B10" s="3"/>
      <c r="C10" s="3"/>
      <c r="E10" s="3"/>
    </row>
    <row r="11" spans="1:5" ht="24" customHeight="1" thickBot="1" x14ac:dyDescent="0.3">
      <c r="B11" s="91" t="s">
        <v>82</v>
      </c>
      <c r="C11" s="92"/>
      <c r="D11" s="92"/>
      <c r="E11" s="92"/>
    </row>
    <row r="12" spans="1:5" ht="24" customHeight="1" thickBot="1" x14ac:dyDescent="0.3">
      <c r="B12" s="45" t="s">
        <v>74</v>
      </c>
      <c r="C12" s="93" t="str">
        <f>+'Pre analisis'!E29</f>
        <v>Productos varios.</v>
      </c>
      <c r="D12" s="94"/>
      <c r="E12" s="94"/>
    </row>
    <row r="13" spans="1:5" ht="24" customHeight="1" thickBot="1" x14ac:dyDescent="0.3">
      <c r="B13" s="45" t="s">
        <v>61</v>
      </c>
      <c r="C13" s="95">
        <f>+'Pre analisis'!E8</f>
        <v>100</v>
      </c>
      <c r="D13" s="94"/>
      <c r="E13" s="94"/>
    </row>
    <row r="14" spans="1:5" ht="24" customHeight="1" thickBot="1" x14ac:dyDescent="0.3">
      <c r="B14" s="45" t="s">
        <v>77</v>
      </c>
      <c r="C14" s="96" t="str">
        <f>+'Pre analisis'!E30</f>
        <v>PRISCILA CRUZ</v>
      </c>
      <c r="D14" s="97"/>
      <c r="E14" s="97"/>
    </row>
    <row r="15" spans="1:5" ht="24" customHeight="1" thickBot="1" x14ac:dyDescent="0.3">
      <c r="B15" s="45" t="s">
        <v>75</v>
      </c>
      <c r="C15" s="95" t="str">
        <f>+'Pre analisis'!E31</f>
        <v>priscila@ultraflex.com.mx   3182-3608</v>
      </c>
      <c r="D15" s="94"/>
      <c r="E15" s="94"/>
    </row>
    <row r="16" spans="1:5" ht="24" customHeight="1" x14ac:dyDescent="0.25">
      <c r="B16" s="45" t="s">
        <v>71</v>
      </c>
      <c r="C16" s="93" t="str">
        <f>+'Pre analisis'!C34</f>
        <v>14:00 a 18:00 horas</v>
      </c>
      <c r="D16" s="94"/>
      <c r="E16" s="94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90" t="s">
        <v>83</v>
      </c>
      <c r="C18" s="90"/>
      <c r="D18" s="90"/>
      <c r="E18" s="90"/>
    </row>
    <row r="19" spans="2:5" ht="24" customHeight="1" x14ac:dyDescent="0.25">
      <c r="B19" s="98" t="s">
        <v>84</v>
      </c>
      <c r="C19" s="99"/>
      <c r="D19" s="99"/>
      <c r="E19" s="99"/>
    </row>
    <row r="20" spans="2:5" ht="24" customHeight="1" x14ac:dyDescent="0.25">
      <c r="B20" s="28" t="s">
        <v>47</v>
      </c>
      <c r="C20" s="28" t="s">
        <v>19</v>
      </c>
      <c r="D20" s="10" t="s">
        <v>55</v>
      </c>
      <c r="E20" s="10" t="s">
        <v>63</v>
      </c>
    </row>
    <row r="21" spans="2:5" ht="24" customHeight="1" x14ac:dyDescent="0.25">
      <c r="B21" s="30"/>
      <c r="C21" s="30"/>
      <c r="D21" s="6" t="s">
        <v>32</v>
      </c>
      <c r="E21" s="6" t="s">
        <v>23</v>
      </c>
    </row>
    <row r="22" spans="2:5" ht="24" customHeight="1" x14ac:dyDescent="0.25">
      <c r="B22" s="33"/>
      <c r="C22" s="33"/>
      <c r="D22" s="6" t="s">
        <v>33</v>
      </c>
      <c r="E22" s="6" t="s">
        <v>24</v>
      </c>
    </row>
    <row r="23" spans="2:5" ht="24" customHeight="1" x14ac:dyDescent="0.25">
      <c r="B23" s="33"/>
      <c r="C23" s="33"/>
      <c r="D23" s="6" t="s">
        <v>30</v>
      </c>
      <c r="E23" s="6" t="s">
        <v>25</v>
      </c>
    </row>
    <row r="24" spans="2:5" ht="24" customHeight="1" x14ac:dyDescent="0.25">
      <c r="B24" s="33"/>
      <c r="C24" s="33"/>
      <c r="D24" s="6" t="s">
        <v>31</v>
      </c>
      <c r="E24" s="6" t="s">
        <v>34</v>
      </c>
    </row>
    <row r="25" spans="2:5" ht="9.9499999999999993" customHeight="1" x14ac:dyDescent="0.25">
      <c r="B25" s="3"/>
      <c r="C25" s="3"/>
      <c r="E25" s="3"/>
    </row>
    <row r="26" spans="2:5" ht="24" customHeight="1" x14ac:dyDescent="0.25">
      <c r="B26" s="100" t="s">
        <v>86</v>
      </c>
      <c r="C26" s="100"/>
      <c r="D26" s="101" t="s">
        <v>85</v>
      </c>
      <c r="E26" s="101"/>
    </row>
    <row r="27" spans="2:5" ht="9.9499999999999993" customHeight="1" x14ac:dyDescent="0.25">
      <c r="B27" s="3"/>
      <c r="C27" s="3"/>
      <c r="E27" s="3"/>
    </row>
    <row r="28" spans="2:5" ht="24" customHeight="1" x14ac:dyDescent="0.25">
      <c r="B28" s="71" t="s">
        <v>95</v>
      </c>
      <c r="C28" s="72"/>
      <c r="D28" s="72"/>
      <c r="E28" s="72"/>
    </row>
    <row r="29" spans="2:5" ht="24" customHeight="1" x14ac:dyDescent="0.25">
      <c r="B29" s="79" t="s">
        <v>123</v>
      </c>
      <c r="C29" s="80"/>
      <c r="D29" s="80"/>
      <c r="E29" s="81"/>
    </row>
    <row r="30" spans="2:5" ht="24" customHeight="1" x14ac:dyDescent="0.25">
      <c r="B30" s="82"/>
      <c r="C30" s="83"/>
      <c r="D30" s="83"/>
      <c r="E30" s="84"/>
    </row>
    <row r="31" spans="2:5" ht="24" customHeight="1" x14ac:dyDescent="0.25">
      <c r="B31" s="85"/>
      <c r="C31" s="86"/>
      <c r="D31" s="86"/>
      <c r="E31" s="87"/>
    </row>
    <row r="35" spans="3:4" ht="24" customHeight="1" x14ac:dyDescent="0.25">
      <c r="C35" s="89"/>
      <c r="D35" s="89"/>
    </row>
    <row r="36" spans="3:4" ht="43.5" customHeight="1" x14ac:dyDescent="0.25">
      <c r="C36" s="88" t="s">
        <v>111</v>
      </c>
      <c r="D36" s="88"/>
    </row>
  </sheetData>
  <mergeCells count="14">
    <mergeCell ref="B18:E18"/>
    <mergeCell ref="B28:E28"/>
    <mergeCell ref="B29:E31"/>
    <mergeCell ref="C35:D35"/>
    <mergeCell ref="C36:D36"/>
    <mergeCell ref="B19:E19"/>
    <mergeCell ref="B26:C26"/>
    <mergeCell ref="D26:E26"/>
    <mergeCell ref="C16:E16"/>
    <mergeCell ref="B11:E11"/>
    <mergeCell ref="C12:E12"/>
    <mergeCell ref="C13:E13"/>
    <mergeCell ref="C14:E14"/>
    <mergeCell ref="C15:E15"/>
  </mergeCells>
  <printOptions horizontalCentered="1" verticalCentered="1"/>
  <pageMargins left="0.78740157480314965" right="0.78740157480314965" top="0.78740157480314965" bottom="0.78740157480314965" header="0" footer="0"/>
  <pageSetup scale="5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68" r:id="rId4" name="Check Box 36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9" r:id="rId5" name="Check Box 37">
              <controlPr defaultSize="0" autoFill="0" autoLine="0" autoPict="0">
                <anchor moveWithCells="1">
                  <from>
                    <xdr:col>1</xdr:col>
                    <xdr:colOff>904875</xdr:colOff>
                    <xdr:row>21</xdr:row>
                    <xdr:rowOff>28575</xdr:rowOff>
                  </from>
                  <to>
                    <xdr:col>1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0" r:id="rId6" name="Check Box 38">
              <controlPr defaultSize="0" autoFill="0" autoLine="0" autoPict="0">
                <anchor moveWithCells="1">
                  <from>
                    <xdr:col>1</xdr:col>
                    <xdr:colOff>904875</xdr:colOff>
                    <xdr:row>22</xdr:row>
                    <xdr:rowOff>28575</xdr:rowOff>
                  </from>
                  <to>
                    <xdr:col>1</xdr:col>
                    <xdr:colOff>2752725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1" r:id="rId7" name="Check Box 39">
              <controlPr defaultSize="0" autoFill="0" autoLine="0" autoPict="0">
                <anchor moveWithCells="1">
                  <from>
                    <xdr:col>1</xdr:col>
                    <xdr:colOff>904875</xdr:colOff>
                    <xdr:row>23</xdr:row>
                    <xdr:rowOff>28575</xdr:rowOff>
                  </from>
                  <to>
                    <xdr:col>1</xdr:col>
                    <xdr:colOff>2667000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2" r:id="rId8" name="Check Box 4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3" r:id="rId9" name="Check Box 41">
              <controlPr defaultSize="0" autoFill="0" autoLine="0" autoPict="0">
                <anchor moveWithCells="1">
                  <from>
                    <xdr:col>2</xdr:col>
                    <xdr:colOff>904875</xdr:colOff>
                    <xdr:row>21</xdr:row>
                    <xdr:rowOff>28575</xdr:rowOff>
                  </from>
                  <to>
                    <xdr:col>2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4" r:id="rId10" name="Check Box 42">
              <controlPr defaultSize="0" autoFill="0" autoLine="0" autoPict="0">
                <anchor moveWithCells="1">
                  <from>
                    <xdr:col>2</xdr:col>
                    <xdr:colOff>904875</xdr:colOff>
                    <xdr:row>22</xdr:row>
                    <xdr:rowOff>28575</xdr:rowOff>
                  </from>
                  <to>
                    <xdr:col>2</xdr:col>
                    <xdr:colOff>1895475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5" r:id="rId11" name="Check Box 43">
              <controlPr defaultSize="0" autoFill="0" autoLine="0" autoPict="0">
                <anchor moveWithCells="1">
                  <from>
                    <xdr:col>2</xdr:col>
                    <xdr:colOff>904875</xdr:colOff>
                    <xdr:row>23</xdr:row>
                    <xdr:rowOff>28575</xdr:rowOff>
                  </from>
                  <to>
                    <xdr:col>2</xdr:col>
                    <xdr:colOff>1895475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6" r:id="rId12" name="Check Box 44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7" r:id="rId13" name="Check Box 45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8" r:id="rId14" name="Check Box 46">
              <controlPr defaultSize="0" autoFill="0" autoLine="0" autoPict="0">
                <anchor moveWithCells="1">
                  <from>
                    <xdr:col>3</xdr:col>
                    <xdr:colOff>1019175</xdr:colOff>
                    <xdr:row>22</xdr:row>
                    <xdr:rowOff>38100</xdr:rowOff>
                  </from>
                  <to>
                    <xdr:col>3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9" r:id="rId15" name="Check Box 47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0" r:id="rId16" name="Check Box 48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1" r:id="rId17" name="Check Box 49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2" r:id="rId18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3" r:id="rId19" name="Check Box 51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4" r:id="rId20" name="Check Box 52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5" r:id="rId21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6" r:id="rId22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7" r:id="rId23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8" r:id="rId24" name="Check Box 56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9" r:id="rId25" name="Check Box 57">
              <controlPr defaultSize="0" autoFill="0" autoLine="0" autoPict="0">
                <anchor moveWithCells="1">
                  <from>
                    <xdr:col>4</xdr:col>
                    <xdr:colOff>1019175</xdr:colOff>
                    <xdr:row>20</xdr:row>
                    <xdr:rowOff>38100</xdr:rowOff>
                  </from>
                  <to>
                    <xdr:col>4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0" r:id="rId26" name="Check Box 58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Calidad!$O$1:$O$2</xm:f>
          </x14:formula1>
          <xm:sqref>D26:E26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M1" sqref="M1"/>
    </sheetView>
  </sheetViews>
  <sheetFormatPr baseColWidth="10" defaultColWidth="11.42578125" defaultRowHeight="11.25" x14ac:dyDescent="0.2"/>
  <cols>
    <col min="1" max="1" width="10.85546875" style="12" bestFit="1" customWidth="1"/>
    <col min="2" max="2" width="14.28515625" style="12" bestFit="1" customWidth="1"/>
    <col min="3" max="3" width="3.85546875" style="12" bestFit="1" customWidth="1"/>
    <col min="4" max="4" width="14" style="12" bestFit="1" customWidth="1"/>
    <col min="5" max="5" width="2.7109375" style="12" bestFit="1" customWidth="1"/>
    <col min="6" max="6" width="17.42578125" style="12" bestFit="1" customWidth="1"/>
    <col min="7" max="7" width="2.7109375" style="12" bestFit="1" customWidth="1"/>
    <col min="8" max="8" width="12.42578125" style="12" bestFit="1" customWidth="1"/>
    <col min="9" max="9" width="2.7109375" style="12" bestFit="1" customWidth="1"/>
    <col min="10" max="10" width="11.85546875" style="12" bestFit="1" customWidth="1"/>
    <col min="11" max="11" width="22" style="12" customWidth="1"/>
    <col min="12" max="12" width="2.7109375" style="12" bestFit="1" customWidth="1"/>
    <col min="13" max="13" width="11" style="12" bestFit="1" customWidth="1"/>
    <col min="14" max="14" width="10.42578125" style="12" bestFit="1" customWidth="1"/>
    <col min="15" max="15" width="12.85546875" style="12" bestFit="1" customWidth="1"/>
    <col min="16" max="16" width="13.85546875" style="12" bestFit="1" customWidth="1"/>
    <col min="17" max="16384" width="11.42578125" style="12"/>
  </cols>
  <sheetData>
    <row r="1" spans="1:16" x14ac:dyDescent="0.2">
      <c r="A1" s="12" t="s">
        <v>15</v>
      </c>
      <c r="B1" s="12" t="s">
        <v>27</v>
      </c>
      <c r="C1" s="13">
        <v>0.1</v>
      </c>
      <c r="D1" s="13" t="s">
        <v>37</v>
      </c>
      <c r="E1" s="12">
        <v>30</v>
      </c>
      <c r="F1" s="12" t="s">
        <v>41</v>
      </c>
      <c r="G1" s="12">
        <v>20</v>
      </c>
      <c r="H1" s="12" t="s">
        <v>44</v>
      </c>
      <c r="I1" s="12">
        <v>20</v>
      </c>
      <c r="J1" s="13">
        <v>0.2</v>
      </c>
      <c r="K1" s="12" t="s">
        <v>23</v>
      </c>
      <c r="L1" s="12">
        <v>5</v>
      </c>
      <c r="M1" s="12" t="s">
        <v>51</v>
      </c>
      <c r="N1" s="12" t="s">
        <v>92</v>
      </c>
      <c r="O1" s="12" t="s">
        <v>85</v>
      </c>
      <c r="P1" s="12" t="s">
        <v>97</v>
      </c>
    </row>
    <row r="2" spans="1:16" x14ac:dyDescent="0.2">
      <c r="A2" s="12" t="s">
        <v>16</v>
      </c>
      <c r="B2" s="12" t="s">
        <v>28</v>
      </c>
      <c r="C2" s="13">
        <v>0.2</v>
      </c>
      <c r="D2" s="13" t="s">
        <v>38</v>
      </c>
      <c r="E2" s="12">
        <v>20</v>
      </c>
      <c r="F2" s="12" t="s">
        <v>42</v>
      </c>
      <c r="G2" s="12">
        <v>15</v>
      </c>
      <c r="H2" s="12" t="s">
        <v>45</v>
      </c>
      <c r="I2" s="12">
        <v>10</v>
      </c>
      <c r="J2" s="12">
        <v>20</v>
      </c>
      <c r="K2" s="12" t="s">
        <v>24</v>
      </c>
      <c r="L2" s="12">
        <v>10</v>
      </c>
      <c r="M2" s="12" t="s">
        <v>52</v>
      </c>
      <c r="N2" s="12" t="s">
        <v>93</v>
      </c>
      <c r="O2" s="12" t="s">
        <v>110</v>
      </c>
      <c r="P2" s="12" t="s">
        <v>1</v>
      </c>
    </row>
    <row r="3" spans="1:16" x14ac:dyDescent="0.2">
      <c r="D3" s="12" t="s">
        <v>39</v>
      </c>
      <c r="E3" s="12">
        <v>10</v>
      </c>
      <c r="F3" s="12" t="s">
        <v>43</v>
      </c>
      <c r="G3" s="12">
        <v>10</v>
      </c>
      <c r="J3" s="12" t="s">
        <v>90</v>
      </c>
      <c r="M3" s="12" t="s">
        <v>53</v>
      </c>
      <c r="N3" s="12" t="s">
        <v>94</v>
      </c>
      <c r="P3" s="12" t="s">
        <v>96</v>
      </c>
    </row>
    <row r="4" spans="1:16" x14ac:dyDescent="0.2">
      <c r="D4" s="12" t="s">
        <v>40</v>
      </c>
      <c r="E4" s="12">
        <v>0</v>
      </c>
      <c r="F4" s="12" t="s">
        <v>87</v>
      </c>
      <c r="G4" s="12">
        <v>5</v>
      </c>
      <c r="M4" s="12" t="s">
        <v>54</v>
      </c>
    </row>
    <row r="5" spans="1:16" x14ac:dyDescent="0.2">
      <c r="F5" s="12" t="s">
        <v>88</v>
      </c>
      <c r="G5" s="12">
        <v>0</v>
      </c>
      <c r="M5" s="12" t="s">
        <v>102</v>
      </c>
    </row>
    <row r="6" spans="1:16" x14ac:dyDescent="0.2">
      <c r="M6" s="12" t="s">
        <v>103</v>
      </c>
    </row>
    <row r="7" spans="1:16" x14ac:dyDescent="0.2">
      <c r="M7" s="12" t="s">
        <v>104</v>
      </c>
    </row>
    <row r="8" spans="1:16" x14ac:dyDescent="0.2">
      <c r="M8" s="12" t="s">
        <v>106</v>
      </c>
    </row>
    <row r="9" spans="1:16" x14ac:dyDescent="0.2">
      <c r="D9" s="102" t="s">
        <v>8</v>
      </c>
      <c r="E9" s="102"/>
      <c r="F9" s="103" t="s">
        <v>9</v>
      </c>
      <c r="G9" s="103"/>
      <c r="H9" s="102" t="s">
        <v>10</v>
      </c>
      <c r="I9" s="102"/>
      <c r="J9" s="12" t="s">
        <v>89</v>
      </c>
      <c r="K9" s="102" t="s">
        <v>64</v>
      </c>
      <c r="L9" s="102"/>
      <c r="M9" s="12" t="s">
        <v>107</v>
      </c>
    </row>
    <row r="10" spans="1:16" x14ac:dyDescent="0.2">
      <c r="M10" s="12" t="s">
        <v>108</v>
      </c>
    </row>
    <row r="11" spans="1:16" x14ac:dyDescent="0.2">
      <c r="M11" s="12" t="s">
        <v>109</v>
      </c>
    </row>
    <row r="12" spans="1:16" x14ac:dyDescent="0.2">
      <c r="M12" s="12" t="s">
        <v>112</v>
      </c>
    </row>
  </sheetData>
  <mergeCells count="4">
    <mergeCell ref="K9:L9"/>
    <mergeCell ref="H9:I9"/>
    <mergeCell ref="F9:G9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 analisis</vt:lpstr>
      <vt:lpstr>Anexo 1 (Op) Solo con rec EVQ</vt:lpstr>
      <vt:lpstr>Anexo 2 (Atención a Clientes)</vt:lpstr>
      <vt:lpstr>Calidad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Blanco</dc:creator>
  <cp:lastModifiedBy>Alejandro Adaya</cp:lastModifiedBy>
  <cp:lastPrinted>2019-11-12T23:30:41Z</cp:lastPrinted>
  <dcterms:created xsi:type="dcterms:W3CDTF">2014-09-19T19:09:20Z</dcterms:created>
  <dcterms:modified xsi:type="dcterms:W3CDTF">2019-11-12T23:32:19Z</dcterms:modified>
</cp:coreProperties>
</file>