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bookViews>
    <workbookView xWindow="0" yWindow="0" windowWidth="20490" windowHeight="7755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<sst xmlns="http://schemas.openxmlformats.org/spreadsheetml/2006/main" count="197" uniqueCount="127">
  <si>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</si>
  <si>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</si>
  <si>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</si>
  <si>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</si>
  <si>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</si>
  <si>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</si>
  <si>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</si>
  <si>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</si>
  <si>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</si>
  <si>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</si>
  <si>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</si>
  <si>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</si>
  <si>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</si>
  <si>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</si>
  <si>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</si>
  <si>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</si>
  <si>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</si>
  <si>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</si>
  <si>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</si>
  <si>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</si>
  <si>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</si>
  <si>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</si>
  <si>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</si>
  <si>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</si>
  <si>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</si>
  <si>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</si>
  <si>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</si>
  <si>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</si>
  <si>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</si>
  <si>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</si>
  <si>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</si>
  <si>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</si>
  <si>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</si>
  <si>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</si>
  <si>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</si>
  <si>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</si>
  <si>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</si>
  <si>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</si>
  <si>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</si>
  <si>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</si>
  <si>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</si>
  <si>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</si>
  <si>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</si>
  <si>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</si>
  <si>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</si>
  <si>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</si>
  <si>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</si>
  <si>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</si>
  <si>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</si>
  <si>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</si>
  <si>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</si>
  <si>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</si>
  <si>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</si>
  <si>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</si>
  <si>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</si>
  <si>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</si>
  <si>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</si>
  <si>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</si>
  <si>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</si>
  <si>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</si>
  <si>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</si>
  <si>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</si>
  <si>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</si>
  <si>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</si>
  <si>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</si>
  <si>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</si>
  <si>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</si>
  <si>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</si>
  <si>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</si>
  <si>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</si>
  <si>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</si>
  <si>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</si>
  <si>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</si>
  <si>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</si>
  <si>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</si>
  <si>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</si>
  <si>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</si>
  <si>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</si>
  <si>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</si>
  <si>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</si>
  <si>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</si>
  <si>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</si>
  <si>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</si>
  <si>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</si>
  <si>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</si>
  <si>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</si>
  <si>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</si>
  <si>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</si>
  <si>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</si>
  <si>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</si>
  <si>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</si>
  <si>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</si>
  <si>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</si>
  <si>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</si>
  <si>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</si>
  <si>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</si>
  <si>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</si>
  <si>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</si>
  <si>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</si>
  <si>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</si>
  <si>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</si>
  <si>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</si>
  <si>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</si>
  <si>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</si>
  <si>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</si>
  <si>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</si>
  <si>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</si>
  <si>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</si>
  <si>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</si>
  <si>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</si>
  <si>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</si>
  <si>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</si>
  <si>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</si>
  <si>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(DEBE ANOTAR EL % AUN SELECCIONADO EN LA CASILLA)</t>
  </si>
  <si>
    <t>** LAS RECOLECCIONES ENVIPAQ DEBE FIRMARLAS OPERACIONES Y LAS DE ALIANZA ATENCION A CLIENTES</t>
  </si>
  <si>
    <t>14:00 a 18:00 horas</t>
  </si>
  <si>
    <t>DAVID PAREDES</t>
  </si>
  <si>
    <t>REVISA Y AUTORIZA
 ANDRES MARTINEZ</t>
  </si>
  <si>
    <t>GRUPO NACIONAL PROVINCIAL,S.A.B.</t>
  </si>
  <si>
    <t>LUIS FERNANDO DIAZ</t>
  </si>
  <si>
    <t>luis.diaz@gnp.com.mx   5809-2314</t>
  </si>
  <si>
    <t>documentos</t>
  </si>
  <si>
    <t>Aseguradora</t>
  </si>
  <si>
    <t>Avenida  Cerro de las Torres  No. 395   Col. Campestre Churubusco  C.P. 04200   Coyoacan   , Ciudad  de Mexico.</t>
  </si>
  <si>
    <t>Se recolectaran y entregaran documentos via ENVIPAQ en servicio Metropolitano en domicilios establecidos.</t>
  </si>
  <si>
    <t>Se recolectaran y entregaran documentos  via ENVIPAQ para servicio Metropolitano en domicilios establecidos.</t>
  </si>
  <si>
    <t>Se recolectaran y entregaran documentos   via ENVIPAQ en servicio Metropolitano en domicilios establecidos.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</si>
</sst>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3" fillId="0" borderId="28" xfId="1" applyBorder="1" applyAlignment="1" applyProtection="1">
      <alignment horizontal="left" vertical="center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0188" y="238125"/>
          <a:ext cx="11102228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=""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=""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=""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=""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=""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=""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=""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=""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=""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=""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=""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=""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=""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=""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=""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=""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=""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=""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=""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=""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=""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=""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=""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=""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=""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=""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=""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=""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=""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=""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=""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=""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26" Type="http://schemas.openxmlformats.org/officeDocument/2006/relationships/ctrlProp" Target="../ctrlProps/ctrlProp20.xml"/><Relationship Id="rId39" Type="http://schemas.openxmlformats.org/officeDocument/2006/relationships/ctrlProp" Target="../ctrlProps/ctrlProp33.xml"/><Relationship Id="rId3" Type="http://schemas.openxmlformats.org/officeDocument/2006/relationships/hyperlink" Target="mailto:lmedina@anven.com.mx" TargetMode="External"/><Relationship Id="rId21" Type="http://schemas.openxmlformats.org/officeDocument/2006/relationships/ctrlProp" Target="../ctrlProps/ctrlProp15.xml"/><Relationship Id="rId34" Type="http://schemas.openxmlformats.org/officeDocument/2006/relationships/ctrlProp" Target="../ctrlProps/ctrlProp28.xml"/><Relationship Id="rId42" Type="http://schemas.openxmlformats.org/officeDocument/2006/relationships/ctrlProp" Target="../ctrlProps/ctrlProp36.xml"/><Relationship Id="rId47" Type="http://schemas.openxmlformats.org/officeDocument/2006/relationships/ctrlProp" Target="../ctrlProps/ctrlProp41.xml"/><Relationship Id="rId50" Type="http://schemas.openxmlformats.org/officeDocument/2006/relationships/ctrlProp" Target="../ctrlProps/ctrlProp44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5" Type="http://schemas.openxmlformats.org/officeDocument/2006/relationships/ctrlProp" Target="../ctrlProps/ctrlProp19.xml"/><Relationship Id="rId33" Type="http://schemas.openxmlformats.org/officeDocument/2006/relationships/ctrlProp" Target="../ctrlProps/ctrlProp27.xml"/><Relationship Id="rId38" Type="http://schemas.openxmlformats.org/officeDocument/2006/relationships/ctrlProp" Target="../ctrlProps/ctrlProp32.xml"/><Relationship Id="rId46" Type="http://schemas.openxmlformats.org/officeDocument/2006/relationships/ctrlProp" Target="../ctrlProps/ctrlProp40.xml"/><Relationship Id="rId2" Type="http://schemas.openxmlformats.org/officeDocument/2006/relationships/hyperlink" Target="mailto:lmedina@anven.com.mx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29" Type="http://schemas.openxmlformats.org/officeDocument/2006/relationships/ctrlProp" Target="../ctrlProps/ctrlProp23.xml"/><Relationship Id="rId41" Type="http://schemas.openxmlformats.org/officeDocument/2006/relationships/ctrlProp" Target="../ctrlProps/ctrlProp35.xml"/><Relationship Id="rId54" Type="http://schemas.openxmlformats.org/officeDocument/2006/relationships/ctrlProp" Target="../ctrlProps/ctrlProp48.xml"/><Relationship Id="rId1" Type="http://schemas.openxmlformats.org/officeDocument/2006/relationships/hyperlink" Target="mailto:lmedina@anven.com.mx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24" Type="http://schemas.openxmlformats.org/officeDocument/2006/relationships/ctrlProp" Target="../ctrlProps/ctrlProp18.xml"/><Relationship Id="rId32" Type="http://schemas.openxmlformats.org/officeDocument/2006/relationships/ctrlProp" Target="../ctrlProps/ctrlProp26.xml"/><Relationship Id="rId37" Type="http://schemas.openxmlformats.org/officeDocument/2006/relationships/ctrlProp" Target="../ctrlProps/ctrlProp31.xml"/><Relationship Id="rId40" Type="http://schemas.openxmlformats.org/officeDocument/2006/relationships/ctrlProp" Target="../ctrlProps/ctrlProp34.xml"/><Relationship Id="rId45" Type="http://schemas.openxmlformats.org/officeDocument/2006/relationships/ctrlProp" Target="../ctrlProps/ctrlProp39.xml"/><Relationship Id="rId53" Type="http://schemas.openxmlformats.org/officeDocument/2006/relationships/ctrlProp" Target="../ctrlProps/ctrlProp47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23" Type="http://schemas.openxmlformats.org/officeDocument/2006/relationships/ctrlProp" Target="../ctrlProps/ctrlProp17.xml"/><Relationship Id="rId28" Type="http://schemas.openxmlformats.org/officeDocument/2006/relationships/ctrlProp" Target="../ctrlProps/ctrlProp22.xml"/><Relationship Id="rId36" Type="http://schemas.openxmlformats.org/officeDocument/2006/relationships/ctrlProp" Target="../ctrlProps/ctrlProp30.xml"/><Relationship Id="rId49" Type="http://schemas.openxmlformats.org/officeDocument/2006/relationships/ctrlProp" Target="../ctrlProps/ctrlProp43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31" Type="http://schemas.openxmlformats.org/officeDocument/2006/relationships/ctrlProp" Target="../ctrlProps/ctrlProp25.xml"/><Relationship Id="rId44" Type="http://schemas.openxmlformats.org/officeDocument/2006/relationships/ctrlProp" Target="../ctrlProps/ctrlProp38.xml"/><Relationship Id="rId52" Type="http://schemas.openxmlformats.org/officeDocument/2006/relationships/ctrlProp" Target="../ctrlProps/ctrlProp46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trlProp" Target="../ctrlProps/ctrlProp16.xml"/><Relationship Id="rId27" Type="http://schemas.openxmlformats.org/officeDocument/2006/relationships/ctrlProp" Target="../ctrlProps/ctrlProp21.xml"/><Relationship Id="rId30" Type="http://schemas.openxmlformats.org/officeDocument/2006/relationships/ctrlProp" Target="../ctrlProps/ctrlProp24.xml"/><Relationship Id="rId35" Type="http://schemas.openxmlformats.org/officeDocument/2006/relationships/ctrlProp" Target="../ctrlProps/ctrlProp29.xml"/><Relationship Id="rId43" Type="http://schemas.openxmlformats.org/officeDocument/2006/relationships/ctrlProp" Target="../ctrlProps/ctrlProp37.xml"/><Relationship Id="rId48" Type="http://schemas.openxmlformats.org/officeDocument/2006/relationships/ctrlProp" Target="../ctrlProps/ctrlProp42.xml"/><Relationship Id="rId8" Type="http://schemas.openxmlformats.org/officeDocument/2006/relationships/ctrlProp" Target="../ctrlProps/ctrlProp2.xml"/><Relationship Id="rId51" Type="http://schemas.openxmlformats.org/officeDocument/2006/relationships/ctrlProp" Target="../ctrlProps/ctrlProp4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zoomScale="120" zoomScaleNormal="120" workbookViewId="0">
      <selection activeCell="C53" sqref="C53:E53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43788</v>
      </c>
    </row>
    <row r="4" spans="1:5" ht="24" customHeight="1" x14ac:dyDescent="0.25">
      <c r="B4" s="18" t="s">
        <v>5</v>
      </c>
      <c r="C4" s="19">
        <f ca="1">TODAY()</f>
        <v>43788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122</v>
      </c>
    </row>
    <row r="7" spans="1:5" ht="24" customHeight="1" thickBot="1" x14ac:dyDescent="0.3">
      <c r="B7" s="20" t="s">
        <v>12</v>
      </c>
      <c r="C7" s="21" t="s">
        <v>118</v>
      </c>
      <c r="D7" s="22" t="s">
        <v>13</v>
      </c>
      <c r="E7" s="23">
        <v>43797</v>
      </c>
    </row>
    <row r="8" spans="1:5" ht="24" customHeight="1" thickBot="1" x14ac:dyDescent="0.3">
      <c r="B8" s="20" t="s">
        <v>6</v>
      </c>
      <c r="C8" s="24" t="s">
        <v>119</v>
      </c>
      <c r="D8" s="20" t="s">
        <v>61</v>
      </c>
      <c r="E8" s="25">
        <v>200</v>
      </c>
    </row>
    <row r="9" spans="1:5" ht="24" customHeight="1" x14ac:dyDescent="0.25">
      <c r="B9" s="20" t="s">
        <v>48</v>
      </c>
      <c r="C9" s="56" t="s">
        <v>120</v>
      </c>
      <c r="D9" s="20" t="s">
        <v>62</v>
      </c>
      <c r="E9" s="27">
        <v>20000</v>
      </c>
    </row>
    <row r="10" spans="1:5" ht="9.9499999999999993" customHeight="1" x14ac:dyDescent="0.25"/>
    <row r="11" spans="1:5" ht="24" customHeight="1" x14ac:dyDescent="0.25">
      <c r="B11" s="65" t="s">
        <v>20</v>
      </c>
      <c r="C11" s="66"/>
      <c r="D11" s="65" t="s">
        <v>21</v>
      </c>
      <c r="E11" s="66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/>
      <c r="D15" s="6">
        <v>0.55000000000000004</v>
      </c>
      <c r="E15" s="9" t="s">
        <v>113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7" t="e">
        <f>IF($C$27="ALIANZA",E15-Calidad!C1,E15-Calidad!C1-Calidad!C2)</f>
        <v>#VALUE!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68"/>
    </row>
    <row r="26" spans="2:5" ht="24" customHeight="1" x14ac:dyDescent="0.25">
      <c r="B26" s="6" t="s">
        <v>30</v>
      </c>
      <c r="C26" s="1"/>
      <c r="D26" s="6" t="s">
        <v>25</v>
      </c>
      <c r="E26" s="69" t="e">
        <f>+$E$9*$E$24</f>
        <v>#VALUE!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70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4" t="s">
        <v>119</v>
      </c>
      <c r="D29" s="20" t="s">
        <v>74</v>
      </c>
      <c r="E29" s="21" t="s">
        <v>121</v>
      </c>
    </row>
    <row r="30" spans="2:5" ht="39.950000000000003" customHeight="1" thickBot="1" x14ac:dyDescent="0.3">
      <c r="B30" s="20" t="s">
        <v>75</v>
      </c>
      <c r="C30" s="56" t="s">
        <v>120</v>
      </c>
      <c r="D30" s="20" t="s">
        <v>77</v>
      </c>
      <c r="E30" s="24" t="s">
        <v>119</v>
      </c>
    </row>
    <row r="31" spans="2:5" ht="39.950000000000003" customHeight="1" thickBot="1" x14ac:dyDescent="0.3">
      <c r="B31" s="20" t="s">
        <v>76</v>
      </c>
      <c r="C31" s="24" t="s">
        <v>123</v>
      </c>
      <c r="D31" s="20" t="s">
        <v>75</v>
      </c>
      <c r="E31" s="56" t="s">
        <v>120</v>
      </c>
    </row>
    <row r="32" spans="2:5" ht="39.950000000000003" customHeight="1" thickBot="1" x14ac:dyDescent="0.3">
      <c r="B32" s="20" t="s">
        <v>76</v>
      </c>
      <c r="C32" s="54"/>
      <c r="D32" s="20" t="s">
        <v>75</v>
      </c>
      <c r="E32" s="26"/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 t="s">
        <v>115</v>
      </c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1" t="s">
        <v>59</v>
      </c>
      <c r="C36" s="72"/>
      <c r="D36" s="72"/>
      <c r="E36" s="72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7" t="s">
        <v>8</v>
      </c>
      <c r="C38" s="59" t="s">
        <v>37</v>
      </c>
      <c r="D38" s="61">
        <f>VLOOKUP(C38,Calidad!D:E,2,0)</f>
        <v>30</v>
      </c>
      <c r="E38" s="63"/>
    </row>
    <row r="39" spans="2:5" ht="24" customHeight="1" x14ac:dyDescent="0.25">
      <c r="B39" s="58"/>
      <c r="C39" s="60"/>
      <c r="D39" s="62"/>
      <c r="E39" s="64"/>
    </row>
    <row r="40" spans="2:5" ht="24" customHeight="1" x14ac:dyDescent="0.25">
      <c r="B40" s="57" t="s">
        <v>9</v>
      </c>
      <c r="C40" s="59" t="s">
        <v>43</v>
      </c>
      <c r="D40" s="61">
        <f>VLOOKUP(C40,Calidad!F:G,2,0)</f>
        <v>10</v>
      </c>
      <c r="E40" s="63"/>
    </row>
    <row r="41" spans="2:5" ht="24" customHeight="1" x14ac:dyDescent="0.25">
      <c r="B41" s="58"/>
      <c r="C41" s="60"/>
      <c r="D41" s="62"/>
      <c r="E41" s="64"/>
    </row>
    <row r="42" spans="2:5" ht="24" customHeight="1" x14ac:dyDescent="0.25">
      <c r="B42" s="57" t="s">
        <v>10</v>
      </c>
      <c r="C42" s="59" t="s">
        <v>44</v>
      </c>
      <c r="D42" s="61">
        <f>VLOOKUP(C42,Calidad!H:I,2,0)</f>
        <v>20</v>
      </c>
      <c r="E42" s="63"/>
    </row>
    <row r="43" spans="2:5" ht="24" customHeight="1" x14ac:dyDescent="0.25">
      <c r="B43" s="58"/>
      <c r="C43" s="60"/>
      <c r="D43" s="62"/>
      <c r="E43" s="64"/>
    </row>
    <row r="44" spans="2:5" ht="24" customHeight="1" x14ac:dyDescent="0.25">
      <c r="B44" s="57" t="s">
        <v>64</v>
      </c>
      <c r="C44" s="75" t="s">
        <v>24</v>
      </c>
      <c r="D44" s="61">
        <f>VLOOKUP(C44,Calidad!K:L,2,0)</f>
        <v>10</v>
      </c>
      <c r="E44" s="63"/>
    </row>
    <row r="45" spans="2:5" ht="24" customHeight="1" x14ac:dyDescent="0.25">
      <c r="B45" s="58"/>
      <c r="C45" s="76"/>
      <c r="D45" s="62"/>
      <c r="E45" s="64"/>
    </row>
    <row r="46" spans="2:5" ht="24" customHeight="1" x14ac:dyDescent="0.25">
      <c r="B46" s="57" t="s">
        <v>11</v>
      </c>
      <c r="C46" s="77" t="e">
        <f>+E24</f>
        <v>#VALUE!</v>
      </c>
      <c r="D46" s="61" t="e">
        <f>IF(C46&gt;Calidad!$J$1,20,0)</f>
        <v>#VALUE!</v>
      </c>
      <c r="E46" s="63"/>
    </row>
    <row r="47" spans="2:5" ht="24" customHeight="1" x14ac:dyDescent="0.25">
      <c r="B47" s="58"/>
      <c r="C47" s="78"/>
      <c r="D47" s="62"/>
      <c r="E47" s="64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 t="e">
        <f>SUM(D38:D47)</f>
        <v>#VALUE!</v>
      </c>
      <c r="D49" s="38" t="s">
        <v>98</v>
      </c>
      <c r="E49" s="15" t="e">
        <f>IF($C$49&lt;30,"ALTO",IF($C$49&lt;60,"MEDIO",IF($C$49&gt;=60,"BAJO")))</f>
        <v>#VALUE!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73"/>
      <c r="D51" s="73"/>
      <c r="E51" s="74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3" t="s">
        <v>124</v>
      </c>
      <c r="D53" s="73"/>
      <c r="E53" s="74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106</v>
      </c>
      <c r="D57" s="41" t="s">
        <v>105</v>
      </c>
      <c r="E57" s="42" t="s">
        <v>116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hyperlinks>
    <hyperlink ref="C9" r:id="rId1" display="lmedina@anven.com.mx"/>
    <hyperlink ref="C30" r:id="rId2" display="lmedina@anven.com.mx"/>
    <hyperlink ref="E31" r:id="rId3" display="lmedina@anven.com.mx"/>
  </hyperlinks>
  <printOptions horizontalCentered="1" verticalCentered="1"/>
  <pageMargins left="0.78740157480314965" right="0.78740157480314965" top="0.78740157480314965" bottom="0.78740157480314965" header="0" footer="0"/>
  <pageSetup scale="43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7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1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2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3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4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5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6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8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9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0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3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4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5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6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7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8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9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1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2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3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4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5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6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7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8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9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40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41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42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3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4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5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6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7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8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9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0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1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2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3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4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3" zoomScale="90" zoomScaleNormal="90" workbookViewId="0">
      <selection activeCell="E22" sqref="E22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43788</v>
      </c>
    </row>
    <row r="4" spans="1:7" ht="24" customHeight="1" x14ac:dyDescent="0.25">
      <c r="B4" s="18" t="s">
        <v>5</v>
      </c>
      <c r="C4" s="47">
        <f ca="1">+'Pre analisis'!C4</f>
        <v>43788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Aseguradora</v>
      </c>
    </row>
    <row r="7" spans="1:7" ht="24" customHeight="1" thickBot="1" x14ac:dyDescent="0.3">
      <c r="B7" s="45" t="s">
        <v>12</v>
      </c>
      <c r="C7" s="48" t="str">
        <f>+'Pre analisis'!C7</f>
        <v>GRUPO NACIONAL PROVINCIAL,S.A.B.</v>
      </c>
      <c r="D7" s="46" t="s">
        <v>13</v>
      </c>
      <c r="E7" s="51">
        <f>+'Pre analisis'!E7</f>
        <v>43797</v>
      </c>
    </row>
    <row r="8" spans="1:7" ht="24" customHeight="1" thickBot="1" x14ac:dyDescent="0.3">
      <c r="B8" s="45" t="s">
        <v>6</v>
      </c>
      <c r="C8" s="49" t="str">
        <f>+'Pre analisis'!C8</f>
        <v>LUIS FERNANDO DIAZ</v>
      </c>
      <c r="D8" s="45" t="s">
        <v>61</v>
      </c>
      <c r="E8" s="52">
        <f>+'Pre analisis'!E8</f>
        <v>200</v>
      </c>
    </row>
    <row r="9" spans="1:7" ht="24" customHeight="1" x14ac:dyDescent="0.25">
      <c r="B9" s="45" t="s">
        <v>48</v>
      </c>
      <c r="C9" s="50" t="str">
        <f>+'Pre analisis'!C9</f>
        <v>luis.diaz@gnp.com.mx   5809-2314</v>
      </c>
      <c r="D9" s="45" t="s">
        <v>62</v>
      </c>
      <c r="E9" s="53">
        <f>+'Pre analisis'!E9</f>
        <v>20000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1" t="s">
        <v>80</v>
      </c>
      <c r="C11" s="92"/>
      <c r="D11" s="92"/>
      <c r="E11" s="92"/>
    </row>
    <row r="12" spans="1:7" ht="24" customHeight="1" thickBot="1" x14ac:dyDescent="0.3">
      <c r="B12" s="45" t="s">
        <v>74</v>
      </c>
      <c r="C12" s="93" t="str">
        <f>+'Pre analisis'!E29</f>
        <v>documentos</v>
      </c>
      <c r="D12" s="94"/>
      <c r="E12" s="94"/>
    </row>
    <row r="13" spans="1:7" ht="24" customHeight="1" thickBot="1" x14ac:dyDescent="0.3">
      <c r="B13" s="45" t="s">
        <v>72</v>
      </c>
      <c r="C13" s="93" t="str">
        <f>+'Pre analisis'!C29</f>
        <v>LUIS FERNANDO DIAZ</v>
      </c>
      <c r="D13" s="94"/>
      <c r="E13" s="94"/>
    </row>
    <row r="14" spans="1:7" ht="24" customHeight="1" thickBot="1" x14ac:dyDescent="0.3">
      <c r="B14" s="45" t="s">
        <v>75</v>
      </c>
      <c r="C14" s="93" t="str">
        <f>+'Pre analisis'!C30</f>
        <v>luis.diaz@gnp.com.mx   5809-2314</v>
      </c>
      <c r="D14" s="94"/>
      <c r="E14" s="94"/>
    </row>
    <row r="15" spans="1:7" ht="24" customHeight="1" thickBot="1" x14ac:dyDescent="0.3">
      <c r="B15" s="45" t="s">
        <v>76</v>
      </c>
      <c r="C15" s="93" t="str">
        <f>'Pre analisis'!C31&amp;'Anexo 1 (Op) Solo con rec EVQ'!G1&amp;'Pre analisis'!C32&amp;'Anexo 1 (Op) Solo con rec EVQ'!G1&amp;'Pre analisis'!C33</f>
        <v xml:space="preserve">Avenida  Cerro de las Torres  No. 395   Col. Campestre Churubusco  C.P. 04200   Coyoacan   , Ciudad  de Mexico.,  ,  </v>
      </c>
      <c r="D15" s="94"/>
      <c r="E15" s="94"/>
    </row>
    <row r="16" spans="1:7" ht="24" customHeight="1" x14ac:dyDescent="0.25">
      <c r="B16" s="45" t="s">
        <v>71</v>
      </c>
      <c r="C16" s="93" t="str">
        <f>+'Pre analisis'!C34</f>
        <v>14:00 a 18:00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67</v>
      </c>
      <c r="C18" s="90"/>
      <c r="D18" s="90"/>
      <c r="E18" s="90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 t="s">
        <v>99</v>
      </c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1" t="s">
        <v>81</v>
      </c>
      <c r="C24" s="72"/>
      <c r="D24" s="72"/>
      <c r="E24" s="72"/>
    </row>
    <row r="25" spans="2:5" ht="24" customHeight="1" x14ac:dyDescent="0.25">
      <c r="B25" s="79" t="s">
        <v>125</v>
      </c>
      <c r="C25" s="80"/>
      <c r="D25" s="80"/>
      <c r="E25" s="81"/>
    </row>
    <row r="26" spans="2:5" ht="24" customHeight="1" x14ac:dyDescent="0.25">
      <c r="B26" s="82"/>
      <c r="C26" s="83"/>
      <c r="D26" s="83"/>
      <c r="E26" s="84"/>
    </row>
    <row r="27" spans="2:5" ht="24" customHeight="1" x14ac:dyDescent="0.25">
      <c r="B27" s="85"/>
      <c r="C27" s="86"/>
      <c r="D27" s="86"/>
      <c r="E27" s="87"/>
    </row>
    <row r="31" spans="2:5" ht="24" customHeight="1" x14ac:dyDescent="0.25">
      <c r="C31" s="89"/>
      <c r="D31" s="89"/>
    </row>
    <row r="32" spans="2:5" ht="43.5" customHeight="1" x14ac:dyDescent="0.25">
      <c r="C32" s="88" t="s">
        <v>117</v>
      </c>
      <c r="D32" s="88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16" zoomScale="85" zoomScaleNormal="85" workbookViewId="0">
      <selection activeCell="H21" sqref="H2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43788</v>
      </c>
    </row>
    <row r="4" spans="1:5" ht="24" customHeight="1" x14ac:dyDescent="0.25">
      <c r="B4" s="18" t="s">
        <v>5</v>
      </c>
      <c r="C4" s="47">
        <f ca="1">+'Pre analisis'!C4</f>
        <v>43788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Aseguradora</v>
      </c>
    </row>
    <row r="7" spans="1:5" ht="24" customHeight="1" thickBot="1" x14ac:dyDescent="0.3">
      <c r="B7" s="45" t="s">
        <v>12</v>
      </c>
      <c r="C7" s="48" t="str">
        <f>+'Pre analisis'!C7</f>
        <v>GRUPO NACIONAL PROVINCIAL,S.A.B.</v>
      </c>
      <c r="D7" s="46" t="s">
        <v>13</v>
      </c>
      <c r="E7" s="51">
        <f>+'Pre analisis'!E7</f>
        <v>43797</v>
      </c>
    </row>
    <row r="8" spans="1:5" ht="24" customHeight="1" thickBot="1" x14ac:dyDescent="0.3">
      <c r="B8" s="45" t="s">
        <v>6</v>
      </c>
      <c r="C8" s="49" t="str">
        <f>+'Pre analisis'!C8</f>
        <v>LUIS FERNANDO DIAZ</v>
      </c>
      <c r="D8" s="45" t="s">
        <v>61</v>
      </c>
      <c r="E8" s="52">
        <f>+'Pre analisis'!E8</f>
        <v>200</v>
      </c>
    </row>
    <row r="9" spans="1:5" ht="24" customHeight="1" x14ac:dyDescent="0.25">
      <c r="B9" s="45" t="s">
        <v>48</v>
      </c>
      <c r="C9" s="50" t="str">
        <f>+'Pre analisis'!C9</f>
        <v>luis.diaz@gnp.com.mx   5809-2314</v>
      </c>
      <c r="D9" s="45" t="s">
        <v>62</v>
      </c>
      <c r="E9" s="53">
        <f>+'Pre analisis'!E9</f>
        <v>20000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1" t="s">
        <v>82</v>
      </c>
      <c r="C11" s="92"/>
      <c r="D11" s="92"/>
      <c r="E11" s="92"/>
    </row>
    <row r="12" spans="1:5" ht="24" customHeight="1" thickBot="1" x14ac:dyDescent="0.3">
      <c r="B12" s="45" t="s">
        <v>74</v>
      </c>
      <c r="C12" s="93" t="str">
        <f>+'Pre analisis'!E29</f>
        <v>documentos</v>
      </c>
      <c r="D12" s="94"/>
      <c r="E12" s="94"/>
    </row>
    <row r="13" spans="1:5" ht="24" customHeight="1" thickBot="1" x14ac:dyDescent="0.3">
      <c r="B13" s="45" t="s">
        <v>61</v>
      </c>
      <c r="C13" s="95">
        <f>+'Pre analisis'!E8</f>
        <v>200</v>
      </c>
      <c r="D13" s="94"/>
      <c r="E13" s="94"/>
    </row>
    <row r="14" spans="1:5" ht="24" customHeight="1" thickBot="1" x14ac:dyDescent="0.3">
      <c r="B14" s="45" t="s">
        <v>77</v>
      </c>
      <c r="C14" s="96" t="str">
        <f>+'Pre analisis'!E30</f>
        <v>LUIS FERNANDO DIAZ</v>
      </c>
      <c r="D14" s="97"/>
      <c r="E14" s="97"/>
    </row>
    <row r="15" spans="1:5" ht="24" customHeight="1" thickBot="1" x14ac:dyDescent="0.3">
      <c r="B15" s="45" t="s">
        <v>75</v>
      </c>
      <c r="C15" s="95" t="str">
        <f>+'Pre analisis'!E31</f>
        <v>luis.diaz@gnp.com.mx   5809-2314</v>
      </c>
      <c r="D15" s="94"/>
      <c r="E15" s="94"/>
    </row>
    <row r="16" spans="1:5" ht="24" customHeight="1" x14ac:dyDescent="0.25">
      <c r="B16" s="45" t="s">
        <v>71</v>
      </c>
      <c r="C16" s="93" t="str">
        <f>+'Pre analisis'!C34</f>
        <v>14:00 a 18:00 horas</v>
      </c>
      <c r="D16" s="94"/>
      <c r="E16" s="94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90" t="s">
        <v>83</v>
      </c>
      <c r="C18" s="90"/>
      <c r="D18" s="90"/>
      <c r="E18" s="90"/>
    </row>
    <row r="19" spans="2:5" ht="24" customHeight="1" x14ac:dyDescent="0.25">
      <c r="B19" s="98" t="s">
        <v>84</v>
      </c>
      <c r="C19" s="99"/>
      <c r="D19" s="99"/>
      <c r="E19" s="99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100" t="s">
        <v>86</v>
      </c>
      <c r="C26" s="100"/>
      <c r="D26" s="101" t="s">
        <v>85</v>
      </c>
      <c r="E26" s="101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1" t="s">
        <v>95</v>
      </c>
      <c r="C28" s="72"/>
      <c r="D28" s="72"/>
      <c r="E28" s="72"/>
    </row>
    <row r="29" spans="2:5" ht="24" customHeight="1" x14ac:dyDescent="0.25">
      <c r="B29" s="79" t="s">
        <v>126</v>
      </c>
      <c r="C29" s="80"/>
      <c r="D29" s="80"/>
      <c r="E29" s="81"/>
    </row>
    <row r="30" spans="2:5" ht="24" customHeight="1" x14ac:dyDescent="0.25">
      <c r="B30" s="82"/>
      <c r="C30" s="83"/>
      <c r="D30" s="83"/>
      <c r="E30" s="84"/>
    </row>
    <row r="31" spans="2:5" ht="24" customHeight="1" x14ac:dyDescent="0.25">
      <c r="B31" s="85"/>
      <c r="C31" s="86"/>
      <c r="D31" s="86"/>
      <c r="E31" s="87"/>
    </row>
    <row r="35" spans="3:4" ht="24" customHeight="1" x14ac:dyDescent="0.25">
      <c r="C35" s="89"/>
      <c r="D35" s="89"/>
    </row>
    <row r="36" spans="3:4" ht="43.5" customHeight="1" x14ac:dyDescent="0.25">
      <c r="C36" s="88" t="s">
        <v>111</v>
      </c>
      <c r="D36" s="88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2" t="s">
        <v>8</v>
      </c>
      <c r="E9" s="102"/>
      <c r="F9" s="103" t="s">
        <v>9</v>
      </c>
      <c r="G9" s="103"/>
      <c r="H9" s="102" t="s">
        <v>10</v>
      </c>
      <c r="I9" s="102"/>
      <c r="J9" s="12" t="s">
        <v>89</v>
      </c>
      <c r="K9" s="102" t="s">
        <v>64</v>
      </c>
      <c r="L9" s="102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2019-11-19T22:56:32Z</cp:lastPrinted>
  <dcterms:created xsi:type="dcterms:W3CDTF">2014-09-19T19:09:20Z</dcterms:created>
  <dcterms:modified xsi:type="dcterms:W3CDTF">2019-11-19T22:57:50Z</dcterms:modified>
</cp:coreProperties>
</file>