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customXml/itemProps3.xml" ContentType="application/vnd.openxmlformats-officedocument.customXmlProperties+xml"/>
  <Default Extension="svg" ContentType="image/svg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customXml/itemProps1.xml" ContentType="application/vnd.openxmlformats-officedocument.customXmlProperties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pivotTables/pivotTable14.xml" ContentType="application/vnd.openxmlformats-officedocument.spreadsheetml.pivotTable+xml"/>
  <Override PartName="/xl/charts/chart18.xml" ContentType="application/vnd.openxmlformats-officedocument.drawingml.chart+xml"/>
  <Override PartName="/xl/charts/chart27.xml" ContentType="application/vnd.openxmlformats-officedocument.drawingml.char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pivotCache/pivotCacheRecords1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customXml/itemProps4.xml" ContentType="application/vnd.openxmlformats-officedocument.customXmlProperties+xml"/>
  <Override PartName="/docProps/core.xml" ContentType="application/vnd.openxmlformats-package.core-properties+xml"/>
  <Default Extension="png" ContentType="image/png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customXml/itemProps2.xml" ContentType="application/vnd.openxmlformats-officedocument.customXmlProperties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worksheets/sheet6.xml" ContentType="application/vnd.openxmlformats-officedocument.spreadsheetml.worksheet+xml"/>
  <Default Extension="jpeg" ContentType="image/jpeg"/>
  <Override PartName="/xl/pivotTables/pivotTable1.xml" ContentType="application/vnd.openxmlformats-officedocument.spreadsheetml.pivotTable+xml"/>
  <Override PartName="/xl/charts/chart3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pivotTables/pivotTable15.xml" ContentType="application/vnd.openxmlformats-officedocument.spreadsheetml.pivotTable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Tables/pivotTable13.xml" ContentType="application/vnd.openxmlformats-officedocument.spreadsheetml.pivotTable+xml"/>
  <Override PartName="/xl/charts/chart19.xml" ContentType="application/vnd.openxmlformats-officedocument.drawingml.chart+xml"/>
  <Override PartName="/xl/charts/chart28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/>
  <bookViews>
    <workbookView xWindow="-105" yWindow="-105" windowWidth="19425" windowHeight="10425" firstSheet="1" activeTab="1"/>
  </bookViews>
  <sheets>
    <sheet name="Sheet8" sheetId="14" state="hidden" r:id="rId1"/>
    <sheet name="Some Analysis" sheetId="32" r:id="rId2"/>
    <sheet name="sales" sheetId="33" r:id="rId3"/>
    <sheet name="Charts" sheetId="34" r:id="rId4"/>
    <sheet name="product wise revenue" sheetId="35" r:id="rId5"/>
    <sheet name="Dashboards" sheetId="36" r:id="rId6"/>
  </sheets>
  <definedNames>
    <definedName name="_xlchart.v5.0" hidden="1">#REF!</definedName>
    <definedName name="_xlchart.v5.1" hidden="1">#REF!</definedName>
    <definedName name="_xlchart.v5.2" hidden="1">#REF!</definedName>
    <definedName name="_xlchart.v5.3" hidden="1">#REF!</definedName>
    <definedName name="NativeTimeline_Date">#N/A</definedName>
  </definedNames>
  <calcPr calcId="125725"/>
  <pivotCaches>
    <pivotCache cacheId="9" r:id="rId7"/>
  </pivotCaches>
</workbook>
</file>

<file path=xl/calcChain.xml><?xml version="1.0" encoding="utf-8"?>
<calcChain xmlns="http://schemas.openxmlformats.org/spreadsheetml/2006/main">
  <c r="T13" i="33"/>
  <c r="U13" s="1"/>
  <c r="T12"/>
  <c r="U12" s="1"/>
  <c r="T11"/>
  <c r="U11" s="1"/>
  <c r="T10"/>
  <c r="U10" s="1"/>
  <c r="T9"/>
  <c r="U9" s="1"/>
  <c r="T8"/>
  <c r="U8" s="1"/>
  <c r="T7"/>
  <c r="U7" s="1"/>
  <c r="T6"/>
  <c r="U6" s="1"/>
  <c r="T5"/>
  <c r="U5" s="1"/>
  <c r="T4"/>
  <c r="U4" s="1"/>
  <c r="T3"/>
  <c r="U3" s="1"/>
  <c r="T2"/>
  <c r="U2" s="1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3"/>
  <c r="R504"/>
  <c r="R505"/>
  <c r="R506"/>
  <c r="R507"/>
  <c r="R508"/>
  <c r="R509"/>
  <c r="R510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554"/>
  <c r="R555"/>
  <c r="R556"/>
  <c r="R557"/>
  <c r="R558"/>
  <c r="R559"/>
  <c r="R560"/>
  <c r="R561"/>
  <c r="R562"/>
  <c r="R563"/>
  <c r="R564"/>
  <c r="R565"/>
  <c r="R566"/>
  <c r="R567"/>
  <c r="R568"/>
  <c r="R569"/>
  <c r="R570"/>
  <c r="R571"/>
  <c r="R572"/>
  <c r="R573"/>
  <c r="R574"/>
  <c r="R575"/>
  <c r="R576"/>
  <c r="R577"/>
  <c r="R578"/>
  <c r="R579"/>
  <c r="R580"/>
  <c r="R581"/>
  <c r="R582"/>
  <c r="R583"/>
  <c r="R584"/>
  <c r="R585"/>
  <c r="R586"/>
  <c r="R587"/>
  <c r="R588"/>
  <c r="R589"/>
  <c r="R590"/>
  <c r="R591"/>
  <c r="R592"/>
  <c r="R593"/>
  <c r="R594"/>
  <c r="R595"/>
  <c r="R596"/>
  <c r="R597"/>
  <c r="R598"/>
  <c r="R599"/>
  <c r="R600"/>
  <c r="R601"/>
  <c r="R602"/>
  <c r="R603"/>
  <c r="R604"/>
  <c r="R605"/>
  <c r="R606"/>
  <c r="R607"/>
  <c r="R608"/>
  <c r="R609"/>
  <c r="R610"/>
  <c r="R611"/>
  <c r="R612"/>
  <c r="R613"/>
  <c r="R614"/>
  <c r="R615"/>
  <c r="R616"/>
  <c r="R617"/>
  <c r="R618"/>
  <c r="R619"/>
  <c r="R620"/>
  <c r="R621"/>
  <c r="R622"/>
  <c r="R623"/>
  <c r="R624"/>
  <c r="R625"/>
  <c r="R626"/>
  <c r="R627"/>
  <c r="R628"/>
  <c r="R629"/>
  <c r="R630"/>
  <c r="R631"/>
  <c r="R632"/>
  <c r="R633"/>
  <c r="R634"/>
  <c r="R635"/>
  <c r="R636"/>
  <c r="R637"/>
  <c r="R638"/>
  <c r="R639"/>
  <c r="R640"/>
  <c r="R641"/>
  <c r="R642"/>
  <c r="R643"/>
  <c r="R644"/>
  <c r="R645"/>
  <c r="R646"/>
  <c r="R647"/>
  <c r="R648"/>
  <c r="R649"/>
  <c r="R650"/>
  <c r="R651"/>
  <c r="R652"/>
  <c r="R653"/>
  <c r="R654"/>
  <c r="R655"/>
  <c r="R656"/>
  <c r="R657"/>
  <c r="R658"/>
  <c r="R659"/>
  <c r="R660"/>
  <c r="R661"/>
  <c r="R662"/>
  <c r="R663"/>
  <c r="R664"/>
  <c r="R665"/>
  <c r="R666"/>
  <c r="R667"/>
  <c r="R668"/>
  <c r="R669"/>
  <c r="R670"/>
  <c r="R671"/>
  <c r="R672"/>
  <c r="R673"/>
  <c r="R674"/>
  <c r="R675"/>
  <c r="R676"/>
  <c r="R677"/>
  <c r="R678"/>
  <c r="R679"/>
  <c r="R680"/>
  <c r="R681"/>
  <c r="R682"/>
  <c r="R683"/>
  <c r="R684"/>
  <c r="R685"/>
  <c r="R686"/>
  <c r="R687"/>
  <c r="R688"/>
  <c r="R689"/>
  <c r="R690"/>
  <c r="R691"/>
  <c r="R692"/>
  <c r="R693"/>
  <c r="R694"/>
  <c r="R695"/>
  <c r="R696"/>
  <c r="R697"/>
  <c r="R698"/>
  <c r="R699"/>
  <c r="R700"/>
  <c r="R701"/>
  <c r="R2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699"/>
  <c r="Q700"/>
  <c r="Q701"/>
  <c r="Q3"/>
  <c r="Q4"/>
  <c r="Q2"/>
  <c r="O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M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N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H197" i="34" l="1"/>
  <c r="H195"/>
  <c r="I192"/>
  <c r="I189"/>
  <c r="H186"/>
  <c r="F718" i="33" l="1"/>
  <c r="C730"/>
  <c r="B731"/>
  <c r="B732"/>
  <c r="B733"/>
  <c r="B734"/>
  <c r="B735"/>
  <c r="B736"/>
  <c r="B730"/>
  <c r="C731"/>
  <c r="C732"/>
  <c r="C733"/>
  <c r="C734"/>
  <c r="C735"/>
  <c r="C736"/>
  <c r="D730"/>
  <c r="D731"/>
  <c r="D732"/>
  <c r="D733"/>
  <c r="D734"/>
  <c r="D735"/>
  <c r="D736"/>
  <c r="D703"/>
  <c r="G705"/>
  <c r="E718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2"/>
  <c r="G706"/>
  <c r="G707"/>
  <c r="G708"/>
  <c r="G709"/>
  <c r="C724"/>
  <c r="C722"/>
  <c r="C723"/>
  <c r="C725"/>
  <c r="C726"/>
  <c r="C721"/>
  <c r="E713"/>
  <c r="E711"/>
  <c r="E712"/>
  <c r="E714"/>
  <c r="E715"/>
  <c r="E710"/>
  <c r="K3"/>
  <c r="K2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D704"/>
  <c r="D705"/>
  <c r="D706"/>
  <c r="D707"/>
  <c r="D708"/>
  <c r="C7" i="35" l="1"/>
  <c r="D3"/>
  <c r="C3"/>
  <c r="C6"/>
  <c r="C5"/>
  <c r="D8"/>
  <c r="C4"/>
  <c r="B3"/>
  <c r="B7"/>
  <c r="D6"/>
  <c r="B5"/>
  <c r="B8"/>
  <c r="D4"/>
  <c r="D5"/>
  <c r="B6"/>
  <c r="B2"/>
  <c r="C8"/>
  <c r="D2"/>
  <c r="D7"/>
  <c r="B4"/>
  <c r="C2"/>
</calcChain>
</file>

<file path=xl/sharedStrings.xml><?xml version="1.0" encoding="utf-8"?>
<sst xmlns="http://schemas.openxmlformats.org/spreadsheetml/2006/main" count="2992" uniqueCount="71">
  <si>
    <t>Segment</t>
  </si>
  <si>
    <t>State</t>
  </si>
  <si>
    <t>Product</t>
  </si>
  <si>
    <t>Discount Band</t>
  </si>
  <si>
    <t>Units Sold</t>
  </si>
  <si>
    <t>Manufacturing Price</t>
  </si>
  <si>
    <t>Sale Price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</si>
  <si>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</si>
  <si>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</si>
  <si>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</si>
  <si>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</si>
  <si>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</si>
  <si>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</si>
  <si>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</si>
  <si>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</si>
  <si>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Shoping Mall</t>
  </si>
  <si>
    <t>Andhra Pradesh</t>
  </si>
  <si>
    <t>Xiaomi Redmi 9i 128GB</t>
  </si>
  <si>
    <t>None</t>
  </si>
  <si>
    <t>Gujarat</t>
  </si>
  <si>
    <t>Midmarket</t>
  </si>
  <si>
    <t xml:space="preserve">Maharashtra </t>
  </si>
  <si>
    <t>Haryana</t>
  </si>
  <si>
    <t>Tamil Nadu</t>
  </si>
  <si>
    <t>Karnataka</t>
  </si>
  <si>
    <t>Kerala</t>
  </si>
  <si>
    <t>Realme 8</t>
  </si>
  <si>
    <t>Channel Partners</t>
  </si>
  <si>
    <t>Punjab</t>
  </si>
  <si>
    <t>Telangana</t>
  </si>
  <si>
    <t>Enterprise</t>
  </si>
  <si>
    <t>Uttar Pradesh</t>
  </si>
  <si>
    <t>Small Business</t>
  </si>
  <si>
    <t>West Bengal</t>
  </si>
  <si>
    <t>Rajasthan</t>
  </si>
  <si>
    <t>Realme 8 Pro</t>
  </si>
  <si>
    <t>Madhya Pradesh</t>
  </si>
  <si>
    <t>Vivo V17 Pro</t>
  </si>
  <si>
    <t>Xiaomi Redmi K20 Pro 6GB</t>
  </si>
  <si>
    <t>Samsung Galaxy F62</t>
  </si>
  <si>
    <t>Low</t>
  </si>
  <si>
    <t>Medium</t>
  </si>
  <si>
    <t>Odisha</t>
  </si>
  <si>
    <t>Uttarakhand</t>
  </si>
  <si>
    <t>High</t>
  </si>
  <si>
    <t>Jharkhand</t>
  </si>
  <si>
    <t>Chhattisgarh</t>
  </si>
  <si>
    <t>Bihar</t>
  </si>
  <si>
    <t>excel qustion</t>
  </si>
  <si>
    <t>complete sales sheet first and then solve question accordingly</t>
  </si>
  <si>
    <t>find total sells of Xiaomi Redmi 9i 128GB for andrapradesh</t>
  </si>
  <si>
    <t>find profit for vivo v17 pro in the state of madhya pradesh for segment enterprise</t>
  </si>
  <si>
    <t>Total unit sold of realme 8 pro for medium discount only</t>
  </si>
  <si>
    <t>Total product sold for segment shoping mall</t>
  </si>
  <si>
    <t>which product has highest discount and from which state that product is ?</t>
  </si>
  <si>
    <t>revenue</t>
  </si>
  <si>
    <t>profit</t>
  </si>
  <si>
    <t>total unit</t>
  </si>
  <si>
    <t>Row Labels</t>
  </si>
  <si>
    <t>Grand Total</t>
  </si>
  <si>
    <t>Sum of Profit</t>
  </si>
  <si>
    <t>Count of Units Sold</t>
  </si>
  <si>
    <t>Sum of Sale Price</t>
  </si>
  <si>
    <t>Sum of Units Sold</t>
  </si>
  <si>
    <t>Column Labels</t>
  </si>
  <si>
    <t>Count of Segment</t>
  </si>
  <si>
    <t>Total Units Sold</t>
  </si>
  <si>
    <t>Sum of Manufacturing Price</t>
  </si>
  <si>
    <t>Sum of Discounts</t>
  </si>
  <si>
    <t>Total Manufacturing Price</t>
  </si>
  <si>
    <t>Month_Name</t>
  </si>
</sst>
</file>

<file path=xl/styles.xml><?xml version="1.0" encoding="utf-8"?>
<styleSheet xmlns="http://schemas.openxmlformats.org/spreadsheetml/2006/main">
  <numFmts count="2">
    <numFmt numFmtId="164" formatCode="_ [$₹-4009]\ * #,##0_ ;_ [$₹-4009]\ * \-#,##0_ ;_ [$₹-4009]\ * &quot;-&quot;??_ ;_ @_ "/>
    <numFmt numFmtId="165" formatCode="[$-14009]yyyy/mm/dd;@"/>
  </numFmts>
  <fonts count="3">
    <font>
      <sz val="11"/>
      <color theme="1"/>
      <name val="Georgia"/>
      <family val="2"/>
      <scheme val="minor"/>
    </font>
    <font>
      <b/>
      <sz val="11"/>
      <color theme="1"/>
      <name val="Georgia"/>
      <family val="2"/>
      <scheme val="minor"/>
    </font>
    <font>
      <sz val="36"/>
      <color rgb="FF00B0F0"/>
      <name val="Georgi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3" borderId="0" xfId="0" applyFont="1" applyFill="1"/>
    <xf numFmtId="0" fontId="0" fillId="0" borderId="0" xfId="0" applyFont="1"/>
    <xf numFmtId="0" fontId="0" fillId="0" borderId="2" xfId="0" applyFont="1" applyBorder="1"/>
    <xf numFmtId="164" fontId="1" fillId="0" borderId="3" xfId="0" applyNumberFormat="1" applyFont="1" applyBorder="1"/>
    <xf numFmtId="0" fontId="1" fillId="0" borderId="3" xfId="0" applyFont="1" applyBorder="1"/>
    <xf numFmtId="1" fontId="0" fillId="3" borderId="0" xfId="0" applyNumberFormat="1" applyFont="1" applyFill="1"/>
    <xf numFmtId="164" fontId="0" fillId="3" borderId="0" xfId="0" applyNumberFormat="1" applyFont="1" applyFill="1"/>
    <xf numFmtId="165" fontId="0" fillId="3" borderId="0" xfId="0" applyNumberFormat="1" applyFont="1" applyFill="1"/>
    <xf numFmtId="1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1" fontId="0" fillId="0" borderId="2" xfId="0" applyNumberFormat="1" applyFont="1" applyBorder="1"/>
    <xf numFmtId="164" fontId="0" fillId="0" borderId="2" xfId="0" applyNumberFormat="1" applyFont="1" applyBorder="1"/>
    <xf numFmtId="165" fontId="0" fillId="0" borderId="2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5" formatCode="[$-14009]yyyy/mm/dd;@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" formatCode="0"/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803CD"/>
      <color rgb="FFFF5050"/>
      <color rgb="FFC8E5B5"/>
      <color rgb="FFBCDFA5"/>
      <color rgb="FF00259A"/>
      <color rgb="FF00FA71"/>
      <color rgb="FF003BB0"/>
      <color rgb="FFF3A36D"/>
      <color rgb="FFBC8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4"/>
  <c:pivotSource>
    <c:name>[Sales Report -excel Project.xlsx]sales!PivotTable1</c:name>
    <c:fmtId val="1"/>
  </c:pivotSource>
  <c:chart>
    <c:title>
      <c:layout/>
    </c:title>
    <c:pivotFmts>
      <c:pivotFmt>
        <c:idx val="0"/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sales!$B$738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sales!$A$739:$A$745</c:f>
              <c:strCache>
                <c:ptCount val="6"/>
                <c:pt idx="0">
                  <c:v>Realme 8</c:v>
                </c:pt>
                <c:pt idx="1">
                  <c:v>Realme 8 Pro</c:v>
                </c:pt>
                <c:pt idx="2">
                  <c:v>Samsung Galaxy F62</c:v>
                </c:pt>
                <c:pt idx="3">
                  <c:v>Vivo V17 Pro</c:v>
                </c:pt>
                <c:pt idx="4">
                  <c:v>Xiaomi Redmi 9i 128GB</c:v>
                </c:pt>
                <c:pt idx="5">
                  <c:v>Xiaomi Redmi K20 Pro 6GB</c:v>
                </c:pt>
              </c:strCache>
            </c:strRef>
          </c:cat>
          <c:val>
            <c:numRef>
              <c:f>sales!$B$739:$B$745</c:f>
              <c:numCache>
                <c:formatCode>General</c:formatCode>
                <c:ptCount val="6"/>
                <c:pt idx="0">
                  <c:v>557962.799999999</c:v>
                </c:pt>
                <c:pt idx="1">
                  <c:v>1615919.2000000044</c:v>
                </c:pt>
                <c:pt idx="2">
                  <c:v>751962.39999999874</c:v>
                </c:pt>
                <c:pt idx="3">
                  <c:v>1438364</c:v>
                </c:pt>
                <c:pt idx="4">
                  <c:v>345922.79999999976</c:v>
                </c:pt>
                <c:pt idx="5">
                  <c:v>1012828</c:v>
                </c:pt>
              </c:numCache>
            </c:numRef>
          </c:val>
        </c:ser>
        <c:axId val="195574784"/>
        <c:axId val="195584768"/>
      </c:barChart>
      <c:catAx>
        <c:axId val="195574784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="1" i="0">
                <a:solidFill>
                  <a:srgbClr val="92D050"/>
                </a:solidFill>
                <a:latin typeface="3ds SemiBold" pitchFamily="2" charset="0"/>
              </a:defRPr>
            </a:pPr>
            <a:endParaRPr lang="en-US"/>
          </a:p>
        </c:txPr>
        <c:crossAx val="195584768"/>
        <c:crosses val="autoZero"/>
        <c:auto val="1"/>
        <c:lblAlgn val="ctr"/>
        <c:lblOffset val="100"/>
      </c:catAx>
      <c:valAx>
        <c:axId val="19558476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="1">
                <a:solidFill>
                  <a:srgbClr val="92D050"/>
                </a:solidFill>
                <a:latin typeface="Arial Black" pitchFamily="34" charset="0"/>
              </a:defRPr>
            </a:pPr>
            <a:endParaRPr lang="en-US"/>
          </a:p>
        </c:txPr>
        <c:crossAx val="19557478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Project.xlsx]sales!PivotTable2</c:name>
    <c:fmtId val="0"/>
  </c:pivotSource>
  <c:chart>
    <c:title>
      <c:tx>
        <c:rich>
          <a:bodyPr/>
          <a:lstStyle/>
          <a:p>
            <a:pPr>
              <a:defRPr>
                <a:solidFill>
                  <a:srgbClr val="FFFF00"/>
                </a:solidFill>
                <a:latin typeface="Algerian" pitchFamily="82" charset="0"/>
              </a:defRPr>
            </a:pPr>
            <a:r>
              <a:rPr lang="en-IN">
                <a:solidFill>
                  <a:srgbClr val="FFFF00"/>
                </a:solidFill>
                <a:latin typeface="Algerian" pitchFamily="82" charset="0"/>
              </a:rPr>
              <a:t>Total Number</a:t>
            </a:r>
            <a:r>
              <a:rPr lang="en-IN" baseline="0">
                <a:solidFill>
                  <a:srgbClr val="FFFF00"/>
                </a:solidFill>
                <a:latin typeface="Algerian" pitchFamily="82" charset="0"/>
              </a:rPr>
              <a:t> Of Units Sold</a:t>
            </a:r>
            <a:endParaRPr lang="en-IN">
              <a:solidFill>
                <a:srgbClr val="FFFF00"/>
              </a:solidFill>
              <a:latin typeface="Algerian" pitchFamily="82" charset="0"/>
            </a:endParaRPr>
          </a:p>
        </c:rich>
      </c:tx>
      <c:layout/>
      <c:spPr>
        <a:solidFill>
          <a:schemeClr val="accent2"/>
        </a:solidFill>
      </c:spPr>
    </c:title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sales!$B$754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sales!$A$755:$A$761</c:f>
              <c:strCache>
                <c:ptCount val="6"/>
                <c:pt idx="0">
                  <c:v>Realme 8</c:v>
                </c:pt>
                <c:pt idx="1">
                  <c:v>Realme 8 Pro</c:v>
                </c:pt>
                <c:pt idx="2">
                  <c:v>Samsung Galaxy F62</c:v>
                </c:pt>
                <c:pt idx="3">
                  <c:v>Vivo V17 Pro</c:v>
                </c:pt>
                <c:pt idx="4">
                  <c:v>Xiaomi Redmi 9i 128GB</c:v>
                </c:pt>
                <c:pt idx="5">
                  <c:v>Xiaomi Redmi K20 Pro 6GB</c:v>
                </c:pt>
              </c:strCache>
            </c:strRef>
          </c:cat>
          <c:val>
            <c:numRef>
              <c:f>sales!$B$755:$B$761</c:f>
              <c:numCache>
                <c:formatCode>General</c:formatCode>
                <c:ptCount val="6"/>
                <c:pt idx="0">
                  <c:v>93</c:v>
                </c:pt>
                <c:pt idx="1">
                  <c:v>202</c:v>
                </c:pt>
                <c:pt idx="2">
                  <c:v>94</c:v>
                </c:pt>
                <c:pt idx="3">
                  <c:v>109</c:v>
                </c:pt>
                <c:pt idx="4">
                  <c:v>93</c:v>
                </c:pt>
                <c:pt idx="5">
                  <c:v>109</c:v>
                </c:pt>
              </c:numCache>
            </c:numRef>
          </c:val>
        </c:ser>
        <c:axId val="195608960"/>
        <c:axId val="195610496"/>
      </c:barChart>
      <c:catAx>
        <c:axId val="195608960"/>
        <c:scaling>
          <c:orientation val="minMax"/>
        </c:scaling>
        <c:axPos val="l"/>
        <c:tickLblPos val="nextTo"/>
        <c:txPr>
          <a:bodyPr/>
          <a:lstStyle/>
          <a:p>
            <a:pPr>
              <a:defRPr sz="1200" b="1">
                <a:solidFill>
                  <a:srgbClr val="92D050"/>
                </a:solidFill>
                <a:latin typeface="3ds SemiBold" pitchFamily="2" charset="0"/>
              </a:defRPr>
            </a:pPr>
            <a:endParaRPr lang="en-US"/>
          </a:p>
        </c:txPr>
        <c:crossAx val="195610496"/>
        <c:crosses val="autoZero"/>
        <c:auto val="1"/>
        <c:lblAlgn val="ctr"/>
        <c:lblOffset val="100"/>
      </c:catAx>
      <c:valAx>
        <c:axId val="195610496"/>
        <c:scaling>
          <c:orientation val="minMax"/>
        </c:scaling>
        <c:axPos val="b"/>
        <c:majorGridlines/>
        <c:numFmt formatCode="General" sourceLinked="1"/>
        <c:tickLblPos val="nextTo"/>
        <c:txPr>
          <a:bodyPr/>
          <a:lstStyle/>
          <a:p>
            <a:pPr>
              <a:defRPr sz="1200">
                <a:solidFill>
                  <a:srgbClr val="92D050"/>
                </a:solidFill>
                <a:latin typeface="3ds SemiBold" pitchFamily="2" charset="0"/>
              </a:defRPr>
            </a:pPr>
            <a:endParaRPr lang="en-US"/>
          </a:p>
        </c:txPr>
        <c:crossAx val="195608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Project.xlsx]sales!PivotTable3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sales!$B$771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sales!$A$772:$A$778</c:f>
              <c:strCache>
                <c:ptCount val="6"/>
                <c:pt idx="0">
                  <c:v>Realme 8</c:v>
                </c:pt>
                <c:pt idx="1">
                  <c:v>Realme 8 Pro</c:v>
                </c:pt>
                <c:pt idx="2">
                  <c:v>Samsung Galaxy F62</c:v>
                </c:pt>
                <c:pt idx="3">
                  <c:v>Vivo V17 Pro</c:v>
                </c:pt>
                <c:pt idx="4">
                  <c:v>Xiaomi Redmi 9i 128GB</c:v>
                </c:pt>
                <c:pt idx="5">
                  <c:v>Xiaomi Redmi K20 Pro 6GB</c:v>
                </c:pt>
              </c:strCache>
            </c:strRef>
          </c:cat>
          <c:val>
            <c:numRef>
              <c:f>sales!$B$772:$B$778</c:f>
              <c:numCache>
                <c:formatCode>General</c:formatCode>
                <c:ptCount val="6"/>
                <c:pt idx="0">
                  <c:v>1394907</c:v>
                </c:pt>
                <c:pt idx="1">
                  <c:v>4039798</c:v>
                </c:pt>
                <c:pt idx="2">
                  <c:v>1879906</c:v>
                </c:pt>
                <c:pt idx="3">
                  <c:v>3595910</c:v>
                </c:pt>
                <c:pt idx="4">
                  <c:v>864807</c:v>
                </c:pt>
                <c:pt idx="5">
                  <c:v>2532070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Selling Price Date Wise</a:t>
            </a:r>
          </a:p>
        </c:rich>
      </c:tx>
      <c:layout/>
      <c:spPr>
        <a:solidFill>
          <a:schemeClr val="accent2"/>
        </a:solidFill>
      </c:spPr>
    </c:title>
    <c:pivotFmts>
      <c:pivotFmt>
        <c:idx val="0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2809887652186441"/>
          <c:y val="0.22151423379769869"/>
          <c:w val="0.75979889476267348"/>
          <c:h val="0.37974137848153555"/>
        </c:manualLayout>
      </c:layout>
      <c:lineChart>
        <c:grouping val="standard"/>
        <c:ser>
          <c:idx val="0"/>
          <c:order val="0"/>
          <c:tx>
            <c:strRef>
              <c:f>sales!$B$788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sales!$A$789:$A$805</c:f>
              <c:strCache>
                <c:ptCount val="16"/>
                <c:pt idx="0">
                  <c:v>2020-09-01</c:v>
                </c:pt>
                <c:pt idx="1">
                  <c:v>2020-10-01</c:v>
                </c:pt>
                <c:pt idx="2">
                  <c:v>2020-11-01</c:v>
                </c:pt>
                <c:pt idx="3">
                  <c:v>2020-12-01</c:v>
                </c:pt>
                <c:pt idx="4">
                  <c:v>2021-01-01</c:v>
                </c:pt>
                <c:pt idx="5">
                  <c:v>2021-02-01</c:v>
                </c:pt>
                <c:pt idx="6">
                  <c:v>2021-03-01</c:v>
                </c:pt>
                <c:pt idx="7">
                  <c:v>2021-04-01</c:v>
                </c:pt>
                <c:pt idx="8">
                  <c:v>2021-05-01</c:v>
                </c:pt>
                <c:pt idx="9">
                  <c:v>2021-06-01</c:v>
                </c:pt>
                <c:pt idx="10">
                  <c:v>2021-07-01</c:v>
                </c:pt>
                <c:pt idx="11">
                  <c:v>2021-08-01</c:v>
                </c:pt>
                <c:pt idx="12">
                  <c:v>2021-09-01</c:v>
                </c:pt>
                <c:pt idx="13">
                  <c:v>2021-10-01</c:v>
                </c:pt>
                <c:pt idx="14">
                  <c:v>2021-11-01</c:v>
                </c:pt>
                <c:pt idx="15">
                  <c:v>2021-12-01</c:v>
                </c:pt>
              </c:strCache>
            </c:strRef>
          </c:cat>
          <c:val>
            <c:numRef>
              <c:f>sales!$B$789:$B$805</c:f>
              <c:numCache>
                <c:formatCode>General</c:formatCode>
                <c:ptCount val="16"/>
                <c:pt idx="0">
                  <c:v>705806</c:v>
                </c:pt>
                <c:pt idx="1">
                  <c:v>1428841</c:v>
                </c:pt>
                <c:pt idx="2">
                  <c:v>710806</c:v>
                </c:pt>
                <c:pt idx="3">
                  <c:v>734497</c:v>
                </c:pt>
                <c:pt idx="4">
                  <c:v>726266</c:v>
                </c:pt>
                <c:pt idx="5">
                  <c:v>702575</c:v>
                </c:pt>
                <c:pt idx="6">
                  <c:v>702575</c:v>
                </c:pt>
                <c:pt idx="7">
                  <c:v>705806</c:v>
                </c:pt>
                <c:pt idx="8">
                  <c:v>726266</c:v>
                </c:pt>
                <c:pt idx="9">
                  <c:v>1426372</c:v>
                </c:pt>
                <c:pt idx="10">
                  <c:v>726266</c:v>
                </c:pt>
                <c:pt idx="11">
                  <c:v>734497</c:v>
                </c:pt>
                <c:pt idx="12">
                  <c:v>702575</c:v>
                </c:pt>
                <c:pt idx="13">
                  <c:v>1458294</c:v>
                </c:pt>
                <c:pt idx="14">
                  <c:v>702575</c:v>
                </c:pt>
                <c:pt idx="15">
                  <c:v>1413381</c:v>
                </c:pt>
              </c:numCache>
            </c:numRef>
          </c:val>
        </c:ser>
        <c:marker val="1"/>
        <c:axId val="195648896"/>
        <c:axId val="195671168"/>
      </c:lineChart>
      <c:catAx>
        <c:axId val="195648896"/>
        <c:scaling>
          <c:orientation val="minMax"/>
        </c:scaling>
        <c:axPos val="b"/>
        <c:tickLblPos val="nextTo"/>
        <c:crossAx val="195671168"/>
        <c:crosses val="autoZero"/>
        <c:auto val="1"/>
        <c:lblAlgn val="ctr"/>
        <c:lblOffset val="100"/>
      </c:catAx>
      <c:valAx>
        <c:axId val="195671168"/>
        <c:scaling>
          <c:orientation val="minMax"/>
        </c:scaling>
        <c:axPos val="l"/>
        <c:majorGridlines/>
        <c:numFmt formatCode="General" sourceLinked="1"/>
        <c:tickLblPos val="nextTo"/>
        <c:crossAx val="195648896"/>
        <c:crosses val="autoZero"/>
        <c:crossBetween val="between"/>
      </c:valAx>
    </c:plotArea>
    <c:legend>
      <c:legendPos val="r"/>
      <c:layout/>
    </c:legend>
    <c:plotVisOnly val="1"/>
  </c:chart>
  <c:spPr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 sz="1200">
          <a:ln>
            <a:solidFill>
              <a:srgbClr val="92D050"/>
            </a:solidFill>
          </a:ln>
          <a:solidFill>
            <a:srgbClr val="00B050"/>
          </a:solidFill>
          <a:effectLst>
            <a:glow rad="101600">
              <a:schemeClr val="accent2">
                <a:satMod val="175000"/>
                <a:alpha val="40000"/>
              </a:schemeClr>
            </a:glow>
          </a:effectLst>
        </a:defRPr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4"/>
  <c:pivotSource>
    <c:name>[Sales Report -excel Project.xlsx]sales!PivotTable5</c:name>
    <c:fmtId val="1"/>
  </c:pivotSource>
  <c:chart>
    <c:title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sales!$B$808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sales!$A$809:$A$814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sales!$B$809:$B$814</c:f>
              <c:numCache>
                <c:formatCode>General</c:formatCode>
                <c:ptCount val="5"/>
                <c:pt idx="0">
                  <c:v>789763.19999999902</c:v>
                </c:pt>
                <c:pt idx="1">
                  <c:v>838977.99999999907</c:v>
                </c:pt>
                <c:pt idx="2">
                  <c:v>815443.19999999914</c:v>
                </c:pt>
                <c:pt idx="3">
                  <c:v>2460284.8000000101</c:v>
                </c:pt>
                <c:pt idx="4">
                  <c:v>818489.99999999919</c:v>
                </c:pt>
              </c:numCache>
            </c:numRef>
          </c:val>
        </c:ser>
        <c:axId val="195691264"/>
        <c:axId val="195692800"/>
      </c:barChart>
      <c:catAx>
        <c:axId val="195691264"/>
        <c:scaling>
          <c:orientation val="minMax"/>
        </c:scaling>
        <c:axPos val="l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5692800"/>
        <c:crosses val="autoZero"/>
        <c:auto val="1"/>
        <c:lblAlgn val="ctr"/>
        <c:lblOffset val="100"/>
      </c:catAx>
      <c:valAx>
        <c:axId val="195692800"/>
        <c:scaling>
          <c:orientation val="minMax"/>
        </c:scaling>
        <c:axPos val="b"/>
        <c:majorGridlines/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95691264"/>
        <c:crosses val="autoZero"/>
        <c:crossBetween val="between"/>
      </c:valAx>
    </c:plotArea>
    <c:legend>
      <c:legendPos val="r"/>
    </c:legend>
    <c:plotVisOnly val="1"/>
  </c:chart>
  <c:spPr>
    <a:effectLst>
      <a:outerShdw blurRad="50800" dist="38100" algn="l" rotWithShape="0">
        <a:prstClr val="black">
          <a:alpha val="40000"/>
        </a:prstClr>
      </a:outerShdw>
    </a:effectLst>
  </c:spPr>
  <c:txPr>
    <a:bodyPr/>
    <a:lstStyle/>
    <a:p>
      <a:pPr>
        <a:defRPr>
          <a:ln>
            <a:solidFill>
              <a:srgbClr val="92D050"/>
            </a:solidFill>
          </a:ln>
          <a:solidFill>
            <a:schemeClr val="accent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a:defRPr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Project.xlsx]sales!PivotTable6</c:name>
    <c:fmtId val="0"/>
  </c:pivotSource>
  <c:chart>
    <c:title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sales!$B$825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sales!$A$826:$A$831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sales!$B$826:$B$831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300</c:v>
                </c:pt>
                <c:pt idx="4">
                  <c:v>100</c:v>
                </c:pt>
              </c:numCache>
            </c:numRef>
          </c:val>
        </c:ser>
        <c:axId val="195729280"/>
        <c:axId val="195730816"/>
      </c:barChart>
      <c:catAx>
        <c:axId val="195729280"/>
        <c:scaling>
          <c:orientation val="minMax"/>
        </c:scaling>
        <c:axPos val="l"/>
        <c:tickLblPos val="nextTo"/>
        <c:crossAx val="195730816"/>
        <c:crosses val="autoZero"/>
        <c:auto val="1"/>
        <c:lblAlgn val="ctr"/>
        <c:lblOffset val="100"/>
      </c:catAx>
      <c:valAx>
        <c:axId val="195730816"/>
        <c:scaling>
          <c:orientation val="minMax"/>
        </c:scaling>
        <c:axPos val="b"/>
        <c:majorGridlines/>
        <c:numFmt formatCode="General" sourceLinked="1"/>
        <c:tickLblPos val="nextTo"/>
        <c:crossAx val="195729280"/>
        <c:crosses val="autoZero"/>
        <c:crossBetween val="between"/>
      </c:valAx>
    </c:plotArea>
    <c:legend>
      <c:legendPos val="r"/>
    </c:legend>
    <c:plotVisOnly val="1"/>
  </c:chart>
  <c:spPr>
    <a:solidFill>
      <a:srgbClr val="BCDFA5"/>
    </a:solidFill>
  </c:spPr>
  <c:txPr>
    <a:bodyPr/>
    <a:lstStyle/>
    <a:p>
      <a:pPr>
        <a:defRPr sz="1200" b="1" cap="none" spc="0">
          <a:ln w="12700">
            <a:solidFill>
              <a:srgbClr val="C8E5B5"/>
            </a:solidFill>
            <a:prstDash val="solid"/>
          </a:ln>
          <a:solidFill>
            <a:schemeClr val="bg2">
              <a:tint val="85000"/>
              <a:satMod val="155000"/>
            </a:schemeClr>
          </a:solidFill>
          <a:effectLst>
            <a:outerShdw blurRad="41275" dist="20320" dir="1800000" algn="tl" rotWithShape="0">
              <a:srgbClr val="000000">
                <a:alpha val="40000"/>
              </a:srgbClr>
            </a:outerShdw>
          </a:effectLst>
        </a:defRPr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Project.xlsx]sales!PivotTable7</c:name>
    <c:fmtId val="0"/>
  </c:pivotSource>
  <c:chart>
    <c:title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sales!$B$842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sales!$A$843:$A$849</c:f>
              <c:strCache>
                <c:ptCount val="6"/>
                <c:pt idx="0">
                  <c:v>Realme 8</c:v>
                </c:pt>
                <c:pt idx="1">
                  <c:v>Realme 8 Pro</c:v>
                </c:pt>
                <c:pt idx="2">
                  <c:v>Samsung Galaxy F62</c:v>
                </c:pt>
                <c:pt idx="3">
                  <c:v>Vivo V17 Pro</c:v>
                </c:pt>
                <c:pt idx="4">
                  <c:v>Xiaomi Redmi 9i 128GB</c:v>
                </c:pt>
                <c:pt idx="5">
                  <c:v>Xiaomi Redmi K20 Pro 6GB</c:v>
                </c:pt>
              </c:strCache>
            </c:strRef>
          </c:cat>
          <c:val>
            <c:numRef>
              <c:f>sales!$B$843:$B$849</c:f>
              <c:numCache>
                <c:formatCode>General</c:formatCode>
                <c:ptCount val="6"/>
                <c:pt idx="0">
                  <c:v>15419.800000000003</c:v>
                </c:pt>
                <c:pt idx="1">
                  <c:v>33823.94999999999</c:v>
                </c:pt>
                <c:pt idx="2">
                  <c:v>15531.499999999996</c:v>
                </c:pt>
                <c:pt idx="3">
                  <c:v>16242.45</c:v>
                </c:pt>
                <c:pt idx="4">
                  <c:v>14684.600000000004</c:v>
                </c:pt>
                <c:pt idx="5">
                  <c:v>16878.300000000003</c:v>
                </c:pt>
              </c:numCache>
            </c:numRef>
          </c:val>
        </c:ser>
        <c:axId val="195746816"/>
        <c:axId val="195752704"/>
      </c:barChart>
      <c:catAx>
        <c:axId val="195746816"/>
        <c:scaling>
          <c:orientation val="minMax"/>
        </c:scaling>
        <c:axPos val="b"/>
        <c:tickLblPos val="nextTo"/>
        <c:crossAx val="195752704"/>
        <c:crosses val="autoZero"/>
        <c:auto val="1"/>
        <c:lblAlgn val="ctr"/>
        <c:lblOffset val="100"/>
      </c:catAx>
      <c:valAx>
        <c:axId val="195752704"/>
        <c:scaling>
          <c:orientation val="minMax"/>
        </c:scaling>
        <c:axPos val="l"/>
        <c:majorGridlines/>
        <c:numFmt formatCode="General" sourceLinked="1"/>
        <c:tickLblPos val="nextTo"/>
        <c:crossAx val="195746816"/>
        <c:crosses val="autoZero"/>
        <c:crossBetween val="between"/>
      </c:valAx>
    </c:plotArea>
    <c:legend>
      <c:legendPos val="r"/>
    </c:legend>
    <c:plotVisOnly val="1"/>
  </c:chart>
  <c:spPr>
    <a:solidFill>
      <a:srgbClr val="BCDFA5"/>
    </a:solidFill>
  </c:spPr>
  <c:txPr>
    <a:bodyPr/>
    <a:lstStyle/>
    <a:p>
      <a:pPr>
        <a:defRPr sz="1200" b="1" cap="none" spc="0">
          <a:ln w="10541" cmpd="sng">
            <a:solidFill>
              <a:srgbClr val="92D050"/>
            </a:solidFill>
            <a:prstDash val="solid"/>
          </a:ln>
          <a:solidFill>
            <a:srgbClr val="FF5050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a:defRPr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Project.xlsx]sales!PivotTable7</c:name>
    <c:fmtId val="2"/>
  </c:pivotSource>
  <c:chart>
    <c:title>
      <c:tx>
        <c:rich>
          <a:bodyPr/>
          <a:lstStyle/>
          <a:p>
            <a:pPr>
              <a:defRPr sz="1800">
                <a:solidFill>
                  <a:srgbClr val="FFFF00"/>
                </a:solidFill>
              </a:defRPr>
            </a:pPr>
            <a:r>
              <a:rPr lang="en-IN" sz="1800">
                <a:solidFill>
                  <a:srgbClr val="FFFF00"/>
                </a:solidFill>
              </a:rPr>
              <a:t>Total </a:t>
            </a:r>
            <a:r>
              <a:rPr lang="en-IN" sz="1800">
                <a:solidFill>
                  <a:srgbClr val="FFFF00"/>
                </a:solidFill>
                <a:latin typeface="Algerian" pitchFamily="82" charset="0"/>
              </a:rPr>
              <a:t>Number</a:t>
            </a:r>
            <a:r>
              <a:rPr lang="en-IN" sz="1800">
                <a:solidFill>
                  <a:srgbClr val="FFFF00"/>
                </a:solidFill>
              </a:rPr>
              <a:t> Of Products</a:t>
            </a:r>
          </a:p>
        </c:rich>
      </c:tx>
      <c:layout/>
      <c:spPr>
        <a:solidFill>
          <a:schemeClr val="accent1"/>
        </a:solidFill>
      </c:spPr>
    </c:title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sales!$B$842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sales!$A$843:$A$849</c:f>
              <c:strCache>
                <c:ptCount val="6"/>
                <c:pt idx="0">
                  <c:v>Realme 8</c:v>
                </c:pt>
                <c:pt idx="1">
                  <c:v>Realme 8 Pro</c:v>
                </c:pt>
                <c:pt idx="2">
                  <c:v>Samsung Galaxy F62</c:v>
                </c:pt>
                <c:pt idx="3">
                  <c:v>Vivo V17 Pro</c:v>
                </c:pt>
                <c:pt idx="4">
                  <c:v>Xiaomi Redmi 9i 128GB</c:v>
                </c:pt>
                <c:pt idx="5">
                  <c:v>Xiaomi Redmi K20 Pro 6GB</c:v>
                </c:pt>
              </c:strCache>
            </c:strRef>
          </c:cat>
          <c:val>
            <c:numRef>
              <c:f>sales!$B$843:$B$849</c:f>
              <c:numCache>
                <c:formatCode>General</c:formatCode>
                <c:ptCount val="6"/>
                <c:pt idx="0">
                  <c:v>15419.800000000003</c:v>
                </c:pt>
                <c:pt idx="1">
                  <c:v>33823.94999999999</c:v>
                </c:pt>
                <c:pt idx="2">
                  <c:v>15531.499999999996</c:v>
                </c:pt>
                <c:pt idx="3">
                  <c:v>16242.45</c:v>
                </c:pt>
                <c:pt idx="4">
                  <c:v>14684.600000000004</c:v>
                </c:pt>
                <c:pt idx="5">
                  <c:v>16878.300000000003</c:v>
                </c:pt>
              </c:numCache>
            </c:numRef>
          </c:val>
        </c:ser>
        <c:axId val="196022656"/>
        <c:axId val="196024192"/>
      </c:barChart>
      <c:catAx>
        <c:axId val="196022656"/>
        <c:scaling>
          <c:orientation val="minMax"/>
        </c:scaling>
        <c:axPos val="b"/>
        <c:tickLblPos val="nextTo"/>
        <c:crossAx val="196024192"/>
        <c:crosses val="autoZero"/>
        <c:auto val="1"/>
        <c:lblAlgn val="ctr"/>
        <c:lblOffset val="100"/>
      </c:catAx>
      <c:valAx>
        <c:axId val="196024192"/>
        <c:scaling>
          <c:orientation val="minMax"/>
        </c:scaling>
        <c:axPos val="l"/>
        <c:majorGridlines/>
        <c:numFmt formatCode="General" sourceLinked="1"/>
        <c:tickLblPos val="nextTo"/>
        <c:crossAx val="196022656"/>
        <c:crosses val="autoZero"/>
        <c:crossBetween val="between"/>
      </c:valAx>
      <c:spPr>
        <a:solidFill>
          <a:srgbClr val="C8E5B5"/>
        </a:solidFill>
      </c:spPr>
    </c:plotArea>
    <c:legend>
      <c:legendPos val="r"/>
      <c:layout/>
    </c:legend>
    <c:plotVisOnly val="1"/>
  </c:chart>
  <c:spPr>
    <a:solidFill>
      <a:srgbClr val="BCDFA5"/>
    </a:solidFill>
  </c:spPr>
  <c:txPr>
    <a:bodyPr/>
    <a:lstStyle/>
    <a:p>
      <a:pPr>
        <a:defRPr sz="1200" b="1" cap="none" spc="0">
          <a:ln w="10541" cmpd="sng">
            <a:solidFill>
              <a:srgbClr val="92D050"/>
            </a:solidFill>
            <a:prstDash val="solid"/>
          </a:ln>
          <a:solidFill>
            <a:srgbClr val="FF5050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Project.xlsx]sales!PivotTable6</c:name>
    <c:fmtId val="2"/>
  </c:pivotSource>
  <c:chart>
    <c:title>
      <c:tx>
        <c:rich>
          <a:bodyPr/>
          <a:lstStyle/>
          <a:p>
            <a:pPr>
              <a:defRPr sz="1800">
                <a:solidFill>
                  <a:srgbClr val="FFFF00"/>
                </a:solidFill>
                <a:latin typeface="Algerian" pitchFamily="82" charset="0"/>
              </a:defRPr>
            </a:pPr>
            <a:r>
              <a:rPr lang="en-IN" sz="1800">
                <a:solidFill>
                  <a:srgbClr val="FFFF00"/>
                </a:solidFill>
                <a:latin typeface="Algerian" pitchFamily="82" charset="0"/>
              </a:rPr>
              <a:t>Total Number Of Units Sold </a:t>
            </a:r>
          </a:p>
        </c:rich>
      </c:tx>
      <c:layout/>
      <c:spPr>
        <a:solidFill>
          <a:schemeClr val="accent1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sales!$B$825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sales!$A$826:$A$831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sales!$B$826:$B$831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300</c:v>
                </c:pt>
                <c:pt idx="4">
                  <c:v>100</c:v>
                </c:pt>
              </c:numCache>
            </c:numRef>
          </c:val>
        </c:ser>
        <c:axId val="196052480"/>
        <c:axId val="196054016"/>
      </c:barChart>
      <c:catAx>
        <c:axId val="196052480"/>
        <c:scaling>
          <c:orientation val="minMax"/>
        </c:scaling>
        <c:axPos val="l"/>
        <c:tickLblPos val="nextTo"/>
        <c:crossAx val="196054016"/>
        <c:crosses val="autoZero"/>
        <c:auto val="1"/>
        <c:lblAlgn val="ctr"/>
        <c:lblOffset val="100"/>
      </c:catAx>
      <c:valAx>
        <c:axId val="196054016"/>
        <c:scaling>
          <c:orientation val="minMax"/>
        </c:scaling>
        <c:axPos val="b"/>
        <c:majorGridlines/>
        <c:numFmt formatCode="General" sourceLinked="1"/>
        <c:tickLblPos val="nextTo"/>
        <c:crossAx val="196052480"/>
        <c:crosses val="autoZero"/>
        <c:crossBetween val="between"/>
      </c:valAx>
      <c:spPr>
        <a:solidFill>
          <a:srgbClr val="C8E5B5"/>
        </a:solidFill>
      </c:spPr>
    </c:plotArea>
    <c:legend>
      <c:legendPos val="r"/>
      <c:layout/>
    </c:legend>
    <c:plotVisOnly val="1"/>
  </c:chart>
  <c:spPr>
    <a:solidFill>
      <a:srgbClr val="BCDFA5"/>
    </a:solidFill>
  </c:spPr>
  <c:txPr>
    <a:bodyPr/>
    <a:lstStyle/>
    <a:p>
      <a:pPr>
        <a:defRPr sz="1200" b="1" cap="none" spc="0">
          <a:ln w="12700">
            <a:solidFill>
              <a:srgbClr val="C8E5B5"/>
            </a:solidFill>
            <a:prstDash val="solid"/>
          </a:ln>
          <a:solidFill>
            <a:schemeClr val="bg2">
              <a:tint val="85000"/>
              <a:satMod val="155000"/>
            </a:schemeClr>
          </a:solidFill>
          <a:effectLst>
            <a:outerShdw blurRad="41275" dist="20320" dir="1800000" algn="tl" rotWithShape="0">
              <a:srgbClr val="000000">
                <a:alpha val="40000"/>
              </a:srgbClr>
            </a:outerShdw>
          </a:effectLst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4"/>
  <c:pivotSource>
    <c:name>[Sales Report -excel Project.xlsx]sales!PivotTable5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accent2">
                    <a:lumMod val="20000"/>
                    <a:lumOff val="80000"/>
                  </a:schemeClr>
                </a:solidFill>
                <a:latin typeface="Algerian" pitchFamily="82" charset="0"/>
              </a:rPr>
              <a:t>Sum</a:t>
            </a:r>
            <a:r>
              <a:rPr lang="en-US" baseline="0">
                <a:solidFill>
                  <a:schemeClr val="accent2">
                    <a:lumMod val="20000"/>
                    <a:lumOff val="80000"/>
                  </a:schemeClr>
                </a:solidFill>
                <a:latin typeface="Algerian" pitchFamily="82" charset="0"/>
              </a:rPr>
              <a:t> Of  The Profits Segment Wise</a:t>
            </a:r>
            <a:endParaRPr lang="en-US">
              <a:solidFill>
                <a:schemeClr val="accent2">
                  <a:lumMod val="20000"/>
                  <a:lumOff val="80000"/>
                </a:schemeClr>
              </a:solidFill>
              <a:latin typeface="Algerian" pitchFamily="82" charset="0"/>
            </a:endParaRPr>
          </a:p>
        </c:rich>
      </c:tx>
      <c:layout/>
      <c:spPr>
        <a:solidFill>
          <a:schemeClr val="accent1"/>
        </a:solidFill>
      </c:spPr>
    </c:title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sales!$B$808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sales!$A$809:$A$814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sales!$B$809:$B$814</c:f>
              <c:numCache>
                <c:formatCode>General</c:formatCode>
                <c:ptCount val="5"/>
                <c:pt idx="0">
                  <c:v>789763.19999999902</c:v>
                </c:pt>
                <c:pt idx="1">
                  <c:v>838977.99999999907</c:v>
                </c:pt>
                <c:pt idx="2">
                  <c:v>815443.19999999914</c:v>
                </c:pt>
                <c:pt idx="3">
                  <c:v>2460284.8000000101</c:v>
                </c:pt>
                <c:pt idx="4">
                  <c:v>818489.99999999919</c:v>
                </c:pt>
              </c:numCache>
            </c:numRef>
          </c:val>
        </c:ser>
        <c:axId val="196082304"/>
        <c:axId val="196882816"/>
      </c:barChart>
      <c:catAx>
        <c:axId val="196082304"/>
        <c:scaling>
          <c:orientation val="minMax"/>
        </c:scaling>
        <c:axPos val="l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6882816"/>
        <c:crosses val="autoZero"/>
        <c:auto val="1"/>
        <c:lblAlgn val="ctr"/>
        <c:lblOffset val="100"/>
      </c:catAx>
      <c:valAx>
        <c:axId val="196882816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96082304"/>
        <c:crosses val="autoZero"/>
        <c:crossBetween val="between"/>
      </c:valAx>
      <c:spPr>
        <a:solidFill>
          <a:srgbClr val="C8E5B5"/>
        </a:solidFill>
      </c:spPr>
    </c:plotArea>
    <c:legend>
      <c:legendPos val="r"/>
      <c:layout/>
    </c:legend>
    <c:plotVisOnly val="1"/>
  </c:chart>
  <c:spPr>
    <a:solidFill>
      <a:srgbClr val="C8E5B5"/>
    </a:solidFill>
    <a:effectLst>
      <a:outerShdw blurRad="50800" dist="38100" algn="l" rotWithShape="0">
        <a:prstClr val="black">
          <a:alpha val="40000"/>
        </a:prstClr>
      </a:outerShdw>
    </a:effectLst>
  </c:spPr>
  <c:txPr>
    <a:bodyPr/>
    <a:lstStyle/>
    <a:p>
      <a:pPr>
        <a:defRPr>
          <a:ln>
            <a:solidFill>
              <a:srgbClr val="92D050"/>
            </a:solidFill>
          </a:ln>
          <a:solidFill>
            <a:schemeClr val="accent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Project.xlsx]sales!PivotTable4</c:name>
    <c:fmtId val="2"/>
  </c:pivotSource>
  <c:chart>
    <c:title>
      <c:tx>
        <c:rich>
          <a:bodyPr/>
          <a:lstStyle/>
          <a:p>
            <a:pPr>
              <a:defRPr sz="1800">
                <a:solidFill>
                  <a:srgbClr val="FFFF00"/>
                </a:solidFill>
                <a:latin typeface="Algerian" pitchFamily="82" charset="0"/>
              </a:defRPr>
            </a:pPr>
            <a:r>
              <a:rPr lang="en-US" sz="1800">
                <a:solidFill>
                  <a:srgbClr val="FFFF00"/>
                </a:solidFill>
                <a:latin typeface="Algerian" pitchFamily="82" charset="0"/>
              </a:rPr>
              <a:t>Total Selling Price Date Wise</a:t>
            </a:r>
          </a:p>
        </c:rich>
      </c:tx>
      <c:layout/>
      <c:spPr>
        <a:solidFill>
          <a:schemeClr val="accent1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2809887652186441"/>
          <c:y val="0.2215142337976988"/>
          <c:w val="0.75979889476267382"/>
          <c:h val="0.37974137848153544"/>
        </c:manualLayout>
      </c:layout>
      <c:lineChart>
        <c:grouping val="standard"/>
        <c:ser>
          <c:idx val="0"/>
          <c:order val="0"/>
          <c:tx>
            <c:strRef>
              <c:f>sales!$B$788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sales!$A$789:$A$805</c:f>
              <c:strCache>
                <c:ptCount val="16"/>
                <c:pt idx="0">
                  <c:v>2020-09-01</c:v>
                </c:pt>
                <c:pt idx="1">
                  <c:v>2020-10-01</c:v>
                </c:pt>
                <c:pt idx="2">
                  <c:v>2020-11-01</c:v>
                </c:pt>
                <c:pt idx="3">
                  <c:v>2020-12-01</c:v>
                </c:pt>
                <c:pt idx="4">
                  <c:v>2021-01-01</c:v>
                </c:pt>
                <c:pt idx="5">
                  <c:v>2021-02-01</c:v>
                </c:pt>
                <c:pt idx="6">
                  <c:v>2021-03-01</c:v>
                </c:pt>
                <c:pt idx="7">
                  <c:v>2021-04-01</c:v>
                </c:pt>
                <c:pt idx="8">
                  <c:v>2021-05-01</c:v>
                </c:pt>
                <c:pt idx="9">
                  <c:v>2021-06-01</c:v>
                </c:pt>
                <c:pt idx="10">
                  <c:v>2021-07-01</c:v>
                </c:pt>
                <c:pt idx="11">
                  <c:v>2021-08-01</c:v>
                </c:pt>
                <c:pt idx="12">
                  <c:v>2021-09-01</c:v>
                </c:pt>
                <c:pt idx="13">
                  <c:v>2021-10-01</c:v>
                </c:pt>
                <c:pt idx="14">
                  <c:v>2021-11-01</c:v>
                </c:pt>
                <c:pt idx="15">
                  <c:v>2021-12-01</c:v>
                </c:pt>
              </c:strCache>
            </c:strRef>
          </c:cat>
          <c:val>
            <c:numRef>
              <c:f>sales!$B$789:$B$805</c:f>
              <c:numCache>
                <c:formatCode>General</c:formatCode>
                <c:ptCount val="16"/>
                <c:pt idx="0">
                  <c:v>705806</c:v>
                </c:pt>
                <c:pt idx="1">
                  <c:v>1428841</c:v>
                </c:pt>
                <c:pt idx="2">
                  <c:v>710806</c:v>
                </c:pt>
                <c:pt idx="3">
                  <c:v>734497</c:v>
                </c:pt>
                <c:pt idx="4">
                  <c:v>726266</c:v>
                </c:pt>
                <c:pt idx="5">
                  <c:v>702575</c:v>
                </c:pt>
                <c:pt idx="6">
                  <c:v>702575</c:v>
                </c:pt>
                <c:pt idx="7">
                  <c:v>705806</c:v>
                </c:pt>
                <c:pt idx="8">
                  <c:v>726266</c:v>
                </c:pt>
                <c:pt idx="9">
                  <c:v>1426372</c:v>
                </c:pt>
                <c:pt idx="10">
                  <c:v>726266</c:v>
                </c:pt>
                <c:pt idx="11">
                  <c:v>734497</c:v>
                </c:pt>
                <c:pt idx="12">
                  <c:v>702575</c:v>
                </c:pt>
                <c:pt idx="13">
                  <c:v>1458294</c:v>
                </c:pt>
                <c:pt idx="14">
                  <c:v>702575</c:v>
                </c:pt>
                <c:pt idx="15">
                  <c:v>1413381</c:v>
                </c:pt>
              </c:numCache>
            </c:numRef>
          </c:val>
        </c:ser>
        <c:marker val="1"/>
        <c:axId val="196902912"/>
        <c:axId val="196904448"/>
      </c:lineChart>
      <c:catAx>
        <c:axId val="196902912"/>
        <c:scaling>
          <c:orientation val="minMax"/>
        </c:scaling>
        <c:axPos val="b"/>
        <c:tickLblPos val="nextTo"/>
        <c:crossAx val="196904448"/>
        <c:crosses val="autoZero"/>
        <c:auto val="1"/>
        <c:lblAlgn val="ctr"/>
        <c:lblOffset val="100"/>
      </c:catAx>
      <c:valAx>
        <c:axId val="196904448"/>
        <c:scaling>
          <c:orientation val="minMax"/>
        </c:scaling>
        <c:axPos val="l"/>
        <c:numFmt formatCode="General" sourceLinked="1"/>
        <c:tickLblPos val="nextTo"/>
        <c:txPr>
          <a:bodyPr/>
          <a:lstStyle/>
          <a:p>
            <a:pPr>
              <a:defRPr b="0"/>
            </a:pPr>
            <a:endParaRPr lang="en-US"/>
          </a:p>
        </c:txPr>
        <c:crossAx val="19690291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</c:legend>
    <c:plotVisOnly val="1"/>
  </c:chart>
  <c:spPr>
    <a:solidFill>
      <a:srgbClr val="BCDFA5"/>
    </a:solidFill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 sz="1200">
          <a:ln>
            <a:solidFill>
              <a:srgbClr val="92D050"/>
            </a:solidFill>
          </a:ln>
          <a:solidFill>
            <a:srgbClr val="C8E5B5"/>
          </a:solidFill>
          <a:effectLst>
            <a:glow rad="101600">
              <a:schemeClr val="accent2">
                <a:satMod val="175000"/>
                <a:alpha val="40000"/>
              </a:schemeClr>
            </a:glow>
          </a:effectLst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Project.xlsx]sales!PivotTable3</c:name>
    <c:fmtId val="2"/>
  </c:pivotSource>
  <c:chart>
    <c:title>
      <c:tx>
        <c:rich>
          <a:bodyPr/>
          <a:lstStyle/>
          <a:p>
            <a:pPr>
              <a:defRPr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defRPr>
            </a:pPr>
            <a:r>
              <a:rPr lang="en-US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Sum</a:t>
            </a:r>
            <a:r>
              <a:rPr lang="en-US" b="1" cap="none" spc="0" baseline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 of sales product wise</a:t>
            </a:r>
            <a:endParaRPr lang="en-US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endParaRPr>
          </a:p>
        </c:rich>
      </c:tx>
      <c:layout/>
      <c:spPr>
        <a:solidFill>
          <a:schemeClr val="accent1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sales!$B$771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sales!$A$772:$A$778</c:f>
              <c:strCache>
                <c:ptCount val="6"/>
                <c:pt idx="0">
                  <c:v>Realme 8</c:v>
                </c:pt>
                <c:pt idx="1">
                  <c:v>Realme 8 Pro</c:v>
                </c:pt>
                <c:pt idx="2">
                  <c:v>Samsung Galaxy F62</c:v>
                </c:pt>
                <c:pt idx="3">
                  <c:v>Vivo V17 Pro</c:v>
                </c:pt>
                <c:pt idx="4">
                  <c:v>Xiaomi Redmi 9i 128GB</c:v>
                </c:pt>
                <c:pt idx="5">
                  <c:v>Xiaomi Redmi K20 Pro 6GB</c:v>
                </c:pt>
              </c:strCache>
            </c:strRef>
          </c:cat>
          <c:val>
            <c:numRef>
              <c:f>sales!$B$772:$B$778</c:f>
              <c:numCache>
                <c:formatCode>General</c:formatCode>
                <c:ptCount val="6"/>
                <c:pt idx="0">
                  <c:v>1394907</c:v>
                </c:pt>
                <c:pt idx="1">
                  <c:v>4039798</c:v>
                </c:pt>
                <c:pt idx="2">
                  <c:v>1879906</c:v>
                </c:pt>
                <c:pt idx="3">
                  <c:v>3595910</c:v>
                </c:pt>
                <c:pt idx="4">
                  <c:v>864807</c:v>
                </c:pt>
                <c:pt idx="5">
                  <c:v>2532070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>
            <a:defRPr sz="1200">
              <a:solidFill>
                <a:srgbClr val="FFFF00"/>
              </a:solidFill>
            </a:defRPr>
          </a:pPr>
          <a:endParaRPr lang="en-US"/>
        </a:p>
      </c:txPr>
    </c:legend>
    <c:plotVisOnly val="1"/>
  </c:chart>
  <c:spPr>
    <a:solidFill>
      <a:srgbClr val="BCDFA5"/>
    </a:solidFill>
  </c:spPr>
  <c:txPr>
    <a:bodyPr/>
    <a:lstStyle/>
    <a:p>
      <a:pPr>
        <a:defRPr>
          <a:latin typeface="Algerian" pitchFamily="82" charset="0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Project.xlsx]sales!PivotTable2</c:name>
    <c:fmtId val="2"/>
  </c:pivotSource>
  <c:chart>
    <c:title>
      <c:tx>
        <c:rich>
          <a:bodyPr/>
          <a:lstStyle/>
          <a:p>
            <a:pPr>
              <a:defRPr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defRPr>
            </a:pPr>
            <a:r>
              <a:rPr lang="en-IN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rPr>
              <a:t>Total Number</a:t>
            </a:r>
            <a:r>
              <a:rPr lang="en-IN" b="1" cap="none" spc="0" baseline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rPr>
              <a:t> Of Units Sold</a:t>
            </a:r>
            <a:endParaRPr lang="en-IN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lgerian" pitchFamily="82" charset="0"/>
            </a:endParaRPr>
          </a:p>
        </c:rich>
      </c:tx>
      <c:layout/>
      <c:spPr>
        <a:solidFill>
          <a:schemeClr val="accent1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sales!$B$754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sales!$A$755:$A$761</c:f>
              <c:strCache>
                <c:ptCount val="6"/>
                <c:pt idx="0">
                  <c:v>Realme 8</c:v>
                </c:pt>
                <c:pt idx="1">
                  <c:v>Realme 8 Pro</c:v>
                </c:pt>
                <c:pt idx="2">
                  <c:v>Samsung Galaxy F62</c:v>
                </c:pt>
                <c:pt idx="3">
                  <c:v>Vivo V17 Pro</c:v>
                </c:pt>
                <c:pt idx="4">
                  <c:v>Xiaomi Redmi 9i 128GB</c:v>
                </c:pt>
                <c:pt idx="5">
                  <c:v>Xiaomi Redmi K20 Pro 6GB</c:v>
                </c:pt>
              </c:strCache>
            </c:strRef>
          </c:cat>
          <c:val>
            <c:numRef>
              <c:f>sales!$B$755:$B$761</c:f>
              <c:numCache>
                <c:formatCode>General</c:formatCode>
                <c:ptCount val="6"/>
                <c:pt idx="0">
                  <c:v>93</c:v>
                </c:pt>
                <c:pt idx="1">
                  <c:v>202</c:v>
                </c:pt>
                <c:pt idx="2">
                  <c:v>94</c:v>
                </c:pt>
                <c:pt idx="3">
                  <c:v>109</c:v>
                </c:pt>
                <c:pt idx="4">
                  <c:v>93</c:v>
                </c:pt>
                <c:pt idx="5">
                  <c:v>109</c:v>
                </c:pt>
              </c:numCache>
            </c:numRef>
          </c:val>
        </c:ser>
        <c:axId val="196340736"/>
        <c:axId val="197018368"/>
      </c:barChart>
      <c:catAx>
        <c:axId val="196340736"/>
        <c:scaling>
          <c:orientation val="minMax"/>
        </c:scaling>
        <c:axPos val="l"/>
        <c:tickLblPos val="nextTo"/>
        <c:txPr>
          <a:bodyPr/>
          <a:lstStyle/>
          <a:p>
            <a:pPr>
              <a:defRPr sz="1200" b="1">
                <a:solidFill>
                  <a:srgbClr val="92D050"/>
                </a:solidFill>
                <a:latin typeface="3ds SemiBold" pitchFamily="2" charset="0"/>
              </a:defRPr>
            </a:pPr>
            <a:endParaRPr lang="en-US"/>
          </a:p>
        </c:txPr>
        <c:crossAx val="197018368"/>
        <c:crosses val="autoZero"/>
        <c:auto val="1"/>
        <c:lblAlgn val="ctr"/>
        <c:lblOffset val="100"/>
      </c:catAx>
      <c:valAx>
        <c:axId val="197018368"/>
        <c:scaling>
          <c:orientation val="minMax"/>
        </c:scaling>
        <c:axPos val="b"/>
        <c:majorGridlines/>
        <c:numFmt formatCode="General" sourceLinked="1"/>
        <c:tickLblPos val="nextTo"/>
        <c:txPr>
          <a:bodyPr/>
          <a:lstStyle/>
          <a:p>
            <a:pPr>
              <a:defRPr sz="1200">
                <a:solidFill>
                  <a:srgbClr val="92D050"/>
                </a:solidFill>
                <a:latin typeface="3ds SemiBold" pitchFamily="2" charset="0"/>
              </a:defRPr>
            </a:pPr>
            <a:endParaRPr lang="en-US"/>
          </a:p>
        </c:txPr>
        <c:crossAx val="196340736"/>
        <c:crosses val="autoZero"/>
        <c:crossBetween val="between"/>
      </c:valAx>
      <c:spPr>
        <a:solidFill>
          <a:srgbClr val="C8E5B5"/>
        </a:solidFill>
      </c:spPr>
    </c:plotArea>
    <c:legend>
      <c:legendPos val="r"/>
      <c:layout/>
    </c:legend>
    <c:plotVisOnly val="1"/>
  </c:chart>
  <c:spPr>
    <a:solidFill>
      <a:srgbClr val="C8E5B5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4"/>
  <c:pivotSource>
    <c:name>[Sales Report -excel Project.xlsx]sales!PivotTable1</c:name>
    <c:fmtId val="3"/>
  </c:pivotSource>
  <c:chart>
    <c:title>
      <c:tx>
        <c:rich>
          <a:bodyPr/>
          <a:lstStyle/>
          <a:p>
            <a:pPr>
              <a:defRPr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defRPr>
            </a:pPr>
            <a:r>
              <a:rPr lang="en-US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rPr>
              <a:t>Sum of</a:t>
            </a:r>
            <a:r>
              <a:rPr lang="en-US" b="1" cap="none" spc="0" baseline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rPr>
              <a:t> Profit Of Each Product</a:t>
            </a:r>
            <a:endParaRPr lang="en-US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lgerian" pitchFamily="82" charset="0"/>
            </a:endParaRPr>
          </a:p>
        </c:rich>
      </c:tx>
      <c:layout/>
      <c:spPr>
        <a:solidFill>
          <a:schemeClr val="accent1"/>
        </a:solidFill>
      </c:spPr>
    </c:title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sales!$B$738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sales!$A$739:$A$745</c:f>
              <c:strCache>
                <c:ptCount val="6"/>
                <c:pt idx="0">
                  <c:v>Realme 8</c:v>
                </c:pt>
                <c:pt idx="1">
                  <c:v>Realme 8 Pro</c:v>
                </c:pt>
                <c:pt idx="2">
                  <c:v>Samsung Galaxy F62</c:v>
                </c:pt>
                <c:pt idx="3">
                  <c:v>Vivo V17 Pro</c:v>
                </c:pt>
                <c:pt idx="4">
                  <c:v>Xiaomi Redmi 9i 128GB</c:v>
                </c:pt>
                <c:pt idx="5">
                  <c:v>Xiaomi Redmi K20 Pro 6GB</c:v>
                </c:pt>
              </c:strCache>
            </c:strRef>
          </c:cat>
          <c:val>
            <c:numRef>
              <c:f>sales!$B$739:$B$745</c:f>
              <c:numCache>
                <c:formatCode>General</c:formatCode>
                <c:ptCount val="6"/>
                <c:pt idx="0">
                  <c:v>557962.799999999</c:v>
                </c:pt>
                <c:pt idx="1">
                  <c:v>1615919.2000000044</c:v>
                </c:pt>
                <c:pt idx="2">
                  <c:v>751962.39999999874</c:v>
                </c:pt>
                <c:pt idx="3">
                  <c:v>1438364</c:v>
                </c:pt>
                <c:pt idx="4">
                  <c:v>345922.79999999976</c:v>
                </c:pt>
                <c:pt idx="5">
                  <c:v>1012828</c:v>
                </c:pt>
              </c:numCache>
            </c:numRef>
          </c:val>
        </c:ser>
        <c:axId val="197058944"/>
        <c:axId val="197060480"/>
      </c:barChart>
      <c:catAx>
        <c:axId val="197058944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="1" i="0">
                <a:solidFill>
                  <a:srgbClr val="92D050"/>
                </a:solidFill>
                <a:latin typeface="3ds SemiBold" pitchFamily="2" charset="0"/>
              </a:defRPr>
            </a:pPr>
            <a:endParaRPr lang="en-US"/>
          </a:p>
        </c:txPr>
        <c:crossAx val="197060480"/>
        <c:crosses val="autoZero"/>
        <c:auto val="1"/>
        <c:lblAlgn val="ctr"/>
        <c:lblOffset val="100"/>
      </c:catAx>
      <c:valAx>
        <c:axId val="19706048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="1">
                <a:solidFill>
                  <a:srgbClr val="92D050"/>
                </a:solidFill>
                <a:latin typeface="Arial Black" pitchFamily="34" charset="0"/>
              </a:defRPr>
            </a:pPr>
            <a:endParaRPr lang="en-US"/>
          </a:p>
        </c:txPr>
        <c:crossAx val="197058944"/>
        <c:crosses val="autoZero"/>
        <c:crossBetween val="between"/>
      </c:valAx>
      <c:spPr>
        <a:solidFill>
          <a:srgbClr val="C8E5B5"/>
        </a:solidFill>
      </c:spPr>
    </c:plotArea>
    <c:legend>
      <c:legendPos val="b"/>
      <c:layout/>
    </c:legend>
    <c:plotVisOnly val="1"/>
  </c:chart>
  <c:spPr>
    <a:solidFill>
      <a:srgbClr val="C8E5B5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Project.xlsx]sales!PivotTable8</c:name>
    <c:fmtId val="1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sales!$B$862:$B$863</c:f>
              <c:strCache>
                <c:ptCount val="1"/>
                <c:pt idx="0">
                  <c:v>Realme 8</c:v>
                </c:pt>
              </c:strCache>
            </c:strRef>
          </c:tx>
          <c:cat>
            <c:strRef>
              <c:f>sales!$A$864:$A$869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sales!$B$864:$B$869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42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sales!$C$862:$C$863</c:f>
              <c:strCache>
                <c:ptCount val="1"/>
                <c:pt idx="0">
                  <c:v>Realme 8 Pro</c:v>
                </c:pt>
              </c:strCache>
            </c:strRef>
          </c:tx>
          <c:cat>
            <c:strRef>
              <c:f>sales!$A$864:$A$869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sales!$C$864:$C$869</c:f>
              <c:numCache>
                <c:formatCode>General</c:formatCode>
                <c:ptCount val="5"/>
                <c:pt idx="0">
                  <c:v>26</c:v>
                </c:pt>
                <c:pt idx="1">
                  <c:v>26</c:v>
                </c:pt>
                <c:pt idx="2">
                  <c:v>36</c:v>
                </c:pt>
                <c:pt idx="3">
                  <c:v>88</c:v>
                </c:pt>
                <c:pt idx="4">
                  <c:v>26</c:v>
                </c:pt>
              </c:numCache>
            </c:numRef>
          </c:val>
        </c:ser>
        <c:ser>
          <c:idx val="2"/>
          <c:order val="2"/>
          <c:tx>
            <c:strRef>
              <c:f>sales!$D$862:$D$863</c:f>
              <c:strCache>
                <c:ptCount val="1"/>
                <c:pt idx="0">
                  <c:v>Samsung Galaxy F62</c:v>
                </c:pt>
              </c:strCache>
            </c:strRef>
          </c:tx>
          <c:cat>
            <c:strRef>
              <c:f>sales!$A$864:$A$869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sales!$D$864:$D$869</c:f>
              <c:numCache>
                <c:formatCode>General</c:formatCode>
                <c:ptCount val="5"/>
                <c:pt idx="0">
                  <c:v>16</c:v>
                </c:pt>
                <c:pt idx="1">
                  <c:v>12</c:v>
                </c:pt>
                <c:pt idx="2">
                  <c:v>12</c:v>
                </c:pt>
                <c:pt idx="3">
                  <c:v>42</c:v>
                </c:pt>
                <c:pt idx="4">
                  <c:v>12</c:v>
                </c:pt>
              </c:numCache>
            </c:numRef>
          </c:val>
        </c:ser>
        <c:ser>
          <c:idx val="3"/>
          <c:order val="3"/>
          <c:tx>
            <c:strRef>
              <c:f>sales!$E$862:$E$863</c:f>
              <c:strCache>
                <c:ptCount val="1"/>
                <c:pt idx="0">
                  <c:v>Vivo V17 Pro</c:v>
                </c:pt>
              </c:strCache>
            </c:strRef>
          </c:tx>
          <c:cat>
            <c:strRef>
              <c:f>sales!$A$864:$A$869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sales!$E$864:$E$869</c:f>
              <c:numCache>
                <c:formatCode>General</c:formatCode>
                <c:ptCount val="5"/>
                <c:pt idx="0">
                  <c:v>14</c:v>
                </c:pt>
                <c:pt idx="1">
                  <c:v>21</c:v>
                </c:pt>
                <c:pt idx="2">
                  <c:v>14</c:v>
                </c:pt>
                <c:pt idx="3">
                  <c:v>46</c:v>
                </c:pt>
                <c:pt idx="4">
                  <c:v>14</c:v>
                </c:pt>
              </c:numCache>
            </c:numRef>
          </c:val>
        </c:ser>
        <c:ser>
          <c:idx val="4"/>
          <c:order val="4"/>
          <c:tx>
            <c:strRef>
              <c:f>sales!$F$862:$F$863</c:f>
              <c:strCache>
                <c:ptCount val="1"/>
                <c:pt idx="0">
                  <c:v>Xiaomi Redmi 9i 128GB</c:v>
                </c:pt>
              </c:strCache>
            </c:strRef>
          </c:tx>
          <c:cat>
            <c:strRef>
              <c:f>sales!$A$864:$A$869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sales!$F$864:$F$869</c:f>
              <c:numCache>
                <c:formatCode>General</c:formatCode>
                <c:ptCount val="5"/>
                <c:pt idx="0">
                  <c:v>18</c:v>
                </c:pt>
                <c:pt idx="1">
                  <c:v>15</c:v>
                </c:pt>
                <c:pt idx="2">
                  <c:v>12</c:v>
                </c:pt>
                <c:pt idx="3">
                  <c:v>36</c:v>
                </c:pt>
                <c:pt idx="4">
                  <c:v>12</c:v>
                </c:pt>
              </c:numCache>
            </c:numRef>
          </c:val>
        </c:ser>
        <c:ser>
          <c:idx val="5"/>
          <c:order val="5"/>
          <c:tx>
            <c:strRef>
              <c:f>sales!$G$862:$G$863</c:f>
              <c:strCache>
                <c:ptCount val="1"/>
                <c:pt idx="0">
                  <c:v>Xiaomi Redmi K20 Pro 6GB</c:v>
                </c:pt>
              </c:strCache>
            </c:strRef>
          </c:tx>
          <c:cat>
            <c:strRef>
              <c:f>sales!$A$864:$A$869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sales!$G$864:$G$869</c:f>
              <c:numCache>
                <c:formatCode>General</c:formatCode>
                <c:ptCount val="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46</c:v>
                </c:pt>
                <c:pt idx="4">
                  <c:v>21</c:v>
                </c:pt>
              </c:numCache>
            </c:numRef>
          </c:val>
        </c:ser>
        <c:axId val="196965888"/>
        <c:axId val="196967424"/>
      </c:barChart>
      <c:catAx>
        <c:axId val="196965888"/>
        <c:scaling>
          <c:orientation val="minMax"/>
        </c:scaling>
        <c:axPos val="l"/>
        <c:tickLblPos val="nextTo"/>
        <c:txPr>
          <a:bodyPr/>
          <a:lstStyle/>
          <a:p>
            <a:pPr>
              <a:defRPr sz="1400" b="1">
                <a:solidFill>
                  <a:srgbClr val="0803CD"/>
                </a:solidFill>
                <a:latin typeface="3ds SemiBold" pitchFamily="2" charset="0"/>
              </a:defRPr>
            </a:pPr>
            <a:endParaRPr lang="en-US"/>
          </a:p>
        </c:txPr>
        <c:crossAx val="196967424"/>
        <c:crosses val="autoZero"/>
        <c:auto val="1"/>
        <c:lblAlgn val="ctr"/>
        <c:lblOffset val="100"/>
      </c:catAx>
      <c:valAx>
        <c:axId val="19696742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sz="1200" b="1">
                <a:solidFill>
                  <a:srgbClr val="0803CD"/>
                </a:solidFill>
                <a:latin typeface="3ds SemiBold" pitchFamily="2" charset="0"/>
              </a:defRPr>
            </a:pPr>
            <a:endParaRPr lang="en-US"/>
          </a:p>
        </c:txPr>
        <c:crossAx val="196965888"/>
        <c:crosses val="autoZero"/>
        <c:crossBetween val="between"/>
      </c:valAx>
      <c:spPr>
        <a:solidFill>
          <a:srgbClr val="C8E5B5"/>
        </a:solidFill>
      </c:spPr>
    </c:plotArea>
    <c:legend>
      <c:legendPos val="r"/>
      <c:layout/>
      <c:txPr>
        <a:bodyPr/>
        <a:lstStyle/>
        <a:p>
          <a:pPr>
            <a:defRPr sz="1200" b="1">
              <a:solidFill>
                <a:srgbClr val="0803CD"/>
              </a:solidFill>
              <a:latin typeface="3ds SemiBold" pitchFamily="2" charset="0"/>
            </a:defRPr>
          </a:pPr>
          <a:endParaRPr lang="en-US"/>
        </a:p>
      </c:txPr>
    </c:legend>
    <c:plotVisOnly val="1"/>
  </c:chart>
  <c:spPr>
    <a:solidFill>
      <a:srgbClr val="C8E5B5"/>
    </a:solidFill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Project.xlsx]sales!PivotTable9</c:name>
    <c:fmtId val="0"/>
  </c:pivotSource>
  <c:chart>
    <c:title>
      <c:tx>
        <c:rich>
          <a:bodyPr/>
          <a:lstStyle/>
          <a:p>
            <a:pPr>
              <a:defRPr sz="18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defRPr>
            </a:pPr>
            <a:r>
              <a:rPr lang="en-US" sz="18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rPr>
              <a:t>Sum of Selling Price Segment Wise</a:t>
            </a:r>
          </a:p>
        </c:rich>
      </c:tx>
      <c:layout/>
      <c:spPr>
        <a:solidFill>
          <a:schemeClr val="accent2"/>
        </a:solidFill>
      </c:spPr>
    </c:title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sales!$F$872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sales!$E$873:$E$878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sales!$F$873:$F$878</c:f>
              <c:numCache>
                <c:formatCode>General</c:formatCode>
                <c:ptCount val="5"/>
                <c:pt idx="0">
                  <c:v>1974408</c:v>
                </c:pt>
                <c:pt idx="1">
                  <c:v>2097445</c:v>
                </c:pt>
                <c:pt idx="2">
                  <c:v>2038608</c:v>
                </c:pt>
                <c:pt idx="3">
                  <c:v>6150712</c:v>
                </c:pt>
                <c:pt idx="4">
                  <c:v>2046225</c:v>
                </c:pt>
              </c:numCache>
            </c:numRef>
          </c:val>
        </c:ser>
        <c:axId val="196991232"/>
        <c:axId val="197038080"/>
      </c:barChart>
      <c:catAx>
        <c:axId val="196991232"/>
        <c:scaling>
          <c:orientation val="minMax"/>
        </c:scaling>
        <c:axPos val="l"/>
        <c:tickLblPos val="nextTo"/>
        <c:crossAx val="197038080"/>
        <c:crosses val="autoZero"/>
        <c:auto val="1"/>
        <c:lblAlgn val="ctr"/>
        <c:lblOffset val="100"/>
      </c:catAx>
      <c:valAx>
        <c:axId val="197038080"/>
        <c:scaling>
          <c:orientation val="minMax"/>
        </c:scaling>
        <c:axPos val="b"/>
        <c:majorGridlines/>
        <c:numFmt formatCode="General" sourceLinked="1"/>
        <c:tickLblPos val="nextTo"/>
        <c:crossAx val="196991232"/>
        <c:crosses val="autoZero"/>
        <c:crossBetween val="between"/>
      </c:valAx>
      <c:spPr>
        <a:solidFill>
          <a:srgbClr val="C8E5B5"/>
        </a:solidFill>
      </c:spPr>
    </c:plotArea>
    <c:legend>
      <c:legendPos val="r"/>
      <c:layout/>
    </c:legend>
    <c:plotVisOnly val="1"/>
  </c:chart>
  <c:spPr>
    <a:solidFill>
      <a:srgbClr val="C8E5B5"/>
    </a:solidFill>
  </c:spPr>
  <c:txPr>
    <a:bodyPr/>
    <a:lstStyle/>
    <a:p>
      <a:pPr>
        <a:defRPr sz="1200" b="1">
          <a:solidFill>
            <a:srgbClr val="0803CD"/>
          </a:solidFill>
          <a:latin typeface="3ds SemiBold" pitchFamily="2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5"/>
  <c:pivotSource>
    <c:name>[Sales Report -excel Project.xlsx]sales!PivotTable11</c:name>
    <c:fmtId val="0"/>
  </c:pivotSource>
  <c:chart>
    <c:title>
      <c:tx>
        <c:rich>
          <a:bodyPr/>
          <a:lstStyle/>
          <a:p>
            <a:pPr>
              <a:defRPr sz="18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rgbClr val="FF5050"/>
                </a:solidFill>
                <a:effectLst>
                  <a:glow rad="139700">
                    <a:schemeClr val="accent3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defRPr>
            </a:pPr>
            <a:r>
              <a:rPr lang="en-US" sz="18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rgbClr val="FF5050"/>
                </a:solidFill>
                <a:effectLst>
                  <a:glow rad="139700">
                    <a:schemeClr val="accent3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rPr>
              <a:t>ToTal Segment</a:t>
            </a:r>
          </a:p>
        </c:rich>
      </c:tx>
      <c:layout>
        <c:manualLayout>
          <c:xMode val="edge"/>
          <c:yMode val="edge"/>
          <c:x val="0.30392340555970704"/>
          <c:y val="2.7777777777777842E-2"/>
        </c:manualLayout>
      </c:layout>
      <c:spPr>
        <a:solidFill>
          <a:schemeClr val="accent2"/>
        </a:solidFill>
      </c:spPr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sales!$I$873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sales!$H$874:$H$879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sales!$I$874:$I$879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300</c:v>
                </c:pt>
                <c:pt idx="4">
                  <c:v>100</c:v>
                </c:pt>
              </c:numCache>
            </c:numRef>
          </c:val>
        </c:ser>
        <c:axId val="197053824"/>
        <c:axId val="197162112"/>
      </c:barChart>
      <c:catAx>
        <c:axId val="197053824"/>
        <c:scaling>
          <c:orientation val="minMax"/>
        </c:scaling>
        <c:axPos val="b"/>
        <c:tickLblPos val="nextTo"/>
        <c:crossAx val="197162112"/>
        <c:crosses val="autoZero"/>
        <c:auto val="1"/>
        <c:lblAlgn val="ctr"/>
        <c:lblOffset val="100"/>
      </c:catAx>
      <c:valAx>
        <c:axId val="197162112"/>
        <c:scaling>
          <c:orientation val="minMax"/>
        </c:scaling>
        <c:axPos val="l"/>
        <c:numFmt formatCode="General" sourceLinked="1"/>
        <c:tickLblPos val="nextTo"/>
        <c:crossAx val="197053824"/>
        <c:crosses val="autoZero"/>
        <c:crossBetween val="between"/>
      </c:valAx>
      <c:spPr>
        <a:solidFill>
          <a:srgbClr val="C8E5B5"/>
        </a:solidFill>
      </c:spPr>
    </c:plotArea>
    <c:legend>
      <c:legendPos val="r"/>
      <c:layout/>
    </c:legend>
    <c:plotVisOnly val="1"/>
  </c:chart>
  <c:spPr>
    <a:solidFill>
      <a:srgbClr val="FFFF00"/>
    </a:solidFill>
  </c:spPr>
  <c:txPr>
    <a:bodyPr/>
    <a:lstStyle/>
    <a:p>
      <a:pPr>
        <a:defRPr sz="1100" b="1">
          <a:solidFill>
            <a:srgbClr val="0803CD"/>
          </a:solidFill>
          <a:latin typeface="3ds SemiBold" pitchFamily="2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  <a:latin typeface="Algerian" pitchFamily="82" charset="0"/>
              </a:defRPr>
            </a:pPr>
            <a:r>
              <a:rPr lang="en-US"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  <a:latin typeface="Algerian" pitchFamily="82" charset="0"/>
              </a:rPr>
              <a:t>Month Wise Sales</a:t>
            </a:r>
          </a:p>
        </c:rich>
      </c:tx>
      <c:layout/>
      <c:spPr>
        <a:solidFill>
          <a:schemeClr val="accent2"/>
        </a:solidFill>
      </c:spPr>
    </c:title>
    <c:plotArea>
      <c:layout/>
      <c:lineChart>
        <c:grouping val="standard"/>
        <c:ser>
          <c:idx val="0"/>
          <c:order val="0"/>
          <c:cat>
            <c:strRef>
              <c:f>sales!$T$2:$T$13</c:f>
              <c:strCache>
                <c:ptCount val="12"/>
                <c:pt idx="0">
                  <c:v>January</c:v>
                </c:pt>
                <c:pt idx="1">
                  <c:v>January</c:v>
                </c:pt>
                <c:pt idx="2">
                  <c:v>June</c:v>
                </c:pt>
                <c:pt idx="3">
                  <c:v>June</c:v>
                </c:pt>
                <c:pt idx="4">
                  <c:v>June</c:v>
                </c:pt>
                <c:pt idx="5">
                  <c:v>December</c:v>
                </c:pt>
                <c:pt idx="6">
                  <c:v>March</c:v>
                </c:pt>
                <c:pt idx="7">
                  <c:v>June</c:v>
                </c:pt>
                <c:pt idx="8">
                  <c:v>June</c:v>
                </c:pt>
                <c:pt idx="9">
                  <c:v>June</c:v>
                </c:pt>
                <c:pt idx="10">
                  <c:v>June</c:v>
                </c:pt>
                <c:pt idx="11">
                  <c:v>July</c:v>
                </c:pt>
              </c:strCache>
            </c:strRef>
          </c:cat>
          <c:val>
            <c:numRef>
              <c:f>sales!$U$2:$U$13</c:f>
              <c:numCache>
                <c:formatCode>General</c:formatCode>
                <c:ptCount val="12"/>
                <c:pt idx="0">
                  <c:v>726266</c:v>
                </c:pt>
                <c:pt idx="1">
                  <c:v>726266</c:v>
                </c:pt>
                <c:pt idx="2">
                  <c:v>1426372</c:v>
                </c:pt>
                <c:pt idx="3">
                  <c:v>1426372</c:v>
                </c:pt>
                <c:pt idx="4">
                  <c:v>1426372</c:v>
                </c:pt>
                <c:pt idx="5">
                  <c:v>2147878</c:v>
                </c:pt>
                <c:pt idx="6">
                  <c:v>702575</c:v>
                </c:pt>
                <c:pt idx="7">
                  <c:v>1426372</c:v>
                </c:pt>
                <c:pt idx="8">
                  <c:v>1426372</c:v>
                </c:pt>
                <c:pt idx="9">
                  <c:v>1426372</c:v>
                </c:pt>
                <c:pt idx="10">
                  <c:v>1426372</c:v>
                </c:pt>
                <c:pt idx="11">
                  <c:v>726266</c:v>
                </c:pt>
              </c:numCache>
            </c:numRef>
          </c:val>
        </c:ser>
        <c:marker val="1"/>
        <c:axId val="135419392"/>
        <c:axId val="135455104"/>
      </c:lineChart>
      <c:catAx>
        <c:axId val="135419392"/>
        <c:scaling>
          <c:orientation val="minMax"/>
        </c:scaling>
        <c:axPos val="b"/>
        <c:tickLblPos val="nextTo"/>
        <c:crossAx val="135455104"/>
        <c:crosses val="autoZero"/>
        <c:auto val="1"/>
        <c:lblAlgn val="ctr"/>
        <c:lblOffset val="100"/>
      </c:catAx>
      <c:valAx>
        <c:axId val="135455104"/>
        <c:scaling>
          <c:orientation val="minMax"/>
        </c:scaling>
        <c:axPos val="l"/>
        <c:numFmt formatCode="0.00,,&quot;M&quot;" sourceLinked="0"/>
        <c:tickLblPos val="nextTo"/>
        <c:crossAx val="135419392"/>
        <c:crosses val="autoZero"/>
        <c:crossBetween val="between"/>
      </c:valAx>
      <c:spPr>
        <a:solidFill>
          <a:srgbClr val="00B050"/>
        </a:solidFill>
      </c:spPr>
    </c:plotArea>
    <c:legend>
      <c:legendPos val="r"/>
      <c:layout/>
    </c:legend>
    <c:plotVisOnly val="1"/>
  </c:chart>
  <c:spPr>
    <a:solidFill>
      <a:srgbClr val="FFFF00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Project.xlsx]sales!PivotTable7</c:name>
    <c:fmtId val="4"/>
  </c:pivotSource>
  <c:chart>
    <c:title>
      <c:tx>
        <c:rich>
          <a:bodyPr/>
          <a:lstStyle/>
          <a:p>
            <a:pPr>
              <a:defRPr sz="1800">
                <a:solidFill>
                  <a:srgbClr val="FFFF00"/>
                </a:solidFill>
              </a:defRPr>
            </a:pPr>
            <a:r>
              <a:rPr lang="en-IN" sz="1800">
                <a:solidFill>
                  <a:srgbClr val="FFFF00"/>
                </a:solidFill>
              </a:rPr>
              <a:t>Total </a:t>
            </a:r>
            <a:r>
              <a:rPr lang="en-IN" sz="1800">
                <a:solidFill>
                  <a:srgbClr val="FFFF00"/>
                </a:solidFill>
                <a:latin typeface="Algerian" pitchFamily="82" charset="0"/>
              </a:rPr>
              <a:t>Number</a:t>
            </a:r>
            <a:r>
              <a:rPr lang="en-IN" sz="1800">
                <a:solidFill>
                  <a:srgbClr val="FFFF00"/>
                </a:solidFill>
              </a:rPr>
              <a:t> Of Products</a:t>
            </a:r>
          </a:p>
        </c:rich>
      </c:tx>
      <c:layout/>
      <c:spPr>
        <a:solidFill>
          <a:schemeClr val="accent1"/>
        </a:solidFill>
      </c:spPr>
    </c:title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0" cap="none" spc="0">
                  <a:ln w="18415" cmpd="sng">
                    <a:solidFill>
                      <a:srgbClr val="FFFFFF"/>
                    </a:solidFill>
                    <a:prstDash val="solid"/>
                  </a:ln>
                  <a:solidFill>
                    <a:srgbClr val="FFFFFF"/>
                  </a:solidFill>
                  <a:effectLst>
                    <a:outerShdw blurRad="63500" dir="3600000" algn="tl" rotWithShape="0">
                      <a:srgbClr val="000000">
                        <a:alpha val="70000"/>
                      </a:srgbClr>
                    </a:outerShdw>
                  </a:effectLst>
                </a:defRPr>
              </a:pPr>
              <a:endParaRPr lang="en-US"/>
            </a:p>
          </c:txPr>
          <c:dLblPos val="outEnd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sales!$B$842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b="0" cap="none" spc="0">
                    <a:ln w="18415" cmpd="sng">
                      <a:solidFill>
                        <a:srgbClr val="FFFFFF"/>
                      </a:solidFill>
                      <a:prstDash val="solid"/>
                    </a:ln>
                    <a:solidFill>
                      <a:srgbClr val="FFFFFF"/>
                    </a:solidFill>
                    <a:effectLst>
                      <a:outerShdw blurRad="63500" dir="3600000" algn="tl" rotWithShape="0">
                        <a:srgbClr val="000000">
                          <a:alpha val="70000"/>
                        </a:srgbClr>
                      </a:outerShdw>
                    </a:effectLst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sales!$A$843:$A$849</c:f>
              <c:strCache>
                <c:ptCount val="6"/>
                <c:pt idx="0">
                  <c:v>Realme 8</c:v>
                </c:pt>
                <c:pt idx="1">
                  <c:v>Realme 8 Pro</c:v>
                </c:pt>
                <c:pt idx="2">
                  <c:v>Samsung Galaxy F62</c:v>
                </c:pt>
                <c:pt idx="3">
                  <c:v>Vivo V17 Pro</c:v>
                </c:pt>
                <c:pt idx="4">
                  <c:v>Xiaomi Redmi 9i 128GB</c:v>
                </c:pt>
                <c:pt idx="5">
                  <c:v>Xiaomi Redmi K20 Pro 6GB</c:v>
                </c:pt>
              </c:strCache>
            </c:strRef>
          </c:cat>
          <c:val>
            <c:numRef>
              <c:f>sales!$B$843:$B$849</c:f>
              <c:numCache>
                <c:formatCode>General</c:formatCode>
                <c:ptCount val="6"/>
                <c:pt idx="0">
                  <c:v>15419.800000000003</c:v>
                </c:pt>
                <c:pt idx="1">
                  <c:v>33823.94999999999</c:v>
                </c:pt>
                <c:pt idx="2">
                  <c:v>15531.499999999996</c:v>
                </c:pt>
                <c:pt idx="3">
                  <c:v>16242.45</c:v>
                </c:pt>
                <c:pt idx="4">
                  <c:v>14684.600000000004</c:v>
                </c:pt>
                <c:pt idx="5">
                  <c:v>16878.300000000003</c:v>
                </c:pt>
              </c:numCache>
            </c:numRef>
          </c:val>
        </c:ser>
        <c:dLbls>
          <c:dLblPos val="outEnd"/>
          <c:showVal val="1"/>
        </c:dLbls>
        <c:axId val="197410816"/>
        <c:axId val="197412352"/>
      </c:barChart>
      <c:catAx>
        <c:axId val="197410816"/>
        <c:scaling>
          <c:orientation val="minMax"/>
        </c:scaling>
        <c:axPos val="b"/>
        <c:tickLblPos val="nextTo"/>
        <c:crossAx val="197412352"/>
        <c:crosses val="autoZero"/>
        <c:auto val="1"/>
        <c:lblAlgn val="ctr"/>
        <c:lblOffset val="100"/>
      </c:catAx>
      <c:valAx>
        <c:axId val="197412352"/>
        <c:scaling>
          <c:orientation val="minMax"/>
        </c:scaling>
        <c:axPos val="l"/>
        <c:numFmt formatCode="General" sourceLinked="1"/>
        <c:tickLblPos val="nextTo"/>
        <c:crossAx val="197410816"/>
        <c:crosses val="autoZero"/>
        <c:crossBetween val="between"/>
      </c:valAx>
      <c:spPr>
        <a:solidFill>
          <a:srgbClr val="C8E5B5"/>
        </a:solidFill>
      </c:spPr>
    </c:plotArea>
    <c:legend>
      <c:legendPos val="r"/>
      <c:layout/>
    </c:legend>
    <c:plotVisOnly val="1"/>
  </c:chart>
  <c:spPr>
    <a:solidFill>
      <a:srgbClr val="FFFF00"/>
    </a:solidFill>
  </c:spPr>
  <c:txPr>
    <a:bodyPr/>
    <a:lstStyle/>
    <a:p>
      <a:pPr>
        <a:defRPr sz="1200" b="1" cap="none" spc="0">
          <a:ln w="10541" cmpd="sng">
            <a:solidFill>
              <a:srgbClr val="92D050"/>
            </a:solidFill>
            <a:prstDash val="solid"/>
          </a:ln>
          <a:solidFill>
            <a:srgbClr val="FF5050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Project.xlsx]sales!PivotTable6</c:name>
    <c:fmtId val="4"/>
  </c:pivotSource>
  <c:chart>
    <c:title>
      <c:tx>
        <c:rich>
          <a:bodyPr/>
          <a:lstStyle/>
          <a:p>
            <a:pPr>
              <a:defRPr sz="1800">
                <a:solidFill>
                  <a:srgbClr val="FFFF00"/>
                </a:solidFill>
                <a:latin typeface="Algerian" pitchFamily="82" charset="0"/>
              </a:defRPr>
            </a:pPr>
            <a:r>
              <a:rPr lang="en-IN" sz="1800">
                <a:solidFill>
                  <a:srgbClr val="FFFF00"/>
                </a:solidFill>
                <a:latin typeface="Algerian" pitchFamily="82" charset="0"/>
              </a:rPr>
              <a:t>Total Number Of Units Sold </a:t>
            </a:r>
          </a:p>
        </c:rich>
      </c:tx>
      <c:layout/>
      <c:spPr>
        <a:solidFill>
          <a:schemeClr val="accent1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600" b="1" cap="none" spc="0">
                  <a:ln w="1905"/>
                  <a:gradFill>
                    <a:gsLst>
                      <a:gs pos="0">
                        <a:schemeClr val="accent6">
                          <a:shade val="20000"/>
                          <a:satMod val="200000"/>
                        </a:schemeClr>
                      </a:gs>
                      <a:gs pos="78000">
                        <a:schemeClr val="accent6">
                          <a:tint val="90000"/>
                          <a:shade val="89000"/>
                          <a:satMod val="220000"/>
                        </a:schemeClr>
                      </a:gs>
                      <a:gs pos="100000">
                        <a:schemeClr val="accent6">
                          <a:tint val="12000"/>
                          <a:satMod val="255000"/>
                        </a:schemeClr>
                      </a:gs>
                    </a:gsLst>
                    <a:lin ang="5400000"/>
                  </a:gradFill>
                  <a:effectLst>
                    <a:innerShdw blurRad="69850" dist="43180" dir="5400000">
                      <a:srgbClr val="000000">
                        <a:alpha val="65000"/>
                      </a:srgbClr>
                    </a:innerShdw>
                  </a:effectLst>
                  <a:latin typeface="Cambria" pitchFamily="18" charset="0"/>
                  <a:ea typeface="Cambria" pitchFamily="18" charset="0"/>
                </a:defRPr>
              </a:pPr>
              <a:endParaRPr lang="en-US"/>
            </a:p>
          </c:txPr>
          <c:dLblPos val="outEnd"/>
          <c:showVal val="1"/>
        </c:dLbl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sales!$B$825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sz="1600" b="1" cap="none" spc="0">
                    <a:ln w="1905"/>
                    <a:gradFill>
                      <a:gsLst>
                        <a:gs pos="0">
                          <a:schemeClr val="accent6">
                            <a:shade val="20000"/>
                            <a:satMod val="200000"/>
                          </a:schemeClr>
                        </a:gs>
                        <a:gs pos="78000">
                          <a:schemeClr val="accent6">
                            <a:tint val="90000"/>
                            <a:shade val="89000"/>
                            <a:satMod val="220000"/>
                          </a:schemeClr>
                        </a:gs>
                        <a:gs pos="100000">
                          <a:schemeClr val="accent6">
                            <a:tint val="12000"/>
                            <a:satMod val="255000"/>
                          </a:schemeClr>
                        </a:gs>
                      </a:gsLst>
                      <a:lin ang="5400000"/>
                    </a:gradFill>
                    <a:effectLst>
                      <a:innerShdw blurRad="69850" dist="43180" dir="5400000">
                        <a:srgbClr val="000000">
                          <a:alpha val="65000"/>
                        </a:srgbClr>
                      </a:innerShdw>
                    </a:effectLst>
                    <a:latin typeface="Cambria" pitchFamily="18" charset="0"/>
                    <a:ea typeface="Cambria" pitchFamily="18" charset="0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sales!$A$826:$A$831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sales!$B$826:$B$831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300</c:v>
                </c:pt>
                <c:pt idx="4">
                  <c:v>100</c:v>
                </c:pt>
              </c:numCache>
            </c:numRef>
          </c:val>
        </c:ser>
        <c:dLbls>
          <c:dLblPos val="outEnd"/>
          <c:showVal val="1"/>
        </c:dLbls>
        <c:axId val="231051264"/>
        <c:axId val="231052800"/>
      </c:barChart>
      <c:catAx>
        <c:axId val="231051264"/>
        <c:scaling>
          <c:orientation val="minMax"/>
        </c:scaling>
        <c:axPos val="l"/>
        <c:tickLblPos val="nextTo"/>
        <c:crossAx val="231052800"/>
        <c:crosses val="autoZero"/>
        <c:auto val="1"/>
        <c:lblAlgn val="ctr"/>
        <c:lblOffset val="100"/>
      </c:catAx>
      <c:valAx>
        <c:axId val="231052800"/>
        <c:scaling>
          <c:orientation val="minMax"/>
        </c:scaling>
        <c:axPos val="b"/>
        <c:numFmt formatCode="General" sourceLinked="1"/>
        <c:tickLblPos val="nextTo"/>
        <c:crossAx val="231051264"/>
        <c:crosses val="autoZero"/>
        <c:crossBetween val="between"/>
      </c:valAx>
      <c:spPr>
        <a:solidFill>
          <a:srgbClr val="C8E5B5"/>
        </a:solidFill>
      </c:spPr>
    </c:plotArea>
    <c:legend>
      <c:legendPos val="r"/>
      <c:layout/>
    </c:legend>
    <c:plotVisOnly val="1"/>
  </c:chart>
  <c:spPr>
    <a:solidFill>
      <a:srgbClr val="FFFF00"/>
    </a:solidFill>
  </c:spPr>
  <c:txPr>
    <a:bodyPr/>
    <a:lstStyle/>
    <a:p>
      <a:pPr>
        <a:defRPr sz="1200" b="1" cap="none" spc="0">
          <a:ln w="12700">
            <a:solidFill>
              <a:srgbClr val="C8E5B5"/>
            </a:solidFill>
            <a:prstDash val="solid"/>
          </a:ln>
          <a:solidFill>
            <a:schemeClr val="bg2">
              <a:tint val="85000"/>
              <a:satMod val="155000"/>
            </a:schemeClr>
          </a:solidFill>
          <a:effectLst>
            <a:outerShdw blurRad="41275" dist="20320" dir="1800000" algn="tl" rotWithShape="0">
              <a:srgbClr val="000000">
                <a:alpha val="40000"/>
              </a:srgbClr>
            </a:outerShdw>
          </a:effectLst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4"/>
  <c:pivotSource>
    <c:name>[Sales Report -excel Project.xlsx]sales!PivotTable5</c:name>
    <c:fmtId val="7"/>
  </c:pivotSource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accent2">
                    <a:lumMod val="20000"/>
                    <a:lumOff val="80000"/>
                  </a:schemeClr>
                </a:solidFill>
                <a:latin typeface="Algerian" pitchFamily="82" charset="0"/>
              </a:rPr>
              <a:t>Sum</a:t>
            </a:r>
            <a:r>
              <a:rPr lang="en-US" baseline="0">
                <a:solidFill>
                  <a:schemeClr val="accent2">
                    <a:lumMod val="20000"/>
                    <a:lumOff val="80000"/>
                  </a:schemeClr>
                </a:solidFill>
                <a:latin typeface="Algerian" pitchFamily="82" charset="0"/>
              </a:rPr>
              <a:t> Of  The Profits Segment Wise</a:t>
            </a:r>
            <a:endParaRPr lang="en-US">
              <a:solidFill>
                <a:schemeClr val="accent2">
                  <a:lumMod val="20000"/>
                  <a:lumOff val="80000"/>
                </a:schemeClr>
              </a:solidFill>
              <a:latin typeface="Algerian" pitchFamily="82" charset="0"/>
            </a:endParaRPr>
          </a:p>
        </c:rich>
      </c:tx>
      <c:layout/>
      <c:spPr>
        <a:solidFill>
          <a:schemeClr val="accent1"/>
        </a:solidFill>
      </c:spPr>
    </c:title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sales!$B$808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sales!$A$809:$A$814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sales!$B$809:$B$814</c:f>
              <c:numCache>
                <c:formatCode>General</c:formatCode>
                <c:ptCount val="5"/>
                <c:pt idx="0">
                  <c:v>789763.19999999902</c:v>
                </c:pt>
                <c:pt idx="1">
                  <c:v>838977.99999999907</c:v>
                </c:pt>
                <c:pt idx="2">
                  <c:v>815443.19999999914</c:v>
                </c:pt>
                <c:pt idx="3">
                  <c:v>2460284.8000000101</c:v>
                </c:pt>
                <c:pt idx="4">
                  <c:v>818489.99999999919</c:v>
                </c:pt>
              </c:numCache>
            </c:numRef>
          </c:val>
        </c:ser>
        <c:axId val="230366208"/>
        <c:axId val="230392576"/>
      </c:barChart>
      <c:catAx>
        <c:axId val="230366208"/>
        <c:scaling>
          <c:orientation val="minMax"/>
        </c:scaling>
        <c:axPos val="l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30392576"/>
        <c:crosses val="autoZero"/>
        <c:auto val="1"/>
        <c:lblAlgn val="ctr"/>
        <c:lblOffset val="100"/>
      </c:catAx>
      <c:valAx>
        <c:axId val="230392576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30366208"/>
        <c:crosses val="autoZero"/>
        <c:crossBetween val="between"/>
      </c:valAx>
      <c:spPr>
        <a:solidFill>
          <a:srgbClr val="C8E5B5"/>
        </a:solidFill>
      </c:spPr>
    </c:plotArea>
    <c:legend>
      <c:legendPos val="r"/>
      <c:layout/>
    </c:legend>
    <c:plotVisOnly val="1"/>
  </c:chart>
  <c:spPr>
    <a:solidFill>
      <a:srgbClr val="FFFF00"/>
    </a:solidFill>
    <a:effectLst>
      <a:outerShdw blurRad="50800" dist="38100" algn="l" rotWithShape="0">
        <a:prstClr val="black">
          <a:alpha val="40000"/>
        </a:prstClr>
      </a:outerShdw>
    </a:effectLst>
  </c:spPr>
  <c:txPr>
    <a:bodyPr/>
    <a:lstStyle/>
    <a:p>
      <a:pPr>
        <a:defRPr>
          <a:ln>
            <a:solidFill>
              <a:srgbClr val="92D050"/>
            </a:solidFill>
          </a:ln>
          <a:solidFill>
            <a:schemeClr val="accent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Project.xlsx]sales!PivotTable3</c:name>
    <c:fmtId val="4"/>
  </c:pivotSource>
  <c:chart>
    <c:title>
      <c:tx>
        <c:rich>
          <a:bodyPr/>
          <a:lstStyle/>
          <a:p>
            <a:pPr>
              <a:defRPr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defRPr>
            </a:pPr>
            <a:r>
              <a:rPr lang="en-US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Sum</a:t>
            </a:r>
            <a:r>
              <a:rPr lang="en-US" b="1" cap="none" spc="0" baseline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 of sales product wise</a:t>
            </a:r>
            <a:endParaRPr lang="en-US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endParaRPr>
          </a:p>
        </c:rich>
      </c:tx>
      <c:layout/>
      <c:spPr>
        <a:solidFill>
          <a:schemeClr val="accent1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sales!$B$771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sales!$A$772:$A$778</c:f>
              <c:strCache>
                <c:ptCount val="6"/>
                <c:pt idx="0">
                  <c:v>Realme 8</c:v>
                </c:pt>
                <c:pt idx="1">
                  <c:v>Realme 8 Pro</c:v>
                </c:pt>
                <c:pt idx="2">
                  <c:v>Samsung Galaxy F62</c:v>
                </c:pt>
                <c:pt idx="3">
                  <c:v>Vivo V17 Pro</c:v>
                </c:pt>
                <c:pt idx="4">
                  <c:v>Xiaomi Redmi 9i 128GB</c:v>
                </c:pt>
                <c:pt idx="5">
                  <c:v>Xiaomi Redmi K20 Pro 6GB</c:v>
                </c:pt>
              </c:strCache>
            </c:strRef>
          </c:cat>
          <c:val>
            <c:numRef>
              <c:f>sales!$B$772:$B$778</c:f>
              <c:numCache>
                <c:formatCode>General</c:formatCode>
                <c:ptCount val="6"/>
                <c:pt idx="0">
                  <c:v>1394907</c:v>
                </c:pt>
                <c:pt idx="1">
                  <c:v>4039798</c:v>
                </c:pt>
                <c:pt idx="2">
                  <c:v>1879906</c:v>
                </c:pt>
                <c:pt idx="3">
                  <c:v>3595910</c:v>
                </c:pt>
                <c:pt idx="4">
                  <c:v>864807</c:v>
                </c:pt>
                <c:pt idx="5">
                  <c:v>2532070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solidFill>
      <a:srgbClr val="FFFF00"/>
    </a:solidFill>
  </c:spPr>
  <c:txPr>
    <a:bodyPr/>
    <a:lstStyle/>
    <a:p>
      <a:pPr>
        <a:defRPr>
          <a:latin typeface="Algerian" pitchFamily="82" charset="0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Project.xlsx]sales!PivotTable2</c:name>
    <c:fmtId val="4"/>
  </c:pivotSource>
  <c:chart>
    <c:title>
      <c:tx>
        <c:rich>
          <a:bodyPr/>
          <a:lstStyle/>
          <a:p>
            <a:pPr>
              <a:defRPr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defRPr>
            </a:pPr>
            <a:r>
              <a:rPr lang="en-IN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rPr>
              <a:t>Total Number</a:t>
            </a:r>
            <a:r>
              <a:rPr lang="en-IN" b="1" cap="none" spc="0" baseline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rPr>
              <a:t> Of Units Sold</a:t>
            </a:r>
            <a:endParaRPr lang="en-IN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lgerian" pitchFamily="82" charset="0"/>
            </a:endParaRPr>
          </a:p>
        </c:rich>
      </c:tx>
      <c:layout/>
      <c:spPr>
        <a:solidFill>
          <a:schemeClr val="accent1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600" b="1" cap="none" spc="0">
                  <a:ln w="24500" cmpd="dbl">
                    <a:solidFill>
                      <a:schemeClr val="accent2">
                        <a:shade val="85000"/>
                        <a:satMod val="155000"/>
                      </a:schemeClr>
                    </a:solidFill>
                    <a:prstDash val="solid"/>
                    <a:miter lim="800000"/>
                  </a:ln>
                  <a:gradFill>
                    <a:gsLst>
                      <a:gs pos="10000">
                        <a:schemeClr val="accent2">
                          <a:tint val="10000"/>
                          <a:satMod val="155000"/>
                        </a:schemeClr>
                      </a:gs>
                      <a:gs pos="60000">
                        <a:schemeClr val="accent2">
                          <a:tint val="30000"/>
                          <a:satMod val="155000"/>
                        </a:schemeClr>
                      </a:gs>
                      <a:gs pos="100000">
                        <a:schemeClr val="accent2">
                          <a:tint val="73000"/>
                          <a:satMod val="155000"/>
                        </a:schemeClr>
                      </a:gs>
                    </a:gsLst>
                    <a:lin ang="5400000"/>
                  </a:gradFill>
                  <a:effectLst>
                    <a:outerShdw blurRad="38100" dist="38100" dir="7020000" algn="tl">
                      <a:srgbClr val="000000">
                        <a:alpha val="35000"/>
                      </a:srgbClr>
                    </a:outerShdw>
                  </a:effectLst>
                  <a:latin typeface="Cambria" pitchFamily="18" charset="0"/>
                  <a:ea typeface="Cambria" pitchFamily="18" charset="0"/>
                </a:defRPr>
              </a:pPr>
              <a:endParaRPr lang="en-US"/>
            </a:p>
          </c:txPr>
          <c:dLblPos val="outEnd"/>
          <c:showVal val="1"/>
        </c:dLbl>
      </c:pivotFmt>
    </c:pivotFmts>
    <c:plotArea>
      <c:layout>
        <c:manualLayout>
          <c:layoutTarget val="inner"/>
          <c:xMode val="edge"/>
          <c:yMode val="edge"/>
          <c:x val="0.25814708691499522"/>
          <c:y val="0.23811985040331496"/>
          <c:w val="0.69469094300175227"/>
          <c:h val="0.60139174910828452"/>
        </c:manualLayout>
      </c:layout>
      <c:barChart>
        <c:barDir val="bar"/>
        <c:grouping val="clustered"/>
        <c:ser>
          <c:idx val="0"/>
          <c:order val="0"/>
          <c:tx>
            <c:strRef>
              <c:f>sales!$B$754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sz="1600" b="1" cap="none" spc="0">
                    <a:ln w="24500" cmpd="dbl">
                      <a:solidFill>
                        <a:schemeClr val="accent2">
                          <a:shade val="85000"/>
                          <a:satMod val="155000"/>
                        </a:schemeClr>
                      </a:solidFill>
                      <a:prstDash val="solid"/>
                      <a:miter lim="800000"/>
                    </a:ln>
                    <a:gradFill>
                      <a:gsLst>
                        <a:gs pos="10000">
                          <a:schemeClr val="accent2">
                            <a:tint val="10000"/>
                            <a:satMod val="155000"/>
                          </a:schemeClr>
                        </a:gs>
                        <a:gs pos="60000">
                          <a:schemeClr val="accent2">
                            <a:tint val="30000"/>
                            <a:satMod val="155000"/>
                          </a:schemeClr>
                        </a:gs>
                        <a:gs pos="100000">
                          <a:schemeClr val="accent2">
                            <a:tint val="73000"/>
                            <a:satMod val="155000"/>
                          </a:schemeClr>
                        </a:gs>
                      </a:gsLst>
                      <a:lin ang="5400000"/>
                    </a:gradFill>
                    <a:effectLst>
                      <a:outerShdw blurRad="38100" dist="38100" dir="7020000" algn="tl">
                        <a:srgbClr val="000000">
                          <a:alpha val="35000"/>
                        </a:srgbClr>
                      </a:outerShdw>
                    </a:effectLst>
                    <a:latin typeface="Cambria" pitchFamily="18" charset="0"/>
                    <a:ea typeface="Cambria" pitchFamily="18" charset="0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sales!$A$755:$A$761</c:f>
              <c:strCache>
                <c:ptCount val="6"/>
                <c:pt idx="0">
                  <c:v>Realme 8</c:v>
                </c:pt>
                <c:pt idx="1">
                  <c:v>Realme 8 Pro</c:v>
                </c:pt>
                <c:pt idx="2">
                  <c:v>Samsung Galaxy F62</c:v>
                </c:pt>
                <c:pt idx="3">
                  <c:v>Vivo V17 Pro</c:v>
                </c:pt>
                <c:pt idx="4">
                  <c:v>Xiaomi Redmi 9i 128GB</c:v>
                </c:pt>
                <c:pt idx="5">
                  <c:v>Xiaomi Redmi K20 Pro 6GB</c:v>
                </c:pt>
              </c:strCache>
            </c:strRef>
          </c:cat>
          <c:val>
            <c:numRef>
              <c:f>sales!$B$755:$B$761</c:f>
              <c:numCache>
                <c:formatCode>General</c:formatCode>
                <c:ptCount val="6"/>
                <c:pt idx="0">
                  <c:v>93</c:v>
                </c:pt>
                <c:pt idx="1">
                  <c:v>202</c:v>
                </c:pt>
                <c:pt idx="2">
                  <c:v>94</c:v>
                </c:pt>
                <c:pt idx="3">
                  <c:v>109</c:v>
                </c:pt>
                <c:pt idx="4">
                  <c:v>93</c:v>
                </c:pt>
                <c:pt idx="5">
                  <c:v>109</c:v>
                </c:pt>
              </c:numCache>
            </c:numRef>
          </c:val>
        </c:ser>
        <c:dLbls>
          <c:dLblPos val="outEnd"/>
          <c:showVal val="1"/>
        </c:dLbls>
        <c:axId val="142732672"/>
        <c:axId val="231232640"/>
      </c:barChart>
      <c:catAx>
        <c:axId val="142732672"/>
        <c:scaling>
          <c:orientation val="minMax"/>
        </c:scaling>
        <c:axPos val="l"/>
        <c:tickLblPos val="nextTo"/>
        <c:txPr>
          <a:bodyPr/>
          <a:lstStyle/>
          <a:p>
            <a:pPr>
              <a:defRPr sz="1200" b="1">
                <a:solidFill>
                  <a:schemeClr val="accent1">
                    <a:lumMod val="75000"/>
                  </a:schemeClr>
                </a:solidFill>
                <a:latin typeface="3ds SemiBold" pitchFamily="2" charset="0"/>
              </a:defRPr>
            </a:pPr>
            <a:endParaRPr lang="en-US"/>
          </a:p>
        </c:txPr>
        <c:crossAx val="231232640"/>
        <c:crosses val="autoZero"/>
        <c:auto val="1"/>
        <c:lblAlgn val="ctr"/>
        <c:lblOffset val="100"/>
      </c:catAx>
      <c:valAx>
        <c:axId val="231232640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sz="1200">
                <a:solidFill>
                  <a:schemeClr val="accent1">
                    <a:lumMod val="75000"/>
                  </a:schemeClr>
                </a:solidFill>
                <a:latin typeface="3ds SemiBold" pitchFamily="2" charset="0"/>
              </a:defRPr>
            </a:pPr>
            <a:endParaRPr lang="en-US"/>
          </a:p>
        </c:txPr>
        <c:crossAx val="142732672"/>
        <c:crosses val="autoZero"/>
        <c:crossBetween val="between"/>
      </c:valAx>
      <c:spPr>
        <a:solidFill>
          <a:srgbClr val="C8E5B5"/>
        </a:solidFill>
      </c:spPr>
    </c:plotArea>
    <c:legend>
      <c:legendPos val="r"/>
      <c:layout/>
    </c:legend>
    <c:plotVisOnly val="1"/>
  </c:chart>
  <c:spPr>
    <a:solidFill>
      <a:srgbClr val="FFFF00"/>
    </a:solidFill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4"/>
  <c:pivotSource>
    <c:name>[Sales Report -excel Project.xlsx]sales!PivotTable1</c:name>
    <c:fmtId val="5"/>
  </c:pivotSource>
  <c:chart>
    <c:title>
      <c:tx>
        <c:rich>
          <a:bodyPr/>
          <a:lstStyle/>
          <a:p>
            <a:pPr>
              <a:defRPr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defRPr>
            </a:pPr>
            <a:r>
              <a:rPr lang="en-US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rPr>
              <a:t>Sum of</a:t>
            </a:r>
            <a:r>
              <a:rPr lang="en-US" b="1" cap="none" spc="0" baseline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rPr>
              <a:t> Profit Of Each Product</a:t>
            </a:r>
            <a:endParaRPr lang="en-US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lgerian" pitchFamily="82" charset="0"/>
            </a:endParaRPr>
          </a:p>
        </c:rich>
      </c:tx>
      <c:layout/>
      <c:spPr>
        <a:solidFill>
          <a:schemeClr val="accent1"/>
        </a:solidFill>
      </c:spPr>
    </c:title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200" b="1" cap="none" spc="0">
                  <a:ln w="10541" cmpd="sng">
                    <a:solidFill>
                      <a:srgbClr val="7D7D7D">
                        <a:tint val="100000"/>
                        <a:shade val="100000"/>
                        <a:satMod val="110000"/>
                      </a:srgbClr>
                    </a:solidFill>
                    <a:prstDash val="solid"/>
                  </a:ln>
                  <a:gradFill>
                    <a:gsLst>
                      <a:gs pos="0">
                        <a:srgbClr val="FFFFFF">
                          <a:tint val="40000"/>
                          <a:satMod val="250000"/>
                        </a:srgbClr>
                      </a:gs>
                      <a:gs pos="9000">
                        <a:srgbClr val="FFFFFF">
                          <a:tint val="52000"/>
                          <a:satMod val="300000"/>
                        </a:srgbClr>
                      </a:gs>
                      <a:gs pos="50000">
                        <a:srgbClr val="FFFFFF">
                          <a:shade val="20000"/>
                          <a:satMod val="300000"/>
                        </a:srgbClr>
                      </a:gs>
                      <a:gs pos="79000">
                        <a:srgbClr val="FFFFFF">
                          <a:tint val="52000"/>
                          <a:satMod val="300000"/>
                        </a:srgbClr>
                      </a:gs>
                      <a:gs pos="100000">
                        <a:srgbClr val="FFFFFF">
                          <a:tint val="40000"/>
                          <a:satMod val="250000"/>
                        </a:srgbClr>
                      </a:gs>
                    </a:gsLst>
                    <a:lin ang="5400000"/>
                  </a:gradFill>
                  <a:effectLst/>
                </a:defRPr>
              </a:pPr>
              <a:endParaRPr lang="en-US"/>
            </a:p>
          </c:txPr>
          <c:dLblPos val="outEnd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sales!$B$738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sz="1200" b="1" cap="none" spc="0">
                    <a:ln w="10541" cmpd="sng">
                      <a:solidFill>
                        <a:srgbClr val="7D7D7D">
                          <a:tint val="100000"/>
                          <a:shade val="100000"/>
                          <a:satMod val="110000"/>
                        </a:srgbClr>
                      </a:solidFill>
                      <a:prstDash val="solid"/>
                    </a:ln>
                    <a:gradFill>
                      <a:gsLst>
                        <a:gs pos="0">
                          <a:srgbClr val="FFFFFF">
                            <a:tint val="40000"/>
                            <a:satMod val="250000"/>
                          </a:srgbClr>
                        </a:gs>
                        <a:gs pos="9000">
                          <a:srgbClr val="FFFFFF">
                            <a:tint val="52000"/>
                            <a:satMod val="300000"/>
                          </a:srgbClr>
                        </a:gs>
                        <a:gs pos="50000">
                          <a:srgbClr val="FFFFFF">
                            <a:shade val="20000"/>
                            <a:satMod val="300000"/>
                          </a:srgbClr>
                        </a:gs>
                        <a:gs pos="79000">
                          <a:srgbClr val="FFFFFF">
                            <a:tint val="52000"/>
                            <a:satMod val="300000"/>
                          </a:srgbClr>
                        </a:gs>
                        <a:gs pos="100000">
                          <a:srgbClr val="FFFFFF">
                            <a:tint val="40000"/>
                            <a:satMod val="250000"/>
                          </a:srgbClr>
                        </a:gs>
                      </a:gsLst>
                      <a:lin ang="5400000"/>
                    </a:gradFill>
                    <a:effectLst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sales!$A$739:$A$745</c:f>
              <c:strCache>
                <c:ptCount val="6"/>
                <c:pt idx="0">
                  <c:v>Realme 8</c:v>
                </c:pt>
                <c:pt idx="1">
                  <c:v>Realme 8 Pro</c:v>
                </c:pt>
                <c:pt idx="2">
                  <c:v>Samsung Galaxy F62</c:v>
                </c:pt>
                <c:pt idx="3">
                  <c:v>Vivo V17 Pro</c:v>
                </c:pt>
                <c:pt idx="4">
                  <c:v>Xiaomi Redmi 9i 128GB</c:v>
                </c:pt>
                <c:pt idx="5">
                  <c:v>Xiaomi Redmi K20 Pro 6GB</c:v>
                </c:pt>
              </c:strCache>
            </c:strRef>
          </c:cat>
          <c:val>
            <c:numRef>
              <c:f>sales!$B$739:$B$745</c:f>
              <c:numCache>
                <c:formatCode>General</c:formatCode>
                <c:ptCount val="6"/>
                <c:pt idx="0">
                  <c:v>557962.799999999</c:v>
                </c:pt>
                <c:pt idx="1">
                  <c:v>1615919.2000000044</c:v>
                </c:pt>
                <c:pt idx="2">
                  <c:v>751962.39999999874</c:v>
                </c:pt>
                <c:pt idx="3">
                  <c:v>1438364</c:v>
                </c:pt>
                <c:pt idx="4">
                  <c:v>345922.79999999976</c:v>
                </c:pt>
                <c:pt idx="5">
                  <c:v>1012828</c:v>
                </c:pt>
              </c:numCache>
            </c:numRef>
          </c:val>
        </c:ser>
        <c:dLbls>
          <c:dLblPos val="outEnd"/>
          <c:showVal val="1"/>
        </c:dLbls>
        <c:axId val="69102592"/>
        <c:axId val="143633024"/>
      </c:barChart>
      <c:catAx>
        <c:axId val="69102592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="1" i="0">
                <a:solidFill>
                  <a:schemeClr val="accent1">
                    <a:lumMod val="75000"/>
                  </a:schemeClr>
                </a:solidFill>
                <a:latin typeface="3ds SemiBold" pitchFamily="2" charset="0"/>
              </a:defRPr>
            </a:pPr>
            <a:endParaRPr lang="en-US"/>
          </a:p>
        </c:txPr>
        <c:crossAx val="143633024"/>
        <c:crosses val="autoZero"/>
        <c:auto val="1"/>
        <c:lblAlgn val="ctr"/>
        <c:lblOffset val="100"/>
      </c:catAx>
      <c:valAx>
        <c:axId val="143633024"/>
        <c:scaling>
          <c:orientation val="minMax"/>
        </c:scaling>
        <c:axPos val="l"/>
        <c:numFmt formatCode="General" sourceLinked="1"/>
        <c:tickLblPos val="nextTo"/>
        <c:txPr>
          <a:bodyPr/>
          <a:lstStyle/>
          <a:p>
            <a:pPr>
              <a:defRPr sz="1200" b="1">
                <a:solidFill>
                  <a:schemeClr val="accent1">
                    <a:lumMod val="75000"/>
                  </a:schemeClr>
                </a:solidFill>
                <a:latin typeface="Arial Black" pitchFamily="34" charset="0"/>
              </a:defRPr>
            </a:pPr>
            <a:endParaRPr lang="en-US"/>
          </a:p>
        </c:txPr>
        <c:crossAx val="69102592"/>
        <c:crosses val="autoZero"/>
        <c:crossBetween val="between"/>
      </c:valAx>
      <c:spPr>
        <a:solidFill>
          <a:srgbClr val="C8E5B5"/>
        </a:solidFill>
      </c:spPr>
    </c:plotArea>
    <c:legend>
      <c:legendPos val="b"/>
      <c:layout/>
    </c:legend>
    <c:plotVisOnly val="1"/>
  </c:chart>
  <c:spPr>
    <a:solidFill>
      <a:srgbClr val="FFFF00"/>
    </a:solidFill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Project.xlsx]sales!PivotTable8</c:name>
    <c:fmtId val="3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sales!$B$862:$B$863</c:f>
              <c:strCache>
                <c:ptCount val="1"/>
                <c:pt idx="0">
                  <c:v>Realme 8</c:v>
                </c:pt>
              </c:strCache>
            </c:strRef>
          </c:tx>
          <c:cat>
            <c:strRef>
              <c:f>sales!$A$864:$A$869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sales!$B$864:$B$869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42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sales!$C$862:$C$863</c:f>
              <c:strCache>
                <c:ptCount val="1"/>
                <c:pt idx="0">
                  <c:v>Realme 8 Pro</c:v>
                </c:pt>
              </c:strCache>
            </c:strRef>
          </c:tx>
          <c:cat>
            <c:strRef>
              <c:f>sales!$A$864:$A$869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sales!$C$864:$C$869</c:f>
              <c:numCache>
                <c:formatCode>General</c:formatCode>
                <c:ptCount val="5"/>
                <c:pt idx="0">
                  <c:v>26</c:v>
                </c:pt>
                <c:pt idx="1">
                  <c:v>26</c:v>
                </c:pt>
                <c:pt idx="2">
                  <c:v>36</c:v>
                </c:pt>
                <c:pt idx="3">
                  <c:v>88</c:v>
                </c:pt>
                <c:pt idx="4">
                  <c:v>26</c:v>
                </c:pt>
              </c:numCache>
            </c:numRef>
          </c:val>
        </c:ser>
        <c:ser>
          <c:idx val="2"/>
          <c:order val="2"/>
          <c:tx>
            <c:strRef>
              <c:f>sales!$D$862:$D$863</c:f>
              <c:strCache>
                <c:ptCount val="1"/>
                <c:pt idx="0">
                  <c:v>Samsung Galaxy F62</c:v>
                </c:pt>
              </c:strCache>
            </c:strRef>
          </c:tx>
          <c:cat>
            <c:strRef>
              <c:f>sales!$A$864:$A$869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sales!$D$864:$D$869</c:f>
              <c:numCache>
                <c:formatCode>General</c:formatCode>
                <c:ptCount val="5"/>
                <c:pt idx="0">
                  <c:v>16</c:v>
                </c:pt>
                <c:pt idx="1">
                  <c:v>12</c:v>
                </c:pt>
                <c:pt idx="2">
                  <c:v>12</c:v>
                </c:pt>
                <c:pt idx="3">
                  <c:v>42</c:v>
                </c:pt>
                <c:pt idx="4">
                  <c:v>12</c:v>
                </c:pt>
              </c:numCache>
            </c:numRef>
          </c:val>
        </c:ser>
        <c:ser>
          <c:idx val="3"/>
          <c:order val="3"/>
          <c:tx>
            <c:strRef>
              <c:f>sales!$E$862:$E$863</c:f>
              <c:strCache>
                <c:ptCount val="1"/>
                <c:pt idx="0">
                  <c:v>Vivo V17 Pro</c:v>
                </c:pt>
              </c:strCache>
            </c:strRef>
          </c:tx>
          <c:cat>
            <c:strRef>
              <c:f>sales!$A$864:$A$869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sales!$E$864:$E$869</c:f>
              <c:numCache>
                <c:formatCode>General</c:formatCode>
                <c:ptCount val="5"/>
                <c:pt idx="0">
                  <c:v>14</c:v>
                </c:pt>
                <c:pt idx="1">
                  <c:v>21</c:v>
                </c:pt>
                <c:pt idx="2">
                  <c:v>14</c:v>
                </c:pt>
                <c:pt idx="3">
                  <c:v>46</c:v>
                </c:pt>
                <c:pt idx="4">
                  <c:v>14</c:v>
                </c:pt>
              </c:numCache>
            </c:numRef>
          </c:val>
        </c:ser>
        <c:ser>
          <c:idx val="4"/>
          <c:order val="4"/>
          <c:tx>
            <c:strRef>
              <c:f>sales!$F$862:$F$863</c:f>
              <c:strCache>
                <c:ptCount val="1"/>
                <c:pt idx="0">
                  <c:v>Xiaomi Redmi 9i 128GB</c:v>
                </c:pt>
              </c:strCache>
            </c:strRef>
          </c:tx>
          <c:cat>
            <c:strRef>
              <c:f>sales!$A$864:$A$869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sales!$F$864:$F$869</c:f>
              <c:numCache>
                <c:formatCode>General</c:formatCode>
                <c:ptCount val="5"/>
                <c:pt idx="0">
                  <c:v>18</c:v>
                </c:pt>
                <c:pt idx="1">
                  <c:v>15</c:v>
                </c:pt>
                <c:pt idx="2">
                  <c:v>12</c:v>
                </c:pt>
                <c:pt idx="3">
                  <c:v>36</c:v>
                </c:pt>
                <c:pt idx="4">
                  <c:v>12</c:v>
                </c:pt>
              </c:numCache>
            </c:numRef>
          </c:val>
        </c:ser>
        <c:ser>
          <c:idx val="5"/>
          <c:order val="5"/>
          <c:tx>
            <c:strRef>
              <c:f>sales!$G$862:$G$863</c:f>
              <c:strCache>
                <c:ptCount val="1"/>
                <c:pt idx="0">
                  <c:v>Xiaomi Redmi K20 Pro 6GB</c:v>
                </c:pt>
              </c:strCache>
            </c:strRef>
          </c:tx>
          <c:cat>
            <c:strRef>
              <c:f>sales!$A$864:$A$869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sales!$G$864:$G$869</c:f>
              <c:numCache>
                <c:formatCode>General</c:formatCode>
                <c:ptCount val="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46</c:v>
                </c:pt>
                <c:pt idx="4">
                  <c:v>21</c:v>
                </c:pt>
              </c:numCache>
            </c:numRef>
          </c:val>
        </c:ser>
        <c:axId val="248342784"/>
        <c:axId val="249176064"/>
      </c:barChart>
      <c:catAx>
        <c:axId val="248342784"/>
        <c:scaling>
          <c:orientation val="minMax"/>
        </c:scaling>
        <c:axPos val="l"/>
        <c:tickLblPos val="nextTo"/>
        <c:txPr>
          <a:bodyPr/>
          <a:lstStyle/>
          <a:p>
            <a:pPr>
              <a:defRPr sz="1400" b="1">
                <a:solidFill>
                  <a:srgbClr val="0803CD"/>
                </a:solidFill>
                <a:latin typeface="3ds SemiBold" pitchFamily="2" charset="0"/>
              </a:defRPr>
            </a:pPr>
            <a:endParaRPr lang="en-US"/>
          </a:p>
        </c:txPr>
        <c:crossAx val="249176064"/>
        <c:crosses val="autoZero"/>
        <c:auto val="1"/>
        <c:lblAlgn val="ctr"/>
        <c:lblOffset val="100"/>
      </c:catAx>
      <c:valAx>
        <c:axId val="24917606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sz="1200" b="1">
                <a:solidFill>
                  <a:srgbClr val="0803CD"/>
                </a:solidFill>
                <a:latin typeface="3ds SemiBold" pitchFamily="2" charset="0"/>
              </a:defRPr>
            </a:pPr>
            <a:endParaRPr lang="en-US"/>
          </a:p>
        </c:txPr>
        <c:crossAx val="248342784"/>
        <c:crosses val="autoZero"/>
        <c:crossBetween val="between"/>
      </c:valAx>
      <c:spPr>
        <a:solidFill>
          <a:srgbClr val="C8E5B5"/>
        </a:solidFill>
      </c:spPr>
    </c:plotArea>
    <c:legend>
      <c:legendPos val="r"/>
      <c:layout/>
      <c:txPr>
        <a:bodyPr/>
        <a:lstStyle/>
        <a:p>
          <a:pPr>
            <a:defRPr sz="1200" b="1">
              <a:solidFill>
                <a:srgbClr val="0803CD"/>
              </a:solidFill>
              <a:latin typeface="3ds SemiBold" pitchFamily="2" charset="0"/>
            </a:defRPr>
          </a:pPr>
          <a:endParaRPr lang="en-US"/>
        </a:p>
      </c:txPr>
    </c:legend>
    <c:plotVisOnly val="1"/>
  </c:chart>
  <c:spPr>
    <a:solidFill>
      <a:srgbClr val="FFFF00"/>
    </a:solidFill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[Sales Report -excel Project.xlsx]sales!PivotTable9</c:name>
    <c:fmtId val="2"/>
  </c:pivotSource>
  <c:chart>
    <c:title>
      <c:tx>
        <c:rich>
          <a:bodyPr/>
          <a:lstStyle/>
          <a:p>
            <a:pPr>
              <a:defRPr sz="18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defRPr>
            </a:pPr>
            <a:r>
              <a:rPr lang="en-US" sz="18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rPr>
              <a:t>Sum of Selling Price Segment Wise</a:t>
            </a:r>
          </a:p>
        </c:rich>
      </c:tx>
      <c:layout>
        <c:manualLayout>
          <c:xMode val="edge"/>
          <c:yMode val="edge"/>
          <c:x val="0.14898738537210687"/>
          <c:y val="0"/>
        </c:manualLayout>
      </c:layout>
      <c:spPr>
        <a:solidFill>
          <a:schemeClr val="accent2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 cap="none" spc="0">
                  <a:ln w="1905"/>
                  <a:gradFill>
                    <a:gsLst>
                      <a:gs pos="0">
                        <a:schemeClr val="accent6">
                          <a:shade val="20000"/>
                          <a:satMod val="200000"/>
                        </a:schemeClr>
                      </a:gs>
                      <a:gs pos="78000">
                        <a:schemeClr val="accent6">
                          <a:tint val="90000"/>
                          <a:shade val="89000"/>
                          <a:satMod val="220000"/>
                        </a:schemeClr>
                      </a:gs>
                      <a:gs pos="100000">
                        <a:schemeClr val="accent6">
                          <a:tint val="12000"/>
                          <a:satMod val="255000"/>
                        </a:schemeClr>
                      </a:gs>
                    </a:gsLst>
                    <a:lin ang="5400000"/>
                  </a:gradFill>
                  <a:effectLst>
                    <a:innerShdw blurRad="69850" dist="43180" dir="5400000">
                      <a:srgbClr val="000000">
                        <a:alpha val="65000"/>
                      </a:srgbClr>
                    </a:innerShdw>
                  </a:effectLst>
                  <a:latin typeface="Cambria" pitchFamily="18" charset="0"/>
                  <a:ea typeface="Cambria" pitchFamily="18" charset="0"/>
                </a:defRPr>
              </a:pPr>
              <a:endParaRPr lang="en-US"/>
            </a:p>
          </c:txPr>
          <c:dLblPos val="outEnd"/>
          <c:showVal val="1"/>
        </c:dLbl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sales!$F$872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b="1" cap="none" spc="0">
                    <a:ln w="1905"/>
                    <a:gradFill>
                      <a:gsLst>
                        <a:gs pos="0">
                          <a:schemeClr val="accent6">
                            <a:shade val="20000"/>
                            <a:satMod val="200000"/>
                          </a:schemeClr>
                        </a:gs>
                        <a:gs pos="78000">
                          <a:schemeClr val="accent6">
                            <a:tint val="90000"/>
                            <a:shade val="89000"/>
                            <a:satMod val="220000"/>
                          </a:schemeClr>
                        </a:gs>
                        <a:gs pos="100000">
                          <a:schemeClr val="accent6">
                            <a:tint val="12000"/>
                            <a:satMod val="255000"/>
                          </a:schemeClr>
                        </a:gs>
                      </a:gsLst>
                      <a:lin ang="5400000"/>
                    </a:gradFill>
                    <a:effectLst>
                      <a:innerShdw blurRad="69850" dist="43180" dir="5400000">
                        <a:srgbClr val="000000">
                          <a:alpha val="65000"/>
                        </a:srgbClr>
                      </a:innerShdw>
                    </a:effectLst>
                    <a:latin typeface="Cambria" pitchFamily="18" charset="0"/>
                    <a:ea typeface="Cambria" pitchFamily="18" charset="0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sales!$E$873:$E$878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sales!$F$873:$F$878</c:f>
              <c:numCache>
                <c:formatCode>General</c:formatCode>
                <c:ptCount val="5"/>
                <c:pt idx="0">
                  <c:v>1974408</c:v>
                </c:pt>
                <c:pt idx="1">
                  <c:v>2097445</c:v>
                </c:pt>
                <c:pt idx="2">
                  <c:v>2038608</c:v>
                </c:pt>
                <c:pt idx="3">
                  <c:v>6150712</c:v>
                </c:pt>
                <c:pt idx="4">
                  <c:v>2046225</c:v>
                </c:pt>
              </c:numCache>
            </c:numRef>
          </c:val>
        </c:ser>
        <c:dLbls>
          <c:dLblPos val="outEnd"/>
          <c:showVal val="1"/>
        </c:dLbls>
        <c:axId val="220059904"/>
        <c:axId val="248328192"/>
      </c:barChart>
      <c:catAx>
        <c:axId val="220059904"/>
        <c:scaling>
          <c:orientation val="minMax"/>
        </c:scaling>
        <c:axPos val="l"/>
        <c:tickLblPos val="nextTo"/>
        <c:crossAx val="248328192"/>
        <c:crosses val="autoZero"/>
        <c:auto val="1"/>
        <c:lblAlgn val="ctr"/>
        <c:lblOffset val="100"/>
      </c:catAx>
      <c:valAx>
        <c:axId val="248328192"/>
        <c:scaling>
          <c:orientation val="minMax"/>
        </c:scaling>
        <c:axPos val="b"/>
        <c:numFmt formatCode="General" sourceLinked="1"/>
        <c:tickLblPos val="nextTo"/>
        <c:crossAx val="220059904"/>
        <c:crosses val="autoZero"/>
        <c:crossBetween val="between"/>
      </c:valAx>
      <c:spPr>
        <a:solidFill>
          <a:srgbClr val="C8E5B5"/>
        </a:solidFill>
      </c:spPr>
    </c:plotArea>
    <c:legend>
      <c:legendPos val="r"/>
      <c:layout/>
    </c:legend>
    <c:plotVisOnly val="1"/>
  </c:chart>
  <c:spPr>
    <a:solidFill>
      <a:srgbClr val="FFFF00"/>
    </a:solidFill>
  </c:spPr>
  <c:txPr>
    <a:bodyPr/>
    <a:lstStyle/>
    <a:p>
      <a:pPr>
        <a:defRPr sz="1200" b="1">
          <a:solidFill>
            <a:srgbClr val="0803CD"/>
          </a:solidFill>
          <a:latin typeface="3ds SemiBold" pitchFamily="2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  <a:latin typeface="Algerian" pitchFamily="82" charset="0"/>
              </a:defRPr>
            </a:pPr>
            <a:r>
              <a:rPr lang="en-US"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  <a:latin typeface="Algerian" pitchFamily="82" charset="0"/>
              </a:rPr>
              <a:t>Month Wise Sales</a:t>
            </a:r>
          </a:p>
        </c:rich>
      </c:tx>
      <c:layout/>
      <c:spPr>
        <a:solidFill>
          <a:schemeClr val="accent2"/>
        </a:solidFill>
      </c:spPr>
    </c:title>
    <c:plotArea>
      <c:layout/>
      <c:lineChart>
        <c:grouping val="standard"/>
        <c:ser>
          <c:idx val="0"/>
          <c:order val="0"/>
          <c:cat>
            <c:strRef>
              <c:f>sales!$T$2:$T$13</c:f>
              <c:strCache>
                <c:ptCount val="12"/>
                <c:pt idx="0">
                  <c:v>January</c:v>
                </c:pt>
                <c:pt idx="1">
                  <c:v>January</c:v>
                </c:pt>
                <c:pt idx="2">
                  <c:v>June</c:v>
                </c:pt>
                <c:pt idx="3">
                  <c:v>June</c:v>
                </c:pt>
                <c:pt idx="4">
                  <c:v>June</c:v>
                </c:pt>
                <c:pt idx="5">
                  <c:v>December</c:v>
                </c:pt>
                <c:pt idx="6">
                  <c:v>March</c:v>
                </c:pt>
                <c:pt idx="7">
                  <c:v>June</c:v>
                </c:pt>
                <c:pt idx="8">
                  <c:v>June</c:v>
                </c:pt>
                <c:pt idx="9">
                  <c:v>June</c:v>
                </c:pt>
                <c:pt idx="10">
                  <c:v>June</c:v>
                </c:pt>
                <c:pt idx="11">
                  <c:v>July</c:v>
                </c:pt>
              </c:strCache>
            </c:strRef>
          </c:cat>
          <c:val>
            <c:numRef>
              <c:f>sales!$U$2:$U$13</c:f>
              <c:numCache>
                <c:formatCode>General</c:formatCode>
                <c:ptCount val="12"/>
                <c:pt idx="0">
                  <c:v>726266</c:v>
                </c:pt>
                <c:pt idx="1">
                  <c:v>726266</c:v>
                </c:pt>
                <c:pt idx="2">
                  <c:v>1426372</c:v>
                </c:pt>
                <c:pt idx="3">
                  <c:v>1426372</c:v>
                </c:pt>
                <c:pt idx="4">
                  <c:v>1426372</c:v>
                </c:pt>
                <c:pt idx="5">
                  <c:v>2147878</c:v>
                </c:pt>
                <c:pt idx="6">
                  <c:v>702575</c:v>
                </c:pt>
                <c:pt idx="7">
                  <c:v>1426372</c:v>
                </c:pt>
                <c:pt idx="8">
                  <c:v>1426372</c:v>
                </c:pt>
                <c:pt idx="9">
                  <c:v>1426372</c:v>
                </c:pt>
                <c:pt idx="10">
                  <c:v>1426372</c:v>
                </c:pt>
                <c:pt idx="11">
                  <c:v>726266</c:v>
                </c:pt>
              </c:numCache>
            </c:numRef>
          </c:val>
        </c:ser>
        <c:marker val="1"/>
        <c:axId val="220202112"/>
        <c:axId val="148873216"/>
      </c:lineChart>
      <c:catAx>
        <c:axId val="220202112"/>
        <c:scaling>
          <c:orientation val="minMax"/>
        </c:scaling>
        <c:axPos val="b"/>
        <c:tickLblPos val="nextTo"/>
        <c:crossAx val="148873216"/>
        <c:crosses val="autoZero"/>
        <c:auto val="1"/>
        <c:lblAlgn val="ctr"/>
        <c:lblOffset val="100"/>
      </c:catAx>
      <c:valAx>
        <c:axId val="148873216"/>
        <c:scaling>
          <c:orientation val="minMax"/>
        </c:scaling>
        <c:axPos val="l"/>
        <c:numFmt formatCode="0.00,,&quot;M&quot;" sourceLinked="0"/>
        <c:tickLblPos val="nextTo"/>
        <c:crossAx val="220202112"/>
        <c:crosses val="autoZero"/>
        <c:crossBetween val="between"/>
      </c:valAx>
      <c:spPr>
        <a:solidFill>
          <a:srgbClr val="00B050"/>
        </a:solidFill>
      </c:spPr>
    </c:plotArea>
    <c:legend>
      <c:legendPos val="r"/>
      <c:layout/>
    </c:legend>
    <c:plotVisOnly val="1"/>
  </c:chart>
  <c:spPr>
    <a:solidFill>
      <a:srgbClr val="FFFF00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5"/>
  <c:pivotSource>
    <c:name>[Sales Report -excel Project.xlsx]sales!PivotTable11</c:name>
    <c:fmtId val="2"/>
  </c:pivotSource>
  <c:chart>
    <c:title>
      <c:tx>
        <c:rich>
          <a:bodyPr/>
          <a:lstStyle/>
          <a:p>
            <a:pPr>
              <a:defRPr sz="18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rgbClr val="FF5050"/>
                </a:solidFill>
                <a:effectLst>
                  <a:glow rad="139700">
                    <a:schemeClr val="accent3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defRPr>
            </a:pPr>
            <a:r>
              <a:rPr lang="en-US" sz="18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rgbClr val="FF5050"/>
                </a:solidFill>
                <a:effectLst>
                  <a:glow rad="139700">
                    <a:schemeClr val="accent3">
                      <a:satMod val="175000"/>
                      <a:alpha val="40000"/>
                    </a:schemeClr>
                  </a:glow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lgerian" pitchFamily="82" charset="0"/>
              </a:rPr>
              <a:t>ToTal Segment</a:t>
            </a:r>
          </a:p>
        </c:rich>
      </c:tx>
      <c:layout>
        <c:manualLayout>
          <c:xMode val="edge"/>
          <c:yMode val="edge"/>
          <c:x val="0.30392340555970726"/>
          <c:y val="2.7777777777777863E-2"/>
        </c:manualLayout>
      </c:layout>
      <c:spPr>
        <a:solidFill>
          <a:schemeClr val="accent2"/>
        </a:solidFill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 cap="none" spc="0">
                  <a:ln w="12700">
                    <a:solidFill>
                      <a:schemeClr val="tx2">
                        <a:satMod val="155000"/>
                      </a:schemeClr>
                    </a:solidFill>
                    <a:prstDash val="solid"/>
                  </a:ln>
                  <a:solidFill>
                    <a:schemeClr val="bg2">
                      <a:tint val="85000"/>
                      <a:satMod val="155000"/>
                    </a:schemeClr>
                  </a:solidFill>
                  <a:effectLst>
                    <a:outerShdw blurRad="41275" dist="20320" dir="1800000" algn="tl" rotWithShape="0">
                      <a:srgbClr val="000000">
                        <a:alpha val="40000"/>
                      </a:srgbClr>
                    </a:outerShdw>
                  </a:effectLst>
                  <a:latin typeface="Cambria" pitchFamily="18" charset="0"/>
                  <a:ea typeface="Cambria" pitchFamily="18" charset="0"/>
                </a:defRPr>
              </a:pPr>
              <a:endParaRPr lang="en-US"/>
            </a:p>
          </c:txPr>
          <c:dLblPos val="outEnd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sales!$I$873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b="1" cap="none" spc="0">
                    <a:ln w="12700">
                      <a:solidFill>
                        <a:schemeClr val="tx2">
                          <a:satMod val="155000"/>
                        </a:schemeClr>
                      </a:solidFill>
                      <a:prstDash val="solid"/>
                    </a:ln>
                    <a:solidFill>
                      <a:schemeClr val="bg2">
                        <a:tint val="85000"/>
                        <a:satMod val="155000"/>
                      </a:schemeClr>
                    </a:solidFill>
                    <a:effectLst>
                      <a:outerShdw blurRad="41275" dist="20320" dir="1800000" algn="tl" rotWithShape="0">
                        <a:srgbClr val="000000">
                          <a:alpha val="40000"/>
                        </a:srgbClr>
                      </a:outerShdw>
                    </a:effectLst>
                    <a:latin typeface="Cambria" pitchFamily="18" charset="0"/>
                    <a:ea typeface="Cambria" pitchFamily="18" charset="0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sales!$H$874:$H$879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Midmarket</c:v>
                </c:pt>
                <c:pt idx="3">
                  <c:v>Shoping Mall</c:v>
                </c:pt>
                <c:pt idx="4">
                  <c:v>Small Business</c:v>
                </c:pt>
              </c:strCache>
            </c:strRef>
          </c:cat>
          <c:val>
            <c:numRef>
              <c:f>sales!$I$874:$I$879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300</c:v>
                </c:pt>
                <c:pt idx="4">
                  <c:v>100</c:v>
                </c:pt>
              </c:numCache>
            </c:numRef>
          </c:val>
        </c:ser>
        <c:dLbls>
          <c:dLblPos val="outEnd"/>
          <c:showVal val="1"/>
        </c:dLbls>
        <c:axId val="256098688"/>
        <c:axId val="257574016"/>
      </c:barChart>
      <c:catAx>
        <c:axId val="256098688"/>
        <c:scaling>
          <c:orientation val="minMax"/>
        </c:scaling>
        <c:axPos val="b"/>
        <c:tickLblPos val="nextTo"/>
        <c:crossAx val="257574016"/>
        <c:crosses val="autoZero"/>
        <c:auto val="1"/>
        <c:lblAlgn val="ctr"/>
        <c:lblOffset val="100"/>
      </c:catAx>
      <c:valAx>
        <c:axId val="257574016"/>
        <c:scaling>
          <c:orientation val="minMax"/>
        </c:scaling>
        <c:axPos val="l"/>
        <c:numFmt formatCode="General" sourceLinked="1"/>
        <c:tickLblPos val="nextTo"/>
        <c:crossAx val="256098688"/>
        <c:crosses val="autoZero"/>
        <c:crossBetween val="between"/>
      </c:valAx>
      <c:spPr>
        <a:solidFill>
          <a:srgbClr val="C8E5B5"/>
        </a:solidFill>
      </c:spPr>
    </c:plotArea>
    <c:legend>
      <c:legendPos val="r"/>
      <c:layout/>
    </c:legend>
    <c:plotVisOnly val="1"/>
  </c:chart>
  <c:spPr>
    <a:solidFill>
      <a:srgbClr val="FFFF00"/>
    </a:solidFill>
  </c:spPr>
  <c:txPr>
    <a:bodyPr/>
    <a:lstStyle/>
    <a:p>
      <a:pPr>
        <a:defRPr sz="1100" b="1">
          <a:solidFill>
            <a:srgbClr val="0803CD"/>
          </a:solidFill>
          <a:latin typeface="3ds SemiBold" pitchFamily="2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9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4.png"/><Relationship Id="rId21" Type="http://schemas.openxmlformats.org/officeDocument/2006/relationships/image" Target="../media/image13.png"/><Relationship Id="rId34" Type="http://schemas.openxmlformats.org/officeDocument/2006/relationships/image" Target="../media/image34.svg"/><Relationship Id="rId7" Type="http://schemas.openxmlformats.org/officeDocument/2006/relationships/image" Target="../media/image6.png"/><Relationship Id="rId12" Type="http://schemas.openxmlformats.org/officeDocument/2006/relationships/image" Target="../media/image12.svg"/><Relationship Id="rId17" Type="http://schemas.openxmlformats.org/officeDocument/2006/relationships/image" Target="../media/image11.png"/><Relationship Id="rId25" Type="http://schemas.openxmlformats.org/officeDocument/2006/relationships/image" Target="../media/image15.png"/><Relationship Id="rId33" Type="http://schemas.openxmlformats.org/officeDocument/2006/relationships/image" Target="../media/image19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29" Type="http://schemas.openxmlformats.org/officeDocument/2006/relationships/image" Target="../media/image17.png"/><Relationship Id="rId1" Type="http://schemas.openxmlformats.org/officeDocument/2006/relationships/image" Target="../media/image3.png"/><Relationship Id="rId6" Type="http://schemas.openxmlformats.org/officeDocument/2006/relationships/image" Target="../media/image6.svg"/><Relationship Id="rId11" Type="http://schemas.openxmlformats.org/officeDocument/2006/relationships/image" Target="../media/image8.png"/><Relationship Id="rId24" Type="http://schemas.openxmlformats.org/officeDocument/2006/relationships/image" Target="../media/image24.svg"/><Relationship Id="rId32" Type="http://schemas.openxmlformats.org/officeDocument/2006/relationships/image" Target="../media/image32.svg"/><Relationship Id="rId5" Type="http://schemas.openxmlformats.org/officeDocument/2006/relationships/image" Target="../media/image5.png"/><Relationship Id="rId15" Type="http://schemas.openxmlformats.org/officeDocument/2006/relationships/image" Target="../media/image10.png"/><Relationship Id="rId23" Type="http://schemas.openxmlformats.org/officeDocument/2006/relationships/image" Target="../media/image14.png"/><Relationship Id="rId28" Type="http://schemas.openxmlformats.org/officeDocument/2006/relationships/image" Target="../media/image28.svg"/><Relationship Id="rId10" Type="http://schemas.openxmlformats.org/officeDocument/2006/relationships/image" Target="../media/image10.svg"/><Relationship Id="rId19" Type="http://schemas.openxmlformats.org/officeDocument/2006/relationships/image" Target="../media/image12.png"/><Relationship Id="rId31" Type="http://schemas.openxmlformats.org/officeDocument/2006/relationships/image" Target="../media/image18.png"/><Relationship Id="rId4" Type="http://schemas.openxmlformats.org/officeDocument/2006/relationships/image" Target="../media/image4.svg"/><Relationship Id="rId9" Type="http://schemas.openxmlformats.org/officeDocument/2006/relationships/image" Target="../media/image7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16.png"/><Relationship Id="rId30" Type="http://schemas.openxmlformats.org/officeDocument/2006/relationships/image" Target="../media/image30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10" Type="http://schemas.openxmlformats.org/officeDocument/2006/relationships/chart" Target="../charts/chart28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374650</xdr:colOff>
      <xdr:row>0</xdr:row>
      <xdr:rowOff>0</xdr:rowOff>
    </xdr:from>
    <xdr:to>
      <xdr:col>4</xdr:col>
      <xdr:colOff>527050</xdr:colOff>
      <xdr:row>5</xdr:row>
      <xdr:rowOff>34925</xdr:rowOff>
    </xdr:to>
    <xdr:pic>
      <xdr:nvPicPr>
        <xdr:cNvPr id="2" name="Graphic 1" descr="Money">
          <a:extLst>
            <a:ext uri="{FF2B5EF4-FFF2-40B4-BE49-F238E27FC236}">
              <a16:creationId xmlns:a16="http://schemas.microsoft.com/office/drawing/2014/main" xmlns="" id="{FBC8010E-7035-4B73-AA07-306FA3A51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2203450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569100</xdr:colOff>
      <xdr:row>4</xdr:row>
      <xdr:rowOff>48400</xdr:rowOff>
    </xdr:from>
    <xdr:to>
      <xdr:col>3</xdr:col>
      <xdr:colOff>721500</xdr:colOff>
      <xdr:row>9</xdr:row>
      <xdr:rowOff>89675</xdr:rowOff>
    </xdr:to>
    <xdr:pic>
      <xdr:nvPicPr>
        <xdr:cNvPr id="3" name="Graphic 2" descr="Money envelope">
          <a:extLst>
            <a:ext uri="{FF2B5EF4-FFF2-40B4-BE49-F238E27FC236}">
              <a16:creationId xmlns:a16="http://schemas.microsoft.com/office/drawing/2014/main" xmlns="" id="{0FAAAB34-1762-46A0-95E7-84033C14D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1788300" y="785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407950</xdr:colOff>
      <xdr:row>1</xdr:row>
      <xdr:rowOff>14250</xdr:rowOff>
    </xdr:from>
    <xdr:to>
      <xdr:col>7</xdr:col>
      <xdr:colOff>560350</xdr:colOff>
      <xdr:row>6</xdr:row>
      <xdr:rowOff>55525</xdr:rowOff>
    </xdr:to>
    <xdr:pic>
      <xdr:nvPicPr>
        <xdr:cNvPr id="4" name="Graphic 3" descr="Rupee">
          <a:extLst>
            <a:ext uri="{FF2B5EF4-FFF2-40B4-BE49-F238E27FC236}">
              <a16:creationId xmlns:a16="http://schemas.microsoft.com/office/drawing/2014/main" xmlns="" id="{FDF3CB06-D479-4D67-9690-745CA42AC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4065550" y="1984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107100</xdr:colOff>
      <xdr:row>2</xdr:row>
      <xdr:rowOff>170600</xdr:rowOff>
    </xdr:from>
    <xdr:to>
      <xdr:col>6</xdr:col>
      <xdr:colOff>259500</xdr:colOff>
      <xdr:row>8</xdr:row>
      <xdr:rowOff>30900</xdr:rowOff>
    </xdr:to>
    <xdr:pic>
      <xdr:nvPicPr>
        <xdr:cNvPr id="5" name="Graphic 4" descr="Bar graph with upward trend">
          <a:extLst>
            <a:ext uri="{FF2B5EF4-FFF2-40B4-BE49-F238E27FC236}">
              <a16:creationId xmlns:a16="http://schemas.microsoft.com/office/drawing/2014/main" xmlns="" id="{117CF9D8-ECFC-48C9-B8EC-249024640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8"/>
            </a:ext>
          </a:extLst>
        </a:blip>
        <a:stretch>
          <a:fillRect/>
        </a:stretch>
      </xdr:blipFill>
      <xdr:spPr>
        <a:xfrm>
          <a:off x="3155100" y="538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301550</xdr:colOff>
      <xdr:row>3</xdr:row>
      <xdr:rowOff>9450</xdr:rowOff>
    </xdr:from>
    <xdr:to>
      <xdr:col>9</xdr:col>
      <xdr:colOff>453950</xdr:colOff>
      <xdr:row>8</xdr:row>
      <xdr:rowOff>50725</xdr:rowOff>
    </xdr:to>
    <xdr:pic>
      <xdr:nvPicPr>
        <xdr:cNvPr id="6" name="Graphic 5" descr="Bullseye">
          <a:extLst>
            <a:ext uri="{FF2B5EF4-FFF2-40B4-BE49-F238E27FC236}">
              <a16:creationId xmlns:a16="http://schemas.microsoft.com/office/drawing/2014/main" xmlns="" id="{6A0124BF-4B29-4AF6-BBF6-70DAD3900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10"/>
            </a:ext>
          </a:extLst>
        </a:blip>
        <a:stretch>
          <a:fillRect/>
        </a:stretch>
      </xdr:blipFill>
      <xdr:spPr>
        <a:xfrm>
          <a:off x="5178350" y="561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445200</xdr:colOff>
      <xdr:row>9</xdr:row>
      <xdr:rowOff>26100</xdr:rowOff>
    </xdr:from>
    <xdr:to>
      <xdr:col>5</xdr:col>
      <xdr:colOff>597600</xdr:colOff>
      <xdr:row>14</xdr:row>
      <xdr:rowOff>67375</xdr:rowOff>
    </xdr:to>
    <xdr:pic>
      <xdr:nvPicPr>
        <xdr:cNvPr id="7" name="Graphic 6" descr="Lightbulb">
          <a:extLst>
            <a:ext uri="{FF2B5EF4-FFF2-40B4-BE49-F238E27FC236}">
              <a16:creationId xmlns:a16="http://schemas.microsoft.com/office/drawing/2014/main" xmlns="" id="{66966BD6-2916-47C3-B5DF-196813D83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12"/>
            </a:ext>
          </a:extLst>
        </a:blip>
        <a:stretch>
          <a:fillRect/>
        </a:stretch>
      </xdr:blipFill>
      <xdr:spPr>
        <a:xfrm>
          <a:off x="2883600" y="16834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284050</xdr:colOff>
      <xdr:row>10</xdr:row>
      <xdr:rowOff>93550</xdr:rowOff>
    </xdr:from>
    <xdr:to>
      <xdr:col>7</xdr:col>
      <xdr:colOff>436450</xdr:colOff>
      <xdr:row>15</xdr:row>
      <xdr:rowOff>134825</xdr:rowOff>
    </xdr:to>
    <xdr:pic>
      <xdr:nvPicPr>
        <xdr:cNvPr id="8" name="Graphic 7" descr="Stopwatch">
          <a:extLst>
            <a:ext uri="{FF2B5EF4-FFF2-40B4-BE49-F238E27FC236}">
              <a16:creationId xmlns:a16="http://schemas.microsoft.com/office/drawing/2014/main" xmlns="" id="{263405A3-2D0A-4BF4-BF92-D57B432E8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14"/>
            </a:ext>
          </a:extLst>
        </a:blip>
        <a:stretch>
          <a:fillRect/>
        </a:stretch>
      </xdr:blipFill>
      <xdr:spPr>
        <a:xfrm>
          <a:off x="3941650" y="19350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268950</xdr:colOff>
      <xdr:row>12</xdr:row>
      <xdr:rowOff>129250</xdr:rowOff>
    </xdr:from>
    <xdr:to>
      <xdr:col>4</xdr:col>
      <xdr:colOff>421350</xdr:colOff>
      <xdr:row>17</xdr:row>
      <xdr:rowOff>170525</xdr:rowOff>
    </xdr:to>
    <xdr:pic>
      <xdr:nvPicPr>
        <xdr:cNvPr id="9" name="Graphic 8" descr="Filter">
          <a:extLst>
            <a:ext uri="{FF2B5EF4-FFF2-40B4-BE49-F238E27FC236}">
              <a16:creationId xmlns:a16="http://schemas.microsoft.com/office/drawing/2014/main" xmlns="" id="{234B1294-952F-4C77-AF02-643929081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16"/>
            </a:ext>
          </a:extLst>
        </a:blip>
        <a:stretch>
          <a:fillRect/>
        </a:stretch>
      </xdr:blipFill>
      <xdr:spPr>
        <a:xfrm>
          <a:off x="2097750" y="23390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380850</xdr:colOff>
      <xdr:row>7</xdr:row>
      <xdr:rowOff>37950</xdr:rowOff>
    </xdr:from>
    <xdr:to>
      <xdr:col>8</xdr:col>
      <xdr:colOff>533250</xdr:colOff>
      <xdr:row>12</xdr:row>
      <xdr:rowOff>79225</xdr:rowOff>
    </xdr:to>
    <xdr:pic>
      <xdr:nvPicPr>
        <xdr:cNvPr id="10" name="Graphic 9" descr="Smart Phone">
          <a:extLst>
            <a:ext uri="{FF2B5EF4-FFF2-40B4-BE49-F238E27FC236}">
              <a16:creationId xmlns:a16="http://schemas.microsoft.com/office/drawing/2014/main" xmlns="" id="{0AB6AD1D-C1A4-4043-96F2-9BC56375A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18"/>
            </a:ext>
          </a:extLst>
        </a:blip>
        <a:stretch>
          <a:fillRect/>
        </a:stretch>
      </xdr:blipFill>
      <xdr:spPr>
        <a:xfrm>
          <a:off x="4648050" y="1327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73650</xdr:colOff>
      <xdr:row>4</xdr:row>
      <xdr:rowOff>124450</xdr:rowOff>
    </xdr:from>
    <xdr:to>
      <xdr:col>11</xdr:col>
      <xdr:colOff>226050</xdr:colOff>
      <xdr:row>9</xdr:row>
      <xdr:rowOff>165725</xdr:rowOff>
    </xdr:to>
    <xdr:pic>
      <xdr:nvPicPr>
        <xdr:cNvPr id="11" name="Graphic 10" descr="Map with pin">
          <a:extLst>
            <a:ext uri="{FF2B5EF4-FFF2-40B4-BE49-F238E27FC236}">
              <a16:creationId xmlns:a16="http://schemas.microsoft.com/office/drawing/2014/main" xmlns="" id="{9171FF5D-3576-4F5D-B036-59D0E172E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20"/>
            </a:ext>
          </a:extLst>
        </a:blip>
        <a:stretch>
          <a:fillRect/>
        </a:stretch>
      </xdr:blipFill>
      <xdr:spPr>
        <a:xfrm>
          <a:off x="6169650" y="8610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297450</xdr:colOff>
      <xdr:row>9</xdr:row>
      <xdr:rowOff>24400</xdr:rowOff>
    </xdr:from>
    <xdr:to>
      <xdr:col>10</xdr:col>
      <xdr:colOff>449850</xdr:colOff>
      <xdr:row>14</xdr:row>
      <xdr:rowOff>65675</xdr:rowOff>
    </xdr:to>
    <xdr:pic>
      <xdr:nvPicPr>
        <xdr:cNvPr id="12" name="Graphic 11" descr="Pie chart">
          <a:extLst>
            <a:ext uri="{FF2B5EF4-FFF2-40B4-BE49-F238E27FC236}">
              <a16:creationId xmlns:a16="http://schemas.microsoft.com/office/drawing/2014/main" xmlns="" id="{646C4277-5D01-44DD-9204-8931841C9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22"/>
            </a:ext>
          </a:extLst>
        </a:blip>
        <a:stretch>
          <a:fillRect/>
        </a:stretch>
      </xdr:blipFill>
      <xdr:spPr>
        <a:xfrm>
          <a:off x="5783850" y="16817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16</xdr:row>
      <xdr:rowOff>158750</xdr:rowOff>
    </xdr:from>
    <xdr:to>
      <xdr:col>5</xdr:col>
      <xdr:colOff>228600</xdr:colOff>
      <xdr:row>22</xdr:row>
      <xdr:rowOff>19050</xdr:rowOff>
    </xdr:to>
    <xdr:pic>
      <xdr:nvPicPr>
        <xdr:cNvPr id="13" name="Graphic 12" descr="Shopping cart">
          <a:extLst>
            <a:ext uri="{FF2B5EF4-FFF2-40B4-BE49-F238E27FC236}">
              <a16:creationId xmlns:a16="http://schemas.microsoft.com/office/drawing/2014/main" xmlns="" id="{EA8C87A6-0900-4147-9C88-EF5E73A8B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24"/>
            </a:ext>
          </a:extLst>
        </a:blip>
        <a:stretch>
          <a:fillRect/>
        </a:stretch>
      </xdr:blipFill>
      <xdr:spPr>
        <a:xfrm>
          <a:off x="2514600" y="31051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69850</xdr:rowOff>
    </xdr:from>
    <xdr:to>
      <xdr:col>1</xdr:col>
      <xdr:colOff>152400</xdr:colOff>
      <xdr:row>25</xdr:row>
      <xdr:rowOff>111125</xdr:rowOff>
    </xdr:to>
    <xdr:pic>
      <xdr:nvPicPr>
        <xdr:cNvPr id="14" name="Graphic 13" descr="Monthly calendar">
          <a:extLst>
            <a:ext uri="{FF2B5EF4-FFF2-40B4-BE49-F238E27FC236}">
              <a16:creationId xmlns:a16="http://schemas.microsoft.com/office/drawing/2014/main" xmlns="" id="{C7958F63-557B-4FB8-8457-DDAC39927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26"/>
            </a:ext>
          </a:extLst>
        </a:blip>
        <a:stretch>
          <a:fillRect/>
        </a:stretch>
      </xdr:blipFill>
      <xdr:spPr>
        <a:xfrm>
          <a:off x="0" y="3752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29350</xdr:colOff>
      <xdr:row>20</xdr:row>
      <xdr:rowOff>130950</xdr:rowOff>
    </xdr:from>
    <xdr:to>
      <xdr:col>3</xdr:col>
      <xdr:colOff>181750</xdr:colOff>
      <xdr:row>25</xdr:row>
      <xdr:rowOff>172225</xdr:rowOff>
    </xdr:to>
    <xdr:pic>
      <xdr:nvPicPr>
        <xdr:cNvPr id="15" name="Graphic 14" descr="Daily calendar">
          <a:extLst>
            <a:ext uri="{FF2B5EF4-FFF2-40B4-BE49-F238E27FC236}">
              <a16:creationId xmlns:a16="http://schemas.microsoft.com/office/drawing/2014/main" xmlns="" id="{6A0C2BE0-AF30-4759-B31F-C29E369DD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28"/>
            </a:ext>
          </a:extLst>
        </a:blip>
        <a:stretch>
          <a:fillRect/>
        </a:stretch>
      </xdr:blipFill>
      <xdr:spPr>
        <a:xfrm>
          <a:off x="1248550" y="3813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565150</xdr:colOff>
      <xdr:row>16</xdr:row>
      <xdr:rowOff>139700</xdr:rowOff>
    </xdr:from>
    <xdr:to>
      <xdr:col>9</xdr:col>
      <xdr:colOff>717550</xdr:colOff>
      <xdr:row>22</xdr:row>
      <xdr:rowOff>0</xdr:rowOff>
    </xdr:to>
    <xdr:pic>
      <xdr:nvPicPr>
        <xdr:cNvPr id="16" name="Graphic 15" descr="Cycle with people">
          <a:extLst>
            <a:ext uri="{FF2B5EF4-FFF2-40B4-BE49-F238E27FC236}">
              <a16:creationId xmlns:a16="http://schemas.microsoft.com/office/drawing/2014/main" xmlns="" id="{E9F7A677-B2CD-49BE-9BE5-B99310C66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30"/>
            </a:ext>
          </a:extLst>
        </a:blip>
        <a:stretch>
          <a:fillRect/>
        </a:stretch>
      </xdr:blipFill>
      <xdr:spPr>
        <a:xfrm>
          <a:off x="5441950" y="3086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283350</xdr:colOff>
      <xdr:row>18</xdr:row>
      <xdr:rowOff>23000</xdr:rowOff>
    </xdr:from>
    <xdr:to>
      <xdr:col>7</xdr:col>
      <xdr:colOff>435750</xdr:colOff>
      <xdr:row>23</xdr:row>
      <xdr:rowOff>64275</xdr:rowOff>
    </xdr:to>
    <xdr:pic>
      <xdr:nvPicPr>
        <xdr:cNvPr id="17" name="Graphic 16" descr="Kiosk">
          <a:extLst>
            <a:ext uri="{FF2B5EF4-FFF2-40B4-BE49-F238E27FC236}">
              <a16:creationId xmlns:a16="http://schemas.microsoft.com/office/drawing/2014/main" xmlns="" id="{F73017CE-C094-45C7-BFF8-9A6563751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32"/>
            </a:ext>
          </a:extLst>
        </a:blip>
        <a:stretch>
          <a:fillRect/>
        </a:stretch>
      </xdr:blipFill>
      <xdr:spPr>
        <a:xfrm>
          <a:off x="3940950" y="3337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565150</xdr:colOff>
      <xdr:row>21</xdr:row>
      <xdr:rowOff>0</xdr:rowOff>
    </xdr:from>
    <xdr:to>
      <xdr:col>9</xdr:col>
      <xdr:colOff>717550</xdr:colOff>
      <xdr:row>26</xdr:row>
      <xdr:rowOff>34925</xdr:rowOff>
    </xdr:to>
    <xdr:pic>
      <xdr:nvPicPr>
        <xdr:cNvPr id="18" name="Graphic 17" descr="Flip calendar">
          <a:extLst>
            <a:ext uri="{FF2B5EF4-FFF2-40B4-BE49-F238E27FC236}">
              <a16:creationId xmlns:a16="http://schemas.microsoft.com/office/drawing/2014/main" xmlns="" id="{E406F032-6792-48F8-A3F4-2FA6B7903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34"/>
            </a:ext>
          </a:extLst>
        </a:blip>
        <a:stretch>
          <a:fillRect/>
        </a:stretch>
      </xdr:blipFill>
      <xdr:spPr>
        <a:xfrm>
          <a:off x="5441950" y="386715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533399</xdr:colOff>
      <xdr:row>736</xdr:row>
      <xdr:rowOff>133350</xdr:rowOff>
    </xdr:from>
    <xdr:to>
      <xdr:col>11</xdr:col>
      <xdr:colOff>209550</xdr:colOff>
      <xdr:row>750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257175</xdr:colOff>
      <xdr:row>752</xdr:row>
      <xdr:rowOff>123825</xdr:rowOff>
    </xdr:from>
    <xdr:to>
      <xdr:col>9</xdr:col>
      <xdr:colOff>590550</xdr:colOff>
      <xdr:row>767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180975</xdr:colOff>
      <xdr:row>769</xdr:row>
      <xdr:rowOff>123825</xdr:rowOff>
    </xdr:from>
    <xdr:to>
      <xdr:col>9</xdr:col>
      <xdr:colOff>514350</xdr:colOff>
      <xdr:row>784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323850</xdr:colOff>
      <xdr:row>786</xdr:row>
      <xdr:rowOff>161925</xdr:rowOff>
    </xdr:from>
    <xdr:to>
      <xdr:col>11</xdr:col>
      <xdr:colOff>495300</xdr:colOff>
      <xdr:row>803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123825</xdr:colOff>
      <xdr:row>805</xdr:row>
      <xdr:rowOff>0</xdr:rowOff>
    </xdr:from>
    <xdr:to>
      <xdr:col>8</xdr:col>
      <xdr:colOff>1009650</xdr:colOff>
      <xdr:row>820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676274</xdr:colOff>
      <xdr:row>822</xdr:row>
      <xdr:rowOff>161925</xdr:rowOff>
    </xdr:from>
    <xdr:to>
      <xdr:col>8</xdr:col>
      <xdr:colOff>723899</xdr:colOff>
      <xdr:row>838</xdr:row>
      <xdr:rowOff>9525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533400</xdr:colOff>
      <xdr:row>840</xdr:row>
      <xdr:rowOff>123825</xdr:rowOff>
    </xdr:from>
    <xdr:to>
      <xdr:col>8</xdr:col>
      <xdr:colOff>295275</xdr:colOff>
      <xdr:row>857</xdr:row>
      <xdr:rowOff>19050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7</xdr:col>
      <xdr:colOff>600075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39</xdr:row>
      <xdr:rowOff>0</xdr:rowOff>
    </xdr:from>
    <xdr:to>
      <xdr:col>7</xdr:col>
      <xdr:colOff>381000</xdr:colOff>
      <xdr:row>54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7</xdr:col>
      <xdr:colOff>714375</xdr:colOff>
      <xdr:row>71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73</xdr:row>
      <xdr:rowOff>0</xdr:rowOff>
    </xdr:from>
    <xdr:to>
      <xdr:col>12</xdr:col>
      <xdr:colOff>619125</xdr:colOff>
      <xdr:row>89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93</xdr:row>
      <xdr:rowOff>0</xdr:rowOff>
    </xdr:from>
    <xdr:to>
      <xdr:col>6</xdr:col>
      <xdr:colOff>600075</xdr:colOff>
      <xdr:row>110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112</xdr:row>
      <xdr:rowOff>0</xdr:rowOff>
    </xdr:from>
    <xdr:to>
      <xdr:col>8</xdr:col>
      <xdr:colOff>485775</xdr:colOff>
      <xdr:row>126</xdr:row>
      <xdr:rowOff>66675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128</xdr:row>
      <xdr:rowOff>0</xdr:rowOff>
    </xdr:from>
    <xdr:to>
      <xdr:col>6</xdr:col>
      <xdr:colOff>1485901</xdr:colOff>
      <xdr:row>143</xdr:row>
      <xdr:rowOff>85725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314324</xdr:colOff>
      <xdr:row>145</xdr:row>
      <xdr:rowOff>114300</xdr:rowOff>
    </xdr:from>
    <xdr:to>
      <xdr:col>6</xdr:col>
      <xdr:colOff>1514475</xdr:colOff>
      <xdr:row>163</xdr:row>
      <xdr:rowOff>57150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314324</xdr:colOff>
      <xdr:row>165</xdr:row>
      <xdr:rowOff>47625</xdr:rowOff>
    </xdr:from>
    <xdr:to>
      <xdr:col>5</xdr:col>
      <xdr:colOff>857250</xdr:colOff>
      <xdr:row>179</xdr:row>
      <xdr:rowOff>85725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390525</xdr:colOff>
      <xdr:row>180</xdr:row>
      <xdr:rowOff>171450</xdr:rowOff>
    </xdr:from>
    <xdr:to>
      <xdr:col>5</xdr:col>
      <xdr:colOff>352425</xdr:colOff>
      <xdr:row>196</xdr:row>
      <xdr:rowOff>19050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0</xdr:colOff>
      <xdr:row>200</xdr:row>
      <xdr:rowOff>0</xdr:rowOff>
    </xdr:from>
    <xdr:to>
      <xdr:col>7</xdr:col>
      <xdr:colOff>219075</xdr:colOff>
      <xdr:row>215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21</xdr:col>
      <xdr:colOff>9525</xdr:colOff>
      <xdr:row>100</xdr:row>
      <xdr:rowOff>114300</xdr:rowOff>
    </xdr:to>
    <xdr:sp macro="" textlink="">
      <xdr:nvSpPr>
        <xdr:cNvPr id="2" name="Rectangle 1"/>
        <xdr:cNvSpPr/>
      </xdr:nvSpPr>
      <xdr:spPr>
        <a:xfrm>
          <a:off x="1" y="0"/>
          <a:ext cx="16011524" cy="18211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19051</xdr:rowOff>
    </xdr:from>
    <xdr:to>
      <xdr:col>19</xdr:col>
      <xdr:colOff>752474</xdr:colOff>
      <xdr:row>4</xdr:row>
      <xdr:rowOff>95251</xdr:rowOff>
    </xdr:to>
    <xdr:sp macro="" textlink="">
      <xdr:nvSpPr>
        <xdr:cNvPr id="3" name="Rectangle 2"/>
        <xdr:cNvSpPr/>
      </xdr:nvSpPr>
      <xdr:spPr>
        <a:xfrm>
          <a:off x="0" y="19051"/>
          <a:ext cx="15230474" cy="800100"/>
        </a:xfrm>
        <a:prstGeom prst="rect">
          <a:avLst/>
        </a:prstGeom>
        <a:solidFill>
          <a:srgbClr val="0803C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4000" b="1" cap="none" spc="0">
              <a:ln w="24500" cmpd="dbl">
                <a:solidFill>
                  <a:schemeClr val="accent2">
                    <a:shade val="85000"/>
                    <a:satMod val="155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2">
                      <a:tint val="10000"/>
                      <a:satMod val="155000"/>
                    </a:schemeClr>
                  </a:gs>
                  <a:gs pos="60000">
                    <a:schemeClr val="accent2">
                      <a:tint val="30000"/>
                      <a:satMod val="155000"/>
                    </a:schemeClr>
                  </a:gs>
                  <a:gs pos="100000">
                    <a:schemeClr val="accent2">
                      <a:tint val="73000"/>
                      <a:satMod val="155000"/>
                    </a:schemeClr>
                  </a:gs>
                </a:gsLst>
                <a:lin ang="5400000"/>
              </a:gradFill>
              <a:effectLst>
                <a:outerShdw blurRad="38100" dist="38100" dir="7020000" algn="tl">
                  <a:srgbClr val="000000">
                    <a:alpha val="35000"/>
                  </a:srgbClr>
                </a:outerShdw>
              </a:effectLst>
            </a:rPr>
            <a:t>SALES</a:t>
          </a:r>
          <a:r>
            <a:rPr lang="en-IN" sz="4000" b="1" cap="none" spc="0" baseline="0">
              <a:ln w="24500" cmpd="dbl">
                <a:solidFill>
                  <a:schemeClr val="accent2">
                    <a:shade val="85000"/>
                    <a:satMod val="155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2">
                      <a:tint val="10000"/>
                      <a:satMod val="155000"/>
                    </a:schemeClr>
                  </a:gs>
                  <a:gs pos="60000">
                    <a:schemeClr val="accent2">
                      <a:tint val="30000"/>
                      <a:satMod val="155000"/>
                    </a:schemeClr>
                  </a:gs>
                  <a:gs pos="100000">
                    <a:schemeClr val="accent2">
                      <a:tint val="73000"/>
                      <a:satMod val="155000"/>
                    </a:schemeClr>
                  </a:gs>
                </a:gsLst>
                <a:lin ang="5400000"/>
              </a:gradFill>
              <a:effectLst>
                <a:outerShdw blurRad="38100" dist="38100" dir="7020000" algn="tl">
                  <a:srgbClr val="000000">
                    <a:alpha val="35000"/>
                  </a:srgbClr>
                </a:outerShdw>
              </a:effectLst>
            </a:rPr>
            <a:t> ANALYSIS</a:t>
          </a:r>
          <a:endParaRPr lang="en-IN" sz="4000" b="1" cap="none" spc="0">
            <a:ln w="24500" cmpd="dbl">
              <a:solidFill>
                <a:schemeClr val="accent2">
                  <a:shade val="85000"/>
                  <a:satMod val="155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2">
                    <a:tint val="10000"/>
                    <a:satMod val="155000"/>
                  </a:schemeClr>
                </a:gs>
                <a:gs pos="60000">
                  <a:schemeClr val="accent2">
                    <a:tint val="30000"/>
                    <a:satMod val="155000"/>
                  </a:schemeClr>
                </a:gs>
                <a:gs pos="100000">
                  <a:schemeClr val="accent2">
                    <a:tint val="73000"/>
                    <a:satMod val="155000"/>
                  </a:schemeClr>
                </a:gs>
              </a:gsLst>
              <a:lin ang="5400000"/>
            </a:gradFill>
            <a:effectLst>
              <a:outerShdw blurRad="38100" dist="38100" dir="7020000" algn="tl">
                <a:srgbClr val="000000">
                  <a:alpha val="35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95249</xdr:colOff>
      <xdr:row>4</xdr:row>
      <xdr:rowOff>152400</xdr:rowOff>
    </xdr:from>
    <xdr:to>
      <xdr:col>3</xdr:col>
      <xdr:colOff>323850</xdr:colOff>
      <xdr:row>9</xdr:row>
      <xdr:rowOff>57150</xdr:rowOff>
    </xdr:to>
    <xdr:sp macro="" textlink="Charts!H186">
      <xdr:nvSpPr>
        <xdr:cNvPr id="4" name="Rounded Rectangle 3"/>
        <xdr:cNvSpPr/>
      </xdr:nvSpPr>
      <xdr:spPr>
        <a:xfrm>
          <a:off x="95249" y="876300"/>
          <a:ext cx="2514601" cy="809625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fld id="{FF52396A-D586-467A-B7D1-C37EDA952654}" type="TxLink">
            <a:rPr lang="en-IN" sz="2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pPr algn="ctr"/>
            <a:t>112580.6</a:t>
          </a:fld>
          <a:endParaRPr lang="en-IN" sz="2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twoCellAnchor>
  <xdr:twoCellAnchor>
    <xdr:from>
      <xdr:col>3</xdr:col>
      <xdr:colOff>419100</xdr:colOff>
      <xdr:row>4</xdr:row>
      <xdr:rowOff>142875</xdr:rowOff>
    </xdr:from>
    <xdr:to>
      <xdr:col>6</xdr:col>
      <xdr:colOff>219075</xdr:colOff>
      <xdr:row>8</xdr:row>
      <xdr:rowOff>161925</xdr:rowOff>
    </xdr:to>
    <xdr:sp macro="" textlink="">
      <xdr:nvSpPr>
        <xdr:cNvPr id="5" name="Rounded Rectangle 4"/>
        <xdr:cNvSpPr/>
      </xdr:nvSpPr>
      <xdr:spPr>
        <a:xfrm>
          <a:off x="2705100" y="866775"/>
          <a:ext cx="2085975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390525</xdr:colOff>
      <xdr:row>4</xdr:row>
      <xdr:rowOff>161925</xdr:rowOff>
    </xdr:from>
    <xdr:to>
      <xdr:col>17</xdr:col>
      <xdr:colOff>190500</xdr:colOff>
      <xdr:row>9</xdr:row>
      <xdr:rowOff>0</xdr:rowOff>
    </xdr:to>
    <xdr:sp macro="" textlink="Charts!H197">
      <xdr:nvSpPr>
        <xdr:cNvPr id="6" name="Rounded Rectangle 5"/>
        <xdr:cNvSpPr/>
      </xdr:nvSpPr>
      <xdr:spPr>
        <a:xfrm>
          <a:off x="11058525" y="885825"/>
          <a:ext cx="2085975" cy="7429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fld id="{08BADB87-E563-4678-BA76-F79F8057B0EA}" type="TxLink">
            <a:rPr lang="en-IN" sz="2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pPr algn="ctr"/>
            <a:t>5722959.2</a:t>
          </a:fld>
          <a:endParaRPr lang="en-IN" sz="2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twoCellAnchor>
  <xdr:twoCellAnchor>
    <xdr:from>
      <xdr:col>11</xdr:col>
      <xdr:colOff>57150</xdr:colOff>
      <xdr:row>4</xdr:row>
      <xdr:rowOff>161925</xdr:rowOff>
    </xdr:from>
    <xdr:to>
      <xdr:col>14</xdr:col>
      <xdr:colOff>285750</xdr:colOff>
      <xdr:row>9</xdr:row>
      <xdr:rowOff>38100</xdr:rowOff>
    </xdr:to>
    <xdr:sp macro="" textlink="Charts!H195">
      <xdr:nvSpPr>
        <xdr:cNvPr id="7" name="Rounded Rectangle 6"/>
        <xdr:cNvSpPr/>
      </xdr:nvSpPr>
      <xdr:spPr>
        <a:xfrm>
          <a:off x="8439150" y="885825"/>
          <a:ext cx="2514600" cy="7810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fld id="{4A578FDE-A756-4F08-ACF4-0C2DA9668E4A}" type="TxLink">
            <a:rPr lang="en-IN" sz="2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pPr algn="ctr"/>
            <a:t>225270875.4</a:t>
          </a:fld>
          <a:endParaRPr lang="en-IN" sz="2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twoCellAnchor>
  <xdr:twoCellAnchor>
    <xdr:from>
      <xdr:col>7</xdr:col>
      <xdr:colOff>419100</xdr:colOff>
      <xdr:row>4</xdr:row>
      <xdr:rowOff>152400</xdr:rowOff>
    </xdr:from>
    <xdr:to>
      <xdr:col>10</xdr:col>
      <xdr:colOff>695325</xdr:colOff>
      <xdr:row>9</xdr:row>
      <xdr:rowOff>47625</xdr:rowOff>
    </xdr:to>
    <xdr:sp macro="" textlink="Charts!I192">
      <xdr:nvSpPr>
        <xdr:cNvPr id="8" name="Rounded Rectangle 7"/>
        <xdr:cNvSpPr/>
      </xdr:nvSpPr>
      <xdr:spPr>
        <a:xfrm>
          <a:off x="5753100" y="876300"/>
          <a:ext cx="2562225" cy="8001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fld id="{D460A9B9-8441-4BAA-901A-E4389A128676}" type="TxLink">
            <a:rPr lang="en-IN" sz="2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pPr algn="ctr"/>
            <a:t>14307398</a:t>
          </a:fld>
          <a:endParaRPr lang="en-IN" sz="2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twoCellAnchor>
  <xdr:oneCellAnchor>
    <xdr:from>
      <xdr:col>0</xdr:col>
      <xdr:colOff>161925</xdr:colOff>
      <xdr:row>4</xdr:row>
      <xdr:rowOff>171451</xdr:rowOff>
    </xdr:from>
    <xdr:ext cx="2419350" cy="361950"/>
    <xdr:sp macro="" textlink="">
      <xdr:nvSpPr>
        <xdr:cNvPr id="9" name="TextBox 8"/>
        <xdr:cNvSpPr txBox="1"/>
      </xdr:nvSpPr>
      <xdr:spPr>
        <a:xfrm>
          <a:off x="161925" y="895351"/>
          <a:ext cx="2419350" cy="361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IN" sz="1100" b="1">
              <a:latin typeface="+mn-lt"/>
            </a:rPr>
            <a:t>Total  Number</a:t>
          </a:r>
          <a:r>
            <a:rPr lang="en-IN" sz="1100" b="1" baseline="0">
              <a:latin typeface="+mn-lt"/>
            </a:rPr>
            <a:t> Of Units </a:t>
          </a:r>
          <a:r>
            <a:rPr lang="en-IN" sz="1400" b="1" baseline="0">
              <a:latin typeface="+mn-lt"/>
            </a:rPr>
            <a:t>Sold</a:t>
          </a:r>
          <a:endParaRPr lang="en-IN" sz="1100" b="1">
            <a:latin typeface="+mn-lt"/>
          </a:endParaRPr>
        </a:p>
      </xdr:txBody>
    </xdr:sp>
    <xdr:clientData/>
  </xdr:oneCellAnchor>
  <xdr:twoCellAnchor>
    <xdr:from>
      <xdr:col>3</xdr:col>
      <xdr:colOff>419100</xdr:colOff>
      <xdr:row>4</xdr:row>
      <xdr:rowOff>142875</xdr:rowOff>
    </xdr:from>
    <xdr:to>
      <xdr:col>7</xdr:col>
      <xdr:colOff>285750</xdr:colOff>
      <xdr:row>9</xdr:row>
      <xdr:rowOff>47625</xdr:rowOff>
    </xdr:to>
    <xdr:sp macro="" textlink="Charts!I189">
      <xdr:nvSpPr>
        <xdr:cNvPr id="10" name="Rounded Rectangle 9"/>
        <xdr:cNvSpPr/>
      </xdr:nvSpPr>
      <xdr:spPr>
        <a:xfrm>
          <a:off x="2705100" y="866775"/>
          <a:ext cx="2914650" cy="809625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fld id="{80E5A67B-D000-4522-82DF-D6793CA3B7D4}" type="TxLink">
            <a:rPr lang="en-IN" sz="2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pPr algn="ctr"/>
            <a:t>8584438.8</a:t>
          </a:fld>
          <a:endParaRPr lang="en-IN" sz="2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twoCellAnchor>
  <xdr:oneCellAnchor>
    <xdr:from>
      <xdr:col>3</xdr:col>
      <xdr:colOff>495300</xdr:colOff>
      <xdr:row>4</xdr:row>
      <xdr:rowOff>161925</xdr:rowOff>
    </xdr:from>
    <xdr:ext cx="2771775" cy="276225"/>
    <xdr:sp macro="" textlink="">
      <xdr:nvSpPr>
        <xdr:cNvPr id="11" name="TextBox 10"/>
        <xdr:cNvSpPr txBox="1"/>
      </xdr:nvSpPr>
      <xdr:spPr>
        <a:xfrm>
          <a:off x="2781300" y="885825"/>
          <a:ext cx="27717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IN" sz="1400" b="1"/>
            <a:t>Total Manufacturing Price</a:t>
          </a:r>
        </a:p>
      </xdr:txBody>
    </xdr:sp>
    <xdr:clientData/>
  </xdr:oneCellAnchor>
  <xdr:oneCellAnchor>
    <xdr:from>
      <xdr:col>7</xdr:col>
      <xdr:colOff>533400</xdr:colOff>
      <xdr:row>4</xdr:row>
      <xdr:rowOff>171450</xdr:rowOff>
    </xdr:from>
    <xdr:ext cx="2352675" cy="323850"/>
    <xdr:sp macro="" textlink="">
      <xdr:nvSpPr>
        <xdr:cNvPr id="12" name="TextBox 11"/>
        <xdr:cNvSpPr txBox="1"/>
      </xdr:nvSpPr>
      <xdr:spPr>
        <a:xfrm>
          <a:off x="5867400" y="895350"/>
          <a:ext cx="2352675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IN" sz="1600" b="1"/>
            <a:t>Total </a:t>
          </a:r>
          <a:r>
            <a:rPr lang="en-IN" sz="1400" b="1"/>
            <a:t>Selling</a:t>
          </a:r>
          <a:r>
            <a:rPr lang="en-IN" sz="1600" b="1"/>
            <a:t> Price</a:t>
          </a:r>
        </a:p>
      </xdr:txBody>
    </xdr:sp>
    <xdr:clientData/>
  </xdr:oneCellAnchor>
  <xdr:oneCellAnchor>
    <xdr:from>
      <xdr:col>11</xdr:col>
      <xdr:colOff>123826</xdr:colOff>
      <xdr:row>5</xdr:row>
      <xdr:rowOff>28575</xdr:rowOff>
    </xdr:from>
    <xdr:ext cx="2371724" cy="314325"/>
    <xdr:sp macro="" textlink="">
      <xdr:nvSpPr>
        <xdr:cNvPr id="13" name="TextBox 12"/>
        <xdr:cNvSpPr txBox="1"/>
      </xdr:nvSpPr>
      <xdr:spPr>
        <a:xfrm>
          <a:off x="8505826" y="933450"/>
          <a:ext cx="2371724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IN" sz="1400" b="1"/>
            <a:t>Total</a:t>
          </a:r>
          <a:r>
            <a:rPr lang="en-IN" sz="1400" b="1" baseline="0"/>
            <a:t> Discounts</a:t>
          </a:r>
          <a:endParaRPr lang="en-IN" sz="1400" b="1"/>
        </a:p>
      </xdr:txBody>
    </xdr:sp>
    <xdr:clientData/>
  </xdr:oneCellAnchor>
  <xdr:oneCellAnchor>
    <xdr:from>
      <xdr:col>14</xdr:col>
      <xdr:colOff>485775</xdr:colOff>
      <xdr:row>5</xdr:row>
      <xdr:rowOff>9526</xdr:rowOff>
    </xdr:from>
    <xdr:ext cx="1933575" cy="361950"/>
    <xdr:sp macro="" textlink="">
      <xdr:nvSpPr>
        <xdr:cNvPr id="14" name="TextBox 13"/>
        <xdr:cNvSpPr txBox="1"/>
      </xdr:nvSpPr>
      <xdr:spPr>
        <a:xfrm>
          <a:off x="11153775" y="914401"/>
          <a:ext cx="1933575" cy="361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IN" sz="1400" b="1"/>
            <a:t>Total Profits</a:t>
          </a:r>
        </a:p>
      </xdr:txBody>
    </xdr:sp>
    <xdr:clientData/>
  </xdr:oneCellAnchor>
  <xdr:twoCellAnchor>
    <xdr:from>
      <xdr:col>0</xdr:col>
      <xdr:colOff>38100</xdr:colOff>
      <xdr:row>10</xdr:row>
      <xdr:rowOff>19050</xdr:rowOff>
    </xdr:from>
    <xdr:to>
      <xdr:col>10</xdr:col>
      <xdr:colOff>361950</xdr:colOff>
      <xdr:row>26</xdr:row>
      <xdr:rowOff>95250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504825</xdr:colOff>
      <xdr:row>10</xdr:row>
      <xdr:rowOff>47625</xdr:rowOff>
    </xdr:from>
    <xdr:to>
      <xdr:col>19</xdr:col>
      <xdr:colOff>123825</xdr:colOff>
      <xdr:row>26</xdr:row>
      <xdr:rowOff>66675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10</xdr:col>
      <xdr:colOff>438150</xdr:colOff>
      <xdr:row>42</xdr:row>
      <xdr:rowOff>161925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581025</xdr:colOff>
      <xdr:row>28</xdr:row>
      <xdr:rowOff>19050</xdr:rowOff>
    </xdr:from>
    <xdr:to>
      <xdr:col>18</xdr:col>
      <xdr:colOff>609600</xdr:colOff>
      <xdr:row>43</xdr:row>
      <xdr:rowOff>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609599</xdr:colOff>
      <xdr:row>43</xdr:row>
      <xdr:rowOff>57150</xdr:rowOff>
    </xdr:from>
    <xdr:to>
      <xdr:col>18</xdr:col>
      <xdr:colOff>561975</xdr:colOff>
      <xdr:row>57</xdr:row>
      <xdr:rowOff>152400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647700</xdr:colOff>
      <xdr:row>58</xdr:row>
      <xdr:rowOff>66676</xdr:rowOff>
    </xdr:from>
    <xdr:to>
      <xdr:col>18</xdr:col>
      <xdr:colOff>533402</xdr:colOff>
      <xdr:row>74</xdr:row>
      <xdr:rowOff>142876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209550</xdr:colOff>
      <xdr:row>58</xdr:row>
      <xdr:rowOff>47625</xdr:rowOff>
    </xdr:from>
    <xdr:to>
      <xdr:col>10</xdr:col>
      <xdr:colOff>380999</xdr:colOff>
      <xdr:row>75</xdr:row>
      <xdr:rowOff>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209551</xdr:colOff>
      <xdr:row>75</xdr:row>
      <xdr:rowOff>95250</xdr:rowOff>
    </xdr:from>
    <xdr:to>
      <xdr:col>10</xdr:col>
      <xdr:colOff>371475</xdr:colOff>
      <xdr:row>90</xdr:row>
      <xdr:rowOff>9525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85725</xdr:colOff>
      <xdr:row>43</xdr:row>
      <xdr:rowOff>104775</xdr:rowOff>
    </xdr:from>
    <xdr:to>
      <xdr:col>10</xdr:col>
      <xdr:colOff>457200</xdr:colOff>
      <xdr:row>57</xdr:row>
      <xdr:rowOff>171450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619126</xdr:colOff>
      <xdr:row>75</xdr:row>
      <xdr:rowOff>66675</xdr:rowOff>
    </xdr:from>
    <xdr:to>
      <xdr:col>18</xdr:col>
      <xdr:colOff>533400</xdr:colOff>
      <xdr:row>89</xdr:row>
      <xdr:rowOff>152400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me" refreshedDate="44997.974519560186" createdVersion="3" refreshedVersion="3" minRefreshableVersion="3" recordCount="700">
  <cacheSource type="worksheet">
    <worksheetSource name="Table62"/>
  </cacheSource>
  <cacheFields count="15">
    <cacheField name="Segment" numFmtId="0">
      <sharedItems count="5">
        <s v="Shoping Mall"/>
        <s v="Midmarket"/>
        <s v="Channel Partners"/>
        <s v="Enterprise"/>
        <s v="Small Business"/>
      </sharedItems>
    </cacheField>
    <cacheField name="State" numFmtId="0">
      <sharedItems/>
    </cacheField>
    <cacheField name="Product" numFmtId="0">
      <sharedItems count="6">
        <s v="Xiaomi Redmi 9i 128GB"/>
        <s v="Realme 8"/>
        <s v="Realme 8 Pro"/>
        <s v="Vivo V17 Pro"/>
        <s v="Xiaomi Redmi K20 Pro 6GB"/>
        <s v="Samsung Galaxy F62"/>
      </sharedItems>
    </cacheField>
    <cacheField name="Discount Band" numFmtId="0">
      <sharedItems/>
    </cacheField>
    <cacheField name="Units Sold" numFmtId="1">
      <sharedItems containsSemiMixedTypes="0" containsString="0" containsNumber="1" minValue="20" maxValue="449.25" count="510">
        <n v="161.85000000000002"/>
        <n v="132.1"/>
        <n v="217.8"/>
        <n v="88.800000000000011"/>
        <n v="247"/>
        <n v="151.30000000000001"/>
        <n v="92.100000000000009"/>
        <n v="251.8"/>
        <n v="189.9"/>
        <n v="154.5"/>
        <n v="266.55"/>
        <n v="95.800000000000011"/>
        <n v="214.60000000000002"/>
        <n v="34.5"/>
        <n v="61.5"/>
        <n v="29.200000000000003"/>
        <n v="97.4"/>
        <n v="100.60000000000001"/>
        <n v="36.700000000000003"/>
        <n v="88.300000000000011"/>
        <n v="54.900000000000006"/>
        <n v="78.800000000000011"/>
        <n v="247.20000000000002"/>
        <n v="114.30000000000001"/>
        <n v="172.5"/>
        <n v="91.2"/>
        <n v="215.20000000000002"/>
        <n v="181.70000000000002"/>
        <n v="149.30000000000001"/>
        <n v="180.4"/>
        <n v="216.10000000000002"/>
        <n v="282.10000000000002"/>
        <n v="200.10000000000002"/>
        <n v="283.8"/>
        <n v="152.70000000000002"/>
        <n v="215.10000000000002"/>
        <n v="275"/>
        <n v="195.3"/>
        <n v="421.95000000000005"/>
        <n v="168.60000000000002"/>
        <n v="214.10000000000002"/>
        <n v="394.5"/>
        <n v="229.60000000000002"/>
        <n v="103"/>
        <n v="63.900000000000006"/>
        <n v="132.6"/>
        <n v="185.8"/>
        <n v="121"/>
        <n v="252.9"/>
        <n v="144.5"/>
        <n v="33"/>
        <n v="267.10000000000002"/>
        <n v="76.600000000000009"/>
        <n v="49.400000000000006"/>
        <n v="139.70000000000002"/>
        <n v="215.5"/>
        <n v="221.4"/>
        <n v="230.10000000000002"/>
        <n v="137.55000000000001"/>
        <n v="183"/>
        <n v="249.8"/>
        <n v="66.3"/>
        <n v="151.4"/>
        <n v="449.25"/>
        <n v="72.7"/>
        <n v="78.7"/>
        <n v="182.3"/>
        <n v="74.7"/>
        <n v="290.5"/>
        <n v="386.40000000000003"/>
        <n v="36.200000000000003"/>
        <n v="92.300000000000011"/>
        <n v="209.20000000000002"/>
        <n v="26.3"/>
        <n v="94.350000000000009"/>
        <n v="98.600000000000009"/>
        <n v="174.4"/>
        <n v="198.9"/>
        <n v="32.1"/>
        <n v="74.25"/>
        <n v="129.5"/>
        <n v="21.400000000000002"/>
        <n v="214.5"/>
        <n v="285.2"/>
        <n v="114.2"/>
        <n v="156.60000000000002"/>
        <n v="69"/>
        <n v="166"/>
        <n v="236.3"/>
        <n v="91.800000000000011"/>
        <n v="172.8"/>
        <n v="66.2"/>
        <n v="80.900000000000006"/>
        <n v="178.5"/>
        <n v="191.60000000000002"/>
        <n v="272.90000000000003"/>
        <n v="192.5"/>
        <n v="201.3"/>
        <n v="105.5"/>
        <n v="108.4"/>
        <n v="296.60000000000002"/>
        <n v="287.7"/>
        <n v="54.400000000000006"/>
        <n v="26.6"/>
        <n v="194"/>
        <n v="25.900000000000002"/>
        <n v="110.10000000000001"/>
        <n v="227.60000000000002"/>
        <n v="123.60000000000001"/>
        <n v="94.100000000000009"/>
        <n v="424.35"/>
        <n v="258"/>
        <n v="68.900000000000006"/>
        <n v="194.70000000000002"/>
        <n v="90.800000000000011"/>
        <n v="195.8"/>
        <n v="190.10000000000002"/>
        <n v="179.70000000000002"/>
        <n v="128.70000000000002"/>
        <n v="170.60000000000002"/>
        <n v="243.45000000000002"/>
        <n v="177.4"/>
        <n v="157"/>
        <n v="136.95000000000002"/>
        <n v="200.9"/>
        <n v="194.5"/>
        <n v="284.40000000000003"/>
        <n v="187.4"/>
        <n v="164.20000000000002"/>
        <n v="83.100000000000009"/>
        <n v="176"/>
        <n v="385.05"/>
        <n v="247.9"/>
        <n v="203.10000000000002"/>
        <n v="226.10000000000002"/>
        <n v="73.600000000000009"/>
        <n v="285.10000000000002"/>
        <n v="202.10000000000002"/>
        <n v="27.400000000000002"/>
        <n v="196.70000000000002"/>
        <n v="185.9"/>
        <n v="113.80000000000001"/>
        <n v="425.1"/>
        <n v="79.5"/>
        <n v="141.45000000000002"/>
        <n v="291.8"/>
        <n v="345"/>
        <n v="298.8"/>
        <n v="21.8"/>
        <n v="207.4"/>
        <n v="105.60000000000001"/>
        <n v="67.100000000000009"/>
        <n v="146.5"/>
        <n v="264.60000000000002"/>
        <n v="217.70000000000002"/>
        <n v="86.600000000000009"/>
        <n v="34.9"/>
        <n v="186.5"/>
        <n v="107.4"/>
        <n v="190.70000000000002"/>
        <n v="177.8"/>
        <n v="115.9"/>
        <n v="137.20000000000002"/>
        <n v="234.9"/>
        <n v="268.90000000000003"/>
        <n v="243.10000000000002"/>
        <n v="168.3"/>
        <n v="112.30000000000001"/>
        <n v="111.60000000000001"/>
        <n v="156.30000000000001"/>
        <n v="99.100000000000009"/>
        <n v="101.60000000000001"/>
        <n v="279.10000000000002"/>
        <n v="57"/>
        <n v="248.70000000000002"/>
        <n v="138.45000000000002"/>
        <n v="362.70000000000005"/>
        <n v="72"/>
        <n v="234.20000000000002"/>
        <n v="110"/>
        <n v="130.30000000000001"/>
        <n v="299.2"/>
        <n v="238.5"/>
        <n v="160.70000000000002"/>
        <n v="232.70000000000002"/>
        <n v="60.2"/>
        <n v="262"/>
        <n v="122.80000000000001"/>
        <n v="138.9"/>
        <n v="86.100000000000009"/>
        <n v="70.400000000000006"/>
        <n v="180.20000000000002"/>
        <n v="266.3"/>
        <n v="213.60000000000002"/>
        <n v="211.60000000000002"/>
        <n v="55.5"/>
        <n v="286.10000000000002"/>
        <n v="80.7"/>
        <n v="283.2"/>
        <n v="157.9"/>
        <n v="103.30000000000001"/>
        <n v="125"/>
        <n v="126.5"/>
        <n v="229.70000000000002"/>
        <n v="135"/>
        <n v="55.2"/>
        <n v="380.1"/>
        <n v="111.75"/>
        <n v="56.2"/>
        <n v="229.9"/>
        <n v="203"/>
        <n v="88.7"/>
        <n v="98"/>
        <n v="146"/>
        <n v="140.30000000000001"/>
        <n v="272.3"/>
        <n v="149.6"/>
        <n v="95.2"/>
        <n v="275.5"/>
        <n v="153"/>
        <n v="149.80000000000001"/>
        <n v="122.10000000000001"/>
        <n v="207.60000000000002"/>
        <n v="243.60000000000002"/>
        <n v="198.75"/>
        <n v="167.9"/>
        <n v="175.70000000000002"/>
        <n v="219.8"/>
        <n v="174.3"/>
        <n v="115.30000000000001"/>
        <n v="100.10000000000001"/>
        <n v="133.30000000000001"/>
        <n v="188.4"/>
        <n v="183.4"/>
        <n v="234"/>
        <n v="103.10000000000001"/>
        <n v="126.2"/>
        <n v="113.5"/>
        <n v="54.7"/>
        <n v="158.20000000000002"/>
        <n v="173.85000000000002"/>
        <n v="221.5"/>
        <n v="176.10000000000002"/>
        <n v="44.800000000000004"/>
        <n v="218.10000000000002"/>
        <n v="197.60000000000002"/>
        <n v="250"/>
        <n v="170.20000000000002"/>
        <n v="351.3"/>
        <n v="210.10000000000002"/>
        <n v="293.10000000000002"/>
        <n v="153.5"/>
        <n v="140.4"/>
        <n v="276.3"/>
        <n v="212.5"/>
        <n v="165.9"/>
        <n v="60.900000000000006"/>
        <n v="208.70000000000002"/>
        <n v="142.1"/>
        <n v="58.800000000000004"/>
        <n v="324.45000000000005"/>
        <n v="95.9"/>
        <n v="274.7"/>
        <n v="164.5"/>
        <n v="287.60000000000002"/>
        <n v="99.4"/>
        <n v="111.80000000000001"/>
        <n v="48.800000000000004"/>
        <n v="128.20000000000002"/>
        <n v="25.700000000000003"/>
        <n v="154"/>
        <n v="49"/>
        <n v="136.20000000000002"/>
        <n v="250.10000000000002"/>
        <n v="70.8"/>
        <n v="64.5"/>
        <n v="156.20000000000002"/>
        <n v="128.30000000000001"/>
        <n v="71.100000000000009"/>
        <n v="111.4"/>
        <n v="125.9"/>
        <n v="109.5"/>
        <n v="136.6"/>
        <n v="246"/>
        <n v="67.8"/>
        <n v="159.80000000000001"/>
        <n v="240.9"/>
        <n v="193.4"/>
        <n v="299.3"/>
        <n v="194.60000000000002"/>
        <n v="59.800000000000004"/>
        <n v="290.7"/>
        <n v="233.8"/>
        <n v="38.6"/>
        <n v="63.5"/>
        <n v="57.45"/>
        <n v="38.1"/>
        <n v="42.2"/>
        <n v="213.4"/>
        <n v="80.800000000000011"/>
        <n v="152"/>
        <n v="137.5"/>
        <n v="43.650000000000006"/>
        <n v="109.4"/>
        <n v="380.25"/>
        <n v="166.60000000000002"/>
        <n v="32.200000000000003"/>
        <n v="232.10000000000002"/>
        <n v="185.70000000000002"/>
        <n v="161.10000000000002"/>
        <n v="279.7"/>
        <n v="33.4"/>
        <n v="256.5"/>
        <n v="241.70000000000002"/>
        <n v="367.5"/>
        <n v="122.7"/>
        <n v="132.4"/>
        <n v="177.5"/>
        <n v="24.5"/>
        <n v="379.35"/>
        <n v="130.70000000000002"/>
        <n v="56.7"/>
        <n v="211"/>
        <n v="126.9"/>
        <n v="195.60000000000002"/>
        <n v="265.90000000000003"/>
        <n v="135.15"/>
        <n v="88"/>
        <n v="186.70000000000002"/>
        <n v="223.4"/>
        <n v="87.7"/>
        <n v="207.10000000000002"/>
        <n v="97"/>
        <n v="169.4"/>
        <n v="81.900000000000006"/>
        <n v="158"/>
        <n v="52.1"/>
        <n v="97.300000000000011"/>
        <n v="103.80000000000001"/>
        <n v="36"/>
        <n v="262.8"/>
        <n v="268.2"/>
        <n v="163.05000000000001"/>
        <n v="30.6"/>
        <n v="232.8"/>
        <n v="344.55"/>
        <n v="148.20000000000002"/>
        <n v="231.3"/>
        <n v="207.20000000000002"/>
        <n v="195.4"/>
        <n v="59.1"/>
        <n v="216.70000000000002"/>
        <n v="24.1"/>
        <n v="68.100000000000009"/>
        <n v="51"/>
        <n v="79"/>
        <n v="159.60000000000002"/>
        <n v="229.4"/>
        <n v="266.5"/>
        <n v="85.300000000000011"/>
        <n v="34.1"/>
        <n v="64.100000000000009"/>
        <n v="280.7"/>
        <n v="43.2"/>
        <n v="187"/>
        <n v="57.900000000000006"/>
        <n v="224"/>
        <n v="352.05"/>
        <n v="203.9"/>
        <n v="257.40000000000003"/>
        <n v="70.7"/>
        <n v="119.80000000000001"/>
        <n v="253.20000000000002"/>
        <n v="38.400000000000006"/>
        <n v="47.2"/>
        <n v="100.5"/>
        <n v="319.95000000000005"/>
        <n v="193.70000000000002"/>
        <n v="79.2"/>
        <n v="281.10000000000002"/>
        <n v="244.10000000000002"/>
        <n v="156"/>
        <n v="270.60000000000002"/>
        <n v="215.70000000000002"/>
        <n v="87.300000000000011"/>
        <n v="112.2"/>
        <n v="210.45000000000002"/>
        <n v="402.6"/>
        <n v="242.55"/>
        <n v="239.4"/>
        <n v="198.4"/>
        <n v="280.5"/>
        <n v="65.5"/>
        <n v="34.4"/>
        <n v="180.8"/>
        <n v="173.4"/>
        <n v="55.400000000000006"/>
        <n v="293.5"/>
        <n v="316.5"/>
        <n v="262.90000000000003"/>
        <n v="143.30000000000001"/>
        <n v="94.7"/>
        <n v="38"/>
        <n v="88.600000000000009"/>
        <n v="241.60000000000002"/>
        <n v="215.60000000000002"/>
        <n v="67.7"/>
        <n v="177.3"/>
        <n v="242"/>
        <n v="273.40000000000003"/>
        <n v="171.5"/>
        <n v="118.60000000000001"/>
        <n v="349.5"/>
        <n v="90.5"/>
        <n v="159.4"/>
        <n v="135.9"/>
        <n v="215"/>
        <n v="119.7"/>
        <n v="123.30000000000001"/>
        <n v="139.5"/>
        <n v="210.9"/>
        <n v="387.45000000000005"/>
        <n v="62.300000000000004"/>
        <n v="238.70000000000002"/>
        <n v="27"/>
        <n v="342.15000000000003"/>
        <n v="254.8"/>
        <n v="252.15"/>
        <n v="266.10000000000002"/>
        <n v="153.1"/>
        <n v="149.1"/>
        <n v="276.10000000000002"/>
        <n v="256.7"/>
        <n v="179"/>
        <n v="44.2"/>
        <n v="98.25"/>
        <n v="129.80000000000001"/>
        <n v="60.400000000000006"/>
        <n v="225.5"/>
        <n v="124.9"/>
        <n v="143.85"/>
        <n v="264.10000000000002"/>
        <n v="270.8"/>
        <n v="263.2"/>
        <n v="158.30000000000001"/>
        <n v="57.1"/>
        <n v="269.60000000000002"/>
        <n v="156.5"/>
        <n v="35.700000000000003"/>
        <n v="101.30000000000001"/>
        <n v="399.75"/>
        <n v="119"/>
        <n v="66"/>
        <n v="41"/>
        <n v="260.5"/>
        <n v="177"/>
        <n v="257.90000000000003"/>
        <n v="299.60000000000002"/>
        <n v="28"/>
        <n v="29.3"/>
        <n v="27.8"/>
        <n v="242.8"/>
        <n v="176.70000000000002"/>
        <n v="139.30000000000001"/>
        <n v="201.5"/>
        <n v="80.100000000000009"/>
        <n v="102.30000000000001"/>
        <n v="101"/>
        <n v="230"/>
        <n v="222.75"/>
        <n v="119.9"/>
        <n v="20"/>
        <n v="38.800000000000004"/>
        <n v="172.70000000000002"/>
        <n v="26"/>
        <n v="291.40000000000003"/>
        <n v="173.10000000000002"/>
        <n v="70"/>
        <n v="222.20000000000002"/>
        <n v="117.7"/>
        <n v="192.20000000000002"/>
        <n v="157.5"/>
        <n v="60.6"/>
        <n v="26.900000000000002"/>
        <n v="253.60000000000002"/>
        <n v="290.3"/>
        <n v="254.10000000000002"/>
        <n v="128.1"/>
        <n v="247.5"/>
        <n v="117.4"/>
        <n v="276.7"/>
        <n v="108.5"/>
        <n v="54.6"/>
        <n v="115.80000000000001"/>
        <n v="161.4"/>
        <n v="253.5"/>
        <n v="255.9"/>
        <n v="26.700000000000003"/>
        <n v="117.5"/>
        <n v="200.70000000000002"/>
        <n v="91.4"/>
        <n v="50"/>
        <n v="282.60000000000002"/>
        <n v="243.8"/>
        <n v="86.550000000000011"/>
        <n v="49.2"/>
        <n v="295.40000000000003"/>
        <n v="136.80000000000001"/>
        <n v="72.3"/>
        <n v="180.60000000000002"/>
      </sharedItems>
    </cacheField>
    <cacheField name="Manufacturing Price" numFmtId="164">
      <sharedItems containsSemiMixedTypes="0" containsString="0" containsNumber="1" minValue="5579.4" maxValue="19794"/>
    </cacheField>
    <cacheField name="Sale Price" numFmtId="164">
      <sharedItems containsSemiMixedTypes="0" containsString="0" containsNumber="1" containsInteger="1" minValue="9299" maxValue="32990" count="5">
        <n v="9299"/>
        <n v="14999"/>
        <n v="19999"/>
        <n v="32990"/>
        <n v="23230"/>
      </sharedItems>
    </cacheField>
    <cacheField name="Discounts" numFmtId="164">
      <sharedItems containsSemiMixedTypes="0" containsString="0" containsNumber="1" minValue="3719.6000000000004" maxValue="1978162.875"/>
    </cacheField>
    <cacheField name=" Sales" numFmtId="164">
      <sharedItems containsNonDate="0" containsString="0" containsBlank="1"/>
    </cacheField>
    <cacheField name="COGS" numFmtId="164">
      <sharedItems containsNonDate="0" containsString="0" containsBlank="1"/>
    </cacheField>
    <cacheField name="Profit" numFmtId="164">
      <sharedItems containsSemiMixedTypes="0" containsString="0" containsNumber="1" minValue="3719.6000000000004" maxValue="13196" count="5">
        <n v="3719.6000000000004"/>
        <n v="5999.6"/>
        <n v="7999.6"/>
        <n v="13196"/>
        <n v="9292"/>
      </sharedItems>
    </cacheField>
    <cacheField name="Date" numFmtId="165">
      <sharedItems containsSemiMixedTypes="0" containsNonDate="0" containsDate="1" containsString="0" minDate="2020-09-01T00:00:00" maxDate="2021-12-02T00:00:00" count="16">
        <d v="2021-01-01T00:00:00"/>
        <d v="2021-06-01T00:00:00"/>
        <d v="2021-12-01T00:00:00"/>
        <d v="2021-03-01T00:00:00"/>
        <d v="2021-07-01T00:00:00"/>
        <d v="2021-08-01T00:00:00"/>
        <d v="2021-09-01T00:00:00"/>
        <d v="2020-10-01T00:00:00"/>
        <d v="2021-02-01T00:00:00"/>
        <d v="2020-09-01T00:00:00"/>
        <d v="2021-10-01T00:00:00"/>
        <d v="2020-11-01T00:00:00"/>
        <d v="2020-12-01T00:00:00"/>
        <d v="2021-04-01T00:00:00"/>
        <d v="2021-05-01T00:00:00"/>
        <d v="2021-11-01T00:00:00"/>
      </sharedItems>
    </cacheField>
    <cacheField name="Month Number" numFmtId="0">
      <sharedItems containsNonDate="0" containsString="0" containsBlank="1" count="1">
        <m/>
      </sharedItems>
    </cacheField>
    <cacheField name="Month Name" numFmtId="0">
      <sharedItems containsNonDate="0" containsString="0" containsBlank="1" count="1">
        <m/>
      </sharedItems>
    </cacheField>
    <cacheField name="Year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0">
  <r>
    <x v="0"/>
    <s v="Andhra Pradesh"/>
    <x v="0"/>
    <s v="None"/>
    <x v="0"/>
    <n v="5579.4"/>
    <x v="0"/>
    <n v="3719.6000000000004"/>
    <m/>
    <m/>
    <x v="0"/>
    <x v="0"/>
    <x v="0"/>
    <x v="0"/>
    <m/>
  </r>
  <r>
    <x v="0"/>
    <s v="Gujarat"/>
    <x v="0"/>
    <s v="None"/>
    <x v="1"/>
    <n v="5579.4"/>
    <x v="0"/>
    <n v="3719.6000000000004"/>
    <m/>
    <m/>
    <x v="0"/>
    <x v="0"/>
    <x v="0"/>
    <x v="0"/>
    <m/>
  </r>
  <r>
    <x v="1"/>
    <s v="Maharashtra "/>
    <x v="0"/>
    <s v="None"/>
    <x v="2"/>
    <n v="5579.4"/>
    <x v="0"/>
    <n v="3719.6000000000004"/>
    <m/>
    <m/>
    <x v="0"/>
    <x v="1"/>
    <x v="0"/>
    <x v="0"/>
    <m/>
  </r>
  <r>
    <x v="1"/>
    <s v="Haryana"/>
    <x v="0"/>
    <s v="None"/>
    <x v="3"/>
    <n v="5579.4"/>
    <x v="0"/>
    <n v="3719.6000000000004"/>
    <m/>
    <m/>
    <x v="0"/>
    <x v="1"/>
    <x v="0"/>
    <x v="0"/>
    <m/>
  </r>
  <r>
    <x v="1"/>
    <s v="Tamil Nadu"/>
    <x v="0"/>
    <s v="None"/>
    <x v="4"/>
    <n v="5579.4"/>
    <x v="0"/>
    <n v="3719.6000000000004"/>
    <m/>
    <m/>
    <x v="0"/>
    <x v="1"/>
    <x v="0"/>
    <x v="0"/>
    <m/>
  </r>
  <r>
    <x v="0"/>
    <s v="Karnataka"/>
    <x v="0"/>
    <s v="None"/>
    <x v="5"/>
    <n v="5579.4"/>
    <x v="0"/>
    <n v="3719.6000000000004"/>
    <m/>
    <m/>
    <x v="0"/>
    <x v="2"/>
    <x v="0"/>
    <x v="0"/>
    <m/>
  </r>
  <r>
    <x v="1"/>
    <s v="Kerala"/>
    <x v="1"/>
    <s v="None"/>
    <x v="6"/>
    <n v="8999.4"/>
    <x v="1"/>
    <n v="5999.6"/>
    <m/>
    <m/>
    <x v="1"/>
    <x v="3"/>
    <x v="0"/>
    <x v="0"/>
    <m/>
  </r>
  <r>
    <x v="2"/>
    <s v="Karnataka"/>
    <x v="1"/>
    <s v="None"/>
    <x v="7"/>
    <n v="8999.4"/>
    <x v="1"/>
    <n v="5999.6"/>
    <m/>
    <m/>
    <x v="1"/>
    <x v="1"/>
    <x v="0"/>
    <x v="0"/>
    <m/>
  </r>
  <r>
    <x v="0"/>
    <s v="Punjab"/>
    <x v="1"/>
    <s v="None"/>
    <x v="8"/>
    <n v="8999.4"/>
    <x v="1"/>
    <n v="5999.6"/>
    <m/>
    <m/>
    <x v="1"/>
    <x v="1"/>
    <x v="0"/>
    <x v="0"/>
    <m/>
  </r>
  <r>
    <x v="2"/>
    <s v="Tamil Nadu"/>
    <x v="1"/>
    <s v="None"/>
    <x v="9"/>
    <n v="8999.4"/>
    <x v="1"/>
    <n v="5999.6"/>
    <m/>
    <m/>
    <x v="1"/>
    <x v="1"/>
    <x v="0"/>
    <x v="0"/>
    <m/>
  </r>
  <r>
    <x v="1"/>
    <s v="Telangana"/>
    <x v="1"/>
    <s v="None"/>
    <x v="4"/>
    <n v="8999.4"/>
    <x v="1"/>
    <n v="5999.6"/>
    <m/>
    <m/>
    <x v="1"/>
    <x v="1"/>
    <x v="0"/>
    <x v="0"/>
    <m/>
  </r>
  <r>
    <x v="3"/>
    <s v="Uttar Pradesh"/>
    <x v="1"/>
    <s v="None"/>
    <x v="10"/>
    <n v="8999.4"/>
    <x v="1"/>
    <n v="5999.6"/>
    <m/>
    <m/>
    <x v="1"/>
    <x v="4"/>
    <x v="0"/>
    <x v="0"/>
    <m/>
  </r>
  <r>
    <x v="4"/>
    <s v="West Bengal"/>
    <x v="1"/>
    <s v="None"/>
    <x v="11"/>
    <n v="8999.4"/>
    <x v="1"/>
    <n v="5999.6"/>
    <m/>
    <m/>
    <x v="1"/>
    <x v="5"/>
    <x v="0"/>
    <x v="0"/>
    <m/>
  </r>
  <r>
    <x v="0"/>
    <s v="Maharashtra "/>
    <x v="1"/>
    <s v="None"/>
    <x v="12"/>
    <n v="8999.4"/>
    <x v="1"/>
    <n v="5999.6"/>
    <m/>
    <m/>
    <x v="1"/>
    <x v="6"/>
    <x v="0"/>
    <x v="0"/>
    <m/>
  </r>
  <r>
    <x v="3"/>
    <s v="Rajasthan"/>
    <x v="1"/>
    <s v="None"/>
    <x v="13"/>
    <n v="8999.4"/>
    <x v="1"/>
    <n v="5999.6"/>
    <m/>
    <m/>
    <x v="1"/>
    <x v="7"/>
    <x v="0"/>
    <x v="0"/>
    <m/>
  </r>
  <r>
    <x v="1"/>
    <s v="Uttar Pradesh"/>
    <x v="1"/>
    <s v="None"/>
    <x v="14"/>
    <n v="8999.4"/>
    <x v="1"/>
    <n v="5999.6"/>
    <m/>
    <m/>
    <x v="1"/>
    <x v="2"/>
    <x v="0"/>
    <x v="0"/>
    <m/>
  </r>
  <r>
    <x v="0"/>
    <s v="Gujarat"/>
    <x v="2"/>
    <s v="None"/>
    <x v="15"/>
    <n v="11999.4"/>
    <x v="2"/>
    <n v="7999.6"/>
    <m/>
    <m/>
    <x v="2"/>
    <x v="8"/>
    <x v="0"/>
    <x v="0"/>
    <m/>
  </r>
  <r>
    <x v="1"/>
    <s v="Madhya Pradesh"/>
    <x v="2"/>
    <s v="None"/>
    <x v="16"/>
    <n v="11999.4"/>
    <x v="2"/>
    <n v="7999.6"/>
    <m/>
    <m/>
    <x v="2"/>
    <x v="8"/>
    <x v="0"/>
    <x v="0"/>
    <m/>
  </r>
  <r>
    <x v="2"/>
    <s v="Andhra Pradesh"/>
    <x v="2"/>
    <s v="None"/>
    <x v="7"/>
    <n v="11999.4"/>
    <x v="2"/>
    <n v="7999.6"/>
    <m/>
    <m/>
    <x v="2"/>
    <x v="1"/>
    <x v="0"/>
    <x v="0"/>
    <m/>
  </r>
  <r>
    <x v="0"/>
    <s v="Gujarat"/>
    <x v="2"/>
    <s v="None"/>
    <x v="17"/>
    <n v="11999.4"/>
    <x v="2"/>
    <n v="7999.6"/>
    <m/>
    <m/>
    <x v="2"/>
    <x v="1"/>
    <x v="0"/>
    <x v="0"/>
    <m/>
  </r>
  <r>
    <x v="2"/>
    <s v="Maharashtra "/>
    <x v="2"/>
    <s v="None"/>
    <x v="18"/>
    <n v="11999.4"/>
    <x v="2"/>
    <n v="7999.6"/>
    <m/>
    <m/>
    <x v="2"/>
    <x v="4"/>
    <x v="0"/>
    <x v="0"/>
    <m/>
  </r>
  <r>
    <x v="0"/>
    <s v="Haryana"/>
    <x v="2"/>
    <s v="None"/>
    <x v="19"/>
    <n v="11999.4"/>
    <x v="2"/>
    <n v="7999.6"/>
    <m/>
    <m/>
    <x v="2"/>
    <x v="5"/>
    <x v="0"/>
    <x v="0"/>
    <m/>
  </r>
  <r>
    <x v="1"/>
    <s v="Tamil Nadu"/>
    <x v="2"/>
    <s v="None"/>
    <x v="20"/>
    <n v="11999.4"/>
    <x v="2"/>
    <n v="7999.6"/>
    <m/>
    <m/>
    <x v="2"/>
    <x v="9"/>
    <x v="0"/>
    <x v="0"/>
    <m/>
  </r>
  <r>
    <x v="4"/>
    <s v="Karnataka"/>
    <x v="2"/>
    <s v="None"/>
    <x v="21"/>
    <n v="11999.4"/>
    <x v="2"/>
    <n v="7999.6"/>
    <m/>
    <m/>
    <x v="2"/>
    <x v="9"/>
    <x v="0"/>
    <x v="0"/>
    <m/>
  </r>
  <r>
    <x v="1"/>
    <s v="Kerala"/>
    <x v="2"/>
    <s v="None"/>
    <x v="22"/>
    <n v="11999.4"/>
    <x v="2"/>
    <n v="7999.6"/>
    <m/>
    <m/>
    <x v="2"/>
    <x v="6"/>
    <x v="0"/>
    <x v="0"/>
    <m/>
  </r>
  <r>
    <x v="0"/>
    <s v="Karnataka"/>
    <x v="2"/>
    <s v="None"/>
    <x v="23"/>
    <n v="11999.4"/>
    <x v="2"/>
    <n v="7999.6"/>
    <m/>
    <m/>
    <x v="2"/>
    <x v="10"/>
    <x v="0"/>
    <x v="0"/>
    <m/>
  </r>
  <r>
    <x v="0"/>
    <s v="Punjab"/>
    <x v="2"/>
    <s v="None"/>
    <x v="24"/>
    <n v="11999.4"/>
    <x v="2"/>
    <n v="7999.6"/>
    <m/>
    <m/>
    <x v="2"/>
    <x v="11"/>
    <x v="0"/>
    <x v="0"/>
    <m/>
  </r>
  <r>
    <x v="2"/>
    <s v="Tamil Nadu"/>
    <x v="2"/>
    <s v="None"/>
    <x v="25"/>
    <n v="11999.4"/>
    <x v="2"/>
    <n v="7999.6"/>
    <m/>
    <m/>
    <x v="2"/>
    <x v="11"/>
    <x v="0"/>
    <x v="0"/>
    <m/>
  </r>
  <r>
    <x v="1"/>
    <s v="Telangana"/>
    <x v="2"/>
    <s v="None"/>
    <x v="26"/>
    <n v="11999.4"/>
    <x v="2"/>
    <n v="7999.6"/>
    <m/>
    <m/>
    <x v="2"/>
    <x v="12"/>
    <x v="0"/>
    <x v="0"/>
    <m/>
  </r>
  <r>
    <x v="0"/>
    <s v="Uttar Pradesh"/>
    <x v="2"/>
    <s v="None"/>
    <x v="27"/>
    <n v="11999.4"/>
    <x v="2"/>
    <n v="7999.6"/>
    <m/>
    <m/>
    <x v="2"/>
    <x v="2"/>
    <x v="0"/>
    <x v="0"/>
    <m/>
  </r>
  <r>
    <x v="0"/>
    <s v="West Bengal"/>
    <x v="2"/>
    <s v="None"/>
    <x v="5"/>
    <n v="11999.4"/>
    <x v="2"/>
    <n v="7999.6"/>
    <m/>
    <m/>
    <x v="2"/>
    <x v="2"/>
    <x v="0"/>
    <x v="0"/>
    <m/>
  </r>
  <r>
    <x v="0"/>
    <s v="Maharashtra "/>
    <x v="3"/>
    <s v="None"/>
    <x v="28"/>
    <n v="19794"/>
    <x v="3"/>
    <n v="13196"/>
    <m/>
    <m/>
    <x v="3"/>
    <x v="0"/>
    <x v="0"/>
    <x v="0"/>
    <m/>
  </r>
  <r>
    <x v="3"/>
    <s v="Rajasthan"/>
    <x v="3"/>
    <s v="None"/>
    <x v="29"/>
    <n v="19794"/>
    <x v="3"/>
    <n v="13196"/>
    <m/>
    <m/>
    <x v="3"/>
    <x v="8"/>
    <x v="0"/>
    <x v="0"/>
    <m/>
  </r>
  <r>
    <x v="2"/>
    <s v="Uttar Pradesh"/>
    <x v="3"/>
    <s v="None"/>
    <x v="30"/>
    <n v="19794"/>
    <x v="3"/>
    <n v="13196"/>
    <m/>
    <m/>
    <x v="3"/>
    <x v="3"/>
    <x v="0"/>
    <x v="0"/>
    <m/>
  </r>
  <r>
    <x v="0"/>
    <s v="Gujarat"/>
    <x v="3"/>
    <s v="None"/>
    <x v="17"/>
    <n v="19794"/>
    <x v="3"/>
    <n v="13196"/>
    <m/>
    <m/>
    <x v="3"/>
    <x v="1"/>
    <x v="0"/>
    <x v="0"/>
    <m/>
  </r>
  <r>
    <x v="2"/>
    <s v="Madhya Pradesh"/>
    <x v="3"/>
    <s v="None"/>
    <x v="9"/>
    <n v="19794"/>
    <x v="3"/>
    <n v="13196"/>
    <m/>
    <m/>
    <x v="3"/>
    <x v="1"/>
    <x v="0"/>
    <x v="0"/>
    <m/>
  </r>
  <r>
    <x v="3"/>
    <s v="Andhra Pradesh"/>
    <x v="3"/>
    <s v="None"/>
    <x v="31"/>
    <n v="19794"/>
    <x v="3"/>
    <n v="13196"/>
    <m/>
    <m/>
    <x v="3"/>
    <x v="5"/>
    <x v="0"/>
    <x v="0"/>
    <m/>
  </r>
  <r>
    <x v="3"/>
    <s v="Gujarat"/>
    <x v="3"/>
    <s v="None"/>
    <x v="13"/>
    <n v="19794"/>
    <x v="3"/>
    <n v="13196"/>
    <m/>
    <m/>
    <x v="3"/>
    <x v="7"/>
    <x v="0"/>
    <x v="0"/>
    <m/>
  </r>
  <r>
    <x v="4"/>
    <s v="Maharashtra "/>
    <x v="4"/>
    <s v="None"/>
    <x v="32"/>
    <n v="13938"/>
    <x v="4"/>
    <n v="9292"/>
    <m/>
    <m/>
    <x v="4"/>
    <x v="8"/>
    <x v="0"/>
    <x v="0"/>
    <m/>
  </r>
  <r>
    <x v="2"/>
    <s v="Haryana"/>
    <x v="4"/>
    <s v="None"/>
    <x v="33"/>
    <n v="13938"/>
    <x v="4"/>
    <n v="9292"/>
    <m/>
    <m/>
    <x v="4"/>
    <x v="13"/>
    <x v="0"/>
    <x v="0"/>
    <m/>
  </r>
  <r>
    <x v="1"/>
    <s v="Tamil Nadu"/>
    <x v="4"/>
    <s v="None"/>
    <x v="2"/>
    <n v="13938"/>
    <x v="4"/>
    <n v="9292"/>
    <m/>
    <m/>
    <x v="4"/>
    <x v="1"/>
    <x v="0"/>
    <x v="0"/>
    <m/>
  </r>
  <r>
    <x v="1"/>
    <s v="Karnataka"/>
    <x v="4"/>
    <s v="None"/>
    <x v="3"/>
    <n v="13938"/>
    <x v="4"/>
    <n v="9292"/>
    <m/>
    <m/>
    <x v="4"/>
    <x v="1"/>
    <x v="0"/>
    <x v="0"/>
    <m/>
  </r>
  <r>
    <x v="0"/>
    <s v="Kerala"/>
    <x v="4"/>
    <s v="None"/>
    <x v="34"/>
    <n v="13938"/>
    <x v="4"/>
    <n v="9292"/>
    <m/>
    <m/>
    <x v="4"/>
    <x v="9"/>
    <x v="0"/>
    <x v="0"/>
    <m/>
  </r>
  <r>
    <x v="4"/>
    <s v="Karnataka"/>
    <x v="4"/>
    <s v="None"/>
    <x v="35"/>
    <n v="13938"/>
    <x v="4"/>
    <n v="9292"/>
    <m/>
    <m/>
    <x v="4"/>
    <x v="6"/>
    <x v="0"/>
    <x v="0"/>
    <m/>
  </r>
  <r>
    <x v="0"/>
    <s v="Punjab"/>
    <x v="4"/>
    <s v="None"/>
    <x v="27"/>
    <n v="13938"/>
    <x v="4"/>
    <n v="9292"/>
    <m/>
    <m/>
    <x v="4"/>
    <x v="2"/>
    <x v="0"/>
    <x v="0"/>
    <m/>
  </r>
  <r>
    <x v="0"/>
    <s v="Tamil Nadu"/>
    <x v="5"/>
    <s v="None"/>
    <x v="36"/>
    <n v="11999.4"/>
    <x v="2"/>
    <n v="7999.6"/>
    <m/>
    <m/>
    <x v="2"/>
    <x v="8"/>
    <x v="0"/>
    <x v="0"/>
    <m/>
  </r>
  <r>
    <x v="2"/>
    <s v="Telangana"/>
    <x v="5"/>
    <s v="None"/>
    <x v="37"/>
    <n v="11999.4"/>
    <x v="2"/>
    <n v="7999.6"/>
    <m/>
    <m/>
    <x v="2"/>
    <x v="13"/>
    <x v="0"/>
    <x v="0"/>
    <m/>
  </r>
  <r>
    <x v="3"/>
    <s v="Uttar Pradesh"/>
    <x v="5"/>
    <s v="None"/>
    <x v="38"/>
    <n v="11999.4"/>
    <x v="2"/>
    <n v="7999.6"/>
    <m/>
    <m/>
    <x v="2"/>
    <x v="13"/>
    <x v="0"/>
    <x v="0"/>
    <m/>
  </r>
  <r>
    <x v="0"/>
    <s v="West Bengal"/>
    <x v="5"/>
    <s v="None"/>
    <x v="8"/>
    <n v="11999.4"/>
    <x v="2"/>
    <n v="7999.6"/>
    <m/>
    <m/>
    <x v="2"/>
    <x v="1"/>
    <x v="0"/>
    <x v="0"/>
    <m/>
  </r>
  <r>
    <x v="0"/>
    <s v="Maharashtra "/>
    <x v="5"/>
    <s v="None"/>
    <x v="39"/>
    <n v="11999.4"/>
    <x v="2"/>
    <n v="7999.6"/>
    <m/>
    <m/>
    <x v="2"/>
    <x v="4"/>
    <x v="0"/>
    <x v="0"/>
    <m/>
  </r>
  <r>
    <x v="2"/>
    <s v="Rajasthan"/>
    <x v="5"/>
    <s v="None"/>
    <x v="40"/>
    <n v="11999.4"/>
    <x v="2"/>
    <n v="7999.6"/>
    <m/>
    <m/>
    <x v="2"/>
    <x v="5"/>
    <x v="0"/>
    <x v="0"/>
    <m/>
  </r>
  <r>
    <x v="0"/>
    <s v="Uttar Pradesh"/>
    <x v="5"/>
    <s v="None"/>
    <x v="23"/>
    <n v="11999.4"/>
    <x v="2"/>
    <n v="7999.6"/>
    <m/>
    <m/>
    <x v="2"/>
    <x v="10"/>
    <x v="0"/>
    <x v="0"/>
    <m/>
  </r>
  <r>
    <x v="1"/>
    <s v="Gujarat"/>
    <x v="5"/>
    <s v="None"/>
    <x v="14"/>
    <n v="11999.4"/>
    <x v="2"/>
    <n v="7999.6"/>
    <m/>
    <m/>
    <x v="2"/>
    <x v="2"/>
    <x v="0"/>
    <x v="0"/>
    <m/>
  </r>
  <r>
    <x v="0"/>
    <s v="Madhya Pradesh"/>
    <x v="2"/>
    <s v="Low"/>
    <x v="41"/>
    <n v="11999.4"/>
    <x v="2"/>
    <n v="394480.27500000002"/>
    <m/>
    <m/>
    <x v="2"/>
    <x v="0"/>
    <x v="0"/>
    <x v="0"/>
    <m/>
  </r>
  <r>
    <x v="1"/>
    <s v="Andhra Pradesh"/>
    <x v="2"/>
    <s v="Low"/>
    <x v="42"/>
    <n v="11999.4"/>
    <x v="2"/>
    <n v="229588.52"/>
    <m/>
    <m/>
    <x v="2"/>
    <x v="8"/>
    <x v="0"/>
    <x v="0"/>
    <m/>
  </r>
  <r>
    <x v="0"/>
    <s v="Gujarat"/>
    <x v="2"/>
    <s v="Low"/>
    <x v="43"/>
    <n v="11999.4"/>
    <x v="2"/>
    <n v="102994.85"/>
    <m/>
    <m/>
    <x v="2"/>
    <x v="14"/>
    <x v="0"/>
    <x v="0"/>
    <m/>
  </r>
  <r>
    <x v="0"/>
    <s v="Maharashtra "/>
    <x v="3"/>
    <s v="Low"/>
    <x v="44"/>
    <n v="19794"/>
    <x v="3"/>
    <n v="105403.05"/>
    <m/>
    <m/>
    <x v="3"/>
    <x v="15"/>
    <x v="0"/>
    <x v="0"/>
    <m/>
  </r>
  <r>
    <x v="0"/>
    <s v="Haryana"/>
    <x v="4"/>
    <s v="Low"/>
    <x v="45"/>
    <n v="13938"/>
    <x v="4"/>
    <n v="154014.9"/>
    <m/>
    <m/>
    <x v="4"/>
    <x v="3"/>
    <x v="0"/>
    <x v="0"/>
    <m/>
  </r>
  <r>
    <x v="2"/>
    <s v="Tamil Nadu"/>
    <x v="0"/>
    <s v="Low"/>
    <x v="46"/>
    <n v="5579.4"/>
    <x v="0"/>
    <n v="86387.710000000021"/>
    <m/>
    <m/>
    <x v="0"/>
    <x v="8"/>
    <x v="0"/>
    <x v="0"/>
    <m/>
  </r>
  <r>
    <x v="0"/>
    <s v="Karnataka"/>
    <x v="0"/>
    <s v="Low"/>
    <x v="47"/>
    <n v="5579.4"/>
    <x v="0"/>
    <n v="56258.950000000004"/>
    <m/>
    <m/>
    <x v="0"/>
    <x v="3"/>
    <x v="0"/>
    <x v="0"/>
    <m/>
  </r>
  <r>
    <x v="0"/>
    <s v="Kerala"/>
    <x v="0"/>
    <s v="Low"/>
    <x v="48"/>
    <n v="5579.4"/>
    <x v="0"/>
    <n v="117585.85500000001"/>
    <m/>
    <m/>
    <x v="0"/>
    <x v="4"/>
    <x v="0"/>
    <x v="0"/>
    <m/>
  </r>
  <r>
    <x v="2"/>
    <s v="Karnataka"/>
    <x v="0"/>
    <s v="Low"/>
    <x v="49"/>
    <n v="5579.4"/>
    <x v="0"/>
    <n v="67185.275000000009"/>
    <m/>
    <m/>
    <x v="0"/>
    <x v="6"/>
    <x v="0"/>
    <x v="0"/>
    <m/>
  </r>
  <r>
    <x v="3"/>
    <s v="Punjab"/>
    <x v="0"/>
    <s v="Low"/>
    <x v="50"/>
    <n v="5579.4"/>
    <x v="0"/>
    <n v="15343.35"/>
    <m/>
    <m/>
    <x v="0"/>
    <x v="9"/>
    <x v="0"/>
    <x v="0"/>
    <m/>
  </r>
  <r>
    <x v="2"/>
    <s v="Tamil Nadu"/>
    <x v="0"/>
    <s v="Low"/>
    <x v="51"/>
    <n v="5579.4"/>
    <x v="0"/>
    <n v="124188.14500000002"/>
    <m/>
    <m/>
    <x v="0"/>
    <x v="6"/>
    <x v="0"/>
    <x v="0"/>
    <m/>
  </r>
  <r>
    <x v="2"/>
    <s v="Telangana"/>
    <x v="0"/>
    <s v="Low"/>
    <x v="52"/>
    <n v="5579.4"/>
    <x v="0"/>
    <n v="35615.170000000006"/>
    <m/>
    <m/>
    <x v="0"/>
    <x v="7"/>
    <x v="0"/>
    <x v="0"/>
    <m/>
  </r>
  <r>
    <x v="4"/>
    <s v="Uttar Pradesh"/>
    <x v="0"/>
    <s v="Low"/>
    <x v="53"/>
    <n v="5579.4"/>
    <x v="0"/>
    <n v="22968.530000000002"/>
    <m/>
    <m/>
    <x v="0"/>
    <x v="7"/>
    <x v="0"/>
    <x v="0"/>
    <m/>
  </r>
  <r>
    <x v="0"/>
    <s v="West Bengal"/>
    <x v="0"/>
    <s v="Low"/>
    <x v="54"/>
    <n v="5579.4"/>
    <x v="0"/>
    <n v="64953.515000000007"/>
    <m/>
    <m/>
    <x v="0"/>
    <x v="10"/>
    <x v="0"/>
    <x v="0"/>
    <m/>
  </r>
  <r>
    <x v="0"/>
    <s v="Maharashtra "/>
    <x v="0"/>
    <s v="Low"/>
    <x v="55"/>
    <n v="5579.4"/>
    <x v="0"/>
    <n v="100196.72500000001"/>
    <m/>
    <m/>
    <x v="0"/>
    <x v="2"/>
    <x v="0"/>
    <x v="0"/>
    <m/>
  </r>
  <r>
    <x v="1"/>
    <s v="Rajasthan"/>
    <x v="1"/>
    <s v="Low"/>
    <x v="56"/>
    <n v="8999.4"/>
    <x v="1"/>
    <n v="166038.93000000002"/>
    <m/>
    <m/>
    <x v="1"/>
    <x v="3"/>
    <x v="0"/>
    <x v="0"/>
    <m/>
  </r>
  <r>
    <x v="4"/>
    <s v="Uttar Pradesh"/>
    <x v="1"/>
    <s v="Low"/>
    <x v="57"/>
    <n v="8999.4"/>
    <x v="1"/>
    <n v="172563.49500000002"/>
    <m/>
    <m/>
    <x v="1"/>
    <x v="13"/>
    <x v="0"/>
    <x v="0"/>
    <m/>
  </r>
  <r>
    <x v="0"/>
    <s v="Gujarat"/>
    <x v="1"/>
    <s v="Low"/>
    <x v="58"/>
    <n v="8999.4"/>
    <x v="1"/>
    <n v="103155.62250000001"/>
    <m/>
    <m/>
    <x v="1"/>
    <x v="4"/>
    <x v="0"/>
    <x v="0"/>
    <m/>
  </r>
  <r>
    <x v="0"/>
    <s v="Madhya Pradesh"/>
    <x v="1"/>
    <s v="Low"/>
    <x v="59"/>
    <n v="8999.4"/>
    <x v="1"/>
    <n v="137240.85"/>
    <m/>
    <m/>
    <x v="1"/>
    <x v="5"/>
    <x v="0"/>
    <x v="0"/>
    <m/>
  </r>
  <r>
    <x v="4"/>
    <s v="Andhra Pradesh"/>
    <x v="1"/>
    <s v="Low"/>
    <x v="60"/>
    <n v="8999.4"/>
    <x v="1"/>
    <n v="187337.51"/>
    <m/>
    <m/>
    <x v="1"/>
    <x v="9"/>
    <x v="0"/>
    <x v="0"/>
    <m/>
  </r>
  <r>
    <x v="3"/>
    <s v="Gujarat"/>
    <x v="1"/>
    <s v="Low"/>
    <x v="61"/>
    <n v="8999.4"/>
    <x v="1"/>
    <n v="49721.684999999998"/>
    <m/>
    <m/>
    <x v="1"/>
    <x v="7"/>
    <x v="0"/>
    <x v="0"/>
    <m/>
  </r>
  <r>
    <x v="1"/>
    <s v="Maharashtra "/>
    <x v="2"/>
    <s v="Low"/>
    <x v="62"/>
    <n v="11999.4"/>
    <x v="2"/>
    <n v="151392.43000000002"/>
    <m/>
    <m/>
    <x v="2"/>
    <x v="8"/>
    <x v="0"/>
    <x v="0"/>
    <m/>
  </r>
  <r>
    <x v="0"/>
    <s v="Haryana"/>
    <x v="2"/>
    <s v="Low"/>
    <x v="63"/>
    <n v="11999.4"/>
    <x v="2"/>
    <n v="449227.53750000003"/>
    <m/>
    <m/>
    <x v="2"/>
    <x v="13"/>
    <x v="0"/>
    <x v="0"/>
    <m/>
  </r>
  <r>
    <x v="3"/>
    <s v="Tamil Nadu"/>
    <x v="2"/>
    <s v="Low"/>
    <x v="64"/>
    <n v="11999.4"/>
    <x v="2"/>
    <n v="72696.365000000005"/>
    <m/>
    <m/>
    <x v="2"/>
    <x v="1"/>
    <x v="0"/>
    <x v="0"/>
    <m/>
  </r>
  <r>
    <x v="3"/>
    <s v="Karnataka"/>
    <x v="2"/>
    <s v="Low"/>
    <x v="65"/>
    <n v="11999.4"/>
    <x v="2"/>
    <n v="78696.065000000002"/>
    <m/>
    <m/>
    <x v="2"/>
    <x v="1"/>
    <x v="0"/>
    <x v="0"/>
    <m/>
  </r>
  <r>
    <x v="3"/>
    <s v="Kerala"/>
    <x v="2"/>
    <s v="Low"/>
    <x v="66"/>
    <n v="11999.4"/>
    <x v="2"/>
    <n v="182290.88500000001"/>
    <m/>
    <m/>
    <x v="2"/>
    <x v="4"/>
    <x v="0"/>
    <x v="0"/>
    <m/>
  </r>
  <r>
    <x v="1"/>
    <s v="Karnataka"/>
    <x v="2"/>
    <s v="Low"/>
    <x v="67"/>
    <n v="11999.4"/>
    <x v="2"/>
    <n v="74696.264999999999"/>
    <m/>
    <m/>
    <x v="2"/>
    <x v="6"/>
    <x v="0"/>
    <x v="0"/>
    <m/>
  </r>
  <r>
    <x v="2"/>
    <s v="Punjab"/>
    <x v="2"/>
    <s v="Low"/>
    <x v="52"/>
    <n v="11999.4"/>
    <x v="2"/>
    <n v="76596.170000000013"/>
    <m/>
    <m/>
    <x v="2"/>
    <x v="7"/>
    <x v="0"/>
    <x v="0"/>
    <m/>
  </r>
  <r>
    <x v="4"/>
    <s v="Tamil Nadu"/>
    <x v="2"/>
    <s v="Low"/>
    <x v="68"/>
    <n v="11999.4"/>
    <x v="2"/>
    <n v="290485.47500000003"/>
    <m/>
    <m/>
    <x v="2"/>
    <x v="15"/>
    <x v="0"/>
    <x v="0"/>
    <m/>
  </r>
  <r>
    <x v="0"/>
    <s v="Telangana"/>
    <x v="2"/>
    <s v="Low"/>
    <x v="55"/>
    <n v="11999.4"/>
    <x v="2"/>
    <n v="215489.22500000001"/>
    <m/>
    <m/>
    <x v="2"/>
    <x v="2"/>
    <x v="0"/>
    <x v="0"/>
    <m/>
  </r>
  <r>
    <x v="0"/>
    <s v="Uttar Pradesh"/>
    <x v="3"/>
    <s v="Low"/>
    <x v="69"/>
    <n v="19794"/>
    <x v="3"/>
    <n v="637366.80000000016"/>
    <m/>
    <m/>
    <x v="3"/>
    <x v="13"/>
    <x v="0"/>
    <x v="0"/>
    <m/>
  </r>
  <r>
    <x v="0"/>
    <s v="West Bengal"/>
    <x v="3"/>
    <s v="Low"/>
    <x v="70"/>
    <n v="19794"/>
    <x v="3"/>
    <n v="59711.9"/>
    <m/>
    <m/>
    <x v="3"/>
    <x v="14"/>
    <x v="0"/>
    <x v="0"/>
    <m/>
  </r>
  <r>
    <x v="3"/>
    <s v="Maharashtra "/>
    <x v="3"/>
    <s v="Low"/>
    <x v="71"/>
    <n v="19794"/>
    <x v="3"/>
    <n v="152248.85000000003"/>
    <m/>
    <m/>
    <x v="3"/>
    <x v="5"/>
    <x v="0"/>
    <x v="0"/>
    <m/>
  </r>
  <r>
    <x v="3"/>
    <s v="Rajasthan"/>
    <x v="3"/>
    <s v="Low"/>
    <x v="61"/>
    <n v="19794"/>
    <x v="3"/>
    <n v="109361.85"/>
    <m/>
    <m/>
    <x v="3"/>
    <x v="7"/>
    <x v="0"/>
    <x v="0"/>
    <m/>
  </r>
  <r>
    <x v="0"/>
    <s v="Uttar Pradesh"/>
    <x v="3"/>
    <s v="Low"/>
    <x v="72"/>
    <n v="19794"/>
    <x v="3"/>
    <n v="345075.40000000008"/>
    <m/>
    <m/>
    <x v="3"/>
    <x v="11"/>
    <x v="0"/>
    <x v="0"/>
    <m/>
  </r>
  <r>
    <x v="0"/>
    <s v="Gujarat"/>
    <x v="4"/>
    <s v="Low"/>
    <x v="73"/>
    <n v="13938"/>
    <x v="4"/>
    <n v="30547.45"/>
    <m/>
    <m/>
    <x v="4"/>
    <x v="3"/>
    <x v="0"/>
    <x v="0"/>
    <m/>
  </r>
  <r>
    <x v="0"/>
    <s v="Madhya Pradesh"/>
    <x v="4"/>
    <s v="Low"/>
    <x v="74"/>
    <n v="13938"/>
    <x v="4"/>
    <n v="109587.52500000001"/>
    <m/>
    <m/>
    <x v="4"/>
    <x v="13"/>
    <x v="0"/>
    <x v="0"/>
    <m/>
  </r>
  <r>
    <x v="3"/>
    <s v="Andhra Pradesh"/>
    <x v="4"/>
    <s v="Low"/>
    <x v="64"/>
    <n v="13938"/>
    <x v="4"/>
    <n v="84441.05"/>
    <m/>
    <m/>
    <x v="4"/>
    <x v="1"/>
    <x v="0"/>
    <x v="0"/>
    <m/>
  </r>
  <r>
    <x v="3"/>
    <s v="Gujarat"/>
    <x v="4"/>
    <s v="Low"/>
    <x v="65"/>
    <n v="13938"/>
    <x v="4"/>
    <n v="91410.05"/>
    <m/>
    <m/>
    <x v="4"/>
    <x v="1"/>
    <x v="0"/>
    <x v="0"/>
    <m/>
  </r>
  <r>
    <x v="4"/>
    <s v="Maharashtra "/>
    <x v="4"/>
    <s v="Low"/>
    <x v="75"/>
    <n v="13938"/>
    <x v="4"/>
    <n v="114523.90000000001"/>
    <m/>
    <m/>
    <x v="4"/>
    <x v="6"/>
    <x v="0"/>
    <x v="0"/>
    <m/>
  </r>
  <r>
    <x v="4"/>
    <s v="Haryana"/>
    <x v="4"/>
    <s v="Low"/>
    <x v="53"/>
    <n v="13938"/>
    <x v="4"/>
    <n v="57378.100000000013"/>
    <m/>
    <m/>
    <x v="4"/>
    <x v="7"/>
    <x v="0"/>
    <x v="0"/>
    <m/>
  </r>
  <r>
    <x v="0"/>
    <s v="Tamil Nadu"/>
    <x v="4"/>
    <s v="Low"/>
    <x v="54"/>
    <n v="13938"/>
    <x v="4"/>
    <n v="162261.55000000005"/>
    <m/>
    <m/>
    <x v="4"/>
    <x v="10"/>
    <x v="0"/>
    <x v="0"/>
    <m/>
  </r>
  <r>
    <x v="3"/>
    <s v="Karnataka"/>
    <x v="4"/>
    <s v="Low"/>
    <x v="76"/>
    <n v="13938"/>
    <x v="4"/>
    <n v="202565.6"/>
    <m/>
    <m/>
    <x v="4"/>
    <x v="15"/>
    <x v="0"/>
    <x v="0"/>
    <m/>
  </r>
  <r>
    <x v="2"/>
    <s v="Kerala"/>
    <x v="5"/>
    <s v="Low"/>
    <x v="77"/>
    <n v="11999.4"/>
    <x v="2"/>
    <n v="198890.05500000002"/>
    <m/>
    <m/>
    <x v="2"/>
    <x v="9"/>
    <x v="0"/>
    <x v="0"/>
    <m/>
  </r>
  <r>
    <x v="1"/>
    <s v="Karnataka"/>
    <x v="5"/>
    <s v="Low"/>
    <x v="78"/>
    <n v="11999.4"/>
    <x v="2"/>
    <n v="32098.395000000004"/>
    <m/>
    <m/>
    <x v="2"/>
    <x v="11"/>
    <x v="0"/>
    <x v="0"/>
    <m/>
  </r>
  <r>
    <x v="3"/>
    <s v="Punjab"/>
    <x v="0"/>
    <s v="Low"/>
    <x v="79"/>
    <n v="5579.4"/>
    <x v="0"/>
    <n v="34522.537499999999"/>
    <m/>
    <m/>
    <x v="0"/>
    <x v="13"/>
    <x v="0"/>
    <x v="0"/>
    <m/>
  </r>
  <r>
    <x v="2"/>
    <s v="Tamil Nadu"/>
    <x v="0"/>
    <s v="Low"/>
    <x v="80"/>
    <n v="5579.4"/>
    <x v="0"/>
    <n v="60211.025000000001"/>
    <m/>
    <m/>
    <x v="0"/>
    <x v="10"/>
    <x v="0"/>
    <x v="0"/>
    <m/>
  </r>
  <r>
    <x v="4"/>
    <s v="Telangana"/>
    <x v="0"/>
    <s v="Low"/>
    <x v="81"/>
    <n v="5579.4"/>
    <x v="0"/>
    <n v="9949.93"/>
    <m/>
    <m/>
    <x v="0"/>
    <x v="7"/>
    <x v="0"/>
    <x v="0"/>
    <m/>
  </r>
  <r>
    <x v="0"/>
    <s v="Uttar Pradesh"/>
    <x v="0"/>
    <s v="Low"/>
    <x v="82"/>
    <n v="5579.4"/>
    <x v="0"/>
    <n v="99731.775000000009"/>
    <m/>
    <m/>
    <x v="0"/>
    <x v="11"/>
    <x v="0"/>
    <x v="0"/>
    <m/>
  </r>
  <r>
    <x v="0"/>
    <s v="West Bengal"/>
    <x v="0"/>
    <s v="Low"/>
    <x v="83"/>
    <n v="5579.4"/>
    <x v="0"/>
    <n v="132603.74"/>
    <m/>
    <m/>
    <x v="0"/>
    <x v="2"/>
    <x v="0"/>
    <x v="0"/>
    <m/>
  </r>
  <r>
    <x v="2"/>
    <s v="Maharashtra "/>
    <x v="1"/>
    <s v="Low"/>
    <x v="84"/>
    <n v="8999.4"/>
    <x v="1"/>
    <n v="85644.290000000008"/>
    <m/>
    <m/>
    <x v="1"/>
    <x v="1"/>
    <x v="0"/>
    <x v="0"/>
    <m/>
  </r>
  <r>
    <x v="0"/>
    <s v="Rajasthan"/>
    <x v="1"/>
    <s v="Low"/>
    <x v="85"/>
    <n v="8999.4"/>
    <x v="1"/>
    <n v="117442.17000000003"/>
    <m/>
    <m/>
    <x v="1"/>
    <x v="10"/>
    <x v="0"/>
    <x v="0"/>
    <m/>
  </r>
  <r>
    <x v="2"/>
    <s v="Uttar Pradesh"/>
    <x v="1"/>
    <s v="Low"/>
    <x v="86"/>
    <n v="8999.4"/>
    <x v="1"/>
    <n v="51746.55"/>
    <m/>
    <m/>
    <x v="1"/>
    <x v="15"/>
    <x v="0"/>
    <x v="0"/>
    <m/>
  </r>
  <r>
    <x v="3"/>
    <s v="Gujarat"/>
    <x v="1"/>
    <s v="Low"/>
    <x v="87"/>
    <n v="8999.4"/>
    <x v="1"/>
    <n v="124491.70000000001"/>
    <m/>
    <m/>
    <x v="1"/>
    <x v="11"/>
    <x v="0"/>
    <x v="0"/>
    <m/>
  </r>
  <r>
    <x v="1"/>
    <s v="Madhya Pradesh"/>
    <x v="2"/>
    <s v="Low"/>
    <x v="88"/>
    <n v="11999.4"/>
    <x v="2"/>
    <n v="236288.18500000003"/>
    <m/>
    <m/>
    <x v="2"/>
    <x v="8"/>
    <x v="0"/>
    <x v="0"/>
    <m/>
  </r>
  <r>
    <x v="4"/>
    <s v="Andhra Pradesh"/>
    <x v="2"/>
    <s v="Low"/>
    <x v="89"/>
    <n v="11999.4"/>
    <x v="2"/>
    <n v="91795.410000000018"/>
    <m/>
    <m/>
    <x v="2"/>
    <x v="14"/>
    <x v="0"/>
    <x v="0"/>
    <m/>
  </r>
  <r>
    <x v="4"/>
    <s v="Gujarat"/>
    <x v="2"/>
    <s v="Low"/>
    <x v="90"/>
    <n v="11999.4"/>
    <x v="2"/>
    <n v="172791.36000000002"/>
    <m/>
    <m/>
    <x v="2"/>
    <x v="14"/>
    <x v="0"/>
    <x v="0"/>
    <m/>
  </r>
  <r>
    <x v="2"/>
    <s v="Maharashtra "/>
    <x v="2"/>
    <s v="Low"/>
    <x v="84"/>
    <n v="11999.4"/>
    <x v="2"/>
    <n v="114194.29000000002"/>
    <m/>
    <m/>
    <x v="2"/>
    <x v="1"/>
    <x v="0"/>
    <x v="0"/>
    <m/>
  </r>
  <r>
    <x v="3"/>
    <s v="Haryana"/>
    <x v="2"/>
    <s v="Low"/>
    <x v="91"/>
    <n v="11999.4"/>
    <x v="2"/>
    <n v="66196.69"/>
    <m/>
    <m/>
    <x v="2"/>
    <x v="1"/>
    <x v="0"/>
    <x v="0"/>
    <m/>
  </r>
  <r>
    <x v="2"/>
    <s v="Tamil Nadu"/>
    <x v="2"/>
    <s v="Low"/>
    <x v="80"/>
    <n v="11999.4"/>
    <x v="2"/>
    <n v="129493.52500000001"/>
    <m/>
    <m/>
    <x v="2"/>
    <x v="10"/>
    <x v="0"/>
    <x v="0"/>
    <m/>
  </r>
  <r>
    <x v="3"/>
    <s v="Karnataka"/>
    <x v="2"/>
    <s v="Low"/>
    <x v="92"/>
    <n v="11999.4"/>
    <x v="2"/>
    <n v="80895.955000000016"/>
    <m/>
    <m/>
    <x v="2"/>
    <x v="7"/>
    <x v="0"/>
    <x v="0"/>
    <m/>
  </r>
  <r>
    <x v="3"/>
    <s v="Kerala"/>
    <x v="2"/>
    <s v="Low"/>
    <x v="82"/>
    <n v="11999.4"/>
    <x v="2"/>
    <n v="214489.27500000002"/>
    <m/>
    <m/>
    <x v="2"/>
    <x v="7"/>
    <x v="0"/>
    <x v="0"/>
    <m/>
  </r>
  <r>
    <x v="2"/>
    <s v="Karnataka"/>
    <x v="2"/>
    <s v="Low"/>
    <x v="93"/>
    <n v="11999.4"/>
    <x v="2"/>
    <n v="178491.07500000001"/>
    <m/>
    <m/>
    <x v="2"/>
    <x v="11"/>
    <x v="0"/>
    <x v="0"/>
    <m/>
  </r>
  <r>
    <x v="4"/>
    <s v="Punjab"/>
    <x v="2"/>
    <s v="Low"/>
    <x v="94"/>
    <n v="11999.4"/>
    <x v="2"/>
    <n v="191590.42000000004"/>
    <m/>
    <m/>
    <x v="2"/>
    <x v="2"/>
    <x v="0"/>
    <x v="0"/>
    <m/>
  </r>
  <r>
    <x v="0"/>
    <s v="Tamil Nadu"/>
    <x v="2"/>
    <s v="Low"/>
    <x v="83"/>
    <n v="11999.4"/>
    <x v="2"/>
    <n v="285185.74"/>
    <m/>
    <m/>
    <x v="2"/>
    <x v="2"/>
    <x v="0"/>
    <x v="0"/>
    <m/>
  </r>
  <r>
    <x v="3"/>
    <s v="Telangana"/>
    <x v="2"/>
    <s v="Low"/>
    <x v="95"/>
    <n v="11999.4"/>
    <x v="2"/>
    <n v="272886.35500000004"/>
    <m/>
    <m/>
    <x v="2"/>
    <x v="2"/>
    <x v="0"/>
    <x v="0"/>
    <m/>
  </r>
  <r>
    <x v="1"/>
    <s v="Uttar Pradesh"/>
    <x v="2"/>
    <s v="Low"/>
    <x v="96"/>
    <n v="11999.4"/>
    <x v="2"/>
    <n v="192490.375"/>
    <m/>
    <m/>
    <x v="2"/>
    <x v="12"/>
    <x v="0"/>
    <x v="0"/>
    <m/>
  </r>
  <r>
    <x v="0"/>
    <s v="West Bengal"/>
    <x v="2"/>
    <s v="Low"/>
    <x v="97"/>
    <n v="11999.4"/>
    <x v="2"/>
    <n v="201289.93500000003"/>
    <m/>
    <m/>
    <x v="2"/>
    <x v="12"/>
    <x v="0"/>
    <x v="0"/>
    <m/>
  </r>
  <r>
    <x v="2"/>
    <s v="Maharashtra "/>
    <x v="2"/>
    <s v="Low"/>
    <x v="98"/>
    <n v="11999.4"/>
    <x v="2"/>
    <n v="105494.72500000001"/>
    <m/>
    <m/>
    <x v="2"/>
    <x v="2"/>
    <x v="0"/>
    <x v="0"/>
    <m/>
  </r>
  <r>
    <x v="2"/>
    <s v="Rajasthan"/>
    <x v="2"/>
    <s v="Low"/>
    <x v="99"/>
    <n v="11999.4"/>
    <x v="2"/>
    <n v="108394.58000000002"/>
    <m/>
    <m/>
    <x v="2"/>
    <x v="2"/>
    <x v="0"/>
    <x v="0"/>
    <m/>
  </r>
  <r>
    <x v="0"/>
    <s v="Uttar Pradesh"/>
    <x v="3"/>
    <s v="Low"/>
    <x v="85"/>
    <n v="19794"/>
    <x v="3"/>
    <n v="258311.70000000007"/>
    <m/>
    <m/>
    <x v="3"/>
    <x v="10"/>
    <x v="0"/>
    <x v="0"/>
    <m/>
  </r>
  <r>
    <x v="0"/>
    <s v="Gujarat"/>
    <x v="3"/>
    <s v="Low"/>
    <x v="100"/>
    <n v="19794"/>
    <x v="3"/>
    <n v="489241.7"/>
    <m/>
    <m/>
    <x v="3"/>
    <x v="7"/>
    <x v="0"/>
    <x v="0"/>
    <m/>
  </r>
  <r>
    <x v="0"/>
    <s v="Madhya Pradesh"/>
    <x v="3"/>
    <s v="Low"/>
    <x v="101"/>
    <n v="19794"/>
    <x v="3"/>
    <n v="474561.15"/>
    <m/>
    <m/>
    <x v="3"/>
    <x v="10"/>
    <x v="0"/>
    <x v="0"/>
    <m/>
  </r>
  <r>
    <x v="3"/>
    <s v="Andhra Pradesh"/>
    <x v="3"/>
    <s v="Low"/>
    <x v="92"/>
    <n v="19794"/>
    <x v="3"/>
    <n v="133444.55000000002"/>
    <m/>
    <m/>
    <x v="3"/>
    <x v="7"/>
    <x v="0"/>
    <x v="0"/>
    <m/>
  </r>
  <r>
    <x v="3"/>
    <s v="Gujarat"/>
    <x v="3"/>
    <s v="Low"/>
    <x v="82"/>
    <n v="19794"/>
    <x v="3"/>
    <n v="353817.75"/>
    <m/>
    <m/>
    <x v="3"/>
    <x v="7"/>
    <x v="0"/>
    <x v="0"/>
    <m/>
  </r>
  <r>
    <x v="2"/>
    <s v="Maharashtra "/>
    <x v="3"/>
    <s v="Low"/>
    <x v="98"/>
    <n v="19794"/>
    <x v="3"/>
    <n v="174022.25"/>
    <m/>
    <m/>
    <x v="3"/>
    <x v="2"/>
    <x v="0"/>
    <x v="0"/>
    <m/>
  </r>
  <r>
    <x v="0"/>
    <s v="Haryana"/>
    <x v="3"/>
    <s v="Low"/>
    <x v="102"/>
    <n v="19794"/>
    <x v="3"/>
    <n v="89732.800000000017"/>
    <m/>
    <m/>
    <x v="3"/>
    <x v="12"/>
    <x v="0"/>
    <x v="0"/>
    <m/>
  </r>
  <r>
    <x v="2"/>
    <s v="Tamil Nadu"/>
    <x v="3"/>
    <s v="Low"/>
    <x v="99"/>
    <n v="19794"/>
    <x v="3"/>
    <n v="178805.80000000002"/>
    <m/>
    <m/>
    <x v="3"/>
    <x v="2"/>
    <x v="0"/>
    <x v="0"/>
    <m/>
  </r>
  <r>
    <x v="3"/>
    <s v="Karnataka"/>
    <x v="4"/>
    <s v="Low"/>
    <x v="91"/>
    <n v="13938"/>
    <x v="4"/>
    <n v="76891.3"/>
    <m/>
    <m/>
    <x v="4"/>
    <x v="1"/>
    <x v="0"/>
    <x v="0"/>
    <m/>
  </r>
  <r>
    <x v="4"/>
    <s v="Kerala"/>
    <x v="4"/>
    <s v="Low"/>
    <x v="81"/>
    <n v="13938"/>
    <x v="4"/>
    <n v="24856.100000000006"/>
    <m/>
    <m/>
    <x v="4"/>
    <x v="7"/>
    <x v="0"/>
    <x v="0"/>
    <m/>
  </r>
  <r>
    <x v="0"/>
    <s v="Karnataka"/>
    <x v="4"/>
    <s v="Low"/>
    <x v="101"/>
    <n v="13938"/>
    <x v="4"/>
    <n v="334163.55000000005"/>
    <m/>
    <m/>
    <x v="4"/>
    <x v="10"/>
    <x v="0"/>
    <x v="0"/>
    <m/>
  </r>
  <r>
    <x v="3"/>
    <s v="Punjab"/>
    <x v="4"/>
    <s v="Low"/>
    <x v="95"/>
    <n v="13938"/>
    <x v="4"/>
    <n v="316973.35000000009"/>
    <m/>
    <m/>
    <x v="4"/>
    <x v="2"/>
    <x v="0"/>
    <x v="0"/>
    <m/>
  </r>
  <r>
    <x v="0"/>
    <s v="Tamil Nadu"/>
    <x v="4"/>
    <s v="Low"/>
    <x v="103"/>
    <n v="13938"/>
    <x v="4"/>
    <n v="30895.9"/>
    <m/>
    <m/>
    <x v="4"/>
    <x v="12"/>
    <x v="0"/>
    <x v="0"/>
    <m/>
  </r>
  <r>
    <x v="0"/>
    <s v="Telangana"/>
    <x v="4"/>
    <s v="Low"/>
    <x v="104"/>
    <n v="13938"/>
    <x v="4"/>
    <n v="225331"/>
    <m/>
    <m/>
    <x v="4"/>
    <x v="12"/>
    <x v="0"/>
    <x v="0"/>
    <m/>
  </r>
  <r>
    <x v="4"/>
    <s v="Uttar Pradesh"/>
    <x v="5"/>
    <s v="Low"/>
    <x v="105"/>
    <n v="11999.4"/>
    <x v="2"/>
    <n v="25898.705000000002"/>
    <m/>
    <m/>
    <x v="2"/>
    <x v="3"/>
    <x v="0"/>
    <x v="0"/>
    <m/>
  </r>
  <r>
    <x v="4"/>
    <s v="West Bengal"/>
    <x v="5"/>
    <s v="Low"/>
    <x v="106"/>
    <n v="11999.4"/>
    <x v="2"/>
    <n v="110094.49500000002"/>
    <m/>
    <m/>
    <x v="2"/>
    <x v="3"/>
    <x v="0"/>
    <x v="0"/>
    <m/>
  </r>
  <r>
    <x v="3"/>
    <s v="Maharashtra "/>
    <x v="5"/>
    <s v="Low"/>
    <x v="107"/>
    <n v="11999.4"/>
    <x v="2"/>
    <n v="227588.62000000002"/>
    <m/>
    <m/>
    <x v="2"/>
    <x v="14"/>
    <x v="0"/>
    <x v="0"/>
    <m/>
  </r>
  <r>
    <x v="0"/>
    <s v="Rajasthan"/>
    <x v="5"/>
    <s v="Low"/>
    <x v="100"/>
    <n v="11999.4"/>
    <x v="2"/>
    <n v="296585.17000000004"/>
    <m/>
    <m/>
    <x v="2"/>
    <x v="7"/>
    <x v="0"/>
    <x v="0"/>
    <m/>
  </r>
  <r>
    <x v="0"/>
    <s v="Uttar Pradesh"/>
    <x v="5"/>
    <s v="Low"/>
    <x v="108"/>
    <n v="11999.4"/>
    <x v="2"/>
    <n v="123593.82000000002"/>
    <m/>
    <m/>
    <x v="2"/>
    <x v="15"/>
    <x v="0"/>
    <x v="0"/>
    <m/>
  </r>
  <r>
    <x v="0"/>
    <s v="Gujarat"/>
    <x v="5"/>
    <s v="Low"/>
    <x v="109"/>
    <n v="11999.4"/>
    <x v="2"/>
    <n v="94095.295000000013"/>
    <m/>
    <m/>
    <x v="2"/>
    <x v="15"/>
    <x v="0"/>
    <x v="0"/>
    <m/>
  </r>
  <r>
    <x v="4"/>
    <s v="Madhya Pradesh"/>
    <x v="5"/>
    <s v="Low"/>
    <x v="94"/>
    <n v="11999.4"/>
    <x v="2"/>
    <n v="191590.42000000004"/>
    <m/>
    <m/>
    <x v="2"/>
    <x v="2"/>
    <x v="0"/>
    <x v="0"/>
    <m/>
  </r>
  <r>
    <x v="3"/>
    <s v="Andhra Pradesh"/>
    <x v="0"/>
    <s v="Low"/>
    <x v="110"/>
    <n v="5579.4"/>
    <x v="0"/>
    <n v="197301.53250000003"/>
    <m/>
    <m/>
    <x v="0"/>
    <x v="13"/>
    <x v="0"/>
    <x v="0"/>
    <m/>
  </r>
  <r>
    <x v="0"/>
    <s v="Gujarat"/>
    <x v="0"/>
    <s v="Low"/>
    <x v="111"/>
    <n v="5579.4"/>
    <x v="0"/>
    <n v="119957.1"/>
    <m/>
    <m/>
    <x v="0"/>
    <x v="13"/>
    <x v="0"/>
    <x v="0"/>
    <m/>
  </r>
  <r>
    <x v="4"/>
    <s v="Maharashtra "/>
    <x v="0"/>
    <s v="Low"/>
    <x v="112"/>
    <n v="5579.4"/>
    <x v="0"/>
    <n v="32035.055000000008"/>
    <m/>
    <m/>
    <x v="0"/>
    <x v="1"/>
    <x v="0"/>
    <x v="0"/>
    <m/>
  </r>
  <r>
    <x v="2"/>
    <s v="Haryana"/>
    <x v="0"/>
    <s v="Low"/>
    <x v="113"/>
    <n v="5579.4"/>
    <x v="0"/>
    <n v="90525.765000000014"/>
    <m/>
    <m/>
    <x v="0"/>
    <x v="6"/>
    <x v="0"/>
    <x v="0"/>
    <m/>
  </r>
  <r>
    <x v="2"/>
    <s v="Tamil Nadu"/>
    <x v="0"/>
    <s v="Low"/>
    <x v="114"/>
    <n v="5579.4"/>
    <x v="0"/>
    <n v="42217.460000000006"/>
    <m/>
    <m/>
    <x v="0"/>
    <x v="12"/>
    <x v="0"/>
    <x v="0"/>
    <m/>
  </r>
  <r>
    <x v="0"/>
    <s v="Karnataka"/>
    <x v="1"/>
    <s v="Low"/>
    <x v="115"/>
    <n v="8999.4"/>
    <x v="1"/>
    <n v="146840.21000000002"/>
    <m/>
    <m/>
    <x v="1"/>
    <x v="8"/>
    <x v="0"/>
    <x v="0"/>
    <m/>
  </r>
  <r>
    <x v="2"/>
    <s v="Kerala"/>
    <x v="1"/>
    <s v="Low"/>
    <x v="116"/>
    <n v="8999.4"/>
    <x v="1"/>
    <n v="142565.49500000002"/>
    <m/>
    <m/>
    <x v="1"/>
    <x v="1"/>
    <x v="0"/>
    <x v="0"/>
    <m/>
  </r>
  <r>
    <x v="0"/>
    <s v="Karnataka"/>
    <x v="1"/>
    <s v="Low"/>
    <x v="102"/>
    <n v="8999.4"/>
    <x v="1"/>
    <n v="40797.280000000006"/>
    <m/>
    <m/>
    <x v="1"/>
    <x v="6"/>
    <x v="0"/>
    <x v="0"/>
    <m/>
  </r>
  <r>
    <x v="0"/>
    <s v="Punjab"/>
    <x v="1"/>
    <s v="Low"/>
    <x v="117"/>
    <n v="8999.4"/>
    <x v="1"/>
    <n v="134766.01500000001"/>
    <m/>
    <m/>
    <x v="1"/>
    <x v="9"/>
    <x v="0"/>
    <x v="0"/>
    <m/>
  </r>
  <r>
    <x v="3"/>
    <s v="Tamil Nadu"/>
    <x v="1"/>
    <s v="Low"/>
    <x v="118"/>
    <n v="8999.4"/>
    <x v="1"/>
    <n v="96518.565000000017"/>
    <m/>
    <m/>
    <x v="1"/>
    <x v="2"/>
    <x v="0"/>
    <x v="0"/>
    <m/>
  </r>
  <r>
    <x v="3"/>
    <s v="Telangana"/>
    <x v="1"/>
    <s v="Low"/>
    <x v="119"/>
    <n v="8999.4"/>
    <x v="1"/>
    <n v="127941.47000000003"/>
    <m/>
    <m/>
    <x v="1"/>
    <x v="2"/>
    <x v="0"/>
    <x v="0"/>
    <m/>
  </r>
  <r>
    <x v="4"/>
    <s v="Uttar Pradesh"/>
    <x v="2"/>
    <s v="Low"/>
    <x v="120"/>
    <n v="11999.4"/>
    <x v="2"/>
    <n v="243437.82750000004"/>
    <m/>
    <m/>
    <x v="2"/>
    <x v="0"/>
    <x v="0"/>
    <x v="0"/>
    <m/>
  </r>
  <r>
    <x v="3"/>
    <s v="West Bengal"/>
    <x v="2"/>
    <s v="Low"/>
    <x v="121"/>
    <n v="11999.4"/>
    <x v="2"/>
    <n v="177391.13"/>
    <m/>
    <m/>
    <x v="2"/>
    <x v="3"/>
    <x v="0"/>
    <x v="0"/>
    <m/>
  </r>
  <r>
    <x v="2"/>
    <s v="Maharashtra "/>
    <x v="2"/>
    <s v="Low"/>
    <x v="116"/>
    <n v="11999.4"/>
    <x v="2"/>
    <n v="190090.49500000002"/>
    <m/>
    <m/>
    <x v="2"/>
    <x v="1"/>
    <x v="0"/>
    <x v="0"/>
    <m/>
  </r>
  <r>
    <x v="4"/>
    <s v="Rajasthan"/>
    <x v="2"/>
    <s v="Low"/>
    <x v="112"/>
    <n v="11999.4"/>
    <x v="2"/>
    <n v="68896.555000000008"/>
    <m/>
    <m/>
    <x v="2"/>
    <x v="1"/>
    <x v="0"/>
    <x v="0"/>
    <m/>
  </r>
  <r>
    <x v="3"/>
    <s v="Uttar Pradesh"/>
    <x v="2"/>
    <s v="Low"/>
    <x v="122"/>
    <n v="11999.4"/>
    <x v="2"/>
    <n v="156992.15"/>
    <m/>
    <m/>
    <x v="2"/>
    <x v="1"/>
    <x v="0"/>
    <x v="0"/>
    <m/>
  </r>
  <r>
    <x v="2"/>
    <s v="Gujarat"/>
    <x v="2"/>
    <s v="Low"/>
    <x v="123"/>
    <n v="11999.4"/>
    <x v="2"/>
    <n v="136943.15250000003"/>
    <m/>
    <m/>
    <x v="2"/>
    <x v="4"/>
    <x v="0"/>
    <x v="0"/>
    <m/>
  </r>
  <r>
    <x v="3"/>
    <s v="Madhya Pradesh"/>
    <x v="2"/>
    <s v="Low"/>
    <x v="124"/>
    <n v="11999.4"/>
    <x v="2"/>
    <n v="200889.95500000002"/>
    <m/>
    <m/>
    <x v="2"/>
    <x v="10"/>
    <x v="0"/>
    <x v="0"/>
    <m/>
  </r>
  <r>
    <x v="1"/>
    <s v="Andhra Pradesh"/>
    <x v="2"/>
    <s v="Low"/>
    <x v="125"/>
    <n v="11999.4"/>
    <x v="2"/>
    <n v="194490.27500000002"/>
    <m/>
    <m/>
    <x v="2"/>
    <x v="7"/>
    <x v="0"/>
    <x v="0"/>
    <m/>
  </r>
  <r>
    <x v="3"/>
    <s v="Gujarat"/>
    <x v="2"/>
    <s v="Low"/>
    <x v="118"/>
    <n v="11999.4"/>
    <x v="2"/>
    <n v="128693.56500000002"/>
    <m/>
    <m/>
    <x v="2"/>
    <x v="2"/>
    <x v="0"/>
    <x v="0"/>
    <m/>
  </r>
  <r>
    <x v="3"/>
    <s v="Maharashtra "/>
    <x v="2"/>
    <s v="Low"/>
    <x v="119"/>
    <n v="11999.4"/>
    <x v="2"/>
    <n v="170591.47000000003"/>
    <m/>
    <m/>
    <x v="2"/>
    <x v="2"/>
    <x v="0"/>
    <x v="0"/>
    <m/>
  </r>
  <r>
    <x v="3"/>
    <s v="Haryana"/>
    <x v="3"/>
    <s v="Low"/>
    <x v="124"/>
    <n v="19794"/>
    <x v="3"/>
    <n v="331384.55000000005"/>
    <m/>
    <m/>
    <x v="3"/>
    <x v="10"/>
    <x v="0"/>
    <x v="0"/>
    <m/>
  </r>
  <r>
    <x v="4"/>
    <s v="Tamil Nadu"/>
    <x v="4"/>
    <s v="Low"/>
    <x v="126"/>
    <n v="13938"/>
    <x v="4"/>
    <n v="330330.60000000009"/>
    <m/>
    <m/>
    <x v="4"/>
    <x v="8"/>
    <x v="0"/>
    <x v="0"/>
    <m/>
  </r>
  <r>
    <x v="2"/>
    <s v="Karnataka"/>
    <x v="4"/>
    <s v="Low"/>
    <x v="94"/>
    <n v="13938"/>
    <x v="4"/>
    <n v="222543.40000000005"/>
    <m/>
    <m/>
    <x v="4"/>
    <x v="13"/>
    <x v="0"/>
    <x v="0"/>
    <m/>
  </r>
  <r>
    <x v="3"/>
    <s v="Kerala"/>
    <x v="4"/>
    <s v="Low"/>
    <x v="122"/>
    <n v="13938"/>
    <x v="4"/>
    <n v="182355.5"/>
    <m/>
    <m/>
    <x v="4"/>
    <x v="1"/>
    <x v="0"/>
    <x v="0"/>
    <m/>
  </r>
  <r>
    <x v="4"/>
    <s v="Karnataka"/>
    <x v="4"/>
    <s v="Low"/>
    <x v="127"/>
    <n v="13938"/>
    <x v="4"/>
    <n v="217665.1"/>
    <m/>
    <m/>
    <x v="4"/>
    <x v="5"/>
    <x v="0"/>
    <x v="0"/>
    <m/>
  </r>
  <r>
    <x v="0"/>
    <s v="Punjab"/>
    <x v="4"/>
    <s v="Low"/>
    <x v="128"/>
    <n v="13938"/>
    <x v="4"/>
    <n v="190718.30000000005"/>
    <m/>
    <m/>
    <x v="4"/>
    <x v="5"/>
    <x v="0"/>
    <x v="0"/>
    <m/>
  </r>
  <r>
    <x v="1"/>
    <s v="Tamil Nadu"/>
    <x v="4"/>
    <s v="Low"/>
    <x v="125"/>
    <n v="13938"/>
    <x v="4"/>
    <n v="225911.75"/>
    <m/>
    <m/>
    <x v="4"/>
    <x v="7"/>
    <x v="0"/>
    <x v="0"/>
    <m/>
  </r>
  <r>
    <x v="0"/>
    <s v="Telangana"/>
    <x v="0"/>
    <s v="Low"/>
    <x v="129"/>
    <n v="5579.4"/>
    <x v="0"/>
    <n v="38637.345000000001"/>
    <m/>
    <m/>
    <x v="0"/>
    <x v="14"/>
    <x v="0"/>
    <x v="0"/>
    <m/>
  </r>
  <r>
    <x v="0"/>
    <s v="Uttar Pradesh"/>
    <x v="2"/>
    <s v="Low"/>
    <x v="130"/>
    <n v="11999.4"/>
    <x v="2"/>
    <n v="175991.2"/>
    <m/>
    <m/>
    <x v="2"/>
    <x v="9"/>
    <x v="0"/>
    <x v="0"/>
    <m/>
  </r>
  <r>
    <x v="0"/>
    <s v="West Bengal"/>
    <x v="3"/>
    <s v="Low"/>
    <x v="131"/>
    <n v="19794"/>
    <x v="3"/>
    <n v="635139.97500000009"/>
    <m/>
    <m/>
    <x v="3"/>
    <x v="13"/>
    <x v="0"/>
    <x v="0"/>
    <m/>
  </r>
  <r>
    <x v="2"/>
    <s v="Maharashtra "/>
    <x v="4"/>
    <s v="Low"/>
    <x v="132"/>
    <n v="13938"/>
    <x v="4"/>
    <n v="287935.85000000003"/>
    <m/>
    <m/>
    <x v="4"/>
    <x v="0"/>
    <x v="0"/>
    <x v="0"/>
    <m/>
  </r>
  <r>
    <x v="1"/>
    <s v="Rajasthan"/>
    <x v="1"/>
    <s v="Low"/>
    <x v="133"/>
    <n v="8999.4"/>
    <x v="1"/>
    <n v="152314.84500000003"/>
    <m/>
    <m/>
    <x v="1"/>
    <x v="10"/>
    <x v="0"/>
    <x v="0"/>
    <m/>
  </r>
  <r>
    <x v="1"/>
    <s v="Uttar Pradesh"/>
    <x v="2"/>
    <s v="Low"/>
    <x v="133"/>
    <n v="11999.4"/>
    <x v="2"/>
    <n v="203089.84500000003"/>
    <m/>
    <m/>
    <x v="2"/>
    <x v="10"/>
    <x v="0"/>
    <x v="0"/>
    <m/>
  </r>
  <r>
    <x v="1"/>
    <s v="Gujarat"/>
    <x v="2"/>
    <s v="Low"/>
    <x v="134"/>
    <n v="11999.4"/>
    <x v="2"/>
    <n v="226088.69500000004"/>
    <m/>
    <m/>
    <x v="2"/>
    <x v="12"/>
    <x v="0"/>
    <x v="0"/>
    <m/>
  </r>
  <r>
    <x v="0"/>
    <s v="Madhya Pradesh"/>
    <x v="3"/>
    <s v="Low"/>
    <x v="135"/>
    <n v="19794"/>
    <x v="3"/>
    <n v="121403.20000000003"/>
    <m/>
    <m/>
    <x v="3"/>
    <x v="9"/>
    <x v="0"/>
    <x v="0"/>
    <m/>
  </r>
  <r>
    <x v="0"/>
    <s v="Andhra Pradesh"/>
    <x v="0"/>
    <s v="Low"/>
    <x v="136"/>
    <n v="5579.4"/>
    <x v="0"/>
    <n v="132557.24500000002"/>
    <m/>
    <m/>
    <x v="0"/>
    <x v="7"/>
    <x v="0"/>
    <x v="0"/>
    <m/>
  </r>
  <r>
    <x v="4"/>
    <s v="Gujarat"/>
    <x v="0"/>
    <s v="Low"/>
    <x v="137"/>
    <n v="5579.4"/>
    <x v="0"/>
    <n v="93966.395000000019"/>
    <m/>
    <m/>
    <x v="0"/>
    <x v="10"/>
    <x v="0"/>
    <x v="0"/>
    <m/>
  </r>
  <r>
    <x v="0"/>
    <s v="Maharashtra "/>
    <x v="0"/>
    <s v="Low"/>
    <x v="138"/>
    <n v="5579.4"/>
    <x v="0"/>
    <n v="12739.630000000001"/>
    <m/>
    <m/>
    <x v="0"/>
    <x v="2"/>
    <x v="0"/>
    <x v="0"/>
    <m/>
  </r>
  <r>
    <x v="1"/>
    <s v="Haryana"/>
    <x v="1"/>
    <s v="Low"/>
    <x v="139"/>
    <n v="8999.4"/>
    <x v="1"/>
    <n v="147515.16500000001"/>
    <m/>
    <m/>
    <x v="1"/>
    <x v="3"/>
    <x v="0"/>
    <x v="0"/>
    <m/>
  </r>
  <r>
    <x v="4"/>
    <s v="Tamil Nadu"/>
    <x v="1"/>
    <s v="Low"/>
    <x v="140"/>
    <n v="8999.4"/>
    <x v="1"/>
    <n v="139415.70500000002"/>
    <m/>
    <m/>
    <x v="1"/>
    <x v="5"/>
    <x v="0"/>
    <x v="0"/>
    <m/>
  </r>
  <r>
    <x v="0"/>
    <s v="Karnataka"/>
    <x v="1"/>
    <s v="Low"/>
    <x v="136"/>
    <n v="8999.4"/>
    <x v="1"/>
    <n v="213810.74500000002"/>
    <m/>
    <m/>
    <x v="1"/>
    <x v="7"/>
    <x v="0"/>
    <x v="0"/>
    <m/>
  </r>
  <r>
    <x v="4"/>
    <s v="Kerala"/>
    <x v="1"/>
    <s v="Low"/>
    <x v="137"/>
    <n v="8999.4"/>
    <x v="1"/>
    <n v="151564.89500000002"/>
    <m/>
    <m/>
    <x v="1"/>
    <x v="10"/>
    <x v="0"/>
    <x v="0"/>
    <m/>
  </r>
  <r>
    <x v="3"/>
    <s v="Karnataka"/>
    <x v="1"/>
    <s v="Low"/>
    <x v="141"/>
    <n v="8999.4"/>
    <x v="1"/>
    <n v="85344.310000000012"/>
    <m/>
    <m/>
    <x v="1"/>
    <x v="2"/>
    <x v="0"/>
    <x v="0"/>
    <m/>
  </r>
  <r>
    <x v="0"/>
    <s v="Punjab"/>
    <x v="2"/>
    <s v="Low"/>
    <x v="142"/>
    <n v="11999.4"/>
    <x v="2"/>
    <n v="425078.74500000005"/>
    <m/>
    <m/>
    <x v="2"/>
    <x v="0"/>
    <x v="0"/>
    <x v="0"/>
    <m/>
  </r>
  <r>
    <x v="3"/>
    <s v="Tamil Nadu"/>
    <x v="2"/>
    <s v="Low"/>
    <x v="143"/>
    <n v="11999.4"/>
    <x v="2"/>
    <n v="79496.025000000009"/>
    <m/>
    <m/>
    <x v="2"/>
    <x v="3"/>
    <x v="0"/>
    <x v="0"/>
    <m/>
  </r>
  <r>
    <x v="4"/>
    <s v="Telangana"/>
    <x v="2"/>
    <s v="Low"/>
    <x v="144"/>
    <n v="11999.4"/>
    <x v="2"/>
    <n v="141442.92750000002"/>
    <m/>
    <m/>
    <x v="2"/>
    <x v="13"/>
    <x v="0"/>
    <x v="0"/>
    <m/>
  </r>
  <r>
    <x v="4"/>
    <s v="Uttar Pradesh"/>
    <x v="2"/>
    <s v="Low"/>
    <x v="145"/>
    <n v="11999.4"/>
    <x v="2"/>
    <n v="291785.41000000003"/>
    <m/>
    <m/>
    <x v="2"/>
    <x v="14"/>
    <x v="0"/>
    <x v="0"/>
    <m/>
  </r>
  <r>
    <x v="0"/>
    <s v="West Bengal"/>
    <x v="2"/>
    <s v="Low"/>
    <x v="146"/>
    <n v="11999.4"/>
    <x v="2"/>
    <n v="344982.75"/>
    <m/>
    <m/>
    <x v="2"/>
    <x v="4"/>
    <x v="0"/>
    <x v="0"/>
    <m/>
  </r>
  <r>
    <x v="3"/>
    <s v="Maharashtra "/>
    <x v="2"/>
    <s v="Low"/>
    <x v="147"/>
    <n v="11999.4"/>
    <x v="2"/>
    <n v="298785.06"/>
    <m/>
    <m/>
    <x v="2"/>
    <x v="4"/>
    <x v="0"/>
    <x v="0"/>
    <m/>
  </r>
  <r>
    <x v="1"/>
    <s v="Rajasthan"/>
    <x v="2"/>
    <s v="Low"/>
    <x v="148"/>
    <n v="11999.4"/>
    <x v="2"/>
    <n v="21798.910000000003"/>
    <m/>
    <m/>
    <x v="2"/>
    <x v="6"/>
    <x v="0"/>
    <x v="0"/>
    <m/>
  </r>
  <r>
    <x v="0"/>
    <s v="Uttar Pradesh"/>
    <x v="2"/>
    <s v="Low"/>
    <x v="149"/>
    <n v="11999.4"/>
    <x v="2"/>
    <n v="207389.63"/>
    <m/>
    <m/>
    <x v="2"/>
    <x v="6"/>
    <x v="0"/>
    <x v="0"/>
    <m/>
  </r>
  <r>
    <x v="0"/>
    <s v="Gujarat"/>
    <x v="2"/>
    <s v="Low"/>
    <x v="150"/>
    <n v="11999.4"/>
    <x v="2"/>
    <n v="105594.72000000003"/>
    <m/>
    <m/>
    <x v="2"/>
    <x v="6"/>
    <x v="0"/>
    <x v="0"/>
    <m/>
  </r>
  <r>
    <x v="1"/>
    <s v="Madhya Pradesh"/>
    <x v="2"/>
    <s v="Low"/>
    <x v="151"/>
    <n v="11999.4"/>
    <x v="2"/>
    <n v="67096.645000000004"/>
    <m/>
    <m/>
    <x v="2"/>
    <x v="7"/>
    <x v="0"/>
    <x v="0"/>
    <m/>
  </r>
  <r>
    <x v="1"/>
    <s v="Andhra Pradesh"/>
    <x v="2"/>
    <s v="Low"/>
    <x v="62"/>
    <n v="11999.4"/>
    <x v="2"/>
    <n v="151392.43000000002"/>
    <m/>
    <m/>
    <x v="2"/>
    <x v="7"/>
    <x v="0"/>
    <x v="0"/>
    <m/>
  </r>
  <r>
    <x v="0"/>
    <s v="Gujarat"/>
    <x v="2"/>
    <s v="Low"/>
    <x v="138"/>
    <n v="11999.4"/>
    <x v="2"/>
    <n v="27398.630000000005"/>
    <m/>
    <m/>
    <x v="2"/>
    <x v="2"/>
    <x v="0"/>
    <x v="0"/>
    <m/>
  </r>
  <r>
    <x v="3"/>
    <s v="Maharashtra "/>
    <x v="2"/>
    <s v="Low"/>
    <x v="141"/>
    <n v="11999.4"/>
    <x v="2"/>
    <n v="113794.31000000001"/>
    <m/>
    <m/>
    <x v="2"/>
    <x v="2"/>
    <x v="0"/>
    <x v="0"/>
    <m/>
  </r>
  <r>
    <x v="2"/>
    <s v="Haryana"/>
    <x v="3"/>
    <s v="Low"/>
    <x v="152"/>
    <n v="19794"/>
    <x v="3"/>
    <n v="241651.75"/>
    <m/>
    <m/>
    <x v="3"/>
    <x v="3"/>
    <x v="0"/>
    <x v="0"/>
    <m/>
  </r>
  <r>
    <x v="0"/>
    <s v="Tamil Nadu"/>
    <x v="3"/>
    <s v="Low"/>
    <x v="153"/>
    <n v="19794"/>
    <x v="3"/>
    <n v="436457.7"/>
    <m/>
    <m/>
    <x v="3"/>
    <x v="9"/>
    <x v="0"/>
    <x v="0"/>
    <m/>
  </r>
  <r>
    <x v="0"/>
    <s v="Karnataka"/>
    <x v="3"/>
    <s v="Low"/>
    <x v="154"/>
    <n v="19794"/>
    <x v="3"/>
    <n v="359096.15000000008"/>
    <m/>
    <m/>
    <x v="3"/>
    <x v="10"/>
    <x v="0"/>
    <x v="0"/>
    <m/>
  </r>
  <r>
    <x v="2"/>
    <s v="Kerala"/>
    <x v="4"/>
    <s v="Low"/>
    <x v="155"/>
    <n v="13938"/>
    <x v="4"/>
    <n v="100585.90000000002"/>
    <m/>
    <m/>
    <x v="4"/>
    <x v="14"/>
    <x v="0"/>
    <x v="0"/>
    <m/>
  </r>
  <r>
    <x v="0"/>
    <s v="Karnataka"/>
    <x v="4"/>
    <s v="Low"/>
    <x v="156"/>
    <n v="13938"/>
    <x v="4"/>
    <n v="40536.350000000006"/>
    <m/>
    <m/>
    <x v="4"/>
    <x v="9"/>
    <x v="0"/>
    <x v="0"/>
    <m/>
  </r>
  <r>
    <x v="0"/>
    <s v="Punjab"/>
    <x v="4"/>
    <s v="Low"/>
    <x v="154"/>
    <n v="13938"/>
    <x v="4"/>
    <n v="252858.55000000002"/>
    <m/>
    <m/>
    <x v="4"/>
    <x v="10"/>
    <x v="0"/>
    <x v="0"/>
    <m/>
  </r>
  <r>
    <x v="1"/>
    <s v="Tamil Nadu"/>
    <x v="4"/>
    <s v="Low"/>
    <x v="62"/>
    <n v="13938"/>
    <x v="4"/>
    <n v="175851.1"/>
    <m/>
    <m/>
    <x v="4"/>
    <x v="7"/>
    <x v="0"/>
    <x v="0"/>
    <m/>
  </r>
  <r>
    <x v="0"/>
    <s v="Telangana"/>
    <x v="5"/>
    <s v="Low"/>
    <x v="157"/>
    <n v="11999.4"/>
    <x v="2"/>
    <n v="186490.67500000002"/>
    <m/>
    <m/>
    <x v="2"/>
    <x v="8"/>
    <x v="0"/>
    <x v="0"/>
    <m/>
  </r>
  <r>
    <x v="3"/>
    <s v="Uttar Pradesh"/>
    <x v="5"/>
    <s v="Low"/>
    <x v="158"/>
    <n v="11999.4"/>
    <x v="2"/>
    <n v="107394.63"/>
    <m/>
    <m/>
    <x v="2"/>
    <x v="13"/>
    <x v="0"/>
    <x v="0"/>
    <m/>
  </r>
  <r>
    <x v="0"/>
    <s v="West Bengal"/>
    <x v="5"/>
    <s v="Low"/>
    <x v="159"/>
    <n v="11999.4"/>
    <x v="2"/>
    <n v="190690.46500000003"/>
    <m/>
    <m/>
    <x v="2"/>
    <x v="6"/>
    <x v="0"/>
    <x v="0"/>
    <m/>
  </r>
  <r>
    <x v="1"/>
    <s v="Maharashtra "/>
    <x v="5"/>
    <s v="Low"/>
    <x v="151"/>
    <n v="11999.4"/>
    <x v="2"/>
    <n v="67096.645000000004"/>
    <m/>
    <m/>
    <x v="2"/>
    <x v="7"/>
    <x v="0"/>
    <x v="0"/>
    <m/>
  </r>
  <r>
    <x v="0"/>
    <s v="Rajasthan"/>
    <x v="5"/>
    <s v="Low"/>
    <x v="160"/>
    <n v="11999.4"/>
    <x v="2"/>
    <n v="177791.11000000002"/>
    <m/>
    <m/>
    <x v="2"/>
    <x v="12"/>
    <x v="0"/>
    <x v="0"/>
    <m/>
  </r>
  <r>
    <x v="0"/>
    <s v="Uttar Pradesh"/>
    <x v="1"/>
    <s v="Medium"/>
    <x v="161"/>
    <n v="8999.4"/>
    <x v="1"/>
    <n v="173838.41000000003"/>
    <m/>
    <m/>
    <x v="1"/>
    <x v="7"/>
    <x v="0"/>
    <x v="0"/>
    <m/>
  </r>
  <r>
    <x v="0"/>
    <s v="Gujarat"/>
    <x v="2"/>
    <s v="Medium"/>
    <x v="162"/>
    <n v="11999.4"/>
    <x v="2"/>
    <n v="274386.28000000003"/>
    <m/>
    <m/>
    <x v="2"/>
    <x v="0"/>
    <x v="0"/>
    <x v="0"/>
    <m/>
  </r>
  <r>
    <x v="0"/>
    <s v="Madhya Pradesh"/>
    <x v="2"/>
    <s v="Medium"/>
    <x v="163"/>
    <n v="11999.4"/>
    <x v="2"/>
    <n v="469776.51000000007"/>
    <m/>
    <m/>
    <x v="2"/>
    <x v="9"/>
    <x v="0"/>
    <x v="0"/>
    <m/>
  </r>
  <r>
    <x v="0"/>
    <s v="Andhra Pradesh"/>
    <x v="2"/>
    <s v="Medium"/>
    <x v="164"/>
    <n v="11999.4"/>
    <x v="2"/>
    <n v="537773.1100000001"/>
    <m/>
    <m/>
    <x v="2"/>
    <x v="10"/>
    <x v="0"/>
    <x v="0"/>
    <m/>
  </r>
  <r>
    <x v="2"/>
    <s v="Gujarat"/>
    <x v="2"/>
    <s v="Medium"/>
    <x v="165"/>
    <n v="11999.4"/>
    <x v="2"/>
    <n v="486175.69000000006"/>
    <m/>
    <m/>
    <x v="2"/>
    <x v="2"/>
    <x v="0"/>
    <x v="0"/>
    <m/>
  </r>
  <r>
    <x v="2"/>
    <s v="Maharashtra "/>
    <x v="3"/>
    <s v="Medium"/>
    <x v="165"/>
    <n v="19794"/>
    <x v="3"/>
    <n v="801986.90000000014"/>
    <m/>
    <m/>
    <x v="3"/>
    <x v="2"/>
    <x v="0"/>
    <x v="0"/>
    <m/>
  </r>
  <r>
    <x v="0"/>
    <s v="Haryana"/>
    <x v="4"/>
    <s v="Medium"/>
    <x v="164"/>
    <n v="13938"/>
    <x v="4"/>
    <n v="624654.70000000007"/>
    <m/>
    <m/>
    <x v="4"/>
    <x v="10"/>
    <x v="0"/>
    <x v="0"/>
    <m/>
  </r>
  <r>
    <x v="0"/>
    <s v="Tamil Nadu"/>
    <x v="5"/>
    <s v="Medium"/>
    <x v="166"/>
    <n v="11999.4"/>
    <x v="2"/>
    <n v="336583.17000000004"/>
    <m/>
    <m/>
    <x v="2"/>
    <x v="4"/>
    <x v="0"/>
    <x v="0"/>
    <m/>
  </r>
  <r>
    <x v="2"/>
    <s v="Karnataka"/>
    <x v="5"/>
    <s v="Medium"/>
    <x v="167"/>
    <n v="11999.4"/>
    <x v="2"/>
    <n v="224588.77000000002"/>
    <m/>
    <m/>
    <x v="2"/>
    <x v="5"/>
    <x v="0"/>
    <x v="0"/>
    <m/>
  </r>
  <r>
    <x v="0"/>
    <s v="Kerala"/>
    <x v="5"/>
    <s v="Medium"/>
    <x v="161"/>
    <n v="11999.4"/>
    <x v="2"/>
    <n v="231788.41000000003"/>
    <m/>
    <m/>
    <x v="2"/>
    <x v="7"/>
    <x v="0"/>
    <x v="0"/>
    <m/>
  </r>
  <r>
    <x v="2"/>
    <s v="Karnataka"/>
    <x v="0"/>
    <s v="Medium"/>
    <x v="157"/>
    <n v="5579.4"/>
    <x v="0"/>
    <n v="173426.35"/>
    <m/>
    <m/>
    <x v="0"/>
    <x v="8"/>
    <x v="0"/>
    <x v="0"/>
    <m/>
  </r>
  <r>
    <x v="2"/>
    <s v="Punjab"/>
    <x v="0"/>
    <s v="Medium"/>
    <x v="168"/>
    <n v="5579.4"/>
    <x v="0"/>
    <n v="103776.84000000001"/>
    <m/>
    <m/>
    <x v="0"/>
    <x v="8"/>
    <x v="0"/>
    <x v="0"/>
    <m/>
  </r>
  <r>
    <x v="0"/>
    <s v="Tamil Nadu"/>
    <x v="0"/>
    <s v="Medium"/>
    <x v="169"/>
    <n v="5579.4"/>
    <x v="0"/>
    <n v="145343.37000000002"/>
    <m/>
    <m/>
    <x v="0"/>
    <x v="14"/>
    <x v="0"/>
    <x v="0"/>
    <m/>
  </r>
  <r>
    <x v="4"/>
    <s v="Telangana"/>
    <x v="0"/>
    <s v="Medium"/>
    <x v="170"/>
    <n v="5579.4"/>
    <x v="0"/>
    <n v="92153.090000000011"/>
    <m/>
    <m/>
    <x v="0"/>
    <x v="1"/>
    <x v="0"/>
    <x v="0"/>
    <m/>
  </r>
  <r>
    <x v="0"/>
    <s v="Uttar Pradesh"/>
    <x v="0"/>
    <s v="Medium"/>
    <x v="171"/>
    <n v="5579.4"/>
    <x v="0"/>
    <n v="94477.840000000011"/>
    <m/>
    <m/>
    <x v="0"/>
    <x v="11"/>
    <x v="0"/>
    <x v="0"/>
    <m/>
  </r>
  <r>
    <x v="1"/>
    <s v="West Bengal"/>
    <x v="0"/>
    <s v="Medium"/>
    <x v="172"/>
    <n v="5579.4"/>
    <x v="0"/>
    <n v="259535.09000000005"/>
    <m/>
    <m/>
    <x v="0"/>
    <x v="15"/>
    <x v="0"/>
    <x v="0"/>
    <m/>
  </r>
  <r>
    <x v="0"/>
    <s v="Maharashtra "/>
    <x v="0"/>
    <s v="Medium"/>
    <x v="173"/>
    <n v="5579.4"/>
    <x v="0"/>
    <n v="53004.3"/>
    <m/>
    <m/>
    <x v="0"/>
    <x v="2"/>
    <x v="0"/>
    <x v="0"/>
    <m/>
  </r>
  <r>
    <x v="0"/>
    <s v="Rajasthan"/>
    <x v="0"/>
    <s v="Medium"/>
    <x v="174"/>
    <n v="5579.4"/>
    <x v="0"/>
    <n v="231266.13000000003"/>
    <m/>
    <m/>
    <x v="0"/>
    <x v="2"/>
    <x v="0"/>
    <x v="0"/>
    <m/>
  </r>
  <r>
    <x v="0"/>
    <s v="Uttar Pradesh"/>
    <x v="1"/>
    <s v="Medium"/>
    <x v="175"/>
    <n v="8999.4"/>
    <x v="1"/>
    <n v="207661.15500000003"/>
    <m/>
    <m/>
    <x v="1"/>
    <x v="0"/>
    <x v="0"/>
    <x v="0"/>
    <m/>
  </r>
  <r>
    <x v="3"/>
    <s v="Gujarat"/>
    <x v="1"/>
    <s v="Medium"/>
    <x v="176"/>
    <n v="8999.4"/>
    <x v="1"/>
    <n v="544013.7300000001"/>
    <m/>
    <m/>
    <x v="1"/>
    <x v="4"/>
    <x v="0"/>
    <x v="0"/>
    <m/>
  </r>
  <r>
    <x v="0"/>
    <s v="Madhya Pradesh"/>
    <x v="1"/>
    <s v="Medium"/>
    <x v="177"/>
    <n v="8999.4"/>
    <x v="1"/>
    <n v="107992.8"/>
    <m/>
    <m/>
    <x v="1"/>
    <x v="9"/>
    <x v="0"/>
    <x v="0"/>
    <m/>
  </r>
  <r>
    <x v="2"/>
    <s v="Andhra Pradesh"/>
    <x v="1"/>
    <s v="Medium"/>
    <x v="178"/>
    <n v="8999.4"/>
    <x v="1"/>
    <n v="351276.58000000007"/>
    <m/>
    <m/>
    <x v="1"/>
    <x v="15"/>
    <x v="0"/>
    <x v="0"/>
    <m/>
  </r>
  <r>
    <x v="4"/>
    <s v="Gujarat"/>
    <x v="1"/>
    <s v="Medium"/>
    <x v="179"/>
    <n v="8999.4"/>
    <x v="1"/>
    <n v="164989"/>
    <m/>
    <m/>
    <x v="1"/>
    <x v="12"/>
    <x v="0"/>
    <x v="0"/>
    <m/>
  </r>
  <r>
    <x v="0"/>
    <s v="Maharashtra "/>
    <x v="2"/>
    <s v="Medium"/>
    <x v="180"/>
    <n v="11999.4"/>
    <x v="2"/>
    <n v="260586.97000000003"/>
    <m/>
    <m/>
    <x v="2"/>
    <x v="8"/>
    <x v="0"/>
    <x v="0"/>
    <m/>
  </r>
  <r>
    <x v="3"/>
    <s v="Haryana"/>
    <x v="2"/>
    <s v="Medium"/>
    <x v="181"/>
    <n v="11999.4"/>
    <x v="2"/>
    <n v="598370.07999999996"/>
    <m/>
    <m/>
    <x v="2"/>
    <x v="3"/>
    <x v="0"/>
    <x v="0"/>
    <m/>
  </r>
  <r>
    <x v="3"/>
    <s v="Tamil Nadu"/>
    <x v="2"/>
    <s v="Medium"/>
    <x v="182"/>
    <n v="11999.4"/>
    <x v="2"/>
    <n v="476976.15"/>
    <m/>
    <m/>
    <x v="2"/>
    <x v="3"/>
    <x v="0"/>
    <x v="0"/>
    <m/>
  </r>
  <r>
    <x v="4"/>
    <s v="Karnataka"/>
    <x v="2"/>
    <s v="Medium"/>
    <x v="183"/>
    <n v="11999.4"/>
    <x v="2"/>
    <n v="321383.93000000005"/>
    <m/>
    <m/>
    <x v="2"/>
    <x v="13"/>
    <x v="0"/>
    <x v="0"/>
    <m/>
  </r>
  <r>
    <x v="0"/>
    <s v="Kerala"/>
    <x v="2"/>
    <s v="Medium"/>
    <x v="184"/>
    <n v="11999.4"/>
    <x v="2"/>
    <n v="465376.7300000001"/>
    <m/>
    <m/>
    <x v="2"/>
    <x v="14"/>
    <x v="0"/>
    <x v="0"/>
    <m/>
  </r>
  <r>
    <x v="4"/>
    <s v="Karnataka"/>
    <x v="2"/>
    <s v="Medium"/>
    <x v="170"/>
    <n v="11999.4"/>
    <x v="2"/>
    <n v="198190.09000000003"/>
    <m/>
    <m/>
    <x v="2"/>
    <x v="1"/>
    <x v="0"/>
    <x v="0"/>
    <m/>
  </r>
  <r>
    <x v="0"/>
    <s v="Punjab"/>
    <x v="2"/>
    <s v="Medium"/>
    <x v="185"/>
    <n v="11999.4"/>
    <x v="2"/>
    <n v="120393.98000000001"/>
    <m/>
    <m/>
    <x v="2"/>
    <x v="1"/>
    <x v="0"/>
    <x v="0"/>
    <m/>
  </r>
  <r>
    <x v="1"/>
    <s v="Tamil Nadu"/>
    <x v="2"/>
    <s v="Medium"/>
    <x v="186"/>
    <n v="11999.4"/>
    <x v="2"/>
    <n v="523973.80000000005"/>
    <m/>
    <m/>
    <x v="2"/>
    <x v="6"/>
    <x v="0"/>
    <x v="0"/>
    <m/>
  </r>
  <r>
    <x v="0"/>
    <s v="Telangana"/>
    <x v="2"/>
    <s v="Medium"/>
    <x v="187"/>
    <n v="11999.4"/>
    <x v="2"/>
    <n v="245587.72000000003"/>
    <m/>
    <m/>
    <x v="2"/>
    <x v="7"/>
    <x v="0"/>
    <x v="0"/>
    <m/>
  </r>
  <r>
    <x v="0"/>
    <s v="Uttar Pradesh"/>
    <x v="2"/>
    <s v="Medium"/>
    <x v="188"/>
    <n v="11999.4"/>
    <x v="2"/>
    <n v="277786.11000000004"/>
    <m/>
    <m/>
    <x v="2"/>
    <x v="7"/>
    <x v="0"/>
    <x v="0"/>
    <m/>
  </r>
  <r>
    <x v="3"/>
    <s v="West Bengal"/>
    <x v="2"/>
    <s v="Medium"/>
    <x v="189"/>
    <n v="11999.4"/>
    <x v="2"/>
    <n v="172191.39"/>
    <m/>
    <m/>
    <x v="2"/>
    <x v="10"/>
    <x v="0"/>
    <x v="0"/>
    <m/>
  </r>
  <r>
    <x v="3"/>
    <s v="Maharashtra "/>
    <x v="2"/>
    <s v="Medium"/>
    <x v="190"/>
    <n v="11999.4"/>
    <x v="2"/>
    <n v="140792.96000000002"/>
    <m/>
    <m/>
    <x v="2"/>
    <x v="7"/>
    <x v="0"/>
    <x v="0"/>
    <m/>
  </r>
  <r>
    <x v="0"/>
    <s v="Rajasthan"/>
    <x v="2"/>
    <s v="Medium"/>
    <x v="191"/>
    <n v="11999.4"/>
    <x v="2"/>
    <n v="360381.98000000004"/>
    <m/>
    <m/>
    <x v="2"/>
    <x v="12"/>
    <x v="0"/>
    <x v="0"/>
    <m/>
  </r>
  <r>
    <x v="0"/>
    <s v="Uttar Pradesh"/>
    <x v="2"/>
    <s v="Medium"/>
    <x v="192"/>
    <n v="11999.4"/>
    <x v="2"/>
    <n v="532573.37"/>
    <m/>
    <m/>
    <x v="2"/>
    <x v="2"/>
    <x v="0"/>
    <x v="0"/>
    <m/>
  </r>
  <r>
    <x v="0"/>
    <s v="Gujarat"/>
    <x v="2"/>
    <s v="Medium"/>
    <x v="193"/>
    <n v="11999.4"/>
    <x v="2"/>
    <n v="427178.64000000007"/>
    <m/>
    <m/>
    <x v="2"/>
    <x v="12"/>
    <x v="0"/>
    <x v="0"/>
    <m/>
  </r>
  <r>
    <x v="1"/>
    <s v="Madhya Pradesh"/>
    <x v="2"/>
    <s v="Medium"/>
    <x v="194"/>
    <n v="11999.4"/>
    <x v="2"/>
    <n v="423178.84000000008"/>
    <m/>
    <m/>
    <x v="2"/>
    <x v="12"/>
    <x v="0"/>
    <x v="0"/>
    <m/>
  </r>
  <r>
    <x v="1"/>
    <s v="Andhra Pradesh"/>
    <x v="3"/>
    <s v="Medium"/>
    <x v="195"/>
    <n v="19794"/>
    <x v="3"/>
    <n v="183094.5"/>
    <m/>
    <m/>
    <x v="3"/>
    <x v="0"/>
    <x v="0"/>
    <x v="0"/>
    <m/>
  </r>
  <r>
    <x v="1"/>
    <s v="Gujarat"/>
    <x v="3"/>
    <s v="Medium"/>
    <x v="196"/>
    <n v="19794"/>
    <x v="3"/>
    <n v="943843.9"/>
    <m/>
    <m/>
    <x v="3"/>
    <x v="0"/>
    <x v="0"/>
    <x v="0"/>
    <m/>
  </r>
  <r>
    <x v="3"/>
    <s v="Maharashtra "/>
    <x v="3"/>
    <s v="Medium"/>
    <x v="197"/>
    <n v="19794"/>
    <x v="3"/>
    <n v="266229.3"/>
    <m/>
    <m/>
    <x v="3"/>
    <x v="8"/>
    <x v="0"/>
    <x v="0"/>
    <m/>
  </r>
  <r>
    <x v="0"/>
    <s v="Haryana"/>
    <x v="3"/>
    <s v="Medium"/>
    <x v="185"/>
    <n v="19794"/>
    <x v="3"/>
    <n v="198599.80000000002"/>
    <m/>
    <m/>
    <x v="3"/>
    <x v="1"/>
    <x v="0"/>
    <x v="0"/>
    <m/>
  </r>
  <r>
    <x v="0"/>
    <s v="Tamil Nadu"/>
    <x v="3"/>
    <s v="Medium"/>
    <x v="198"/>
    <n v="19794"/>
    <x v="3"/>
    <n v="934276.8"/>
    <m/>
    <m/>
    <x v="3"/>
    <x v="5"/>
    <x v="0"/>
    <x v="0"/>
    <m/>
  </r>
  <r>
    <x v="0"/>
    <s v="Karnataka"/>
    <x v="3"/>
    <s v="Medium"/>
    <x v="199"/>
    <n v="19794"/>
    <x v="3"/>
    <n v="520912.10000000003"/>
    <m/>
    <m/>
    <x v="3"/>
    <x v="5"/>
    <x v="0"/>
    <x v="0"/>
    <m/>
  </r>
  <r>
    <x v="3"/>
    <s v="Kerala"/>
    <x v="3"/>
    <s v="Medium"/>
    <x v="189"/>
    <n v="19794"/>
    <x v="3"/>
    <n v="284043.90000000008"/>
    <m/>
    <m/>
    <x v="3"/>
    <x v="10"/>
    <x v="0"/>
    <x v="0"/>
    <m/>
  </r>
  <r>
    <x v="3"/>
    <s v="Odisha"/>
    <x v="3"/>
    <s v="Medium"/>
    <x v="190"/>
    <n v="19794"/>
    <x v="3"/>
    <n v="232249.60000000001"/>
    <m/>
    <m/>
    <x v="3"/>
    <x v="7"/>
    <x v="0"/>
    <x v="0"/>
    <m/>
  </r>
  <r>
    <x v="0"/>
    <s v="Punjab"/>
    <x v="3"/>
    <s v="Medium"/>
    <x v="200"/>
    <n v="19794"/>
    <x v="3"/>
    <n v="340786.70000000007"/>
    <m/>
    <m/>
    <x v="3"/>
    <x v="12"/>
    <x v="0"/>
    <x v="0"/>
    <m/>
  </r>
  <r>
    <x v="4"/>
    <s v="Tamil Nadu"/>
    <x v="3"/>
    <s v="Medium"/>
    <x v="201"/>
    <n v="19794"/>
    <x v="3"/>
    <n v="412375"/>
    <m/>
    <m/>
    <x v="3"/>
    <x v="2"/>
    <x v="0"/>
    <x v="0"/>
    <m/>
  </r>
  <r>
    <x v="0"/>
    <s v="Telangana"/>
    <x v="4"/>
    <s v="Medium"/>
    <x v="188"/>
    <n v="13938"/>
    <x v="4"/>
    <n v="322664.7"/>
    <m/>
    <m/>
    <x v="4"/>
    <x v="7"/>
    <x v="0"/>
    <x v="0"/>
    <m/>
  </r>
  <r>
    <x v="0"/>
    <s v="Uttar Pradesh"/>
    <x v="4"/>
    <s v="Medium"/>
    <x v="202"/>
    <n v="13938"/>
    <x v="4"/>
    <n v="293859.5"/>
    <m/>
    <m/>
    <x v="4"/>
    <x v="11"/>
    <x v="0"/>
    <x v="0"/>
    <m/>
  </r>
  <r>
    <x v="0"/>
    <s v="West Bengal"/>
    <x v="4"/>
    <s v="Medium"/>
    <x v="203"/>
    <n v="13938"/>
    <x v="4"/>
    <n v="533593.1"/>
    <m/>
    <m/>
    <x v="4"/>
    <x v="11"/>
    <x v="0"/>
    <x v="0"/>
    <m/>
  </r>
  <r>
    <x v="0"/>
    <s v="Maharashtra "/>
    <x v="4"/>
    <s v="Medium"/>
    <x v="192"/>
    <n v="13938"/>
    <x v="4"/>
    <n v="618614.9"/>
    <m/>
    <m/>
    <x v="4"/>
    <x v="2"/>
    <x v="0"/>
    <x v="0"/>
    <m/>
  </r>
  <r>
    <x v="0"/>
    <s v="Rajasthan"/>
    <x v="4"/>
    <s v="Medium"/>
    <x v="173"/>
    <n v="13938"/>
    <x v="4"/>
    <n v="132411"/>
    <m/>
    <m/>
    <x v="4"/>
    <x v="2"/>
    <x v="0"/>
    <x v="0"/>
    <m/>
  </r>
  <r>
    <x v="0"/>
    <s v="Uttar Pradesh"/>
    <x v="4"/>
    <s v="Medium"/>
    <x v="174"/>
    <n v="13938"/>
    <x v="4"/>
    <n v="577730.1"/>
    <m/>
    <m/>
    <x v="4"/>
    <x v="2"/>
    <x v="0"/>
    <x v="0"/>
    <m/>
  </r>
  <r>
    <x v="0"/>
    <s v="Gujarat"/>
    <x v="5"/>
    <s v="Medium"/>
    <x v="204"/>
    <n v="11999.4"/>
    <x v="2"/>
    <n v="269986.5"/>
    <m/>
    <m/>
    <x v="2"/>
    <x v="8"/>
    <x v="0"/>
    <x v="0"/>
    <m/>
  </r>
  <r>
    <x v="0"/>
    <s v="Madhya Pradesh"/>
    <x v="5"/>
    <s v="Medium"/>
    <x v="205"/>
    <n v="11999.4"/>
    <x v="2"/>
    <n v="110394.48000000001"/>
    <m/>
    <m/>
    <x v="2"/>
    <x v="5"/>
    <x v="0"/>
    <x v="0"/>
    <m/>
  </r>
  <r>
    <x v="0"/>
    <s v="Andhra Pradesh"/>
    <x v="5"/>
    <s v="Medium"/>
    <x v="187"/>
    <n v="11999.4"/>
    <x v="2"/>
    <n v="245587.72000000003"/>
    <m/>
    <m/>
    <x v="2"/>
    <x v="7"/>
    <x v="0"/>
    <x v="0"/>
    <m/>
  </r>
  <r>
    <x v="4"/>
    <s v="Gujarat"/>
    <x v="5"/>
    <s v="Medium"/>
    <x v="201"/>
    <n v="11999.4"/>
    <x v="2"/>
    <n v="249987.5"/>
    <m/>
    <m/>
    <x v="2"/>
    <x v="2"/>
    <x v="0"/>
    <x v="0"/>
    <m/>
  </r>
  <r>
    <x v="1"/>
    <s v="Maharashtra "/>
    <x v="2"/>
    <s v="Medium"/>
    <x v="206"/>
    <n v="11999.4"/>
    <x v="2"/>
    <n v="760161.99000000011"/>
    <m/>
    <m/>
    <x v="2"/>
    <x v="13"/>
    <x v="0"/>
    <x v="0"/>
    <m/>
  </r>
  <r>
    <x v="0"/>
    <s v="Haryana"/>
    <x v="0"/>
    <s v="Medium"/>
    <x v="207"/>
    <n v="5579.4"/>
    <x v="0"/>
    <n v="103916.32500000001"/>
    <m/>
    <m/>
    <x v="0"/>
    <x v="0"/>
    <x v="0"/>
    <x v="0"/>
    <m/>
  </r>
  <r>
    <x v="1"/>
    <s v="Tamil Nadu"/>
    <x v="0"/>
    <s v="Medium"/>
    <x v="126"/>
    <n v="5579.4"/>
    <x v="0"/>
    <n v="264463.56"/>
    <m/>
    <m/>
    <x v="0"/>
    <x v="1"/>
    <x v="0"/>
    <x v="0"/>
    <m/>
  </r>
  <r>
    <x v="2"/>
    <s v="Karnataka"/>
    <x v="0"/>
    <s v="Medium"/>
    <x v="208"/>
    <n v="5579.4"/>
    <x v="0"/>
    <n v="52260.380000000005"/>
    <m/>
    <m/>
    <x v="0"/>
    <x v="6"/>
    <x v="0"/>
    <x v="0"/>
    <m/>
  </r>
  <r>
    <x v="2"/>
    <s v="Kerala"/>
    <x v="0"/>
    <s v="Medium"/>
    <x v="209"/>
    <n v="5579.4"/>
    <x v="0"/>
    <n v="213784.01"/>
    <m/>
    <m/>
    <x v="0"/>
    <x v="7"/>
    <x v="0"/>
    <x v="0"/>
    <m/>
  </r>
  <r>
    <x v="1"/>
    <s v="Odisha"/>
    <x v="0"/>
    <s v="Medium"/>
    <x v="210"/>
    <n v="5579.4"/>
    <x v="0"/>
    <n v="188769.7"/>
    <m/>
    <m/>
    <x v="0"/>
    <x v="15"/>
    <x v="0"/>
    <x v="0"/>
    <m/>
  </r>
  <r>
    <x v="0"/>
    <s v="Punjab"/>
    <x v="0"/>
    <s v="Medium"/>
    <x v="73"/>
    <n v="5579.4"/>
    <x v="0"/>
    <n v="24456.370000000003"/>
    <m/>
    <m/>
    <x v="0"/>
    <x v="11"/>
    <x v="0"/>
    <x v="0"/>
    <m/>
  </r>
  <r>
    <x v="3"/>
    <s v="Tamil Nadu"/>
    <x v="0"/>
    <s v="Medium"/>
    <x v="211"/>
    <n v="5579.4"/>
    <x v="0"/>
    <n v="82482.13"/>
    <m/>
    <m/>
    <x v="0"/>
    <x v="12"/>
    <x v="0"/>
    <x v="0"/>
    <m/>
  </r>
  <r>
    <x v="0"/>
    <s v="Telangana"/>
    <x v="1"/>
    <s v="Medium"/>
    <x v="212"/>
    <n v="8999.4"/>
    <x v="1"/>
    <n v="146990.20000000001"/>
    <m/>
    <m/>
    <x v="1"/>
    <x v="13"/>
    <x v="0"/>
    <x v="0"/>
    <m/>
  </r>
  <r>
    <x v="0"/>
    <s v="Uttar Pradesh"/>
    <x v="1"/>
    <s v="Medium"/>
    <x v="213"/>
    <n v="8999.4"/>
    <x v="1"/>
    <n v="218985.40000000002"/>
    <m/>
    <m/>
    <x v="1"/>
    <x v="14"/>
    <x v="0"/>
    <x v="0"/>
    <m/>
  </r>
  <r>
    <x v="0"/>
    <s v="West Bengal"/>
    <x v="1"/>
    <s v="Medium"/>
    <x v="214"/>
    <n v="8999.4"/>
    <x v="1"/>
    <n v="210435.97000000003"/>
    <m/>
    <m/>
    <x v="1"/>
    <x v="7"/>
    <x v="0"/>
    <x v="0"/>
    <m/>
  </r>
  <r>
    <x v="2"/>
    <s v="Maharashtra "/>
    <x v="1"/>
    <s v="Medium"/>
    <x v="215"/>
    <n v="8999.4"/>
    <x v="1"/>
    <n v="408422.77"/>
    <m/>
    <m/>
    <x v="1"/>
    <x v="15"/>
    <x v="0"/>
    <x v="0"/>
    <m/>
  </r>
  <r>
    <x v="0"/>
    <s v="Rajasthan"/>
    <x v="2"/>
    <s v="Medium"/>
    <x v="216"/>
    <n v="11999.4"/>
    <x v="2"/>
    <n v="299185.03999999998"/>
    <m/>
    <m/>
    <x v="2"/>
    <x v="1"/>
    <x v="0"/>
    <x v="0"/>
    <m/>
  </r>
  <r>
    <x v="2"/>
    <s v="Uttar Pradesh"/>
    <x v="2"/>
    <s v="Medium"/>
    <x v="209"/>
    <n v="11999.4"/>
    <x v="2"/>
    <n v="459777.01000000007"/>
    <m/>
    <m/>
    <x v="2"/>
    <x v="7"/>
    <x v="0"/>
    <x v="0"/>
    <m/>
  </r>
  <r>
    <x v="0"/>
    <s v="Gujarat"/>
    <x v="2"/>
    <s v="Medium"/>
    <x v="64"/>
    <n v="11999.4"/>
    <x v="2"/>
    <n v="145392.73000000001"/>
    <m/>
    <m/>
    <x v="2"/>
    <x v="7"/>
    <x v="0"/>
    <x v="0"/>
    <m/>
  </r>
  <r>
    <x v="3"/>
    <s v="Madhya Pradesh"/>
    <x v="3"/>
    <s v="Medium"/>
    <x v="217"/>
    <n v="19794"/>
    <x v="3"/>
    <n v="314064.8"/>
    <m/>
    <m/>
    <x v="3"/>
    <x v="8"/>
    <x v="0"/>
    <x v="0"/>
    <m/>
  </r>
  <r>
    <x v="3"/>
    <s v="Andhra Pradesh"/>
    <x v="3"/>
    <s v="Medium"/>
    <x v="218"/>
    <n v="19794"/>
    <x v="3"/>
    <n v="908874.5"/>
    <m/>
    <m/>
    <x v="3"/>
    <x v="8"/>
    <x v="0"/>
    <x v="0"/>
    <m/>
  </r>
  <r>
    <x v="1"/>
    <s v="Gujarat"/>
    <x v="3"/>
    <s v="Medium"/>
    <x v="219"/>
    <n v="19794"/>
    <x v="3"/>
    <n v="504747"/>
    <m/>
    <m/>
    <x v="3"/>
    <x v="14"/>
    <x v="0"/>
    <x v="0"/>
    <m/>
  </r>
  <r>
    <x v="0"/>
    <s v="Maharashtra "/>
    <x v="3"/>
    <s v="Medium"/>
    <x v="216"/>
    <n v="19794"/>
    <x v="3"/>
    <n v="493530.4"/>
    <m/>
    <m/>
    <x v="3"/>
    <x v="1"/>
    <x v="0"/>
    <x v="0"/>
    <m/>
  </r>
  <r>
    <x v="0"/>
    <s v="Haryana"/>
    <x v="3"/>
    <s v="Medium"/>
    <x v="220"/>
    <n v="19794"/>
    <x v="3"/>
    <n v="494190.2"/>
    <m/>
    <m/>
    <x v="3"/>
    <x v="1"/>
    <x v="0"/>
    <x v="0"/>
    <m/>
  </r>
  <r>
    <x v="4"/>
    <s v="Tamil Nadu"/>
    <x v="3"/>
    <s v="Medium"/>
    <x v="221"/>
    <n v="19794"/>
    <x v="3"/>
    <n v="402807.90000000008"/>
    <m/>
    <m/>
    <x v="3"/>
    <x v="7"/>
    <x v="0"/>
    <x v="0"/>
    <m/>
  </r>
  <r>
    <x v="0"/>
    <s v="Karnataka"/>
    <x v="3"/>
    <s v="Medium"/>
    <x v="222"/>
    <n v="19794"/>
    <x v="3"/>
    <n v="684872.40000000014"/>
    <m/>
    <m/>
    <x v="3"/>
    <x v="7"/>
    <x v="0"/>
    <x v="0"/>
    <m/>
  </r>
  <r>
    <x v="1"/>
    <s v="Kerala"/>
    <x v="4"/>
    <s v="Medium"/>
    <x v="126"/>
    <n v="13938"/>
    <x v="4"/>
    <n v="660661.20000000019"/>
    <m/>
    <m/>
    <x v="4"/>
    <x v="1"/>
    <x v="0"/>
    <x v="0"/>
    <m/>
  </r>
  <r>
    <x v="0"/>
    <s v="Odisha"/>
    <x v="4"/>
    <s v="Medium"/>
    <x v="220"/>
    <n v="13938"/>
    <x v="4"/>
    <n v="347985.40000000008"/>
    <m/>
    <m/>
    <x v="4"/>
    <x v="1"/>
    <x v="0"/>
    <x v="0"/>
    <m/>
  </r>
  <r>
    <x v="4"/>
    <s v="Punjab"/>
    <x v="4"/>
    <s v="Medium"/>
    <x v="221"/>
    <n v="13938"/>
    <x v="4"/>
    <n v="283638.3"/>
    <m/>
    <m/>
    <x v="4"/>
    <x v="7"/>
    <x v="0"/>
    <x v="0"/>
    <m/>
  </r>
  <r>
    <x v="0"/>
    <s v="Tamil Nadu"/>
    <x v="4"/>
    <s v="Medium"/>
    <x v="167"/>
    <n v="13938"/>
    <x v="4"/>
    <n v="260872.90000000005"/>
    <m/>
    <m/>
    <x v="4"/>
    <x v="11"/>
    <x v="0"/>
    <x v="0"/>
    <m/>
  </r>
  <r>
    <x v="4"/>
    <s v="Telangana"/>
    <x v="4"/>
    <s v="Medium"/>
    <x v="223"/>
    <n v="13938"/>
    <x v="4"/>
    <n v="565882.80000000016"/>
    <m/>
    <m/>
    <x v="4"/>
    <x v="12"/>
    <x v="0"/>
    <x v="0"/>
    <m/>
  </r>
  <r>
    <x v="3"/>
    <s v="Uttar Pradesh"/>
    <x v="5"/>
    <s v="Medium"/>
    <x v="224"/>
    <n v="11999.4"/>
    <x v="2"/>
    <n v="397480.125"/>
    <m/>
    <m/>
    <x v="2"/>
    <x v="0"/>
    <x v="0"/>
    <x v="0"/>
    <m/>
  </r>
  <r>
    <x v="0"/>
    <s v="West Bengal"/>
    <x v="5"/>
    <s v="Medium"/>
    <x v="225"/>
    <n v="11999.4"/>
    <x v="2"/>
    <n v="335783.21"/>
    <m/>
    <m/>
    <x v="2"/>
    <x v="6"/>
    <x v="0"/>
    <x v="0"/>
    <m/>
  </r>
  <r>
    <x v="0"/>
    <s v="Maharashtra "/>
    <x v="5"/>
    <s v="Medium"/>
    <x v="64"/>
    <n v="11999.4"/>
    <x v="2"/>
    <n v="145392.73000000001"/>
    <m/>
    <m/>
    <x v="2"/>
    <x v="7"/>
    <x v="0"/>
    <x v="0"/>
    <m/>
  </r>
  <r>
    <x v="0"/>
    <s v="Rajasthan"/>
    <x v="5"/>
    <s v="Medium"/>
    <x v="214"/>
    <n v="11999.4"/>
    <x v="2"/>
    <n v="280585.97000000003"/>
    <m/>
    <m/>
    <x v="2"/>
    <x v="7"/>
    <x v="0"/>
    <x v="0"/>
    <m/>
  </r>
  <r>
    <x v="0"/>
    <s v="Uttar Pradesh"/>
    <x v="5"/>
    <s v="Medium"/>
    <x v="222"/>
    <n v="11999.4"/>
    <x v="2"/>
    <n v="415179.24000000005"/>
    <m/>
    <m/>
    <x v="2"/>
    <x v="7"/>
    <x v="0"/>
    <x v="0"/>
    <m/>
  </r>
  <r>
    <x v="0"/>
    <s v="Gujarat"/>
    <x v="1"/>
    <s v="Medium"/>
    <x v="226"/>
    <n v="8999.4"/>
    <x v="1"/>
    <n v="263532.43000000005"/>
    <m/>
    <m/>
    <x v="1"/>
    <x v="7"/>
    <x v="0"/>
    <x v="0"/>
    <m/>
  </r>
  <r>
    <x v="1"/>
    <s v="Madhya Pradesh"/>
    <x v="2"/>
    <s v="Medium"/>
    <x v="227"/>
    <n v="11999.4"/>
    <x v="2"/>
    <n v="439578.02"/>
    <m/>
    <m/>
    <x v="2"/>
    <x v="5"/>
    <x v="0"/>
    <x v="0"/>
    <m/>
  </r>
  <r>
    <x v="1"/>
    <s v="Andhra Pradesh"/>
    <x v="2"/>
    <s v="Medium"/>
    <x v="228"/>
    <n v="11999.4"/>
    <x v="2"/>
    <n v="348582.57000000007"/>
    <m/>
    <m/>
    <x v="2"/>
    <x v="5"/>
    <x v="0"/>
    <x v="0"/>
    <m/>
  </r>
  <r>
    <x v="1"/>
    <s v="Gujarat"/>
    <x v="2"/>
    <s v="Medium"/>
    <x v="229"/>
    <n v="11999.4"/>
    <x v="2"/>
    <n v="230588.47000000003"/>
    <m/>
    <m/>
    <x v="2"/>
    <x v="10"/>
    <x v="0"/>
    <x v="0"/>
    <m/>
  </r>
  <r>
    <x v="0"/>
    <s v="Maharashtra "/>
    <x v="2"/>
    <s v="Medium"/>
    <x v="226"/>
    <n v="11999.4"/>
    <x v="2"/>
    <n v="351382.43000000005"/>
    <m/>
    <m/>
    <x v="2"/>
    <x v="7"/>
    <x v="0"/>
    <x v="0"/>
    <m/>
  </r>
  <r>
    <x v="0"/>
    <s v="Haryana"/>
    <x v="3"/>
    <s v="Medium"/>
    <x v="230"/>
    <n v="19794"/>
    <x v="3"/>
    <n v="330229.90000000008"/>
    <m/>
    <m/>
    <x v="3"/>
    <x v="5"/>
    <x v="0"/>
    <x v="0"/>
    <m/>
  </r>
  <r>
    <x v="0"/>
    <s v="Rajasthan"/>
    <x v="3"/>
    <s v="Medium"/>
    <x v="231"/>
    <n v="19794"/>
    <x v="3"/>
    <n v="439756.7"/>
    <m/>
    <m/>
    <x v="3"/>
    <x v="15"/>
    <x v="0"/>
    <x v="0"/>
    <m/>
  </r>
  <r>
    <x v="1"/>
    <s v="Karnataka"/>
    <x v="4"/>
    <s v="Medium"/>
    <x v="229"/>
    <n v="13938"/>
    <x v="4"/>
    <n v="267841.90000000008"/>
    <m/>
    <m/>
    <x v="4"/>
    <x v="10"/>
    <x v="0"/>
    <x v="0"/>
    <m/>
  </r>
  <r>
    <x v="2"/>
    <s v="Kerala"/>
    <x v="0"/>
    <s v="Medium"/>
    <x v="64"/>
    <n v="5579.4"/>
    <x v="0"/>
    <n v="67603.73000000001"/>
    <m/>
    <m/>
    <x v="0"/>
    <x v="8"/>
    <x v="0"/>
    <x v="0"/>
    <m/>
  </r>
  <r>
    <x v="2"/>
    <s v="Odisha"/>
    <x v="0"/>
    <s v="Medium"/>
    <x v="232"/>
    <n v="5579.4"/>
    <x v="0"/>
    <n v="175193.16000000003"/>
    <m/>
    <m/>
    <x v="0"/>
    <x v="5"/>
    <x v="0"/>
    <x v="0"/>
    <m/>
  </r>
  <r>
    <x v="0"/>
    <s v="Punjab"/>
    <x v="0"/>
    <s v="Medium"/>
    <x v="233"/>
    <n v="5579.4"/>
    <x v="0"/>
    <n v="170543.66000000003"/>
    <m/>
    <m/>
    <x v="0"/>
    <x v="9"/>
    <x v="0"/>
    <x v="0"/>
    <m/>
  </r>
  <r>
    <x v="2"/>
    <s v="Tamil Nadu"/>
    <x v="1"/>
    <s v="Medium"/>
    <x v="234"/>
    <n v="8999.4"/>
    <x v="1"/>
    <n v="350976.60000000003"/>
    <m/>
    <m/>
    <x v="1"/>
    <x v="0"/>
    <x v="0"/>
    <x v="0"/>
    <m/>
  </r>
  <r>
    <x v="2"/>
    <s v="Telangana"/>
    <x v="1"/>
    <s v="Medium"/>
    <x v="178"/>
    <n v="8999.4"/>
    <x v="1"/>
    <n v="351276.58000000007"/>
    <m/>
    <m/>
    <x v="1"/>
    <x v="15"/>
    <x v="0"/>
    <x v="0"/>
    <m/>
  </r>
  <r>
    <x v="0"/>
    <s v="Uttar Pradesh"/>
    <x v="2"/>
    <s v="Medium"/>
    <x v="235"/>
    <n v="11999.4"/>
    <x v="2"/>
    <n v="206189.69000000003"/>
    <m/>
    <m/>
    <x v="2"/>
    <x v="9"/>
    <x v="0"/>
    <x v="0"/>
    <m/>
  </r>
  <r>
    <x v="1"/>
    <s v="West Bengal"/>
    <x v="3"/>
    <s v="Medium"/>
    <x v="236"/>
    <n v="19794"/>
    <x v="3"/>
    <n v="416333.80000000005"/>
    <m/>
    <m/>
    <x v="3"/>
    <x v="14"/>
    <x v="0"/>
    <x v="0"/>
    <m/>
  </r>
  <r>
    <x v="0"/>
    <s v="Maharashtra "/>
    <x v="3"/>
    <s v="Medium"/>
    <x v="237"/>
    <n v="19794"/>
    <x v="3"/>
    <n v="374436.5"/>
    <m/>
    <m/>
    <x v="3"/>
    <x v="1"/>
    <x v="0"/>
    <x v="0"/>
    <m/>
  </r>
  <r>
    <x v="0"/>
    <s v="Rajasthan"/>
    <x v="3"/>
    <s v="Medium"/>
    <x v="238"/>
    <n v="19794"/>
    <x v="3"/>
    <n v="180455.30000000002"/>
    <m/>
    <m/>
    <x v="3"/>
    <x v="15"/>
    <x v="0"/>
    <x v="0"/>
    <m/>
  </r>
  <r>
    <x v="0"/>
    <s v="Uttar Pradesh"/>
    <x v="3"/>
    <s v="Medium"/>
    <x v="239"/>
    <n v="19794"/>
    <x v="3"/>
    <n v="521901.8000000001"/>
    <m/>
    <m/>
    <x v="3"/>
    <x v="2"/>
    <x v="0"/>
    <x v="0"/>
    <m/>
  </r>
  <r>
    <x v="2"/>
    <s v="Gujarat"/>
    <x v="4"/>
    <s v="Medium"/>
    <x v="240"/>
    <n v="13938"/>
    <x v="4"/>
    <n v="403853.55000000005"/>
    <m/>
    <m/>
    <x v="4"/>
    <x v="13"/>
    <x v="0"/>
    <x v="0"/>
    <m/>
  </r>
  <r>
    <x v="2"/>
    <s v="Madhya Pradesh"/>
    <x v="4"/>
    <s v="Medium"/>
    <x v="241"/>
    <n v="13938"/>
    <x v="4"/>
    <n v="514544.5"/>
    <m/>
    <m/>
    <x v="4"/>
    <x v="9"/>
    <x v="0"/>
    <x v="0"/>
    <m/>
  </r>
  <r>
    <x v="0"/>
    <s v="Andhra Pradesh"/>
    <x v="4"/>
    <s v="Medium"/>
    <x v="239"/>
    <n v="13938"/>
    <x v="4"/>
    <n v="367498.60000000009"/>
    <m/>
    <m/>
    <x v="4"/>
    <x v="2"/>
    <x v="0"/>
    <x v="0"/>
    <m/>
  </r>
  <r>
    <x v="0"/>
    <s v="Gujarat"/>
    <x v="5"/>
    <s v="Medium"/>
    <x v="237"/>
    <n v="11999.4"/>
    <x v="2"/>
    <n v="226988.65000000002"/>
    <m/>
    <m/>
    <x v="2"/>
    <x v="1"/>
    <x v="0"/>
    <x v="0"/>
    <m/>
  </r>
  <r>
    <x v="0"/>
    <s v="Maharashtra "/>
    <x v="0"/>
    <s v="Medium"/>
    <x v="242"/>
    <n v="5579.4"/>
    <x v="0"/>
    <n v="163755.39000000001"/>
    <m/>
    <m/>
    <x v="0"/>
    <x v="3"/>
    <x v="0"/>
    <x v="0"/>
    <m/>
  </r>
  <r>
    <x v="4"/>
    <s v="Haryana"/>
    <x v="0"/>
    <s v="Medium"/>
    <x v="243"/>
    <n v="5579.4"/>
    <x v="0"/>
    <n v="41659.520000000004"/>
    <m/>
    <m/>
    <x v="0"/>
    <x v="1"/>
    <x v="0"/>
    <x v="0"/>
    <m/>
  </r>
  <r>
    <x v="4"/>
    <s v="Rajasthan"/>
    <x v="0"/>
    <s v="Medium"/>
    <x v="244"/>
    <n v="5579.4"/>
    <x v="0"/>
    <n v="202811.19000000003"/>
    <m/>
    <m/>
    <x v="0"/>
    <x v="10"/>
    <x v="0"/>
    <x v="0"/>
    <m/>
  </r>
  <r>
    <x v="0"/>
    <s v="Karnataka"/>
    <x v="1"/>
    <s v="Medium"/>
    <x v="245"/>
    <n v="8999.4"/>
    <x v="1"/>
    <n v="296380.24000000005"/>
    <m/>
    <m/>
    <x v="1"/>
    <x v="10"/>
    <x v="0"/>
    <x v="0"/>
    <m/>
  </r>
  <r>
    <x v="4"/>
    <s v="Kerala"/>
    <x v="1"/>
    <s v="Medium"/>
    <x v="244"/>
    <n v="8999.4"/>
    <x v="1"/>
    <n v="327128.19000000006"/>
    <m/>
    <m/>
    <x v="1"/>
    <x v="10"/>
    <x v="0"/>
    <x v="0"/>
    <m/>
  </r>
  <r>
    <x v="3"/>
    <s v="Odisha"/>
    <x v="1"/>
    <s v="Medium"/>
    <x v="246"/>
    <n v="8999.4"/>
    <x v="1"/>
    <n v="374975"/>
    <m/>
    <m/>
    <x v="1"/>
    <x v="11"/>
    <x v="0"/>
    <x v="0"/>
    <m/>
  </r>
  <r>
    <x v="4"/>
    <s v="Punjab"/>
    <x v="2"/>
    <s v="Medium"/>
    <x v="247"/>
    <n v="11999.4"/>
    <x v="2"/>
    <n v="340382.98000000004"/>
    <m/>
    <m/>
    <x v="2"/>
    <x v="14"/>
    <x v="0"/>
    <x v="0"/>
    <m/>
  </r>
  <r>
    <x v="4"/>
    <s v="Tamil Nadu"/>
    <x v="2"/>
    <s v="Medium"/>
    <x v="243"/>
    <n v="11999.4"/>
    <x v="2"/>
    <n v="89595.520000000019"/>
    <m/>
    <m/>
    <x v="2"/>
    <x v="1"/>
    <x v="0"/>
    <x v="0"/>
    <m/>
  </r>
  <r>
    <x v="3"/>
    <s v="Telangana"/>
    <x v="2"/>
    <s v="Medium"/>
    <x v="248"/>
    <n v="11999.4"/>
    <x v="2"/>
    <n v="702564.87000000011"/>
    <m/>
    <m/>
    <x v="2"/>
    <x v="4"/>
    <x v="0"/>
    <x v="0"/>
    <m/>
  </r>
  <r>
    <x v="1"/>
    <s v="Uttar Pradesh"/>
    <x v="2"/>
    <s v="Medium"/>
    <x v="249"/>
    <n v="11999.4"/>
    <x v="2"/>
    <n v="420178.99000000005"/>
    <m/>
    <m/>
    <x v="2"/>
    <x v="5"/>
    <x v="0"/>
    <x v="0"/>
    <m/>
  </r>
  <r>
    <x v="1"/>
    <s v="West Bengal"/>
    <x v="2"/>
    <s v="Medium"/>
    <x v="250"/>
    <n v="11999.4"/>
    <x v="2"/>
    <n v="586170.69000000006"/>
    <m/>
    <m/>
    <x v="2"/>
    <x v="9"/>
    <x v="0"/>
    <x v="0"/>
    <m/>
  </r>
  <r>
    <x v="0"/>
    <s v="Maharashtra "/>
    <x v="2"/>
    <s v="Medium"/>
    <x v="251"/>
    <n v="11999.4"/>
    <x v="2"/>
    <n v="306984.65000000002"/>
    <m/>
    <m/>
    <x v="2"/>
    <x v="6"/>
    <x v="0"/>
    <x v="0"/>
    <m/>
  </r>
  <r>
    <x v="4"/>
    <s v="Rajasthan"/>
    <x v="2"/>
    <s v="Medium"/>
    <x v="167"/>
    <n v="11999.4"/>
    <x v="2"/>
    <n v="224588.77000000002"/>
    <m/>
    <m/>
    <x v="2"/>
    <x v="9"/>
    <x v="0"/>
    <x v="0"/>
    <m/>
  </r>
  <r>
    <x v="4"/>
    <s v="Uttar Pradesh"/>
    <x v="2"/>
    <s v="Medium"/>
    <x v="252"/>
    <n v="11999.4"/>
    <x v="2"/>
    <n v="280785.96000000002"/>
    <m/>
    <m/>
    <x v="2"/>
    <x v="11"/>
    <x v="0"/>
    <x v="0"/>
    <m/>
  </r>
  <r>
    <x v="2"/>
    <s v="Gujarat"/>
    <x v="2"/>
    <s v="Medium"/>
    <x v="253"/>
    <n v="11999.4"/>
    <x v="2"/>
    <n v="552572.37"/>
    <m/>
    <m/>
    <x v="2"/>
    <x v="11"/>
    <x v="0"/>
    <x v="0"/>
    <m/>
  </r>
  <r>
    <x v="0"/>
    <s v="Madhya Pradesh"/>
    <x v="2"/>
    <s v="Medium"/>
    <x v="254"/>
    <n v="11999.4"/>
    <x v="2"/>
    <n v="424978.75"/>
    <m/>
    <m/>
    <x v="2"/>
    <x v="12"/>
    <x v="0"/>
    <x v="0"/>
    <m/>
  </r>
  <r>
    <x v="4"/>
    <s v="Andhra Pradesh"/>
    <x v="3"/>
    <s v="Medium"/>
    <x v="255"/>
    <n v="19794"/>
    <x v="3"/>
    <n v="547304.1"/>
    <m/>
    <m/>
    <x v="3"/>
    <x v="4"/>
    <x v="0"/>
    <x v="0"/>
    <m/>
  </r>
  <r>
    <x v="0"/>
    <s v="Gujarat"/>
    <x v="3"/>
    <s v="Medium"/>
    <x v="256"/>
    <n v="19794"/>
    <x v="3"/>
    <n v="200909.10000000003"/>
    <m/>
    <m/>
    <x v="3"/>
    <x v="5"/>
    <x v="0"/>
    <x v="0"/>
    <m/>
  </r>
  <r>
    <x v="3"/>
    <s v="Maharashtra "/>
    <x v="3"/>
    <s v="Medium"/>
    <x v="257"/>
    <n v="19794"/>
    <x v="3"/>
    <n v="688501.30000000016"/>
    <m/>
    <m/>
    <x v="3"/>
    <x v="6"/>
    <x v="0"/>
    <x v="0"/>
    <m/>
  </r>
  <r>
    <x v="0"/>
    <s v="Haryana"/>
    <x v="3"/>
    <s v="Medium"/>
    <x v="245"/>
    <n v="19794"/>
    <x v="3"/>
    <n v="651882.40000000014"/>
    <m/>
    <m/>
    <x v="3"/>
    <x v="10"/>
    <x v="0"/>
    <x v="0"/>
    <m/>
  </r>
  <r>
    <x v="0"/>
    <s v="Rajasthan"/>
    <x v="3"/>
    <s v="Medium"/>
    <x v="258"/>
    <n v="19794"/>
    <x v="3"/>
    <n v="468787.9"/>
    <m/>
    <m/>
    <x v="3"/>
    <x v="12"/>
    <x v="0"/>
    <x v="0"/>
    <m/>
  </r>
  <r>
    <x v="4"/>
    <s v="Karnataka"/>
    <x v="3"/>
    <s v="Medium"/>
    <x v="162"/>
    <n v="19794"/>
    <x v="3"/>
    <n v="452622.8000000001"/>
    <m/>
    <m/>
    <x v="3"/>
    <x v="2"/>
    <x v="0"/>
    <x v="0"/>
    <m/>
  </r>
  <r>
    <x v="0"/>
    <s v="Kerala"/>
    <x v="3"/>
    <s v="Medium"/>
    <x v="259"/>
    <n v="19794"/>
    <x v="3"/>
    <n v="193981.20000000004"/>
    <m/>
    <m/>
    <x v="3"/>
    <x v="12"/>
    <x v="0"/>
    <x v="0"/>
    <m/>
  </r>
  <r>
    <x v="2"/>
    <s v="Odisha"/>
    <x v="4"/>
    <s v="Medium"/>
    <x v="260"/>
    <n v="13938"/>
    <x v="4"/>
    <n v="753697.35000000009"/>
    <m/>
    <m/>
    <x v="4"/>
    <x v="0"/>
    <x v="0"/>
    <x v="0"/>
    <m/>
  </r>
  <r>
    <x v="4"/>
    <s v="Punjab"/>
    <x v="4"/>
    <s v="Medium"/>
    <x v="261"/>
    <n v="13938"/>
    <x v="4"/>
    <n v="222775.7"/>
    <m/>
    <m/>
    <x v="4"/>
    <x v="8"/>
    <x v="0"/>
    <x v="0"/>
    <m/>
  </r>
  <r>
    <x v="4"/>
    <s v="Tamil Nadu"/>
    <x v="4"/>
    <s v="Medium"/>
    <x v="262"/>
    <n v="13938"/>
    <x v="4"/>
    <n v="638128.10000000009"/>
    <m/>
    <m/>
    <x v="4"/>
    <x v="8"/>
    <x v="0"/>
    <x v="0"/>
    <m/>
  </r>
  <r>
    <x v="3"/>
    <s v="Telangana"/>
    <x v="5"/>
    <s v="Medium"/>
    <x v="263"/>
    <n v="11999.4"/>
    <x v="2"/>
    <n v="328983.55000000005"/>
    <m/>
    <m/>
    <x v="2"/>
    <x v="14"/>
    <x v="0"/>
    <x v="0"/>
    <m/>
  </r>
  <r>
    <x v="0"/>
    <s v="Uttar Pradesh"/>
    <x v="5"/>
    <s v="Medium"/>
    <x v="264"/>
    <n v="11999.4"/>
    <x v="2"/>
    <n v="575171.24000000011"/>
    <m/>
    <m/>
    <x v="2"/>
    <x v="6"/>
    <x v="0"/>
    <x v="0"/>
    <m/>
  </r>
  <r>
    <x v="3"/>
    <s v="West Bengal"/>
    <x v="5"/>
    <s v="Medium"/>
    <x v="265"/>
    <n v="11999.4"/>
    <x v="2"/>
    <n v="198790.06000000003"/>
    <m/>
    <m/>
    <x v="2"/>
    <x v="9"/>
    <x v="0"/>
    <x v="0"/>
    <m/>
  </r>
  <r>
    <x v="0"/>
    <s v="Maharashtra "/>
    <x v="5"/>
    <s v="Medium"/>
    <x v="266"/>
    <n v="11999.4"/>
    <x v="2"/>
    <n v="223588.82000000004"/>
    <m/>
    <m/>
    <x v="2"/>
    <x v="15"/>
    <x v="0"/>
    <x v="0"/>
    <m/>
  </r>
  <r>
    <x v="4"/>
    <s v="Rajasthan"/>
    <x v="5"/>
    <s v="Medium"/>
    <x v="162"/>
    <n v="11999.4"/>
    <x v="2"/>
    <n v="274386.28000000003"/>
    <m/>
    <m/>
    <x v="2"/>
    <x v="2"/>
    <x v="0"/>
    <x v="0"/>
    <m/>
  </r>
  <r>
    <x v="0"/>
    <s v="Uttar Pradesh"/>
    <x v="1"/>
    <s v="Medium"/>
    <x v="267"/>
    <n v="8999.4"/>
    <x v="1"/>
    <n v="73195.12000000001"/>
    <m/>
    <m/>
    <x v="1"/>
    <x v="8"/>
    <x v="0"/>
    <x v="0"/>
    <m/>
  </r>
  <r>
    <x v="0"/>
    <s v="Gujarat"/>
    <x v="1"/>
    <s v="Medium"/>
    <x v="268"/>
    <n v="8999.4"/>
    <x v="1"/>
    <n v="192287.18000000005"/>
    <m/>
    <m/>
    <x v="1"/>
    <x v="1"/>
    <x v="0"/>
    <x v="0"/>
    <m/>
  </r>
  <r>
    <x v="0"/>
    <s v="Madhya Pradesh"/>
    <x v="2"/>
    <s v="Medium"/>
    <x v="269"/>
    <n v="11999.4"/>
    <x v="2"/>
    <n v="51397.430000000008"/>
    <m/>
    <m/>
    <x v="2"/>
    <x v="14"/>
    <x v="0"/>
    <x v="0"/>
    <m/>
  </r>
  <r>
    <x v="0"/>
    <s v="Andhra Pradesh"/>
    <x v="5"/>
    <s v="Medium"/>
    <x v="268"/>
    <n v="11999.4"/>
    <x v="2"/>
    <n v="256387.18000000005"/>
    <m/>
    <m/>
    <x v="2"/>
    <x v="1"/>
    <x v="0"/>
    <x v="0"/>
    <m/>
  </r>
  <r>
    <x v="3"/>
    <s v="Gujarat"/>
    <x v="0"/>
    <s v="Medium"/>
    <x v="270"/>
    <n v="5579.4"/>
    <x v="0"/>
    <n v="143204.6"/>
    <m/>
    <m/>
    <x v="0"/>
    <x v="5"/>
    <x v="0"/>
    <x v="0"/>
    <m/>
  </r>
  <r>
    <x v="1"/>
    <s v="Maharashtra "/>
    <x v="0"/>
    <s v="Medium"/>
    <x v="271"/>
    <n v="5579.4"/>
    <x v="0"/>
    <n v="45565.100000000006"/>
    <m/>
    <m/>
    <x v="0"/>
    <x v="15"/>
    <x v="0"/>
    <x v="0"/>
    <m/>
  </r>
  <r>
    <x v="0"/>
    <s v="Haryana"/>
    <x v="0"/>
    <s v="Medium"/>
    <x v="272"/>
    <n v="5579.4"/>
    <x v="0"/>
    <n v="126652.38"/>
    <m/>
    <m/>
    <x v="0"/>
    <x v="2"/>
    <x v="0"/>
    <x v="0"/>
    <m/>
  </r>
  <r>
    <x v="1"/>
    <s v="Rajasthan"/>
    <x v="1"/>
    <s v="Medium"/>
    <x v="273"/>
    <n v="8999.4"/>
    <x v="1"/>
    <n v="375124.99000000005"/>
    <m/>
    <m/>
    <x v="1"/>
    <x v="3"/>
    <x v="0"/>
    <x v="0"/>
    <m/>
  </r>
  <r>
    <x v="0"/>
    <s v="Karnataka"/>
    <x v="1"/>
    <s v="Medium"/>
    <x v="274"/>
    <n v="8999.4"/>
    <x v="1"/>
    <n v="106192.92"/>
    <m/>
    <m/>
    <x v="1"/>
    <x v="1"/>
    <x v="0"/>
    <x v="0"/>
    <m/>
  </r>
  <r>
    <x v="0"/>
    <s v="Kerala"/>
    <x v="1"/>
    <s v="Medium"/>
    <x v="275"/>
    <n v="8999.4"/>
    <x v="1"/>
    <n v="96743.55"/>
    <m/>
    <m/>
    <x v="1"/>
    <x v="4"/>
    <x v="0"/>
    <x v="0"/>
    <m/>
  </r>
  <r>
    <x v="4"/>
    <s v="Odisha"/>
    <x v="1"/>
    <s v="Medium"/>
    <x v="276"/>
    <n v="8999.4"/>
    <x v="1"/>
    <n v="234284.38000000003"/>
    <m/>
    <m/>
    <x v="1"/>
    <x v="5"/>
    <x v="0"/>
    <x v="0"/>
    <m/>
  </r>
  <r>
    <x v="4"/>
    <s v="Punjab"/>
    <x v="1"/>
    <s v="Medium"/>
    <x v="277"/>
    <n v="8999.4"/>
    <x v="1"/>
    <n v="192437.17000000004"/>
    <m/>
    <m/>
    <x v="1"/>
    <x v="9"/>
    <x v="0"/>
    <x v="0"/>
    <m/>
  </r>
  <r>
    <x v="1"/>
    <s v="Tamil Nadu"/>
    <x v="1"/>
    <s v="Medium"/>
    <x v="278"/>
    <n v="8999.4"/>
    <x v="1"/>
    <n v="106642.89000000001"/>
    <m/>
    <m/>
    <x v="1"/>
    <x v="2"/>
    <x v="0"/>
    <x v="0"/>
    <m/>
  </r>
  <r>
    <x v="3"/>
    <s v="Telangana"/>
    <x v="2"/>
    <s v="Medium"/>
    <x v="279"/>
    <n v="11999.4"/>
    <x v="2"/>
    <n v="222788.86000000002"/>
    <m/>
    <m/>
    <x v="2"/>
    <x v="3"/>
    <x v="0"/>
    <x v="0"/>
    <m/>
  </r>
  <r>
    <x v="0"/>
    <s v="Uttar Pradesh"/>
    <x v="2"/>
    <s v="Medium"/>
    <x v="280"/>
    <n v="11999.4"/>
    <x v="2"/>
    <n v="251787.41000000003"/>
    <m/>
    <m/>
    <x v="2"/>
    <x v="13"/>
    <x v="0"/>
    <x v="0"/>
    <m/>
  </r>
  <r>
    <x v="0"/>
    <s v="West Bengal"/>
    <x v="2"/>
    <s v="Medium"/>
    <x v="281"/>
    <n v="11999.4"/>
    <x v="2"/>
    <n v="218989.05000000002"/>
    <m/>
    <m/>
    <x v="2"/>
    <x v="14"/>
    <x v="0"/>
    <x v="0"/>
    <m/>
  </r>
  <r>
    <x v="0"/>
    <s v="Maharashtra "/>
    <x v="2"/>
    <s v="Medium"/>
    <x v="282"/>
    <n v="11999.4"/>
    <x v="2"/>
    <n v="273186.34000000003"/>
    <m/>
    <m/>
    <x v="2"/>
    <x v="1"/>
    <x v="0"/>
    <x v="0"/>
    <m/>
  </r>
  <r>
    <x v="4"/>
    <s v="Rajasthan"/>
    <x v="2"/>
    <s v="Medium"/>
    <x v="283"/>
    <n v="11999.4"/>
    <x v="2"/>
    <n v="491975.4"/>
    <m/>
    <m/>
    <x v="2"/>
    <x v="1"/>
    <x v="0"/>
    <x v="0"/>
    <m/>
  </r>
  <r>
    <x v="0"/>
    <s v="Uttar Pradesh"/>
    <x v="2"/>
    <s v="Medium"/>
    <x v="284"/>
    <n v="11999.4"/>
    <x v="2"/>
    <n v="135593.22"/>
    <m/>
    <m/>
    <x v="2"/>
    <x v="5"/>
    <x v="0"/>
    <x v="0"/>
    <m/>
  </r>
  <r>
    <x v="0"/>
    <s v="Gujarat"/>
    <x v="2"/>
    <s v="Medium"/>
    <x v="285"/>
    <n v="11999.4"/>
    <x v="2"/>
    <n v="319584.02"/>
    <m/>
    <m/>
    <x v="2"/>
    <x v="5"/>
    <x v="0"/>
    <x v="0"/>
    <m/>
  </r>
  <r>
    <x v="0"/>
    <s v="Madhya Pradesh"/>
    <x v="2"/>
    <s v="Medium"/>
    <x v="286"/>
    <n v="11999.4"/>
    <x v="2"/>
    <n v="481775.91000000009"/>
    <m/>
    <m/>
    <x v="2"/>
    <x v="9"/>
    <x v="0"/>
    <x v="0"/>
    <m/>
  </r>
  <r>
    <x v="0"/>
    <s v="Andhra Pradesh"/>
    <x v="2"/>
    <s v="Medium"/>
    <x v="287"/>
    <n v="11999.4"/>
    <x v="2"/>
    <n v="386780.66000000003"/>
    <m/>
    <m/>
    <x v="2"/>
    <x v="6"/>
    <x v="0"/>
    <x v="0"/>
    <m/>
  </r>
  <r>
    <x v="0"/>
    <s v="Gujarat"/>
    <x v="2"/>
    <s v="Medium"/>
    <x v="288"/>
    <n v="11999.4"/>
    <x v="2"/>
    <n v="598570.07000000007"/>
    <m/>
    <m/>
    <x v="2"/>
    <x v="6"/>
    <x v="0"/>
    <x v="0"/>
    <m/>
  </r>
  <r>
    <x v="0"/>
    <s v="Maharashtra "/>
    <x v="2"/>
    <s v="Medium"/>
    <x v="12"/>
    <n v="11999.4"/>
    <x v="2"/>
    <n v="429178.54000000004"/>
    <m/>
    <m/>
    <x v="2"/>
    <x v="11"/>
    <x v="0"/>
    <x v="0"/>
    <m/>
  </r>
  <r>
    <x v="0"/>
    <s v="Haryana"/>
    <x v="2"/>
    <s v="Medium"/>
    <x v="289"/>
    <n v="11999.4"/>
    <x v="2"/>
    <n v="389180.54000000004"/>
    <m/>
    <m/>
    <x v="2"/>
    <x v="12"/>
    <x v="0"/>
    <x v="0"/>
    <m/>
  </r>
  <r>
    <x v="0"/>
    <s v="Rajasthan"/>
    <x v="2"/>
    <s v="Medium"/>
    <x v="272"/>
    <n v="11999.4"/>
    <x v="2"/>
    <n v="272386.38000000006"/>
    <m/>
    <m/>
    <x v="2"/>
    <x v="2"/>
    <x v="0"/>
    <x v="0"/>
    <m/>
  </r>
  <r>
    <x v="2"/>
    <s v="Karnataka"/>
    <x v="3"/>
    <s v="Medium"/>
    <x v="290"/>
    <n v="19794"/>
    <x v="3"/>
    <n v="197280.20000000004"/>
    <m/>
    <m/>
    <x v="3"/>
    <x v="3"/>
    <x v="0"/>
    <x v="0"/>
    <m/>
  </r>
  <r>
    <x v="0"/>
    <s v="Kerala"/>
    <x v="3"/>
    <s v="Medium"/>
    <x v="291"/>
    <n v="19794"/>
    <x v="3"/>
    <n v="959019.3"/>
    <m/>
    <m/>
    <x v="3"/>
    <x v="1"/>
    <x v="0"/>
    <x v="0"/>
    <m/>
  </r>
  <r>
    <x v="0"/>
    <s v="Odisha"/>
    <x v="3"/>
    <s v="Medium"/>
    <x v="292"/>
    <n v="19794"/>
    <x v="3"/>
    <n v="771306.20000000007"/>
    <m/>
    <m/>
    <x v="3"/>
    <x v="1"/>
    <x v="0"/>
    <x v="0"/>
    <m/>
  </r>
  <r>
    <x v="4"/>
    <s v="Punjab"/>
    <x v="3"/>
    <s v="Medium"/>
    <x v="293"/>
    <n v="19794"/>
    <x v="3"/>
    <n v="127341.40000000001"/>
    <m/>
    <m/>
    <x v="3"/>
    <x v="11"/>
    <x v="0"/>
    <x v="0"/>
    <m/>
  </r>
  <r>
    <x v="4"/>
    <s v="Tamil Nadu"/>
    <x v="3"/>
    <s v="Medium"/>
    <x v="294"/>
    <n v="19794"/>
    <x v="3"/>
    <n v="209486.5"/>
    <m/>
    <m/>
    <x v="3"/>
    <x v="2"/>
    <x v="0"/>
    <x v="0"/>
    <m/>
  </r>
  <r>
    <x v="0"/>
    <s v="Telangana"/>
    <x v="4"/>
    <s v="Medium"/>
    <x v="295"/>
    <n v="13938"/>
    <x v="4"/>
    <n v="133456.35"/>
    <m/>
    <m/>
    <x v="4"/>
    <x v="13"/>
    <x v="0"/>
    <x v="0"/>
    <m/>
  </r>
  <r>
    <x v="0"/>
    <s v="Uttar Pradesh"/>
    <x v="4"/>
    <s v="Medium"/>
    <x v="292"/>
    <n v="13938"/>
    <x v="4"/>
    <n v="543117.4"/>
    <m/>
    <m/>
    <x v="4"/>
    <x v="1"/>
    <x v="0"/>
    <x v="0"/>
    <m/>
  </r>
  <r>
    <x v="0"/>
    <s v="West Bengal"/>
    <x v="4"/>
    <s v="Medium"/>
    <x v="296"/>
    <n v="13938"/>
    <x v="4"/>
    <n v="88506.3"/>
    <m/>
    <m/>
    <x v="4"/>
    <x v="5"/>
    <x v="0"/>
    <x v="0"/>
    <m/>
  </r>
  <r>
    <x v="0"/>
    <s v="Maharashtra "/>
    <x v="4"/>
    <s v="Medium"/>
    <x v="297"/>
    <n v="13938"/>
    <x v="4"/>
    <n v="98030.60000000002"/>
    <m/>
    <m/>
    <x v="4"/>
    <x v="5"/>
    <x v="0"/>
    <x v="0"/>
    <m/>
  </r>
  <r>
    <x v="4"/>
    <s v="Rajasthan"/>
    <x v="4"/>
    <s v="Medium"/>
    <x v="298"/>
    <n v="13938"/>
    <x v="4"/>
    <n v="495728.2"/>
    <m/>
    <m/>
    <x v="4"/>
    <x v="6"/>
    <x v="0"/>
    <x v="0"/>
    <m/>
  </r>
  <r>
    <x v="4"/>
    <s v="Uttar Pradesh"/>
    <x v="4"/>
    <s v="Medium"/>
    <x v="299"/>
    <n v="13938"/>
    <x v="4"/>
    <n v="187698.40000000002"/>
    <m/>
    <m/>
    <x v="4"/>
    <x v="12"/>
    <x v="0"/>
    <x v="0"/>
    <m/>
  </r>
  <r>
    <x v="0"/>
    <s v="Gujarat"/>
    <x v="5"/>
    <s v="Medium"/>
    <x v="274"/>
    <n v="11999.4"/>
    <x v="2"/>
    <n v="141592.92000000001"/>
    <m/>
    <m/>
    <x v="2"/>
    <x v="1"/>
    <x v="0"/>
    <x v="0"/>
    <m/>
  </r>
  <r>
    <x v="0"/>
    <s v="Madhya Pradesh"/>
    <x v="5"/>
    <s v="Medium"/>
    <x v="291"/>
    <n v="11999.4"/>
    <x v="2"/>
    <n v="581370.93000000005"/>
    <m/>
    <m/>
    <x v="2"/>
    <x v="1"/>
    <x v="0"/>
    <x v="0"/>
    <m/>
  </r>
  <r>
    <x v="0"/>
    <s v="Andhra Pradesh"/>
    <x v="5"/>
    <s v="Medium"/>
    <x v="282"/>
    <n v="11999.4"/>
    <x v="2"/>
    <n v="273186.34000000003"/>
    <m/>
    <m/>
    <x v="2"/>
    <x v="1"/>
    <x v="0"/>
    <x v="0"/>
    <m/>
  </r>
  <r>
    <x v="4"/>
    <s v="Gujarat"/>
    <x v="5"/>
    <s v="Medium"/>
    <x v="283"/>
    <n v="11999.4"/>
    <x v="2"/>
    <n v="491975.4"/>
    <m/>
    <m/>
    <x v="2"/>
    <x v="1"/>
    <x v="0"/>
    <x v="0"/>
    <m/>
  </r>
  <r>
    <x v="0"/>
    <s v="Maharashtra "/>
    <x v="5"/>
    <s v="Medium"/>
    <x v="300"/>
    <n v="11999.4"/>
    <x v="2"/>
    <n v="303984.8"/>
    <m/>
    <m/>
    <x v="2"/>
    <x v="15"/>
    <x v="0"/>
    <x v="0"/>
    <m/>
  </r>
  <r>
    <x v="1"/>
    <s v="Haryana"/>
    <x v="5"/>
    <s v="Medium"/>
    <x v="278"/>
    <n v="11999.4"/>
    <x v="2"/>
    <n v="142192.89000000001"/>
    <m/>
    <m/>
    <x v="2"/>
    <x v="2"/>
    <x v="0"/>
    <x v="0"/>
    <m/>
  </r>
  <r>
    <x v="2"/>
    <s v="Rajasthan"/>
    <x v="5"/>
    <s v="Medium"/>
    <x v="301"/>
    <n v="11999.4"/>
    <x v="2"/>
    <n v="274986.25"/>
    <m/>
    <m/>
    <x v="2"/>
    <x v="12"/>
    <x v="0"/>
    <x v="0"/>
    <m/>
  </r>
  <r>
    <x v="4"/>
    <s v="Karnataka"/>
    <x v="5"/>
    <s v="Medium"/>
    <x v="294"/>
    <n v="11999.4"/>
    <x v="2"/>
    <n v="126993.65000000001"/>
    <m/>
    <m/>
    <x v="2"/>
    <x v="2"/>
    <x v="0"/>
    <x v="0"/>
    <m/>
  </r>
  <r>
    <x v="0"/>
    <s v="Kerala"/>
    <x v="4"/>
    <s v="Medium"/>
    <x v="302"/>
    <n v="13938"/>
    <x v="4"/>
    <n v="101398.95000000001"/>
    <m/>
    <m/>
    <x v="4"/>
    <x v="4"/>
    <x v="0"/>
    <x v="0"/>
    <m/>
  </r>
  <r>
    <x v="4"/>
    <s v="Odisha"/>
    <x v="0"/>
    <s v="Medium"/>
    <x v="303"/>
    <n v="5579.4"/>
    <x v="0"/>
    <n v="101731.06000000001"/>
    <m/>
    <m/>
    <x v="0"/>
    <x v="1"/>
    <x v="0"/>
    <x v="0"/>
    <m/>
  </r>
  <r>
    <x v="2"/>
    <s v="Punjab"/>
    <x v="0"/>
    <s v="Medium"/>
    <x v="18"/>
    <n v="5579.4"/>
    <x v="0"/>
    <n v="34127.330000000009"/>
    <m/>
    <m/>
    <x v="0"/>
    <x v="7"/>
    <x v="0"/>
    <x v="0"/>
    <m/>
  </r>
  <r>
    <x v="4"/>
    <s v="Tamil Nadu"/>
    <x v="1"/>
    <s v="Medium"/>
    <x v="304"/>
    <n v="8999.4"/>
    <x v="1"/>
    <n v="570336.97499999998"/>
    <m/>
    <m/>
    <x v="1"/>
    <x v="13"/>
    <x v="0"/>
    <x v="0"/>
    <m/>
  </r>
  <r>
    <x v="0"/>
    <s v="Telangana"/>
    <x v="1"/>
    <s v="Medium"/>
    <x v="305"/>
    <n v="8999.4"/>
    <x v="1"/>
    <n v="249883.34000000005"/>
    <m/>
    <m/>
    <x v="1"/>
    <x v="14"/>
    <x v="0"/>
    <x v="0"/>
    <m/>
  </r>
  <r>
    <x v="4"/>
    <s v="Uttar Pradesh"/>
    <x v="1"/>
    <s v="Medium"/>
    <x v="306"/>
    <n v="8999.4"/>
    <x v="1"/>
    <n v="48296.780000000006"/>
    <m/>
    <m/>
    <x v="1"/>
    <x v="9"/>
    <x v="0"/>
    <x v="0"/>
    <m/>
  </r>
  <r>
    <x v="2"/>
    <s v="West Bengal"/>
    <x v="1"/>
    <s v="Medium"/>
    <x v="307"/>
    <n v="8999.4"/>
    <x v="1"/>
    <n v="348126.79000000004"/>
    <m/>
    <m/>
    <x v="1"/>
    <x v="15"/>
    <x v="0"/>
    <x v="0"/>
    <m/>
  </r>
  <r>
    <x v="3"/>
    <s v="Maharashtra "/>
    <x v="1"/>
    <s v="Medium"/>
    <x v="308"/>
    <n v="8999.4"/>
    <x v="1"/>
    <n v="278531.43000000005"/>
    <m/>
    <m/>
    <x v="1"/>
    <x v="11"/>
    <x v="0"/>
    <x v="0"/>
    <m/>
  </r>
  <r>
    <x v="0"/>
    <s v="Rajasthan"/>
    <x v="1"/>
    <s v="Medium"/>
    <x v="309"/>
    <n v="8999.4"/>
    <x v="1"/>
    <n v="241633.89000000004"/>
    <m/>
    <m/>
    <x v="1"/>
    <x v="12"/>
    <x v="0"/>
    <x v="0"/>
    <m/>
  </r>
  <r>
    <x v="3"/>
    <s v="Uttar Pradesh"/>
    <x v="1"/>
    <s v="Medium"/>
    <x v="310"/>
    <n v="8999.4"/>
    <x v="1"/>
    <n v="419522.03"/>
    <m/>
    <m/>
    <x v="1"/>
    <x v="2"/>
    <x v="0"/>
    <x v="0"/>
    <m/>
  </r>
  <r>
    <x v="4"/>
    <s v="Gujarat"/>
    <x v="1"/>
    <s v="Medium"/>
    <x v="311"/>
    <n v="8999.4"/>
    <x v="1"/>
    <n v="50096.66"/>
    <m/>
    <m/>
    <x v="1"/>
    <x v="12"/>
    <x v="0"/>
    <x v="0"/>
    <m/>
  </r>
  <r>
    <x v="4"/>
    <s v="Madhya Pradesh"/>
    <x v="2"/>
    <s v="Medium"/>
    <x v="312"/>
    <n v="11999.4"/>
    <x v="2"/>
    <n v="512974.35000000003"/>
    <m/>
    <m/>
    <x v="2"/>
    <x v="0"/>
    <x v="0"/>
    <x v="0"/>
    <m/>
  </r>
  <r>
    <x v="0"/>
    <s v="Andhra Pradesh"/>
    <x v="2"/>
    <s v="Medium"/>
    <x v="313"/>
    <n v="11999.4"/>
    <x v="2"/>
    <n v="483375.83000000007"/>
    <m/>
    <m/>
    <x v="2"/>
    <x v="0"/>
    <x v="0"/>
    <x v="0"/>
    <m/>
  </r>
  <r>
    <x v="1"/>
    <s v="Gujarat"/>
    <x v="2"/>
    <s v="Medium"/>
    <x v="314"/>
    <n v="11999.4"/>
    <x v="2"/>
    <n v="734963.25"/>
    <m/>
    <m/>
    <x v="2"/>
    <x v="13"/>
    <x v="0"/>
    <x v="0"/>
    <m/>
  </r>
  <r>
    <x v="4"/>
    <s v="Maharashtra "/>
    <x v="2"/>
    <s v="Medium"/>
    <x v="303"/>
    <n v="11999.4"/>
    <x v="2"/>
    <n v="218789.06000000003"/>
    <m/>
    <m/>
    <x v="2"/>
    <x v="1"/>
    <x v="0"/>
    <x v="0"/>
    <m/>
  </r>
  <r>
    <x v="1"/>
    <s v="Haryana"/>
    <x v="2"/>
    <s v="Medium"/>
    <x v="315"/>
    <n v="11999.4"/>
    <x v="2"/>
    <n v="245387.73000000004"/>
    <m/>
    <m/>
    <x v="2"/>
    <x v="10"/>
    <x v="0"/>
    <x v="0"/>
    <m/>
  </r>
  <r>
    <x v="2"/>
    <s v="Rajasthan"/>
    <x v="2"/>
    <s v="Medium"/>
    <x v="18"/>
    <n v="11999.4"/>
    <x v="2"/>
    <n v="73396.33"/>
    <m/>
    <m/>
    <x v="2"/>
    <x v="7"/>
    <x v="0"/>
    <x v="0"/>
    <m/>
  </r>
  <r>
    <x v="4"/>
    <s v="Karnataka"/>
    <x v="2"/>
    <s v="Medium"/>
    <x v="316"/>
    <n v="11999.4"/>
    <x v="2"/>
    <n v="264786.76"/>
    <m/>
    <m/>
    <x v="2"/>
    <x v="15"/>
    <x v="0"/>
    <x v="0"/>
    <m/>
  </r>
  <r>
    <x v="2"/>
    <s v="Kerala"/>
    <x v="2"/>
    <s v="Medium"/>
    <x v="317"/>
    <n v="11999.4"/>
    <x v="2"/>
    <n v="354982.25"/>
    <m/>
    <m/>
    <x v="2"/>
    <x v="11"/>
    <x v="0"/>
    <x v="0"/>
    <m/>
  </r>
  <r>
    <x v="3"/>
    <s v="Odisha"/>
    <x v="2"/>
    <s v="Medium"/>
    <x v="310"/>
    <n v="11999.4"/>
    <x v="2"/>
    <n v="559372.03"/>
    <m/>
    <m/>
    <x v="2"/>
    <x v="2"/>
    <x v="0"/>
    <x v="0"/>
    <m/>
  </r>
  <r>
    <x v="1"/>
    <s v="Punjab"/>
    <x v="3"/>
    <s v="Medium"/>
    <x v="318"/>
    <n v="19794"/>
    <x v="3"/>
    <n v="80825.5"/>
    <m/>
    <m/>
    <x v="3"/>
    <x v="14"/>
    <x v="0"/>
    <x v="0"/>
    <m/>
  </r>
  <r>
    <x v="4"/>
    <s v="Tamil Nadu"/>
    <x v="3"/>
    <s v="Medium"/>
    <x v="319"/>
    <n v="19794"/>
    <x v="3"/>
    <n v="1251475.6500000001"/>
    <m/>
    <m/>
    <x v="3"/>
    <x v="4"/>
    <x v="0"/>
    <x v="0"/>
    <m/>
  </r>
  <r>
    <x v="0"/>
    <s v="Telangana"/>
    <x v="3"/>
    <s v="Medium"/>
    <x v="320"/>
    <n v="19794"/>
    <x v="3"/>
    <n v="431179.3000000001"/>
    <m/>
    <m/>
    <x v="3"/>
    <x v="4"/>
    <x v="0"/>
    <x v="0"/>
    <m/>
  </r>
  <r>
    <x v="3"/>
    <s v="Uttar Pradesh"/>
    <x v="3"/>
    <s v="Medium"/>
    <x v="321"/>
    <n v="19794"/>
    <x v="3"/>
    <n v="187053.30000000002"/>
    <m/>
    <m/>
    <x v="3"/>
    <x v="6"/>
    <x v="0"/>
    <x v="0"/>
    <m/>
  </r>
  <r>
    <x v="3"/>
    <s v="West Bengal"/>
    <x v="3"/>
    <s v="Medium"/>
    <x v="322"/>
    <n v="19794"/>
    <x v="3"/>
    <n v="696089"/>
    <m/>
    <m/>
    <x v="3"/>
    <x v="6"/>
    <x v="0"/>
    <x v="0"/>
    <m/>
  </r>
  <r>
    <x v="0"/>
    <s v="Maharashtra "/>
    <x v="3"/>
    <s v="Medium"/>
    <x v="323"/>
    <n v="19794"/>
    <x v="3"/>
    <n v="418643.10000000003"/>
    <m/>
    <m/>
    <x v="3"/>
    <x v="10"/>
    <x v="0"/>
    <x v="0"/>
    <m/>
  </r>
  <r>
    <x v="2"/>
    <s v="Rajasthan"/>
    <x v="4"/>
    <s v="Medium"/>
    <x v="324"/>
    <n v="13938"/>
    <x v="4"/>
    <n v="454378.8000000001"/>
    <m/>
    <m/>
    <x v="4"/>
    <x v="0"/>
    <x v="0"/>
    <x v="0"/>
    <m/>
  </r>
  <r>
    <x v="4"/>
    <s v="Uttar Pradesh"/>
    <x v="4"/>
    <s v="Medium"/>
    <x v="325"/>
    <n v="13938"/>
    <x v="4"/>
    <n v="617685.70000000007"/>
    <m/>
    <m/>
    <x v="4"/>
    <x v="8"/>
    <x v="0"/>
    <x v="0"/>
    <m/>
  </r>
  <r>
    <x v="0"/>
    <s v="Gujarat"/>
    <x v="4"/>
    <s v="Medium"/>
    <x v="326"/>
    <n v="13938"/>
    <x v="4"/>
    <n v="313953.45"/>
    <m/>
    <m/>
    <x v="4"/>
    <x v="13"/>
    <x v="0"/>
    <x v="0"/>
    <m/>
  </r>
  <r>
    <x v="2"/>
    <s v="Madhya Pradesh"/>
    <x v="4"/>
    <s v="Medium"/>
    <x v="327"/>
    <n v="13938"/>
    <x v="4"/>
    <n v="204424"/>
    <m/>
    <m/>
    <x v="4"/>
    <x v="14"/>
    <x v="0"/>
    <x v="0"/>
    <m/>
  </r>
  <r>
    <x v="4"/>
    <s v="Andhra Pradesh"/>
    <x v="4"/>
    <s v="Medium"/>
    <x v="328"/>
    <n v="13938"/>
    <x v="4"/>
    <n v="433704.10000000003"/>
    <m/>
    <m/>
    <x v="4"/>
    <x v="6"/>
    <x v="0"/>
    <x v="0"/>
    <m/>
  </r>
  <r>
    <x v="2"/>
    <s v="Gujarat"/>
    <x v="4"/>
    <s v="Medium"/>
    <x v="329"/>
    <n v="13938"/>
    <x v="4"/>
    <n v="518958.2"/>
    <m/>
    <m/>
    <x v="4"/>
    <x v="9"/>
    <x v="0"/>
    <x v="0"/>
    <m/>
  </r>
  <r>
    <x v="1"/>
    <s v="Maharashtra "/>
    <x v="4"/>
    <s v="Medium"/>
    <x v="315"/>
    <n v="13938"/>
    <x v="4"/>
    <n v="285032.10000000003"/>
    <m/>
    <m/>
    <x v="4"/>
    <x v="10"/>
    <x v="0"/>
    <x v="0"/>
    <m/>
  </r>
  <r>
    <x v="3"/>
    <s v="Haryana"/>
    <x v="4"/>
    <s v="Medium"/>
    <x v="330"/>
    <n v="13938"/>
    <x v="4"/>
    <n v="203727.1"/>
    <m/>
    <m/>
    <x v="4"/>
    <x v="15"/>
    <x v="0"/>
    <x v="0"/>
    <m/>
  </r>
  <r>
    <x v="0"/>
    <s v="Rajasthan"/>
    <x v="5"/>
    <s v="Medium"/>
    <x v="331"/>
    <n v="11999.4"/>
    <x v="2"/>
    <n v="414179.29000000004"/>
    <m/>
    <m/>
    <x v="2"/>
    <x v="6"/>
    <x v="0"/>
    <x v="0"/>
    <m/>
  </r>
  <r>
    <x v="0"/>
    <s v="Karnataka"/>
    <x v="5"/>
    <s v="Medium"/>
    <x v="323"/>
    <n v="11999.4"/>
    <x v="2"/>
    <n v="253787.31000000003"/>
    <m/>
    <m/>
    <x v="2"/>
    <x v="10"/>
    <x v="0"/>
    <x v="0"/>
    <m/>
  </r>
  <r>
    <x v="1"/>
    <s v="Kerala"/>
    <x v="5"/>
    <s v="Medium"/>
    <x v="332"/>
    <n v="11999.4"/>
    <x v="2"/>
    <n v="193990.30000000002"/>
    <m/>
    <m/>
    <x v="2"/>
    <x v="11"/>
    <x v="0"/>
    <x v="0"/>
    <m/>
  </r>
  <r>
    <x v="0"/>
    <s v="Odisha"/>
    <x v="5"/>
    <s v="Medium"/>
    <x v="333"/>
    <n v="11999.4"/>
    <x v="2"/>
    <n v="338783.06000000006"/>
    <m/>
    <m/>
    <x v="2"/>
    <x v="15"/>
    <x v="0"/>
    <x v="0"/>
    <m/>
  </r>
  <r>
    <x v="0"/>
    <s v="Punjab"/>
    <x v="0"/>
    <s v="Medium"/>
    <x v="61"/>
    <n v="5579.4"/>
    <x v="0"/>
    <n v="61652.369999999995"/>
    <m/>
    <m/>
    <x v="0"/>
    <x v="14"/>
    <x v="0"/>
    <x v="0"/>
    <m/>
  </r>
  <r>
    <x v="0"/>
    <s v="Tamil Nadu"/>
    <x v="0"/>
    <s v="Medium"/>
    <x v="334"/>
    <n v="5579.4"/>
    <x v="0"/>
    <n v="76158.810000000012"/>
    <m/>
    <m/>
    <x v="0"/>
    <x v="4"/>
    <x v="0"/>
    <x v="0"/>
    <m/>
  </r>
  <r>
    <x v="2"/>
    <s v="Telangana"/>
    <x v="0"/>
    <s v="Medium"/>
    <x v="335"/>
    <n v="5579.4"/>
    <x v="0"/>
    <n v="146924.20000000001"/>
    <m/>
    <m/>
    <x v="0"/>
    <x v="6"/>
    <x v="0"/>
    <x v="0"/>
    <m/>
  </r>
  <r>
    <x v="0"/>
    <s v="Uttarakhand"/>
    <x v="0"/>
    <s v="Medium"/>
    <x v="336"/>
    <n v="5579.4"/>
    <x v="0"/>
    <n v="48447.790000000008"/>
    <m/>
    <m/>
    <x v="0"/>
    <x v="2"/>
    <x v="0"/>
    <x v="0"/>
    <m/>
  </r>
  <r>
    <x v="0"/>
    <s v="West Bengal"/>
    <x v="2"/>
    <s v="Medium"/>
    <x v="337"/>
    <n v="11999.4"/>
    <x v="2"/>
    <n v="194590.27000000002"/>
    <m/>
    <m/>
    <x v="2"/>
    <x v="3"/>
    <x v="0"/>
    <x v="0"/>
    <m/>
  </r>
  <r>
    <x v="0"/>
    <s v="Maharashtra "/>
    <x v="2"/>
    <s v="Medium"/>
    <x v="338"/>
    <n v="11999.4"/>
    <x v="2"/>
    <n v="207589.62000000002"/>
    <m/>
    <m/>
    <x v="2"/>
    <x v="1"/>
    <x v="0"/>
    <x v="0"/>
    <m/>
  </r>
  <r>
    <x v="0"/>
    <s v="Rajasthan"/>
    <x v="2"/>
    <s v="Medium"/>
    <x v="339"/>
    <n v="11999.4"/>
    <x v="2"/>
    <n v="71996.400000000009"/>
    <m/>
    <m/>
    <x v="2"/>
    <x v="10"/>
    <x v="0"/>
    <x v="0"/>
    <m/>
  </r>
  <r>
    <x v="2"/>
    <s v="Uttar Pradesh"/>
    <x v="3"/>
    <s v="Medium"/>
    <x v="139"/>
    <n v="19794"/>
    <x v="3"/>
    <n v="648913.30000000016"/>
    <m/>
    <m/>
    <x v="3"/>
    <x v="3"/>
    <x v="0"/>
    <x v="0"/>
    <m/>
  </r>
  <r>
    <x v="1"/>
    <s v="Gujarat"/>
    <x v="3"/>
    <s v="Medium"/>
    <x v="340"/>
    <n v="19794"/>
    <x v="3"/>
    <n v="866977.20000000007"/>
    <m/>
    <m/>
    <x v="3"/>
    <x v="13"/>
    <x v="0"/>
    <x v="0"/>
    <m/>
  </r>
  <r>
    <x v="0"/>
    <s v="Madhya Pradesh"/>
    <x v="4"/>
    <s v="Medium"/>
    <x v="339"/>
    <n v="13938"/>
    <x v="4"/>
    <n v="83628"/>
    <m/>
    <m/>
    <x v="4"/>
    <x v="10"/>
    <x v="0"/>
    <x v="0"/>
    <m/>
  </r>
  <r>
    <x v="0"/>
    <s v="Andhra Pradesh"/>
    <x v="4"/>
    <s v="Medium"/>
    <x v="341"/>
    <n v="13938"/>
    <x v="4"/>
    <n v="623028.6"/>
    <m/>
    <m/>
    <x v="4"/>
    <x v="11"/>
    <x v="0"/>
    <x v="0"/>
    <m/>
  </r>
  <r>
    <x v="0"/>
    <s v="Gujarat"/>
    <x v="4"/>
    <s v="Medium"/>
    <x v="336"/>
    <n v="13938"/>
    <x v="4"/>
    <n v="121028.3"/>
    <m/>
    <m/>
    <x v="4"/>
    <x v="2"/>
    <x v="0"/>
    <x v="0"/>
    <m/>
  </r>
  <r>
    <x v="0"/>
    <s v="Maharashtra "/>
    <x v="5"/>
    <s v="Medium"/>
    <x v="338"/>
    <n v="11999.4"/>
    <x v="2"/>
    <n v="207589.62000000002"/>
    <m/>
    <m/>
    <x v="2"/>
    <x v="1"/>
    <x v="0"/>
    <x v="0"/>
    <m/>
  </r>
  <r>
    <x v="1"/>
    <s v="Haryana"/>
    <x v="5"/>
    <s v="Medium"/>
    <x v="342"/>
    <n v="11999.4"/>
    <x v="2"/>
    <n v="326083.69500000007"/>
    <m/>
    <m/>
    <x v="2"/>
    <x v="4"/>
    <x v="0"/>
    <x v="0"/>
    <m/>
  </r>
  <r>
    <x v="2"/>
    <s v="Rajasthan"/>
    <x v="5"/>
    <s v="Medium"/>
    <x v="343"/>
    <n v="11999.4"/>
    <x v="2"/>
    <n v="61196.94"/>
    <m/>
    <m/>
    <x v="2"/>
    <x v="12"/>
    <x v="0"/>
    <x v="0"/>
    <m/>
  </r>
  <r>
    <x v="2"/>
    <s v="Karnataka"/>
    <x v="0"/>
    <s v="High"/>
    <x v="293"/>
    <n v="5579.4"/>
    <x v="0"/>
    <n v="53841.21"/>
    <m/>
    <m/>
    <x v="0"/>
    <x v="7"/>
    <x v="0"/>
    <x v="0"/>
    <m/>
  </r>
  <r>
    <x v="0"/>
    <s v="Kerala"/>
    <x v="1"/>
    <s v="High"/>
    <x v="344"/>
    <n v="8999.4"/>
    <x v="1"/>
    <n v="523765.08"/>
    <m/>
    <m/>
    <x v="1"/>
    <x v="6"/>
    <x v="0"/>
    <x v="0"/>
    <m/>
  </r>
  <r>
    <x v="2"/>
    <s v="Odisha"/>
    <x v="2"/>
    <s v="High"/>
    <x v="293"/>
    <n v="11999.4"/>
    <x v="2"/>
    <n v="115794.21"/>
    <m/>
    <m/>
    <x v="2"/>
    <x v="7"/>
    <x v="0"/>
    <x v="0"/>
    <m/>
  </r>
  <r>
    <x v="3"/>
    <s v="Punjab"/>
    <x v="0"/>
    <s v="High"/>
    <x v="345"/>
    <n v="5579.4"/>
    <x v="0"/>
    <n v="480595.5675"/>
    <m/>
    <m/>
    <x v="0"/>
    <x v="13"/>
    <x v="0"/>
    <x v="0"/>
    <m/>
  </r>
  <r>
    <x v="3"/>
    <s v="Tamil Nadu"/>
    <x v="0"/>
    <s v="High"/>
    <x v="346"/>
    <n v="5579.4"/>
    <x v="0"/>
    <n v="206716.77"/>
    <m/>
    <m/>
    <x v="0"/>
    <x v="12"/>
    <x v="0"/>
    <x v="0"/>
    <m/>
  </r>
  <r>
    <x v="0"/>
    <s v="Telangana"/>
    <x v="1"/>
    <s v="High"/>
    <x v="347"/>
    <n v="8999.4"/>
    <x v="1"/>
    <n v="520390.30499999999"/>
    <m/>
    <m/>
    <x v="1"/>
    <x v="14"/>
    <x v="0"/>
    <x v="0"/>
    <m/>
  </r>
  <r>
    <x v="3"/>
    <s v="Uttarakhand"/>
    <x v="1"/>
    <s v="High"/>
    <x v="29"/>
    <n v="8999.4"/>
    <x v="1"/>
    <n v="405872.94"/>
    <m/>
    <m/>
    <x v="1"/>
    <x v="11"/>
    <x v="0"/>
    <x v="0"/>
    <m/>
  </r>
  <r>
    <x v="1"/>
    <s v="West Bengal"/>
    <x v="1"/>
    <s v="High"/>
    <x v="348"/>
    <n v="8999.4"/>
    <x v="1"/>
    <n v="466168.92000000004"/>
    <m/>
    <m/>
    <x v="1"/>
    <x v="2"/>
    <x v="0"/>
    <x v="0"/>
    <m/>
  </r>
  <r>
    <x v="0"/>
    <s v="Maharashtra "/>
    <x v="2"/>
    <s v="High"/>
    <x v="349"/>
    <n v="11999.4"/>
    <x v="2"/>
    <n v="586170.68999999994"/>
    <m/>
    <m/>
    <x v="2"/>
    <x v="3"/>
    <x v="0"/>
    <x v="0"/>
    <m/>
  </r>
  <r>
    <x v="4"/>
    <s v="Rajasthan"/>
    <x v="2"/>
    <s v="High"/>
    <x v="350"/>
    <n v="11999.4"/>
    <x v="2"/>
    <n v="177291.13500000001"/>
    <m/>
    <m/>
    <x v="2"/>
    <x v="14"/>
    <x v="0"/>
    <x v="0"/>
    <m/>
  </r>
  <r>
    <x v="1"/>
    <s v="Uttar Pradesh"/>
    <x v="2"/>
    <s v="High"/>
    <x v="351"/>
    <n v="11999.4"/>
    <x v="2"/>
    <n v="650067.49500000011"/>
    <m/>
    <m/>
    <x v="2"/>
    <x v="7"/>
    <x v="0"/>
    <x v="0"/>
    <m/>
  </r>
  <r>
    <x v="0"/>
    <s v="Gujarat"/>
    <x v="2"/>
    <s v="High"/>
    <x v="352"/>
    <n v="11999.4"/>
    <x v="2"/>
    <n v="72296.384999999995"/>
    <m/>
    <m/>
    <x v="2"/>
    <x v="10"/>
    <x v="0"/>
    <x v="0"/>
    <m/>
  </r>
  <r>
    <x v="1"/>
    <s v="Madhya Pradesh"/>
    <x v="3"/>
    <s v="High"/>
    <x v="353"/>
    <n v="19794"/>
    <x v="3"/>
    <n v="336992.85000000003"/>
    <m/>
    <m/>
    <x v="3"/>
    <x v="0"/>
    <x v="0"/>
    <x v="0"/>
    <m/>
  </r>
  <r>
    <x v="1"/>
    <s v="Andhra Pradesh"/>
    <x v="3"/>
    <s v="High"/>
    <x v="354"/>
    <n v="19794"/>
    <x v="3"/>
    <n v="252373.5"/>
    <m/>
    <m/>
    <x v="3"/>
    <x v="13"/>
    <x v="0"/>
    <x v="0"/>
    <m/>
  </r>
  <r>
    <x v="1"/>
    <s v="Gujarat"/>
    <x v="3"/>
    <s v="High"/>
    <x v="355"/>
    <n v="19794"/>
    <x v="3"/>
    <n v="390931.5"/>
    <m/>
    <m/>
    <x v="3"/>
    <x v="14"/>
    <x v="0"/>
    <x v="0"/>
    <m/>
  </r>
  <r>
    <x v="0"/>
    <s v="Maharashtra "/>
    <x v="3"/>
    <s v="High"/>
    <x v="44"/>
    <n v="19794"/>
    <x v="3"/>
    <n v="316209.14999999997"/>
    <m/>
    <m/>
    <x v="3"/>
    <x v="4"/>
    <x v="0"/>
    <x v="0"/>
    <m/>
  </r>
  <r>
    <x v="3"/>
    <s v="Haryana"/>
    <x v="3"/>
    <s v="High"/>
    <x v="356"/>
    <n v="19794"/>
    <x v="3"/>
    <n v="789780.60000000009"/>
    <m/>
    <m/>
    <x v="3"/>
    <x v="6"/>
    <x v="0"/>
    <x v="0"/>
    <m/>
  </r>
  <r>
    <x v="4"/>
    <s v="Rajasthan"/>
    <x v="3"/>
    <s v="High"/>
    <x v="357"/>
    <n v="19794"/>
    <x v="3"/>
    <n v="1135185.8999999999"/>
    <m/>
    <m/>
    <x v="3"/>
    <x v="7"/>
    <x v="0"/>
    <x v="0"/>
    <m/>
  </r>
  <r>
    <x v="0"/>
    <s v="Karnataka"/>
    <x v="3"/>
    <s v="High"/>
    <x v="352"/>
    <n v="19794"/>
    <x v="3"/>
    <n v="119258.84999999999"/>
    <m/>
    <m/>
    <x v="3"/>
    <x v="10"/>
    <x v="0"/>
    <x v="0"/>
    <m/>
  </r>
  <r>
    <x v="0"/>
    <s v="Kerala"/>
    <x v="3"/>
    <s v="High"/>
    <x v="358"/>
    <n v="19794"/>
    <x v="3"/>
    <n v="1318775.25"/>
    <m/>
    <m/>
    <x v="3"/>
    <x v="15"/>
    <x v="0"/>
    <x v="0"/>
    <m/>
  </r>
  <r>
    <x v="3"/>
    <s v="Odisha"/>
    <x v="3"/>
    <s v="High"/>
    <x v="94"/>
    <n v="19794"/>
    <x v="3"/>
    <n v="948132.60000000009"/>
    <m/>
    <m/>
    <x v="3"/>
    <x v="12"/>
    <x v="0"/>
    <x v="0"/>
    <m/>
  </r>
  <r>
    <x v="4"/>
    <s v="Punjab"/>
    <x v="3"/>
    <s v="High"/>
    <x v="359"/>
    <n v="19794"/>
    <x v="3"/>
    <n v="422107.05000000005"/>
    <m/>
    <m/>
    <x v="3"/>
    <x v="2"/>
    <x v="0"/>
    <x v="0"/>
    <m/>
  </r>
  <r>
    <x v="3"/>
    <s v="Tamil Nadu"/>
    <x v="4"/>
    <s v="High"/>
    <x v="360"/>
    <n v="13938"/>
    <x v="4"/>
    <n v="118821.45"/>
    <m/>
    <m/>
    <x v="4"/>
    <x v="14"/>
    <x v="0"/>
    <x v="0"/>
    <m/>
  </r>
  <r>
    <x v="1"/>
    <s v="Telangana"/>
    <x v="4"/>
    <s v="High"/>
    <x v="361"/>
    <n v="13938"/>
    <x v="4"/>
    <n v="223356.45000000004"/>
    <m/>
    <m/>
    <x v="4"/>
    <x v="4"/>
    <x v="0"/>
    <x v="0"/>
    <m/>
  </r>
  <r>
    <x v="0"/>
    <s v="Uttarakhand"/>
    <x v="4"/>
    <s v="High"/>
    <x v="362"/>
    <n v="13938"/>
    <x v="4"/>
    <n v="978099.14999999991"/>
    <m/>
    <m/>
    <x v="4"/>
    <x v="5"/>
    <x v="0"/>
    <x v="0"/>
    <m/>
  </r>
  <r>
    <x v="4"/>
    <s v="West Bengal"/>
    <x v="4"/>
    <s v="High"/>
    <x v="363"/>
    <n v="13938"/>
    <x v="4"/>
    <n v="150530.40000000002"/>
    <m/>
    <m/>
    <x v="4"/>
    <x v="6"/>
    <x v="0"/>
    <x v="0"/>
    <m/>
  </r>
  <r>
    <x v="4"/>
    <s v="Maharashtra "/>
    <x v="4"/>
    <s v="High"/>
    <x v="357"/>
    <n v="13938"/>
    <x v="4"/>
    <n v="799344.29999999993"/>
    <m/>
    <m/>
    <x v="4"/>
    <x v="7"/>
    <x v="0"/>
    <x v="0"/>
    <m/>
  </r>
  <r>
    <x v="1"/>
    <s v="Rajasthan"/>
    <x v="4"/>
    <s v="High"/>
    <x v="351"/>
    <n v="13938"/>
    <x v="4"/>
    <n v="755091.15"/>
    <m/>
    <m/>
    <x v="4"/>
    <x v="7"/>
    <x v="0"/>
    <x v="0"/>
    <m/>
  </r>
  <r>
    <x v="3"/>
    <s v="Uttar Pradesh"/>
    <x v="4"/>
    <s v="High"/>
    <x v="48"/>
    <n v="13938"/>
    <x v="4"/>
    <n v="881230.04999999993"/>
    <m/>
    <m/>
    <x v="4"/>
    <x v="15"/>
    <x v="0"/>
    <x v="0"/>
    <m/>
  </r>
  <r>
    <x v="0"/>
    <s v="Gujarat"/>
    <x v="4"/>
    <s v="High"/>
    <x v="364"/>
    <n v="13938"/>
    <x v="4"/>
    <n v="651601.5"/>
    <m/>
    <m/>
    <x v="4"/>
    <x v="12"/>
    <x v="0"/>
    <x v="0"/>
    <m/>
  </r>
  <r>
    <x v="3"/>
    <s v="Madhya Pradesh"/>
    <x v="5"/>
    <s v="High"/>
    <x v="365"/>
    <n v="11999.4"/>
    <x v="2"/>
    <n v="173691.315"/>
    <m/>
    <m/>
    <x v="2"/>
    <x v="0"/>
    <x v="0"/>
    <x v="0"/>
    <m/>
  </r>
  <r>
    <x v="0"/>
    <s v="Andhra Pradesh"/>
    <x v="5"/>
    <s v="High"/>
    <x v="366"/>
    <n v="11999.4"/>
    <x v="2"/>
    <n v="671966.4"/>
    <m/>
    <m/>
    <x v="2"/>
    <x v="8"/>
    <x v="0"/>
    <x v="0"/>
    <m/>
  </r>
  <r>
    <x v="4"/>
    <s v="Gujarat"/>
    <x v="5"/>
    <s v="High"/>
    <x v="288"/>
    <n v="11999.4"/>
    <x v="2"/>
    <n v="897855.10499999998"/>
    <m/>
    <m/>
    <x v="2"/>
    <x v="3"/>
    <x v="0"/>
    <x v="0"/>
    <m/>
  </r>
  <r>
    <x v="2"/>
    <s v="Maharashtra "/>
    <x v="5"/>
    <s v="High"/>
    <x v="367"/>
    <n v="11999.4"/>
    <x v="2"/>
    <n v="1056097.1924999999"/>
    <m/>
    <m/>
    <x v="2"/>
    <x v="13"/>
    <x v="0"/>
    <x v="0"/>
    <m/>
  </r>
  <r>
    <x v="0"/>
    <s v="Haryana"/>
    <x v="5"/>
    <s v="High"/>
    <x v="368"/>
    <n v="11999.4"/>
    <x v="2"/>
    <n v="611669.41500000004"/>
    <m/>
    <m/>
    <x v="2"/>
    <x v="14"/>
    <x v="0"/>
    <x v="0"/>
    <m/>
  </r>
  <r>
    <x v="2"/>
    <s v="Jharkhand"/>
    <x v="5"/>
    <s v="High"/>
    <x v="369"/>
    <n v="11999.4"/>
    <x v="2"/>
    <n v="772161.39"/>
    <m/>
    <m/>
    <x v="2"/>
    <x v="5"/>
    <x v="0"/>
    <x v="0"/>
    <m/>
  </r>
  <r>
    <x v="0"/>
    <s v="Karnataka"/>
    <x v="5"/>
    <s v="High"/>
    <x v="370"/>
    <n v="11999.4"/>
    <x v="2"/>
    <n v="212089.39499999999"/>
    <m/>
    <m/>
    <x v="2"/>
    <x v="6"/>
    <x v="0"/>
    <x v="0"/>
    <m/>
  </r>
  <r>
    <x v="1"/>
    <s v="Kerala"/>
    <x v="5"/>
    <s v="High"/>
    <x v="348"/>
    <n v="11999.4"/>
    <x v="2"/>
    <n v="621568.92000000004"/>
    <m/>
    <m/>
    <x v="2"/>
    <x v="2"/>
    <x v="0"/>
    <x v="0"/>
    <m/>
  </r>
  <r>
    <x v="4"/>
    <s v="Odisha"/>
    <x v="5"/>
    <s v="High"/>
    <x v="359"/>
    <n v="11999.4"/>
    <x v="2"/>
    <n v="255887.20500000002"/>
    <m/>
    <m/>
    <x v="2"/>
    <x v="2"/>
    <x v="0"/>
    <x v="0"/>
    <m/>
  </r>
  <r>
    <x v="2"/>
    <s v="Punjab"/>
    <x v="0"/>
    <s v="High"/>
    <x v="371"/>
    <n v="5579.4"/>
    <x v="0"/>
    <n v="167103.03000000003"/>
    <m/>
    <m/>
    <x v="0"/>
    <x v="7"/>
    <x v="0"/>
    <x v="0"/>
    <m/>
  </r>
  <r>
    <x v="0"/>
    <s v="Tamil Nadu"/>
    <x v="2"/>
    <s v="High"/>
    <x v="372"/>
    <n v="11999.4"/>
    <x v="2"/>
    <n v="759562.02000000014"/>
    <m/>
    <m/>
    <x v="2"/>
    <x v="13"/>
    <x v="0"/>
    <x v="0"/>
    <m/>
  </r>
  <r>
    <x v="2"/>
    <s v="Telangana"/>
    <x v="2"/>
    <s v="High"/>
    <x v="371"/>
    <n v="11999.4"/>
    <x v="2"/>
    <n v="359382.03"/>
    <m/>
    <m/>
    <x v="2"/>
    <x v="7"/>
    <x v="0"/>
    <x v="0"/>
    <m/>
  </r>
  <r>
    <x v="1"/>
    <s v="Uttarakhand"/>
    <x v="3"/>
    <s v="High"/>
    <x v="373"/>
    <n v="19794"/>
    <x v="3"/>
    <n v="190022.40000000002"/>
    <m/>
    <m/>
    <x v="3"/>
    <x v="0"/>
    <x v="0"/>
    <x v="0"/>
    <m/>
  </r>
  <r>
    <x v="2"/>
    <s v="West Bengal"/>
    <x v="3"/>
    <s v="High"/>
    <x v="374"/>
    <n v="19794"/>
    <x v="3"/>
    <n v="233569.19999999998"/>
    <m/>
    <m/>
    <x v="3"/>
    <x v="10"/>
    <x v="0"/>
    <x v="0"/>
    <m/>
  </r>
  <r>
    <x v="0"/>
    <s v="Maharashtra "/>
    <x v="4"/>
    <s v="High"/>
    <x v="199"/>
    <n v="13938"/>
    <x v="4"/>
    <n v="550202.54999999993"/>
    <m/>
    <m/>
    <x v="4"/>
    <x v="3"/>
    <x v="0"/>
    <x v="0"/>
    <m/>
  </r>
  <r>
    <x v="2"/>
    <s v="Rajasthan"/>
    <x v="4"/>
    <s v="High"/>
    <x v="375"/>
    <n v="13938"/>
    <x v="4"/>
    <n v="350192.25"/>
    <m/>
    <m/>
    <x v="4"/>
    <x v="9"/>
    <x v="0"/>
    <x v="0"/>
    <m/>
  </r>
  <r>
    <x v="1"/>
    <s v="Uttar Pradesh"/>
    <x v="5"/>
    <s v="High"/>
    <x v="376"/>
    <n v="11999.4"/>
    <x v="2"/>
    <n v="959802.00750000007"/>
    <m/>
    <m/>
    <x v="2"/>
    <x v="4"/>
    <x v="0"/>
    <x v="0"/>
    <m/>
  </r>
  <r>
    <x v="2"/>
    <s v="Gujarat"/>
    <x v="5"/>
    <s v="High"/>
    <x v="374"/>
    <n v="11999.4"/>
    <x v="2"/>
    <n v="141592.92000000001"/>
    <m/>
    <m/>
    <x v="2"/>
    <x v="10"/>
    <x v="0"/>
    <x v="0"/>
    <m/>
  </r>
  <r>
    <x v="2"/>
    <s v="Madhya Pradesh"/>
    <x v="0"/>
    <s v="High"/>
    <x v="377"/>
    <n v="5579.4"/>
    <x v="0"/>
    <n v="270182.44500000001"/>
    <m/>
    <m/>
    <x v="0"/>
    <x v="8"/>
    <x v="0"/>
    <x v="0"/>
    <m/>
  </r>
  <r>
    <x v="0"/>
    <s v="Andhra Pradesh"/>
    <x v="0"/>
    <s v="High"/>
    <x v="378"/>
    <n v="5579.4"/>
    <x v="0"/>
    <n v="110472.12000000001"/>
    <m/>
    <m/>
    <x v="0"/>
    <x v="3"/>
    <x v="0"/>
    <x v="0"/>
    <m/>
  </r>
  <r>
    <x v="4"/>
    <s v="Gujarat"/>
    <x v="0"/>
    <s v="High"/>
    <x v="379"/>
    <n v="5579.4"/>
    <x v="0"/>
    <n v="392092.33500000002"/>
    <m/>
    <m/>
    <x v="0"/>
    <x v="4"/>
    <x v="0"/>
    <x v="0"/>
    <m/>
  </r>
  <r>
    <x v="3"/>
    <s v="Maharashtra "/>
    <x v="0"/>
    <s v="High"/>
    <x v="380"/>
    <n v="5579.4"/>
    <x v="0"/>
    <n v="340482.88500000007"/>
    <m/>
    <m/>
    <x v="0"/>
    <x v="10"/>
    <x v="0"/>
    <x v="0"/>
    <m/>
  </r>
  <r>
    <x v="1"/>
    <s v="Haryana"/>
    <x v="0"/>
    <s v="High"/>
    <x v="381"/>
    <n v="5579.4"/>
    <x v="0"/>
    <n v="217596.6"/>
    <m/>
    <m/>
    <x v="0"/>
    <x v="11"/>
    <x v="0"/>
    <x v="0"/>
    <m/>
  </r>
  <r>
    <x v="0"/>
    <s v="Jharkhand"/>
    <x v="0"/>
    <s v="High"/>
    <x v="382"/>
    <n v="5579.4"/>
    <x v="0"/>
    <n v="377446.41000000003"/>
    <m/>
    <m/>
    <x v="0"/>
    <x v="11"/>
    <x v="0"/>
    <x v="0"/>
    <m/>
  </r>
  <r>
    <x v="0"/>
    <s v="Karnataka"/>
    <x v="1"/>
    <s v="High"/>
    <x v="52"/>
    <n v="8999.4"/>
    <x v="1"/>
    <n v="172338.51"/>
    <m/>
    <m/>
    <x v="1"/>
    <x v="0"/>
    <x v="0"/>
    <x v="0"/>
    <m/>
  </r>
  <r>
    <x v="0"/>
    <s v="Kerala"/>
    <x v="1"/>
    <s v="High"/>
    <x v="181"/>
    <n v="8999.4"/>
    <x v="1"/>
    <n v="673155.12"/>
    <m/>
    <m/>
    <x v="1"/>
    <x v="7"/>
    <x v="0"/>
    <x v="0"/>
    <m/>
  </r>
  <r>
    <x v="1"/>
    <s v="Odisha"/>
    <x v="1"/>
    <s v="High"/>
    <x v="383"/>
    <n v="8999.4"/>
    <x v="1"/>
    <n v="485292.64500000002"/>
    <m/>
    <m/>
    <x v="1"/>
    <x v="2"/>
    <x v="0"/>
    <x v="0"/>
    <m/>
  </r>
  <r>
    <x v="4"/>
    <s v="Punjab"/>
    <x v="2"/>
    <s v="High"/>
    <x v="384"/>
    <n v="11999.4"/>
    <x v="2"/>
    <n v="261886.90500000003"/>
    <m/>
    <m/>
    <x v="2"/>
    <x v="0"/>
    <x v="0"/>
    <x v="0"/>
    <m/>
  </r>
  <r>
    <x v="0"/>
    <s v="Tamil Nadu"/>
    <x v="2"/>
    <s v="High"/>
    <x v="385"/>
    <n v="11999.4"/>
    <x v="2"/>
    <n v="336583.17000000004"/>
    <m/>
    <m/>
    <x v="2"/>
    <x v="3"/>
    <x v="0"/>
    <x v="0"/>
    <m/>
  </r>
  <r>
    <x v="0"/>
    <s v="Telangana"/>
    <x v="2"/>
    <s v="High"/>
    <x v="386"/>
    <n v="11999.4"/>
    <x v="2"/>
    <n v="631318.43250000011"/>
    <m/>
    <m/>
    <x v="2"/>
    <x v="4"/>
    <x v="0"/>
    <x v="0"/>
    <m/>
  </r>
  <r>
    <x v="2"/>
    <s v="Uttarakhand"/>
    <x v="2"/>
    <s v="High"/>
    <x v="387"/>
    <n v="11999.4"/>
    <x v="2"/>
    <n v="1207739.6100000001"/>
    <m/>
    <m/>
    <x v="2"/>
    <x v="4"/>
    <x v="0"/>
    <x v="0"/>
    <m/>
  </r>
  <r>
    <x v="2"/>
    <s v="West Bengal"/>
    <x v="2"/>
    <s v="High"/>
    <x v="388"/>
    <n v="11999.4"/>
    <x v="2"/>
    <n v="727613.61750000005"/>
    <m/>
    <m/>
    <x v="2"/>
    <x v="4"/>
    <x v="0"/>
    <x v="0"/>
    <m/>
  </r>
  <r>
    <x v="0"/>
    <s v="Maharashtra "/>
    <x v="2"/>
    <s v="High"/>
    <x v="389"/>
    <n v="11999.4"/>
    <x v="2"/>
    <n v="718164.09000000008"/>
    <m/>
    <m/>
    <x v="2"/>
    <x v="5"/>
    <x v="0"/>
    <x v="0"/>
    <m/>
  </r>
  <r>
    <x v="1"/>
    <s v="Rajasthan"/>
    <x v="2"/>
    <s v="High"/>
    <x v="390"/>
    <n v="11999.4"/>
    <x v="2"/>
    <n v="595170.24"/>
    <m/>
    <m/>
    <x v="2"/>
    <x v="5"/>
    <x v="0"/>
    <x v="0"/>
    <m/>
  </r>
  <r>
    <x v="3"/>
    <s v="Uttar Pradesh"/>
    <x v="2"/>
    <s v="High"/>
    <x v="380"/>
    <n v="11999.4"/>
    <x v="2"/>
    <n v="732263.38500000001"/>
    <m/>
    <m/>
    <x v="2"/>
    <x v="10"/>
    <x v="0"/>
    <x v="0"/>
    <m/>
  </r>
  <r>
    <x v="0"/>
    <s v="Gujarat"/>
    <x v="2"/>
    <s v="High"/>
    <x v="181"/>
    <n v="11999.4"/>
    <x v="2"/>
    <n v="897555.12"/>
    <m/>
    <m/>
    <x v="2"/>
    <x v="7"/>
    <x v="0"/>
    <x v="0"/>
    <m/>
  </r>
  <r>
    <x v="4"/>
    <s v="Madhya Pradesh"/>
    <x v="2"/>
    <s v="High"/>
    <x v="282"/>
    <n v="11999.4"/>
    <x v="2"/>
    <n v="409779.50999999995"/>
    <m/>
    <m/>
    <x v="2"/>
    <x v="15"/>
    <x v="0"/>
    <x v="0"/>
    <m/>
  </r>
  <r>
    <x v="0"/>
    <s v="Andhra Pradesh"/>
    <x v="3"/>
    <s v="High"/>
    <x v="391"/>
    <n v="19794"/>
    <x v="3"/>
    <n v="1388054.25"/>
    <m/>
    <m/>
    <x v="3"/>
    <x v="9"/>
    <x v="0"/>
    <x v="0"/>
    <m/>
  </r>
  <r>
    <x v="1"/>
    <s v="Gujarat"/>
    <x v="3"/>
    <s v="High"/>
    <x v="392"/>
    <n v="19794"/>
    <x v="3"/>
    <n v="324126.75"/>
    <m/>
    <m/>
    <x v="3"/>
    <x v="9"/>
    <x v="0"/>
    <x v="0"/>
    <m/>
  </r>
  <r>
    <x v="0"/>
    <s v="Maharashtra "/>
    <x v="3"/>
    <s v="High"/>
    <x v="393"/>
    <n v="19794"/>
    <x v="3"/>
    <n v="170228.4"/>
    <m/>
    <m/>
    <x v="3"/>
    <x v="7"/>
    <x v="0"/>
    <x v="0"/>
    <m/>
  </r>
  <r>
    <x v="0"/>
    <s v="Haryana"/>
    <x v="3"/>
    <s v="High"/>
    <x v="394"/>
    <n v="19794"/>
    <x v="3"/>
    <n v="894688.79999999993"/>
    <m/>
    <m/>
    <x v="3"/>
    <x v="15"/>
    <x v="0"/>
    <x v="0"/>
    <m/>
  </r>
  <r>
    <x v="2"/>
    <s v="Jharkhand"/>
    <x v="4"/>
    <s v="High"/>
    <x v="395"/>
    <n v="13938"/>
    <x v="4"/>
    <n v="604212.29999999993"/>
    <m/>
    <m/>
    <x v="4"/>
    <x v="0"/>
    <x v="0"/>
    <x v="0"/>
    <m/>
  </r>
  <r>
    <x v="3"/>
    <s v="Karnataka"/>
    <x v="4"/>
    <s v="High"/>
    <x v="396"/>
    <n v="13938"/>
    <x v="4"/>
    <n v="193041.30000000002"/>
    <m/>
    <m/>
    <x v="4"/>
    <x v="0"/>
    <x v="0"/>
    <x v="0"/>
    <m/>
  </r>
  <r>
    <x v="0"/>
    <s v="Kerala"/>
    <x v="4"/>
    <s v="High"/>
    <x v="397"/>
    <n v="13938"/>
    <x v="4"/>
    <n v="1022700.75"/>
    <m/>
    <m/>
    <x v="4"/>
    <x v="11"/>
    <x v="0"/>
    <x v="0"/>
    <m/>
  </r>
  <r>
    <x v="3"/>
    <s v="Odisha"/>
    <x v="5"/>
    <s v="High"/>
    <x v="398"/>
    <n v="11999.4"/>
    <x v="2"/>
    <n v="949452.52499999991"/>
    <m/>
    <m/>
    <x v="2"/>
    <x v="0"/>
    <x v="0"/>
    <x v="0"/>
    <m/>
  </r>
  <r>
    <x v="0"/>
    <s v="Punjab"/>
    <x v="5"/>
    <s v="High"/>
    <x v="399"/>
    <n v="11999.4"/>
    <x v="2"/>
    <n v="788660.56500000006"/>
    <m/>
    <m/>
    <x v="2"/>
    <x v="0"/>
    <x v="0"/>
    <x v="0"/>
    <m/>
  </r>
  <r>
    <x v="3"/>
    <s v="Tamil Nadu"/>
    <x v="5"/>
    <s v="High"/>
    <x v="400"/>
    <n v="11999.4"/>
    <x v="2"/>
    <n v="429878.505"/>
    <m/>
    <m/>
    <x v="2"/>
    <x v="14"/>
    <x v="0"/>
    <x v="0"/>
    <m/>
  </r>
  <r>
    <x v="3"/>
    <s v="Telangana"/>
    <x v="5"/>
    <s v="High"/>
    <x v="401"/>
    <n v="11999.4"/>
    <x v="2"/>
    <n v="284085.79499999998"/>
    <m/>
    <m/>
    <x v="2"/>
    <x v="9"/>
    <x v="0"/>
    <x v="0"/>
    <m/>
  </r>
  <r>
    <x v="0"/>
    <s v="Uttarakhand"/>
    <x v="5"/>
    <s v="High"/>
    <x v="393"/>
    <n v="11999.4"/>
    <x v="2"/>
    <n v="103194.84"/>
    <m/>
    <m/>
    <x v="2"/>
    <x v="7"/>
    <x v="0"/>
    <x v="0"/>
    <m/>
  </r>
  <r>
    <x v="1"/>
    <s v="West Bengal"/>
    <x v="5"/>
    <s v="High"/>
    <x v="383"/>
    <n v="11999.4"/>
    <x v="2"/>
    <n v="647067.64500000014"/>
    <m/>
    <m/>
    <x v="2"/>
    <x v="2"/>
    <x v="0"/>
    <x v="0"/>
    <m/>
  </r>
  <r>
    <x v="0"/>
    <s v="Maharashtra "/>
    <x v="2"/>
    <s v="High"/>
    <x v="402"/>
    <n v="11999.4"/>
    <x v="2"/>
    <n v="113994.3"/>
    <m/>
    <m/>
    <x v="2"/>
    <x v="9"/>
    <x v="0"/>
    <x v="0"/>
    <m/>
  </r>
  <r>
    <x v="0"/>
    <s v="Rajasthan"/>
    <x v="0"/>
    <s v="High"/>
    <x v="403"/>
    <n v="5579.4"/>
    <x v="0"/>
    <n v="123583.70999999999"/>
    <m/>
    <m/>
    <x v="0"/>
    <x v="1"/>
    <x v="0"/>
    <x v="0"/>
    <m/>
  </r>
  <r>
    <x v="3"/>
    <s v="Uttar Pradesh"/>
    <x v="0"/>
    <s v="High"/>
    <x v="404"/>
    <n v="5579.4"/>
    <x v="0"/>
    <n v="336995.76000000007"/>
    <m/>
    <m/>
    <x v="0"/>
    <x v="9"/>
    <x v="0"/>
    <x v="0"/>
    <m/>
  </r>
  <r>
    <x v="3"/>
    <s v="Gujarat"/>
    <x v="0"/>
    <s v="High"/>
    <x v="405"/>
    <n v="5579.4"/>
    <x v="0"/>
    <n v="300729.66000000003"/>
    <m/>
    <m/>
    <x v="0"/>
    <x v="10"/>
    <x v="0"/>
    <x v="0"/>
    <m/>
  </r>
  <r>
    <x v="1"/>
    <s v="Madhya Pradesh"/>
    <x v="0"/>
    <s v="High"/>
    <x v="164"/>
    <n v="5579.4"/>
    <x v="0"/>
    <n v="375075.16499999998"/>
    <m/>
    <m/>
    <x v="0"/>
    <x v="15"/>
    <x v="0"/>
    <x v="0"/>
    <m/>
  </r>
  <r>
    <x v="1"/>
    <s v="Andhra Pradesh"/>
    <x v="1"/>
    <s v="High"/>
    <x v="406"/>
    <n v="8999.4"/>
    <x v="1"/>
    <n v="152314.845"/>
    <m/>
    <m/>
    <x v="1"/>
    <x v="3"/>
    <x v="0"/>
    <x v="0"/>
    <m/>
  </r>
  <r>
    <x v="4"/>
    <s v="Gujarat"/>
    <x v="1"/>
    <s v="High"/>
    <x v="407"/>
    <n v="8999.4"/>
    <x v="1"/>
    <n v="398898.40500000003"/>
    <m/>
    <m/>
    <x v="1"/>
    <x v="13"/>
    <x v="0"/>
    <x v="0"/>
    <m/>
  </r>
  <r>
    <x v="0"/>
    <s v="Maharashtra "/>
    <x v="1"/>
    <s v="High"/>
    <x v="408"/>
    <n v="8999.4"/>
    <x v="1"/>
    <n v="544463.69999999995"/>
    <m/>
    <m/>
    <x v="1"/>
    <x v="6"/>
    <x v="0"/>
    <x v="0"/>
    <m/>
  </r>
  <r>
    <x v="0"/>
    <s v="Haryana"/>
    <x v="1"/>
    <s v="High"/>
    <x v="409"/>
    <n v="8999.4"/>
    <x v="1"/>
    <n v="615108.99000000011"/>
    <m/>
    <m/>
    <x v="1"/>
    <x v="10"/>
    <x v="0"/>
    <x v="0"/>
    <m/>
  </r>
  <r>
    <x v="0"/>
    <s v="Jharkhand"/>
    <x v="1"/>
    <s v="High"/>
    <x v="410"/>
    <n v="8999.4"/>
    <x v="1"/>
    <n v="385849.27499999997"/>
    <m/>
    <m/>
    <x v="1"/>
    <x v="7"/>
    <x v="0"/>
    <x v="0"/>
    <m/>
  </r>
  <r>
    <x v="4"/>
    <s v="Karnataka"/>
    <x v="1"/>
    <s v="High"/>
    <x v="411"/>
    <n v="8999.4"/>
    <x v="1"/>
    <n v="266832.21000000002"/>
    <m/>
    <m/>
    <x v="1"/>
    <x v="12"/>
    <x v="0"/>
    <x v="0"/>
    <m/>
  </r>
  <r>
    <x v="4"/>
    <s v="Kerala"/>
    <x v="2"/>
    <s v="High"/>
    <x v="412"/>
    <n v="11999.4"/>
    <x v="2"/>
    <n v="1048447.575"/>
    <m/>
    <m/>
    <x v="2"/>
    <x v="0"/>
    <x v="0"/>
    <x v="0"/>
    <m/>
  </r>
  <r>
    <x v="0"/>
    <s v="Odisha"/>
    <x v="2"/>
    <s v="High"/>
    <x v="403"/>
    <n v="11999.4"/>
    <x v="2"/>
    <n v="265786.71000000002"/>
    <m/>
    <m/>
    <x v="2"/>
    <x v="1"/>
    <x v="0"/>
    <x v="0"/>
    <m/>
  </r>
  <r>
    <x v="3"/>
    <s v="Punjab"/>
    <x v="2"/>
    <s v="High"/>
    <x v="405"/>
    <n v="11999.4"/>
    <x v="2"/>
    <n v="646767.66"/>
    <m/>
    <m/>
    <x v="2"/>
    <x v="10"/>
    <x v="0"/>
    <x v="0"/>
    <m/>
  </r>
  <r>
    <x v="0"/>
    <s v="Tamil Nadu"/>
    <x v="2"/>
    <s v="High"/>
    <x v="413"/>
    <n v="11999.4"/>
    <x v="2"/>
    <n v="271486.42499999999"/>
    <m/>
    <m/>
    <x v="2"/>
    <x v="10"/>
    <x v="0"/>
    <x v="0"/>
    <m/>
  </r>
  <r>
    <x v="0"/>
    <s v="Telangana"/>
    <x v="2"/>
    <s v="High"/>
    <x v="410"/>
    <n v="11999.4"/>
    <x v="2"/>
    <n v="514474.27499999997"/>
    <m/>
    <m/>
    <x v="2"/>
    <x v="7"/>
    <x v="0"/>
    <x v="0"/>
    <m/>
  </r>
  <r>
    <x v="0"/>
    <s v="Uttarakhand"/>
    <x v="2"/>
    <s v="High"/>
    <x v="414"/>
    <n v="11999.4"/>
    <x v="2"/>
    <n v="478176.08999999997"/>
    <m/>
    <m/>
    <x v="2"/>
    <x v="15"/>
    <x v="0"/>
    <x v="0"/>
    <m/>
  </r>
  <r>
    <x v="4"/>
    <s v="West Bengal"/>
    <x v="2"/>
    <s v="High"/>
    <x v="415"/>
    <n v="11999.4"/>
    <x v="2"/>
    <n v="407679.61499999999"/>
    <m/>
    <m/>
    <x v="2"/>
    <x v="15"/>
    <x v="0"/>
    <x v="0"/>
    <m/>
  </r>
  <r>
    <x v="4"/>
    <s v="Maharashtra "/>
    <x v="2"/>
    <s v="High"/>
    <x v="416"/>
    <n v="11999.4"/>
    <x v="2"/>
    <n v="644967.75"/>
    <m/>
    <m/>
    <x v="2"/>
    <x v="15"/>
    <x v="0"/>
    <x v="0"/>
    <m/>
  </r>
  <r>
    <x v="0"/>
    <s v="Rajasthan"/>
    <x v="2"/>
    <s v="High"/>
    <x v="417"/>
    <n v="11999.4"/>
    <x v="2"/>
    <n v="359082.04500000004"/>
    <m/>
    <m/>
    <x v="2"/>
    <x v="15"/>
    <x v="0"/>
    <x v="0"/>
    <m/>
  </r>
  <r>
    <x v="1"/>
    <s v="Uttar Pradesh"/>
    <x v="2"/>
    <s v="High"/>
    <x v="402"/>
    <n v="11999.4"/>
    <x v="2"/>
    <n v="113994.3"/>
    <m/>
    <m/>
    <x v="2"/>
    <x v="12"/>
    <x v="0"/>
    <x v="0"/>
    <m/>
  </r>
  <r>
    <x v="0"/>
    <s v="Gujarat"/>
    <x v="2"/>
    <s v="High"/>
    <x v="418"/>
    <n v="11999.4"/>
    <x v="2"/>
    <n v="369881.505"/>
    <m/>
    <m/>
    <x v="2"/>
    <x v="2"/>
    <x v="0"/>
    <x v="0"/>
    <m/>
  </r>
  <r>
    <x v="0"/>
    <s v="Madhya Pradesh"/>
    <x v="3"/>
    <s v="High"/>
    <x v="419"/>
    <n v="19794"/>
    <x v="3"/>
    <n v="690315.75"/>
    <m/>
    <m/>
    <x v="3"/>
    <x v="4"/>
    <x v="0"/>
    <x v="0"/>
    <m/>
  </r>
  <r>
    <x v="0"/>
    <s v="Andhra Pradesh"/>
    <x v="3"/>
    <s v="High"/>
    <x v="75"/>
    <n v="19794"/>
    <x v="3"/>
    <n v="487922.10000000003"/>
    <m/>
    <m/>
    <x v="3"/>
    <x v="10"/>
    <x v="0"/>
    <x v="0"/>
    <m/>
  </r>
  <r>
    <x v="0"/>
    <s v="Gujarat"/>
    <x v="3"/>
    <s v="High"/>
    <x v="413"/>
    <n v="19794"/>
    <x v="3"/>
    <n v="447839.25"/>
    <m/>
    <m/>
    <x v="3"/>
    <x v="10"/>
    <x v="0"/>
    <x v="0"/>
    <m/>
  </r>
  <r>
    <x v="2"/>
    <s v="Maharashtra "/>
    <x v="4"/>
    <s v="High"/>
    <x v="420"/>
    <n v="13938"/>
    <x v="4"/>
    <n v="734881.04999999993"/>
    <m/>
    <m/>
    <x v="4"/>
    <x v="14"/>
    <x v="0"/>
    <x v="0"/>
    <m/>
  </r>
  <r>
    <x v="1"/>
    <s v="Haryana"/>
    <x v="4"/>
    <s v="High"/>
    <x v="421"/>
    <n v="13938"/>
    <x v="4"/>
    <n v="1350069.5250000001"/>
    <m/>
    <m/>
    <x v="4"/>
    <x v="4"/>
    <x v="0"/>
    <x v="0"/>
    <m/>
  </r>
  <r>
    <x v="0"/>
    <s v="Jharkhand"/>
    <x v="4"/>
    <s v="High"/>
    <x v="422"/>
    <n v="13938"/>
    <x v="4"/>
    <n v="217084.35"/>
    <m/>
    <m/>
    <x v="4"/>
    <x v="9"/>
    <x v="0"/>
    <x v="0"/>
    <m/>
  </r>
  <r>
    <x v="0"/>
    <s v="Karnataka"/>
    <x v="4"/>
    <s v="High"/>
    <x v="75"/>
    <n v="13938"/>
    <x v="4"/>
    <n v="343571.7"/>
    <m/>
    <m/>
    <x v="4"/>
    <x v="10"/>
    <x v="0"/>
    <x v="0"/>
    <m/>
  </r>
  <r>
    <x v="3"/>
    <s v="Kerala"/>
    <x v="4"/>
    <s v="High"/>
    <x v="423"/>
    <n v="13938"/>
    <x v="4"/>
    <n v="831750.15"/>
    <m/>
    <m/>
    <x v="4"/>
    <x v="15"/>
    <x v="0"/>
    <x v="0"/>
    <m/>
  </r>
  <r>
    <x v="0"/>
    <s v="Odisha"/>
    <x v="4"/>
    <s v="High"/>
    <x v="418"/>
    <n v="13938"/>
    <x v="4"/>
    <n v="429638.85000000003"/>
    <m/>
    <m/>
    <x v="4"/>
    <x v="2"/>
    <x v="0"/>
    <x v="0"/>
    <m/>
  </r>
  <r>
    <x v="0"/>
    <s v="Punjab"/>
    <x v="5"/>
    <s v="High"/>
    <x v="424"/>
    <n v="11999.4"/>
    <x v="2"/>
    <n v="80995.95"/>
    <m/>
    <m/>
    <x v="2"/>
    <x v="8"/>
    <x v="0"/>
    <x v="0"/>
    <m/>
  </r>
  <r>
    <x v="0"/>
    <s v="Tamil Nadu"/>
    <x v="5"/>
    <s v="High"/>
    <x v="425"/>
    <n v="11999.4"/>
    <x v="2"/>
    <n v="1026398.6775"/>
    <m/>
    <m/>
    <x v="2"/>
    <x v="4"/>
    <x v="0"/>
    <x v="0"/>
    <m/>
  </r>
  <r>
    <x v="0"/>
    <s v="Telangana"/>
    <x v="5"/>
    <s v="High"/>
    <x v="409"/>
    <n v="11999.4"/>
    <x v="2"/>
    <n v="820158.99000000011"/>
    <m/>
    <m/>
    <x v="2"/>
    <x v="10"/>
    <x v="0"/>
    <x v="0"/>
    <m/>
  </r>
  <r>
    <x v="1"/>
    <s v="Uttarakhand"/>
    <x v="5"/>
    <s v="High"/>
    <x v="426"/>
    <n v="11999.4"/>
    <x v="2"/>
    <n v="764361.78"/>
    <m/>
    <m/>
    <x v="2"/>
    <x v="11"/>
    <x v="0"/>
    <x v="0"/>
    <m/>
  </r>
  <r>
    <x v="0"/>
    <s v="West Bengal"/>
    <x v="0"/>
    <s v="High"/>
    <x v="427"/>
    <n v="5579.4"/>
    <x v="0"/>
    <n v="351711.42749999999"/>
    <m/>
    <m/>
    <x v="0"/>
    <x v="0"/>
    <x v="0"/>
    <x v="0"/>
    <m/>
  </r>
  <r>
    <x v="2"/>
    <s v="Maharashtra "/>
    <x v="1"/>
    <s v="High"/>
    <x v="428"/>
    <n v="8999.4"/>
    <x v="1"/>
    <n v="598685.08500000008"/>
    <m/>
    <m/>
    <x v="1"/>
    <x v="14"/>
    <x v="0"/>
    <x v="0"/>
    <m/>
  </r>
  <r>
    <x v="0"/>
    <s v="Rajasthan"/>
    <x v="2"/>
    <s v="High"/>
    <x v="429"/>
    <n v="11999.4"/>
    <x v="2"/>
    <n v="459277.03499999997"/>
    <m/>
    <m/>
    <x v="2"/>
    <x v="2"/>
    <x v="0"/>
    <x v="0"/>
    <m/>
  </r>
  <r>
    <x v="0"/>
    <s v="Uttar Pradesh"/>
    <x v="4"/>
    <s v="High"/>
    <x v="430"/>
    <n v="13938"/>
    <x v="4"/>
    <n v="519538.94999999995"/>
    <m/>
    <m/>
    <x v="4"/>
    <x v="3"/>
    <x v="0"/>
    <x v="0"/>
    <m/>
  </r>
  <r>
    <x v="0"/>
    <s v="Gujarat"/>
    <x v="4"/>
    <s v="High"/>
    <x v="429"/>
    <n v="13938"/>
    <x v="4"/>
    <n v="533476.94999999995"/>
    <m/>
    <m/>
    <x v="4"/>
    <x v="2"/>
    <x v="0"/>
    <x v="0"/>
    <m/>
  </r>
  <r>
    <x v="2"/>
    <s v="Madhya Pradesh"/>
    <x v="5"/>
    <s v="High"/>
    <x v="431"/>
    <n v="11999.4"/>
    <x v="2"/>
    <n v="828258.58500000008"/>
    <m/>
    <m/>
    <x v="2"/>
    <x v="9"/>
    <x v="0"/>
    <x v="0"/>
    <m/>
  </r>
  <r>
    <x v="1"/>
    <s v="Andhra Pradesh"/>
    <x v="0"/>
    <s v="High"/>
    <x v="432"/>
    <n v="5579.4"/>
    <x v="0"/>
    <n v="358057.99499999994"/>
    <m/>
    <m/>
    <x v="0"/>
    <x v="1"/>
    <x v="0"/>
    <x v="0"/>
    <m/>
  </r>
  <r>
    <x v="1"/>
    <s v="Gujarat"/>
    <x v="4"/>
    <s v="High"/>
    <x v="432"/>
    <n v="13938"/>
    <x v="4"/>
    <n v="894471.15"/>
    <m/>
    <m/>
    <x v="4"/>
    <x v="1"/>
    <x v="0"/>
    <x v="0"/>
    <m/>
  </r>
  <r>
    <x v="0"/>
    <s v="Chhattisgarh"/>
    <x v="0"/>
    <s v="High"/>
    <x v="71"/>
    <n v="5579.4"/>
    <x v="0"/>
    <n v="128744.655"/>
    <m/>
    <m/>
    <x v="0"/>
    <x v="3"/>
    <x v="0"/>
    <x v="0"/>
    <m/>
  </r>
  <r>
    <x v="0"/>
    <s v="Haryana"/>
    <x v="0"/>
    <s v="High"/>
    <x v="433"/>
    <n v="5579.4"/>
    <x v="0"/>
    <n v="249678.15"/>
    <m/>
    <m/>
    <x v="0"/>
    <x v="3"/>
    <x v="0"/>
    <x v="0"/>
    <m/>
  </r>
  <r>
    <x v="0"/>
    <s v="Jharkhand"/>
    <x v="0"/>
    <s v="High"/>
    <x v="434"/>
    <n v="5579.4"/>
    <x v="0"/>
    <n v="61652.37"/>
    <m/>
    <m/>
    <x v="0"/>
    <x v="9"/>
    <x v="0"/>
    <x v="0"/>
    <m/>
  </r>
  <r>
    <x v="0"/>
    <s v="Karnataka"/>
    <x v="1"/>
    <s v="High"/>
    <x v="435"/>
    <n v="8999.4"/>
    <x v="1"/>
    <n v="221047.76249999998"/>
    <m/>
    <m/>
    <x v="1"/>
    <x v="0"/>
    <x v="0"/>
    <x v="0"/>
    <m/>
  </r>
  <r>
    <x v="0"/>
    <s v="Kerala"/>
    <x v="1"/>
    <s v="High"/>
    <x v="436"/>
    <n v="8999.4"/>
    <x v="1"/>
    <n v="292030.53000000003"/>
    <m/>
    <m/>
    <x v="1"/>
    <x v="8"/>
    <x v="0"/>
    <x v="0"/>
    <m/>
  </r>
  <r>
    <x v="2"/>
    <s v="Odisha"/>
    <x v="1"/>
    <s v="High"/>
    <x v="437"/>
    <n v="8999.4"/>
    <x v="1"/>
    <n v="135890.94"/>
    <m/>
    <m/>
    <x v="1"/>
    <x v="1"/>
    <x v="0"/>
    <x v="0"/>
    <m/>
  </r>
  <r>
    <x v="0"/>
    <s v="Punjab"/>
    <x v="1"/>
    <s v="High"/>
    <x v="438"/>
    <n v="8999.4"/>
    <x v="1"/>
    <n v="507341.17499999999"/>
    <m/>
    <m/>
    <x v="1"/>
    <x v="4"/>
    <x v="0"/>
    <x v="0"/>
    <m/>
  </r>
  <r>
    <x v="0"/>
    <s v="Tamil Nadu"/>
    <x v="1"/>
    <s v="High"/>
    <x v="439"/>
    <n v="8999.4"/>
    <x v="1"/>
    <n v="281006.26500000001"/>
    <m/>
    <m/>
    <x v="1"/>
    <x v="10"/>
    <x v="0"/>
    <x v="0"/>
    <m/>
  </r>
  <r>
    <x v="0"/>
    <s v="Telangana"/>
    <x v="2"/>
    <s v="High"/>
    <x v="440"/>
    <n v="11999.4"/>
    <x v="2"/>
    <n v="431528.42249999999"/>
    <m/>
    <m/>
    <x v="2"/>
    <x v="0"/>
    <x v="0"/>
    <x v="0"/>
    <m/>
  </r>
  <r>
    <x v="4"/>
    <s v="Uttarakhand"/>
    <x v="2"/>
    <s v="High"/>
    <x v="197"/>
    <n v="11999.4"/>
    <x v="2"/>
    <n v="242087.89499999999"/>
    <m/>
    <m/>
    <x v="2"/>
    <x v="0"/>
    <x v="0"/>
    <x v="0"/>
    <m/>
  </r>
  <r>
    <x v="0"/>
    <s v="West Bengal"/>
    <x v="2"/>
    <s v="High"/>
    <x v="441"/>
    <n v="11999.4"/>
    <x v="2"/>
    <n v="792260.38500000001"/>
    <m/>
    <m/>
    <x v="2"/>
    <x v="8"/>
    <x v="0"/>
    <x v="0"/>
    <m/>
  </r>
  <r>
    <x v="0"/>
    <s v="Maharashtra "/>
    <x v="2"/>
    <s v="High"/>
    <x v="442"/>
    <n v="11999.4"/>
    <x v="2"/>
    <n v="812359.38"/>
    <m/>
    <m/>
    <x v="2"/>
    <x v="8"/>
    <x v="0"/>
    <x v="0"/>
    <m/>
  </r>
  <r>
    <x v="0"/>
    <s v="Rajasthan"/>
    <x v="2"/>
    <s v="High"/>
    <x v="443"/>
    <n v="11999.4"/>
    <x v="2"/>
    <n v="789560.5199999999"/>
    <m/>
    <m/>
    <x v="2"/>
    <x v="1"/>
    <x v="0"/>
    <x v="0"/>
    <m/>
  </r>
  <r>
    <x v="3"/>
    <s v="Uttar Pradesh"/>
    <x v="2"/>
    <s v="High"/>
    <x v="444"/>
    <n v="11999.4"/>
    <x v="2"/>
    <n v="474876.255"/>
    <m/>
    <m/>
    <x v="2"/>
    <x v="1"/>
    <x v="0"/>
    <x v="0"/>
    <m/>
  </r>
  <r>
    <x v="2"/>
    <s v="Gujarat"/>
    <x v="2"/>
    <s v="High"/>
    <x v="445"/>
    <n v="11999.4"/>
    <x v="2"/>
    <n v="171291.43500000003"/>
    <m/>
    <m/>
    <x v="2"/>
    <x v="4"/>
    <x v="0"/>
    <x v="0"/>
    <m/>
  </r>
  <r>
    <x v="0"/>
    <s v="Madhya Pradesh"/>
    <x v="2"/>
    <s v="High"/>
    <x v="446"/>
    <n v="11999.4"/>
    <x v="2"/>
    <n v="808759.56"/>
    <m/>
    <m/>
    <x v="2"/>
    <x v="5"/>
    <x v="0"/>
    <x v="0"/>
    <m/>
  </r>
  <r>
    <x v="1"/>
    <s v="Andhra Pradesh"/>
    <x v="2"/>
    <s v="High"/>
    <x v="447"/>
    <n v="11999.4"/>
    <x v="2"/>
    <n v="469476.52499999997"/>
    <m/>
    <m/>
    <x v="2"/>
    <x v="10"/>
    <x v="0"/>
    <x v="0"/>
    <m/>
  </r>
  <r>
    <x v="0"/>
    <s v="Gujarat"/>
    <x v="2"/>
    <s v="High"/>
    <x v="439"/>
    <n v="11999.4"/>
    <x v="2"/>
    <n v="374681.26500000001"/>
    <m/>
    <m/>
    <x v="2"/>
    <x v="10"/>
    <x v="0"/>
    <x v="0"/>
    <m/>
  </r>
  <r>
    <x v="0"/>
    <s v="Chhattisgarh"/>
    <x v="2"/>
    <s v="High"/>
    <x v="448"/>
    <n v="11999.4"/>
    <x v="2"/>
    <n v="107094.645"/>
    <m/>
    <m/>
    <x v="2"/>
    <x v="15"/>
    <x v="0"/>
    <x v="0"/>
    <m/>
  </r>
  <r>
    <x v="2"/>
    <s v="Haryana"/>
    <x v="2"/>
    <s v="High"/>
    <x v="449"/>
    <n v="11999.4"/>
    <x v="2"/>
    <n v="303884.80499999999"/>
    <m/>
    <m/>
    <x v="2"/>
    <x v="2"/>
    <x v="0"/>
    <x v="0"/>
    <m/>
  </r>
  <r>
    <x v="1"/>
    <s v="Jharkhand"/>
    <x v="3"/>
    <s v="High"/>
    <x v="450"/>
    <n v="19794"/>
    <x v="3"/>
    <n v="1978162.875"/>
    <m/>
    <m/>
    <x v="3"/>
    <x v="0"/>
    <x v="0"/>
    <x v="0"/>
    <m/>
  </r>
  <r>
    <x v="0"/>
    <s v="Karnataka"/>
    <x v="3"/>
    <s v="High"/>
    <x v="443"/>
    <n v="19794"/>
    <x v="3"/>
    <n v="1302445.2"/>
    <m/>
    <m/>
    <x v="3"/>
    <x v="1"/>
    <x v="0"/>
    <x v="0"/>
    <m/>
  </r>
  <r>
    <x v="0"/>
    <s v="Kerala"/>
    <x v="3"/>
    <s v="High"/>
    <x v="451"/>
    <n v="19794"/>
    <x v="3"/>
    <n v="588871.5"/>
    <m/>
    <m/>
    <x v="3"/>
    <x v="1"/>
    <x v="0"/>
    <x v="0"/>
    <m/>
  </r>
  <r>
    <x v="2"/>
    <s v="Odisha"/>
    <x v="3"/>
    <s v="High"/>
    <x v="437"/>
    <n v="19794"/>
    <x v="3"/>
    <n v="298889.40000000002"/>
    <m/>
    <m/>
    <x v="3"/>
    <x v="1"/>
    <x v="0"/>
    <x v="0"/>
    <m/>
  </r>
  <r>
    <x v="1"/>
    <s v="Punjab"/>
    <x v="3"/>
    <s v="High"/>
    <x v="452"/>
    <n v="19794"/>
    <x v="3"/>
    <n v="326601"/>
    <m/>
    <m/>
    <x v="3"/>
    <x v="9"/>
    <x v="0"/>
    <x v="0"/>
    <m/>
  </r>
  <r>
    <x v="2"/>
    <s v="Tamil Nadu"/>
    <x v="3"/>
    <s v="High"/>
    <x v="453"/>
    <n v="19794"/>
    <x v="3"/>
    <n v="202888.5"/>
    <m/>
    <m/>
    <x v="3"/>
    <x v="10"/>
    <x v="0"/>
    <x v="0"/>
    <m/>
  </r>
  <r>
    <x v="4"/>
    <s v="Telangana"/>
    <x v="3"/>
    <s v="High"/>
    <x v="454"/>
    <n v="19794"/>
    <x v="3"/>
    <n v="1289084.25"/>
    <m/>
    <m/>
    <x v="3"/>
    <x v="11"/>
    <x v="0"/>
    <x v="0"/>
    <m/>
  </r>
  <r>
    <x v="2"/>
    <s v="Uttarakhand"/>
    <x v="3"/>
    <s v="High"/>
    <x v="449"/>
    <n v="19794"/>
    <x v="3"/>
    <n v="501283.05000000005"/>
    <m/>
    <m/>
    <x v="3"/>
    <x v="2"/>
    <x v="0"/>
    <x v="0"/>
    <m/>
  </r>
  <r>
    <x v="3"/>
    <s v="West Bengal"/>
    <x v="4"/>
    <s v="High"/>
    <x v="444"/>
    <n v="13938"/>
    <x v="4"/>
    <n v="551596.35000000009"/>
    <m/>
    <m/>
    <x v="4"/>
    <x v="1"/>
    <x v="0"/>
    <x v="0"/>
    <m/>
  </r>
  <r>
    <x v="1"/>
    <s v="Maharashtra "/>
    <x v="4"/>
    <s v="High"/>
    <x v="447"/>
    <n v="13938"/>
    <x v="4"/>
    <n v="545324.25"/>
    <m/>
    <m/>
    <x v="4"/>
    <x v="10"/>
    <x v="0"/>
    <x v="0"/>
    <m/>
  </r>
  <r>
    <x v="3"/>
    <s v="Rajasthan"/>
    <x v="5"/>
    <s v="High"/>
    <x v="255"/>
    <n v="11999.4"/>
    <x v="2"/>
    <n v="497675.11499999999"/>
    <m/>
    <m/>
    <x v="2"/>
    <x v="0"/>
    <x v="0"/>
    <x v="0"/>
    <m/>
  </r>
  <r>
    <x v="0"/>
    <s v="Uttar Pradesh"/>
    <x v="5"/>
    <s v="High"/>
    <x v="451"/>
    <n v="11999.4"/>
    <x v="2"/>
    <n v="356982.14999999997"/>
    <m/>
    <m/>
    <x v="2"/>
    <x v="1"/>
    <x v="0"/>
    <x v="0"/>
    <m/>
  </r>
  <r>
    <x v="2"/>
    <s v="Gujarat"/>
    <x v="5"/>
    <s v="High"/>
    <x v="453"/>
    <n v="11999.4"/>
    <x v="2"/>
    <n v="122993.84999999999"/>
    <m/>
    <m/>
    <x v="2"/>
    <x v="10"/>
    <x v="0"/>
    <x v="0"/>
    <m/>
  </r>
  <r>
    <x v="2"/>
    <s v="Madhya Pradesh"/>
    <x v="5"/>
    <s v="High"/>
    <x v="455"/>
    <n v="11999.4"/>
    <x v="2"/>
    <n v="530973.44999999995"/>
    <m/>
    <m/>
    <x v="2"/>
    <x v="12"/>
    <x v="0"/>
    <x v="0"/>
    <m/>
  </r>
  <r>
    <x v="0"/>
    <s v="Andhra Pradesh"/>
    <x v="0"/>
    <s v="High"/>
    <x v="456"/>
    <n v="5579.4"/>
    <x v="0"/>
    <n v="359731.815"/>
    <m/>
    <m/>
    <x v="0"/>
    <x v="13"/>
    <x v="0"/>
    <x v="0"/>
    <m/>
  </r>
  <r>
    <x v="0"/>
    <s v="Gujarat"/>
    <x v="0"/>
    <s v="High"/>
    <x v="228"/>
    <n v="5579.4"/>
    <x v="0"/>
    <n v="243122.35500000001"/>
    <m/>
    <m/>
    <x v="0"/>
    <x v="14"/>
    <x v="0"/>
    <x v="0"/>
    <m/>
  </r>
  <r>
    <x v="0"/>
    <s v="Chhattisgarh"/>
    <x v="0"/>
    <s v="High"/>
    <x v="457"/>
    <n v="5579.4"/>
    <x v="0"/>
    <n v="417897.06000000006"/>
    <m/>
    <m/>
    <x v="0"/>
    <x v="7"/>
    <x v="0"/>
    <x v="0"/>
    <m/>
  </r>
  <r>
    <x v="0"/>
    <s v="Haryana"/>
    <x v="0"/>
    <s v="High"/>
    <x v="458"/>
    <n v="5579.4"/>
    <x v="0"/>
    <n v="39055.799999999996"/>
    <m/>
    <m/>
    <x v="0"/>
    <x v="2"/>
    <x v="0"/>
    <x v="0"/>
    <m/>
  </r>
  <r>
    <x v="0"/>
    <s v="Jharkhand"/>
    <x v="1"/>
    <s v="High"/>
    <x v="459"/>
    <n v="8999.4"/>
    <x v="1"/>
    <n v="65920.604999999996"/>
    <m/>
    <m/>
    <x v="1"/>
    <x v="8"/>
    <x v="0"/>
    <x v="0"/>
    <m/>
  </r>
  <r>
    <x v="0"/>
    <s v="Karnataka"/>
    <x v="1"/>
    <s v="High"/>
    <x v="457"/>
    <n v="8999.4"/>
    <x v="1"/>
    <n v="674055.06"/>
    <m/>
    <m/>
    <x v="1"/>
    <x v="7"/>
    <x v="0"/>
    <x v="0"/>
    <m/>
  </r>
  <r>
    <x v="1"/>
    <s v="Kerala"/>
    <x v="2"/>
    <s v="High"/>
    <x v="460"/>
    <n v="11999.4"/>
    <x v="2"/>
    <n v="83395.83"/>
    <m/>
    <m/>
    <x v="2"/>
    <x v="8"/>
    <x v="0"/>
    <x v="0"/>
    <m/>
  </r>
  <r>
    <x v="0"/>
    <s v="Odisha"/>
    <x v="2"/>
    <s v="High"/>
    <x v="461"/>
    <n v="11999.4"/>
    <x v="2"/>
    <n v="728363.58"/>
    <m/>
    <m/>
    <x v="2"/>
    <x v="3"/>
    <x v="0"/>
    <x v="0"/>
    <m/>
  </r>
  <r>
    <x v="1"/>
    <s v="Punjab"/>
    <x v="2"/>
    <s v="High"/>
    <x v="462"/>
    <n v="11999.4"/>
    <x v="2"/>
    <n v="530073.495"/>
    <m/>
    <m/>
    <x v="2"/>
    <x v="6"/>
    <x v="0"/>
    <x v="0"/>
    <m/>
  </r>
  <r>
    <x v="2"/>
    <s v="Tamil Nadu"/>
    <x v="2"/>
    <s v="High"/>
    <x v="463"/>
    <n v="11999.4"/>
    <x v="2"/>
    <n v="417879.10500000004"/>
    <m/>
    <m/>
    <x v="2"/>
    <x v="10"/>
    <x v="0"/>
    <x v="0"/>
    <m/>
  </r>
  <r>
    <x v="0"/>
    <s v="Telangana"/>
    <x v="4"/>
    <s v="High"/>
    <x v="458"/>
    <n v="13938"/>
    <x v="4"/>
    <n v="97566"/>
    <m/>
    <m/>
    <x v="4"/>
    <x v="2"/>
    <x v="0"/>
    <x v="0"/>
    <m/>
  </r>
  <r>
    <x v="2"/>
    <s v="Uttarakhand"/>
    <x v="5"/>
    <s v="High"/>
    <x v="463"/>
    <n v="11999.4"/>
    <x v="2"/>
    <n v="417879.10500000004"/>
    <m/>
    <m/>
    <x v="2"/>
    <x v="10"/>
    <x v="0"/>
    <x v="0"/>
    <m/>
  </r>
  <r>
    <x v="2"/>
    <s v="West Bengal"/>
    <x v="5"/>
    <s v="High"/>
    <x v="464"/>
    <n v="11999.4"/>
    <x v="2"/>
    <n v="604469.77500000002"/>
    <m/>
    <m/>
    <x v="2"/>
    <x v="12"/>
    <x v="0"/>
    <x v="0"/>
    <m/>
  </r>
  <r>
    <x v="4"/>
    <s v="Maharashtra "/>
    <x v="0"/>
    <s v="High"/>
    <x v="465"/>
    <n v="5579.4"/>
    <x v="0"/>
    <n v="111727.485"/>
    <m/>
    <m/>
    <x v="0"/>
    <x v="4"/>
    <x v="0"/>
    <x v="0"/>
    <m/>
  </r>
  <r>
    <x v="3"/>
    <s v="Rajasthan"/>
    <x v="0"/>
    <s v="High"/>
    <x v="466"/>
    <n v="5579.4"/>
    <x v="0"/>
    <n v="142693.155"/>
    <m/>
    <m/>
    <x v="0"/>
    <x v="9"/>
    <x v="0"/>
    <x v="0"/>
    <m/>
  </r>
  <r>
    <x v="4"/>
    <s v="Uttar Pradesh"/>
    <x v="0"/>
    <s v="High"/>
    <x v="216"/>
    <n v="5579.4"/>
    <x v="0"/>
    <n v="208669.55999999997"/>
    <m/>
    <m/>
    <x v="0"/>
    <x v="10"/>
    <x v="0"/>
    <x v="0"/>
    <m/>
  </r>
  <r>
    <x v="4"/>
    <s v="Gujarat"/>
    <x v="0"/>
    <s v="High"/>
    <x v="467"/>
    <n v="5579.4"/>
    <x v="0"/>
    <n v="140879.85"/>
    <m/>
    <m/>
    <x v="0"/>
    <x v="10"/>
    <x v="0"/>
    <x v="0"/>
    <m/>
  </r>
  <r>
    <x v="1"/>
    <s v="Madhya Pradesh"/>
    <x v="0"/>
    <s v="High"/>
    <x v="5"/>
    <n v="5579.4"/>
    <x v="0"/>
    <n v="211040.80500000002"/>
    <m/>
    <m/>
    <x v="0"/>
    <x v="15"/>
    <x v="0"/>
    <x v="0"/>
    <m/>
  </r>
  <r>
    <x v="1"/>
    <s v="Andhra Pradesh"/>
    <x v="0"/>
    <s v="High"/>
    <x v="468"/>
    <n v="5579.4"/>
    <x v="0"/>
    <n v="320815.5"/>
    <m/>
    <m/>
    <x v="0"/>
    <x v="2"/>
    <x v="0"/>
    <x v="0"/>
    <m/>
  </r>
  <r>
    <x v="3"/>
    <s v="Gujarat"/>
    <x v="0"/>
    <s v="High"/>
    <x v="31"/>
    <n v="5579.4"/>
    <x v="0"/>
    <n v="393487.18500000006"/>
    <m/>
    <m/>
    <x v="0"/>
    <x v="12"/>
    <x v="0"/>
    <x v="0"/>
    <m/>
  </r>
  <r>
    <x v="0"/>
    <s v="Chhattisgarh"/>
    <x v="1"/>
    <s v="High"/>
    <x v="469"/>
    <n v="8999.4"/>
    <x v="1"/>
    <n v="501154.08749999997"/>
    <m/>
    <m/>
    <x v="1"/>
    <x v="0"/>
    <x v="0"/>
    <x v="0"/>
    <m/>
  </r>
  <r>
    <x v="0"/>
    <s v="Haryana"/>
    <x v="1"/>
    <s v="High"/>
    <x v="470"/>
    <n v="8999.4"/>
    <x v="1"/>
    <n v="269757.01500000001"/>
    <m/>
    <m/>
    <x v="1"/>
    <x v="13"/>
    <x v="0"/>
    <x v="0"/>
    <m/>
  </r>
  <r>
    <x v="0"/>
    <s v="Jharkhand"/>
    <x v="1"/>
    <s v="High"/>
    <x v="471"/>
    <n v="8999.4"/>
    <x v="1"/>
    <n v="44997"/>
    <m/>
    <m/>
    <x v="1"/>
    <x v="14"/>
    <x v="0"/>
    <x v="0"/>
    <m/>
  </r>
  <r>
    <x v="0"/>
    <s v="Karnataka"/>
    <x v="1"/>
    <s v="High"/>
    <x v="472"/>
    <n v="8999.4"/>
    <x v="1"/>
    <n v="87294.180000000008"/>
    <m/>
    <m/>
    <x v="1"/>
    <x v="6"/>
    <x v="0"/>
    <x v="0"/>
    <m/>
  </r>
  <r>
    <x v="0"/>
    <s v="Kerala"/>
    <x v="1"/>
    <s v="High"/>
    <x v="473"/>
    <n v="8999.4"/>
    <x v="1"/>
    <n v="388549.09500000003"/>
    <m/>
    <m/>
    <x v="1"/>
    <x v="7"/>
    <x v="0"/>
    <x v="0"/>
    <m/>
  </r>
  <r>
    <x v="1"/>
    <s v="Odisha"/>
    <x v="1"/>
    <s v="High"/>
    <x v="468"/>
    <n v="8999.4"/>
    <x v="1"/>
    <n v="517465.5"/>
    <m/>
    <m/>
    <x v="1"/>
    <x v="2"/>
    <x v="0"/>
    <x v="0"/>
    <m/>
  </r>
  <r>
    <x v="0"/>
    <s v="Punjab"/>
    <x v="2"/>
    <s v="High"/>
    <x v="474"/>
    <n v="11999.4"/>
    <x v="2"/>
    <n v="77996.099999999991"/>
    <m/>
    <m/>
    <x v="2"/>
    <x v="8"/>
    <x v="0"/>
    <x v="0"/>
    <m/>
  </r>
  <r>
    <x v="1"/>
    <s v="Tamil Nadu"/>
    <x v="2"/>
    <s v="High"/>
    <x v="4"/>
    <n v="11999.4"/>
    <x v="2"/>
    <n v="740962.95"/>
    <m/>
    <m/>
    <x v="2"/>
    <x v="9"/>
    <x v="0"/>
    <x v="0"/>
    <m/>
  </r>
  <r>
    <x v="1"/>
    <s v="Telangana"/>
    <x v="2"/>
    <s v="High"/>
    <x v="228"/>
    <n v="11999.4"/>
    <x v="2"/>
    <n v="522873.85499999998"/>
    <m/>
    <m/>
    <x v="2"/>
    <x v="7"/>
    <x v="0"/>
    <x v="0"/>
    <m/>
  </r>
  <r>
    <x v="2"/>
    <s v="Uttarakhand"/>
    <x v="2"/>
    <s v="High"/>
    <x v="475"/>
    <n v="11999.4"/>
    <x v="2"/>
    <n v="874156.29"/>
    <m/>
    <m/>
    <x v="2"/>
    <x v="10"/>
    <x v="0"/>
    <x v="0"/>
    <m/>
  </r>
  <r>
    <x v="0"/>
    <s v="West Bengal"/>
    <x v="2"/>
    <s v="High"/>
    <x v="476"/>
    <n v="11999.4"/>
    <x v="2"/>
    <n v="519274.03500000003"/>
    <m/>
    <m/>
    <x v="2"/>
    <x v="10"/>
    <x v="0"/>
    <x v="0"/>
    <m/>
  </r>
  <r>
    <x v="0"/>
    <s v="Maharashtra "/>
    <x v="2"/>
    <s v="High"/>
    <x v="477"/>
    <n v="11999.4"/>
    <x v="2"/>
    <n v="209989.5"/>
    <m/>
    <m/>
    <x v="2"/>
    <x v="15"/>
    <x v="0"/>
    <x v="0"/>
    <m/>
  </r>
  <r>
    <x v="2"/>
    <s v="Rajasthan"/>
    <x v="2"/>
    <s v="High"/>
    <x v="478"/>
    <n v="11999.4"/>
    <x v="2"/>
    <n v="666566.67000000004"/>
    <m/>
    <m/>
    <x v="2"/>
    <x v="11"/>
    <x v="0"/>
    <x v="0"/>
    <m/>
  </r>
  <r>
    <x v="0"/>
    <s v="Uttar Pradesh"/>
    <x v="2"/>
    <s v="High"/>
    <x v="479"/>
    <n v="11999.4"/>
    <x v="2"/>
    <n v="353082.34500000003"/>
    <m/>
    <m/>
    <x v="2"/>
    <x v="15"/>
    <x v="0"/>
    <x v="0"/>
    <m/>
  </r>
  <r>
    <x v="0"/>
    <s v="Gujarat"/>
    <x v="2"/>
    <s v="High"/>
    <x v="480"/>
    <n v="11999.4"/>
    <x v="2"/>
    <n v="576571.17000000004"/>
    <m/>
    <m/>
    <x v="2"/>
    <x v="11"/>
    <x v="0"/>
    <x v="0"/>
    <m/>
  </r>
  <r>
    <x v="3"/>
    <s v="Madhya Pradesh"/>
    <x v="3"/>
    <s v="High"/>
    <x v="481"/>
    <n v="19794"/>
    <x v="3"/>
    <n v="779388.75"/>
    <m/>
    <m/>
    <x v="3"/>
    <x v="8"/>
    <x v="0"/>
    <x v="0"/>
    <m/>
  </r>
  <r>
    <x v="0"/>
    <s v="Andhra Pradesh"/>
    <x v="3"/>
    <s v="High"/>
    <x v="482"/>
    <n v="19794"/>
    <x v="3"/>
    <n v="299879.09999999998"/>
    <m/>
    <m/>
    <x v="3"/>
    <x v="13"/>
    <x v="0"/>
    <x v="0"/>
    <m/>
  </r>
  <r>
    <x v="4"/>
    <s v="Bihar"/>
    <x v="3"/>
    <s v="High"/>
    <x v="283"/>
    <n v="19794"/>
    <x v="3"/>
    <n v="1217331"/>
    <m/>
    <m/>
    <x v="3"/>
    <x v="4"/>
    <x v="0"/>
    <x v="0"/>
    <m/>
  </r>
  <r>
    <x v="4"/>
    <s v="Chhattisgarh"/>
    <x v="3"/>
    <s v="High"/>
    <x v="483"/>
    <n v="19794"/>
    <x v="3"/>
    <n v="133114.65000000002"/>
    <m/>
    <m/>
    <x v="3"/>
    <x v="7"/>
    <x v="0"/>
    <x v="0"/>
    <m/>
  </r>
  <r>
    <x v="4"/>
    <s v="Haryana"/>
    <x v="3"/>
    <s v="High"/>
    <x v="484"/>
    <n v="19794"/>
    <x v="3"/>
    <n v="1254939.6000000001"/>
    <m/>
    <m/>
    <x v="3"/>
    <x v="11"/>
    <x v="0"/>
    <x v="0"/>
    <m/>
  </r>
  <r>
    <x v="0"/>
    <s v="Jharkhand"/>
    <x v="4"/>
    <s v="High"/>
    <x v="485"/>
    <n v="13938"/>
    <x v="4"/>
    <n v="1011550.35"/>
    <m/>
    <m/>
    <x v="4"/>
    <x v="3"/>
    <x v="0"/>
    <x v="0"/>
    <m/>
  </r>
  <r>
    <x v="4"/>
    <s v="Karnataka"/>
    <x v="4"/>
    <s v="High"/>
    <x v="486"/>
    <n v="13938"/>
    <x v="4"/>
    <n v="885411.45000000007"/>
    <m/>
    <m/>
    <x v="4"/>
    <x v="5"/>
    <x v="0"/>
    <x v="0"/>
    <m/>
  </r>
  <r>
    <x v="4"/>
    <s v="Kerala"/>
    <x v="4"/>
    <s v="High"/>
    <x v="483"/>
    <n v="13938"/>
    <x v="4"/>
    <n v="93733.05"/>
    <m/>
    <m/>
    <x v="4"/>
    <x v="7"/>
    <x v="0"/>
    <x v="0"/>
    <m/>
  </r>
  <r>
    <x v="4"/>
    <s v="Odisha"/>
    <x v="4"/>
    <s v="High"/>
    <x v="216"/>
    <n v="13938"/>
    <x v="4"/>
    <n v="521281.19999999995"/>
    <m/>
    <m/>
    <x v="4"/>
    <x v="10"/>
    <x v="0"/>
    <x v="0"/>
    <m/>
  </r>
  <r>
    <x v="4"/>
    <s v="Punjab"/>
    <x v="4"/>
    <s v="High"/>
    <x v="467"/>
    <n v="13938"/>
    <x v="4"/>
    <n v="351934.5"/>
    <m/>
    <m/>
    <x v="4"/>
    <x v="10"/>
    <x v="0"/>
    <x v="0"/>
    <m/>
  </r>
  <r>
    <x v="0"/>
    <s v="Tamil Nadu"/>
    <x v="4"/>
    <s v="High"/>
    <x v="487"/>
    <n v="13938"/>
    <x v="4"/>
    <n v="446364.45"/>
    <m/>
    <m/>
    <x v="4"/>
    <x v="12"/>
    <x v="0"/>
    <x v="0"/>
    <m/>
  </r>
  <r>
    <x v="4"/>
    <s v="Telangana"/>
    <x v="5"/>
    <s v="High"/>
    <x v="3"/>
    <n v="11999.4"/>
    <x v="2"/>
    <n v="266386.68"/>
    <m/>
    <m/>
    <x v="2"/>
    <x v="3"/>
    <x v="0"/>
    <x v="0"/>
    <m/>
  </r>
  <r>
    <x v="3"/>
    <s v="Uttarakhand"/>
    <x v="5"/>
    <s v="High"/>
    <x v="126"/>
    <n v="11999.4"/>
    <x v="2"/>
    <n v="853157.34000000008"/>
    <m/>
    <m/>
    <x v="2"/>
    <x v="14"/>
    <x v="0"/>
    <x v="0"/>
    <m/>
  </r>
  <r>
    <x v="2"/>
    <s v="West Bengal"/>
    <x v="5"/>
    <s v="High"/>
    <x v="488"/>
    <n v="11999.4"/>
    <x v="2"/>
    <n v="742462.875"/>
    <m/>
    <m/>
    <x v="2"/>
    <x v="5"/>
    <x v="0"/>
    <x v="0"/>
    <m/>
  </r>
  <r>
    <x v="1"/>
    <s v="Maharashtra "/>
    <x v="5"/>
    <s v="High"/>
    <x v="228"/>
    <n v="11999.4"/>
    <x v="2"/>
    <n v="522873.85499999998"/>
    <m/>
    <m/>
    <x v="2"/>
    <x v="7"/>
    <x v="0"/>
    <x v="0"/>
    <m/>
  </r>
  <r>
    <x v="2"/>
    <s v="Rajasthan"/>
    <x v="5"/>
    <s v="High"/>
    <x v="475"/>
    <n v="11999.4"/>
    <x v="2"/>
    <n v="874156.29"/>
    <m/>
    <m/>
    <x v="2"/>
    <x v="10"/>
    <x v="0"/>
    <x v="0"/>
    <m/>
  </r>
  <r>
    <x v="0"/>
    <s v="Uttar Pradesh"/>
    <x v="5"/>
    <s v="High"/>
    <x v="476"/>
    <n v="11999.4"/>
    <x v="2"/>
    <n v="519274.03500000003"/>
    <m/>
    <m/>
    <x v="2"/>
    <x v="10"/>
    <x v="0"/>
    <x v="0"/>
    <m/>
  </r>
  <r>
    <x v="0"/>
    <s v="Gujarat"/>
    <x v="5"/>
    <s v="High"/>
    <x v="473"/>
    <n v="11999.4"/>
    <x v="2"/>
    <n v="518074.09500000003"/>
    <m/>
    <m/>
    <x v="2"/>
    <x v="7"/>
    <x v="0"/>
    <x v="0"/>
    <m/>
  </r>
  <r>
    <x v="1"/>
    <s v="Madhya Pradesh"/>
    <x v="5"/>
    <s v="High"/>
    <x v="364"/>
    <n v="11999.4"/>
    <x v="2"/>
    <n v="560971.94999999995"/>
    <m/>
    <m/>
    <x v="2"/>
    <x v="11"/>
    <x v="0"/>
    <x v="0"/>
    <m/>
  </r>
  <r>
    <x v="3"/>
    <s v="Andhra Pradesh"/>
    <x v="0"/>
    <s v="High"/>
    <x v="489"/>
    <n v="5579.4"/>
    <x v="0"/>
    <n v="163755.39000000001"/>
    <m/>
    <m/>
    <x v="0"/>
    <x v="5"/>
    <x v="0"/>
    <x v="0"/>
    <m/>
  </r>
  <r>
    <x v="3"/>
    <s v="Bihar"/>
    <x v="0"/>
    <s v="High"/>
    <x v="490"/>
    <n v="5579.4"/>
    <x v="0"/>
    <n v="385954.99499999994"/>
    <m/>
    <m/>
    <x v="0"/>
    <x v="5"/>
    <x v="0"/>
    <x v="0"/>
    <m/>
  </r>
  <r>
    <x v="3"/>
    <s v="Chhattisgarh"/>
    <x v="0"/>
    <s v="High"/>
    <x v="491"/>
    <n v="5579.4"/>
    <x v="0"/>
    <n v="151341.22500000001"/>
    <m/>
    <m/>
    <x v="0"/>
    <x v="10"/>
    <x v="0"/>
    <x v="0"/>
    <m/>
  </r>
  <r>
    <x v="4"/>
    <s v="Haryana"/>
    <x v="1"/>
    <s v="High"/>
    <x v="492"/>
    <n v="8999.4"/>
    <x v="1"/>
    <n v="122841.81"/>
    <m/>
    <m/>
    <x v="1"/>
    <x v="10"/>
    <x v="0"/>
    <x v="0"/>
    <m/>
  </r>
  <r>
    <x v="0"/>
    <s v="Jharkhand"/>
    <x v="2"/>
    <s v="High"/>
    <x v="493"/>
    <n v="11999.4"/>
    <x v="2"/>
    <n v="347382.63"/>
    <m/>
    <m/>
    <x v="2"/>
    <x v="3"/>
    <x v="0"/>
    <x v="0"/>
    <m/>
  </r>
  <r>
    <x v="1"/>
    <s v="Karnataka"/>
    <x v="2"/>
    <s v="High"/>
    <x v="494"/>
    <n v="11999.4"/>
    <x v="2"/>
    <n v="484175.79"/>
    <m/>
    <m/>
    <x v="2"/>
    <x v="13"/>
    <x v="0"/>
    <x v="0"/>
    <m/>
  </r>
  <r>
    <x v="0"/>
    <s v="Kerala"/>
    <x v="2"/>
    <s v="High"/>
    <x v="495"/>
    <n v="11999.4"/>
    <x v="2"/>
    <n v="760461.97499999998"/>
    <m/>
    <m/>
    <x v="2"/>
    <x v="13"/>
    <x v="0"/>
    <x v="0"/>
    <m/>
  </r>
  <r>
    <x v="0"/>
    <s v="Odisha"/>
    <x v="2"/>
    <s v="High"/>
    <x v="136"/>
    <n v="11999.4"/>
    <x v="2"/>
    <n v="855257.23499999999"/>
    <m/>
    <m/>
    <x v="2"/>
    <x v="14"/>
    <x v="0"/>
    <x v="0"/>
    <m/>
  </r>
  <r>
    <x v="1"/>
    <s v="Punjab"/>
    <x v="2"/>
    <s v="High"/>
    <x v="496"/>
    <n v="11999.4"/>
    <x v="2"/>
    <n v="767661.61500000011"/>
    <m/>
    <m/>
    <x v="2"/>
    <x v="5"/>
    <x v="0"/>
    <x v="0"/>
    <m/>
  </r>
  <r>
    <x v="0"/>
    <s v="Tamil Nadu"/>
    <x v="2"/>
    <s v="High"/>
    <x v="497"/>
    <n v="11999.4"/>
    <x v="2"/>
    <n v="80095.99500000001"/>
    <m/>
    <m/>
    <x v="2"/>
    <x v="7"/>
    <x v="0"/>
    <x v="0"/>
    <m/>
  </r>
  <r>
    <x v="3"/>
    <s v="Telangana"/>
    <x v="2"/>
    <s v="High"/>
    <x v="491"/>
    <n v="11999.4"/>
    <x v="2"/>
    <n v="325483.72499999998"/>
    <m/>
    <m/>
    <x v="2"/>
    <x v="10"/>
    <x v="0"/>
    <x v="0"/>
    <m/>
  </r>
  <r>
    <x v="1"/>
    <s v="Uttarakhand"/>
    <x v="2"/>
    <s v="High"/>
    <x v="498"/>
    <n v="11999.4"/>
    <x v="2"/>
    <n v="352482.375"/>
    <m/>
    <m/>
    <x v="2"/>
    <x v="10"/>
    <x v="0"/>
    <x v="0"/>
    <m/>
  </r>
  <r>
    <x v="0"/>
    <s v="West Bengal"/>
    <x v="2"/>
    <s v="High"/>
    <x v="499"/>
    <n v="11999.4"/>
    <x v="2"/>
    <n v="602069.89500000002"/>
    <m/>
    <m/>
    <x v="2"/>
    <x v="11"/>
    <x v="0"/>
    <x v="0"/>
    <m/>
  </r>
  <r>
    <x v="0"/>
    <s v="Maharashtra "/>
    <x v="2"/>
    <s v="High"/>
    <x v="35"/>
    <n v="11999.4"/>
    <x v="2"/>
    <n v="645267.73499999999"/>
    <m/>
    <m/>
    <x v="2"/>
    <x v="11"/>
    <x v="0"/>
    <x v="0"/>
    <m/>
  </r>
  <r>
    <x v="2"/>
    <s v="Rajasthan"/>
    <x v="2"/>
    <s v="High"/>
    <x v="500"/>
    <n v="11999.4"/>
    <x v="2"/>
    <n v="274186.28999999998"/>
    <m/>
    <m/>
    <x v="2"/>
    <x v="2"/>
    <x v="0"/>
    <x v="0"/>
    <m/>
  </r>
  <r>
    <x v="0"/>
    <s v="Uttar Pradesh"/>
    <x v="2"/>
    <s v="High"/>
    <x v="459"/>
    <n v="11999.4"/>
    <x v="2"/>
    <n v="87895.60500000001"/>
    <m/>
    <m/>
    <x v="2"/>
    <x v="2"/>
    <x v="0"/>
    <x v="0"/>
    <m/>
  </r>
  <r>
    <x v="2"/>
    <s v="Gujarat"/>
    <x v="3"/>
    <s v="High"/>
    <x v="501"/>
    <n v="19794"/>
    <x v="3"/>
    <n v="247425"/>
    <m/>
    <m/>
    <x v="3"/>
    <x v="3"/>
    <x v="0"/>
    <x v="0"/>
    <m/>
  </r>
  <r>
    <x v="1"/>
    <s v="Madhya Pradesh"/>
    <x v="3"/>
    <s v="High"/>
    <x v="502"/>
    <n v="19794"/>
    <x v="3"/>
    <n v="1398446.0999999999"/>
    <m/>
    <m/>
    <x v="3"/>
    <x v="14"/>
    <x v="0"/>
    <x v="0"/>
    <m/>
  </r>
  <r>
    <x v="3"/>
    <s v="Andhra Pradesh"/>
    <x v="3"/>
    <s v="High"/>
    <x v="61"/>
    <n v="19794"/>
    <x v="3"/>
    <n v="328085.55"/>
    <m/>
    <m/>
    <x v="3"/>
    <x v="6"/>
    <x v="0"/>
    <x v="0"/>
    <m/>
  </r>
  <r>
    <x v="4"/>
    <s v="Bihar"/>
    <x v="3"/>
    <s v="High"/>
    <x v="369"/>
    <n v="19794"/>
    <x v="3"/>
    <n v="1273743.9000000001"/>
    <m/>
    <m/>
    <x v="3"/>
    <x v="11"/>
    <x v="0"/>
    <x v="0"/>
    <m/>
  </r>
  <r>
    <x v="3"/>
    <s v="Chhattisgarh"/>
    <x v="3"/>
    <s v="High"/>
    <x v="503"/>
    <n v="19794"/>
    <x v="3"/>
    <n v="1206444.3"/>
    <m/>
    <m/>
    <x v="3"/>
    <x v="12"/>
    <x v="0"/>
    <x v="0"/>
    <m/>
  </r>
  <r>
    <x v="2"/>
    <s v="Haryana"/>
    <x v="3"/>
    <s v="High"/>
    <x v="500"/>
    <n v="19794"/>
    <x v="3"/>
    <n v="452292.89999999997"/>
    <m/>
    <m/>
    <x v="3"/>
    <x v="2"/>
    <x v="0"/>
    <x v="0"/>
    <m/>
  </r>
  <r>
    <x v="0"/>
    <s v="Jharkhand"/>
    <x v="4"/>
    <s v="High"/>
    <x v="504"/>
    <n v="13938"/>
    <x v="4"/>
    <n v="301583.47500000003"/>
    <m/>
    <m/>
    <x v="4"/>
    <x v="4"/>
    <x v="0"/>
    <x v="0"/>
    <m/>
  </r>
  <r>
    <x v="1"/>
    <s v="Karnataka"/>
    <x v="4"/>
    <s v="High"/>
    <x v="505"/>
    <n v="13938"/>
    <x v="4"/>
    <n v="171437.4"/>
    <m/>
    <m/>
    <x v="4"/>
    <x v="4"/>
    <x v="0"/>
    <x v="0"/>
    <m/>
  </r>
  <r>
    <x v="0"/>
    <s v="Kerala"/>
    <x v="4"/>
    <s v="High"/>
    <x v="497"/>
    <n v="13938"/>
    <x v="4"/>
    <n v="93036.150000000009"/>
    <m/>
    <m/>
    <x v="4"/>
    <x v="7"/>
    <x v="0"/>
    <x v="0"/>
    <m/>
  </r>
  <r>
    <x v="1"/>
    <s v="Odisha"/>
    <x v="4"/>
    <s v="High"/>
    <x v="498"/>
    <n v="13938"/>
    <x v="4"/>
    <n v="409428.75"/>
    <m/>
    <m/>
    <x v="4"/>
    <x v="10"/>
    <x v="0"/>
    <x v="0"/>
    <m/>
  </r>
  <r>
    <x v="3"/>
    <s v="Punjab"/>
    <x v="4"/>
    <s v="High"/>
    <x v="506"/>
    <n v="13938"/>
    <x v="4"/>
    <n v="1029321.3"/>
    <m/>
    <m/>
    <x v="4"/>
    <x v="11"/>
    <x v="0"/>
    <x v="0"/>
    <m/>
  </r>
  <r>
    <x v="3"/>
    <s v="Tamil Nadu"/>
    <x v="4"/>
    <s v="High"/>
    <x v="205"/>
    <n v="13938"/>
    <x v="4"/>
    <n v="192344.4"/>
    <m/>
    <m/>
    <x v="4"/>
    <x v="15"/>
    <x v="0"/>
    <x v="0"/>
    <m/>
  </r>
  <r>
    <x v="0"/>
    <s v="Telangana"/>
    <x v="4"/>
    <s v="High"/>
    <x v="459"/>
    <n v="13938"/>
    <x v="4"/>
    <n v="102095.84999999999"/>
    <m/>
    <m/>
    <x v="4"/>
    <x v="2"/>
    <x v="0"/>
    <x v="0"/>
    <m/>
  </r>
  <r>
    <x v="4"/>
    <s v="Uttarakhand"/>
    <x v="5"/>
    <s v="High"/>
    <x v="488"/>
    <n v="11999.4"/>
    <x v="2"/>
    <n v="742462.875"/>
    <m/>
    <m/>
    <x v="2"/>
    <x v="3"/>
    <x v="0"/>
    <x v="0"/>
    <m/>
  </r>
  <r>
    <x v="4"/>
    <s v="West Bengal"/>
    <x v="5"/>
    <s v="High"/>
    <x v="492"/>
    <n v="11999.4"/>
    <x v="2"/>
    <n v="163791.81000000003"/>
    <m/>
    <m/>
    <x v="2"/>
    <x v="10"/>
    <x v="0"/>
    <x v="0"/>
    <m/>
  </r>
  <r>
    <x v="0"/>
    <s v="Maharashtra "/>
    <x v="1"/>
    <s v="High"/>
    <x v="507"/>
    <n v="8999.4"/>
    <x v="1"/>
    <n v="307779.48000000004"/>
    <m/>
    <m/>
    <x v="1"/>
    <x v="8"/>
    <x v="0"/>
    <x v="0"/>
    <m/>
  </r>
  <r>
    <x v="0"/>
    <s v="Rajasthan"/>
    <x v="2"/>
    <s v="High"/>
    <x v="508"/>
    <n v="11999.4"/>
    <x v="2"/>
    <n v="216889.155"/>
    <m/>
    <m/>
    <x v="2"/>
    <x v="13"/>
    <x v="0"/>
    <x v="0"/>
    <m/>
  </r>
  <r>
    <x v="2"/>
    <s v="Uttar Pradesh"/>
    <x v="4"/>
    <s v="High"/>
    <x v="509"/>
    <n v="13938"/>
    <x v="4"/>
    <n v="629300.70000000007"/>
    <m/>
    <m/>
    <x v="4"/>
    <x v="14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E872:F878" firstHeaderRow="1" firstDataRow="1" firstDataCol="1"/>
  <pivotFields count="15"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showAll="0"/>
    <pivotField numFmtId="1" showAll="0"/>
    <pivotField numFmtId="164" showAll="0"/>
    <pivotField dataField="1" numFmtId="164" showAll="0"/>
    <pivotField numFmtId="164" showAll="0"/>
    <pivotField showAll="0"/>
    <pivotField showAll="0"/>
    <pivotField numFmtId="164" showAll="0"/>
    <pivotField numFmtId="165"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 Pric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8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862:H869" firstHeaderRow="1" firstDataRow="2" firstDataCol="1"/>
  <pivotFields count="15"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axis="axisCol" showAll="0">
      <items count="7">
        <item x="1"/>
        <item x="2"/>
        <item x="5"/>
        <item x="3"/>
        <item x="0"/>
        <item x="4"/>
        <item t="default"/>
      </items>
    </pivotField>
    <pivotField showAll="0"/>
    <pivotField dataField="1" numFmtId="1" showAll="0"/>
    <pivotField numFmtId="164" showAll="0"/>
    <pivotField numFmtId="164" showAll="0"/>
    <pivotField numFmtId="164" showAll="0"/>
    <pivotField showAll="0"/>
    <pivotField showAll="0"/>
    <pivotField numFmtId="164" showAll="0"/>
    <pivotField numFmtId="165"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Units Sold" fld="4" subtotal="count" baseField="0" baseItem="0"/>
  </dataFields>
  <chartFormats count="1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771:B778" firstHeaderRow="1" firstDataRow="1" firstDataCol="1"/>
  <pivotFields count="15">
    <pivotField showAll="0"/>
    <pivotField showAll="0"/>
    <pivotField axis="axisRow" showAll="0">
      <items count="7">
        <item x="1"/>
        <item x="2"/>
        <item x="5"/>
        <item x="3"/>
        <item x="0"/>
        <item x="4"/>
        <item t="default"/>
      </items>
    </pivotField>
    <pivotField showAll="0"/>
    <pivotField numFmtId="1" showAll="0"/>
    <pivotField numFmtId="164" showAll="0"/>
    <pivotField dataField="1" numFmtId="164" showAll="0"/>
    <pivotField numFmtId="164" showAll="0"/>
    <pivotField showAll="0"/>
    <pivotField showAll="0"/>
    <pivotField numFmtId="164" showAll="0"/>
    <pivotField numFmtId="165"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 Price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5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8">
  <location ref="A808:B814" firstHeaderRow="1" firstDataRow="1" firstDataCol="1"/>
  <pivotFields count="15"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showAll="0"/>
    <pivotField numFmtId="1" showAll="0"/>
    <pivotField numFmtId="164" showAll="0"/>
    <pivotField numFmtId="164" showAll="0"/>
    <pivotField numFmtId="164" showAll="0"/>
    <pivotField showAll="0"/>
    <pivotField showAll="0"/>
    <pivotField dataField="1" numFmtId="164" showAll="0"/>
    <pivotField numFmtId="165"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fit" fld="10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6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825:B831" firstHeaderRow="1" firstDataRow="1" firstDataCol="1"/>
  <pivotFields count="15"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showAll="0"/>
    <pivotField dataField="1" numFmtId="1" showAll="0"/>
    <pivotField numFmtId="164" showAll="0"/>
    <pivotField numFmtId="164" showAll="0"/>
    <pivotField numFmtId="164" showAll="0"/>
    <pivotField showAll="0"/>
    <pivotField showAll="0"/>
    <pivotField numFmtId="164" showAll="0"/>
    <pivotField numFmtId="165"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Units Sold" fld="4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7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842:B849" firstHeaderRow="1" firstDataRow="1" firstDataCol="1"/>
  <pivotFields count="15">
    <pivotField showAll="0"/>
    <pivotField showAll="0"/>
    <pivotField axis="axisRow" showAll="0">
      <items count="7">
        <item x="1"/>
        <item x="2"/>
        <item x="5"/>
        <item x="3"/>
        <item x="0"/>
        <item x="4"/>
        <item t="default"/>
      </items>
    </pivotField>
    <pivotField showAll="0"/>
    <pivotField dataField="1" numFmtId="1" showAll="0">
      <items count="511">
        <item x="471"/>
        <item x="81"/>
        <item x="148"/>
        <item x="352"/>
        <item x="318"/>
        <item x="269"/>
        <item x="105"/>
        <item x="474"/>
        <item x="73"/>
        <item x="103"/>
        <item x="497"/>
        <item x="483"/>
        <item x="424"/>
        <item x="138"/>
        <item x="460"/>
        <item x="458"/>
        <item x="15"/>
        <item x="459"/>
        <item x="343"/>
        <item x="78"/>
        <item x="306"/>
        <item x="50"/>
        <item x="311"/>
        <item x="360"/>
        <item x="393"/>
        <item x="13"/>
        <item x="156"/>
        <item x="448"/>
        <item x="339"/>
        <item x="70"/>
        <item x="18"/>
        <item x="402"/>
        <item x="296"/>
        <item x="373"/>
        <item x="293"/>
        <item x="472"/>
        <item x="453"/>
        <item x="297"/>
        <item x="363"/>
        <item x="302"/>
        <item x="434"/>
        <item x="243"/>
        <item x="374"/>
        <item x="267"/>
        <item x="271"/>
        <item x="505"/>
        <item x="53"/>
        <item x="501"/>
        <item x="354"/>
        <item x="336"/>
        <item x="102"/>
        <item x="492"/>
        <item x="238"/>
        <item x="20"/>
        <item x="205"/>
        <item x="396"/>
        <item x="195"/>
        <item x="208"/>
        <item x="321"/>
        <item x="173"/>
        <item x="445"/>
        <item x="295"/>
        <item x="365"/>
        <item x="259"/>
        <item x="350"/>
        <item x="290"/>
        <item x="185"/>
        <item x="437"/>
        <item x="482"/>
        <item x="256"/>
        <item x="14"/>
        <item x="422"/>
        <item x="294"/>
        <item x="44"/>
        <item x="361"/>
        <item x="275"/>
        <item x="392"/>
        <item x="452"/>
        <item x="91"/>
        <item x="61"/>
        <item x="151"/>
        <item x="406"/>
        <item x="284"/>
        <item x="353"/>
        <item x="112"/>
        <item x="86"/>
        <item x="477"/>
        <item x="190"/>
        <item x="370"/>
        <item x="274"/>
        <item x="278"/>
        <item x="177"/>
        <item x="508"/>
        <item x="64"/>
        <item x="135"/>
        <item x="79"/>
        <item x="67"/>
        <item x="52"/>
        <item x="65"/>
        <item x="21"/>
        <item x="355"/>
        <item x="378"/>
        <item x="143"/>
        <item x="465"/>
        <item x="197"/>
        <item x="299"/>
        <item x="92"/>
        <item x="334"/>
        <item x="129"/>
        <item x="359"/>
        <item x="189"/>
        <item x="504"/>
        <item x="155"/>
        <item x="384"/>
        <item x="330"/>
        <item x="327"/>
        <item x="19"/>
        <item x="403"/>
        <item x="211"/>
        <item x="3"/>
        <item x="413"/>
        <item x="114"/>
        <item x="25"/>
        <item x="500"/>
        <item x="89"/>
        <item x="6"/>
        <item x="71"/>
        <item x="109"/>
        <item x="74"/>
        <item x="401"/>
        <item x="217"/>
        <item x="11"/>
        <item x="261"/>
        <item x="332"/>
        <item x="337"/>
        <item x="16"/>
        <item x="212"/>
        <item x="435"/>
        <item x="75"/>
        <item x="170"/>
        <item x="265"/>
        <item x="230"/>
        <item x="375"/>
        <item x="17"/>
        <item x="467"/>
        <item x="449"/>
        <item x="171"/>
        <item x="466"/>
        <item x="43"/>
        <item x="235"/>
        <item x="200"/>
        <item x="338"/>
        <item x="98"/>
        <item x="150"/>
        <item x="158"/>
        <item x="99"/>
        <item x="491"/>
        <item x="303"/>
        <item x="281"/>
        <item x="179"/>
        <item x="106"/>
        <item x="279"/>
        <item x="168"/>
        <item x="207"/>
        <item x="266"/>
        <item x="385"/>
        <item x="167"/>
        <item x="237"/>
        <item x="141"/>
        <item x="84"/>
        <item x="23"/>
        <item x="229"/>
        <item x="493"/>
        <item x="161"/>
        <item x="489"/>
        <item x="498"/>
        <item x="479"/>
        <item x="411"/>
        <item x="451"/>
        <item x="417"/>
        <item x="371"/>
        <item x="470"/>
        <item x="47"/>
        <item x="221"/>
        <item x="315"/>
        <item x="187"/>
        <item x="418"/>
        <item x="108"/>
        <item x="439"/>
        <item x="201"/>
        <item x="280"/>
        <item x="236"/>
        <item x="202"/>
        <item x="323"/>
        <item x="487"/>
        <item x="268"/>
        <item x="277"/>
        <item x="118"/>
        <item x="80"/>
        <item x="436"/>
        <item x="180"/>
        <item x="320"/>
        <item x="1"/>
        <item x="316"/>
        <item x="45"/>
        <item x="231"/>
        <item x="204"/>
        <item x="326"/>
        <item x="415"/>
        <item x="272"/>
        <item x="282"/>
        <item x="507"/>
        <item x="123"/>
        <item x="162"/>
        <item x="301"/>
        <item x="58"/>
        <item x="175"/>
        <item x="188"/>
        <item x="463"/>
        <item x="419"/>
        <item x="54"/>
        <item x="214"/>
        <item x="252"/>
        <item x="144"/>
        <item x="258"/>
        <item x="400"/>
        <item x="440"/>
        <item x="49"/>
        <item x="213"/>
        <item x="152"/>
        <item x="346"/>
        <item x="430"/>
        <item x="28"/>
        <item x="216"/>
        <item x="220"/>
        <item x="5"/>
        <item x="62"/>
        <item x="300"/>
        <item x="34"/>
        <item x="219"/>
        <item x="429"/>
        <item x="251"/>
        <item x="270"/>
        <item x="9"/>
        <item x="381"/>
        <item x="276"/>
        <item x="169"/>
        <item x="447"/>
        <item x="85"/>
        <item x="122"/>
        <item x="481"/>
        <item x="199"/>
        <item x="335"/>
        <item x="239"/>
        <item x="444"/>
        <item x="414"/>
        <item x="356"/>
        <item x="285"/>
        <item x="183"/>
        <item x="309"/>
        <item x="494"/>
        <item x="0"/>
        <item x="342"/>
        <item x="128"/>
        <item x="263"/>
        <item x="255"/>
        <item x="87"/>
        <item x="305"/>
        <item x="225"/>
        <item x="166"/>
        <item x="39"/>
        <item x="333"/>
        <item x="247"/>
        <item x="119"/>
        <item x="410"/>
        <item x="24"/>
        <item x="473"/>
        <item x="90"/>
        <item x="476"/>
        <item x="395"/>
        <item x="240"/>
        <item x="228"/>
        <item x="76"/>
        <item x="226"/>
        <item x="130"/>
        <item x="242"/>
        <item x="462"/>
        <item x="455"/>
        <item x="407"/>
        <item x="121"/>
        <item x="317"/>
        <item x="160"/>
        <item x="93"/>
        <item x="433"/>
        <item x="117"/>
        <item x="191"/>
        <item x="29"/>
        <item x="509"/>
        <item x="394"/>
        <item x="27"/>
        <item x="66"/>
        <item x="59"/>
        <item x="233"/>
        <item x="308"/>
        <item x="46"/>
        <item x="140"/>
        <item x="157"/>
        <item x="328"/>
        <item x="364"/>
        <item x="127"/>
        <item x="232"/>
        <item x="8"/>
        <item x="116"/>
        <item x="159"/>
        <item x="94"/>
        <item x="480"/>
        <item x="96"/>
        <item x="287"/>
        <item x="377"/>
        <item x="104"/>
        <item x="125"/>
        <item x="289"/>
        <item x="113"/>
        <item x="37"/>
        <item x="349"/>
        <item x="324"/>
        <item x="115"/>
        <item x="139"/>
        <item x="245"/>
        <item x="390"/>
        <item x="224"/>
        <item x="77"/>
        <item x="32"/>
        <item x="499"/>
        <item x="124"/>
        <item x="97"/>
        <item x="464"/>
        <item x="137"/>
        <item x="210"/>
        <item x="133"/>
        <item x="368"/>
        <item x="331"/>
        <item x="348"/>
        <item x="149"/>
        <item x="222"/>
        <item x="257"/>
        <item x="72"/>
        <item x="249"/>
        <item x="386"/>
        <item x="420"/>
        <item x="322"/>
        <item x="194"/>
        <item x="254"/>
        <item x="298"/>
        <item x="193"/>
        <item x="40"/>
        <item x="82"/>
        <item x="12"/>
        <item x="416"/>
        <item x="35"/>
        <item x="26"/>
        <item x="55"/>
        <item x="405"/>
        <item x="383"/>
        <item x="30"/>
        <item x="351"/>
        <item x="154"/>
        <item x="2"/>
        <item x="244"/>
        <item x="227"/>
        <item x="56"/>
        <item x="241"/>
        <item x="478"/>
        <item x="469"/>
        <item x="329"/>
        <item x="366"/>
        <item x="438"/>
        <item x="134"/>
        <item x="107"/>
        <item x="357"/>
        <item x="42"/>
        <item x="203"/>
        <item x="209"/>
        <item x="468"/>
        <item x="57"/>
        <item x="347"/>
        <item x="307"/>
        <item x="184"/>
        <item x="344"/>
        <item x="292"/>
        <item x="234"/>
        <item x="178"/>
        <item x="163"/>
        <item x="88"/>
        <item x="182"/>
        <item x="423"/>
        <item x="389"/>
        <item x="286"/>
        <item x="404"/>
        <item x="313"/>
        <item x="408"/>
        <item x="388"/>
        <item x="461"/>
        <item x="165"/>
        <item x="120"/>
        <item x="223"/>
        <item x="503"/>
        <item x="380"/>
        <item x="283"/>
        <item x="4"/>
        <item x="22"/>
        <item x="488"/>
        <item x="132"/>
        <item x="174"/>
        <item x="60"/>
        <item x="246"/>
        <item x="273"/>
        <item x="7"/>
        <item x="427"/>
        <item x="48"/>
        <item x="372"/>
        <item x="495"/>
        <item x="484"/>
        <item x="486"/>
        <item x="426"/>
        <item x="496"/>
        <item x="312"/>
        <item x="432"/>
        <item x="369"/>
        <item x="456"/>
        <item x="111"/>
        <item x="454"/>
        <item x="186"/>
        <item x="340"/>
        <item x="399"/>
        <item x="443"/>
        <item x="441"/>
        <item x="153"/>
        <item x="325"/>
        <item x="428"/>
        <item x="192"/>
        <item x="358"/>
        <item x="10"/>
        <item x="51"/>
        <item x="341"/>
        <item x="164"/>
        <item x="446"/>
        <item x="382"/>
        <item x="442"/>
        <item x="215"/>
        <item x="95"/>
        <item x="409"/>
        <item x="262"/>
        <item x="36"/>
        <item x="218"/>
        <item x="431"/>
        <item x="253"/>
        <item x="490"/>
        <item x="172"/>
        <item x="310"/>
        <item x="391"/>
        <item x="362"/>
        <item x="379"/>
        <item x="31"/>
        <item x="502"/>
        <item x="198"/>
        <item x="33"/>
        <item x="126"/>
        <item x="136"/>
        <item x="83"/>
        <item x="196"/>
        <item x="264"/>
        <item x="101"/>
        <item x="485"/>
        <item x="68"/>
        <item x="291"/>
        <item x="475"/>
        <item x="145"/>
        <item x="250"/>
        <item x="397"/>
        <item x="506"/>
        <item x="100"/>
        <item x="147"/>
        <item x="181"/>
        <item x="288"/>
        <item x="457"/>
        <item x="398"/>
        <item x="376"/>
        <item x="260"/>
        <item x="425"/>
        <item x="345"/>
        <item x="146"/>
        <item x="412"/>
        <item x="248"/>
        <item x="367"/>
        <item x="176"/>
        <item x="314"/>
        <item x="319"/>
        <item x="206"/>
        <item x="304"/>
        <item x="131"/>
        <item x="69"/>
        <item x="421"/>
        <item x="41"/>
        <item x="450"/>
        <item x="387"/>
        <item x="38"/>
        <item x="110"/>
        <item x="142"/>
        <item x="63"/>
        <item t="default"/>
      </items>
    </pivotField>
    <pivotField numFmtId="164" showAll="0"/>
    <pivotField numFmtId="164" showAll="0">
      <items count="6">
        <item x="0"/>
        <item x="1"/>
        <item x="2"/>
        <item x="4"/>
        <item x="3"/>
        <item t="default"/>
      </items>
    </pivotField>
    <pivotField numFmtId="164" showAll="0"/>
    <pivotField showAll="0"/>
    <pivotField showAll="0"/>
    <pivotField numFmtId="164" showAll="0"/>
    <pivotField numFmtId="165"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Units Sold" fld="4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6">
  <location ref="A738:B745" firstHeaderRow="1" firstDataRow="1" firstDataCol="1"/>
  <pivotFields count="15">
    <pivotField showAll="0"/>
    <pivotField showAll="0"/>
    <pivotField axis="axisRow" showAll="0">
      <items count="7">
        <item x="1"/>
        <item x="2"/>
        <item x="5"/>
        <item x="3"/>
        <item x="0"/>
        <item x="4"/>
        <item t="default"/>
      </items>
    </pivotField>
    <pivotField showAll="0"/>
    <pivotField numFmtId="1" showAll="0"/>
    <pivotField numFmtId="164" showAll="0"/>
    <pivotField numFmtId="164" showAll="0"/>
    <pivotField numFmtId="164" showAll="0"/>
    <pivotField showAll="0"/>
    <pivotField showAll="0"/>
    <pivotField dataField="1" numFmtId="164" showAll="0">
      <items count="6">
        <item x="0"/>
        <item x="1"/>
        <item x="2"/>
        <item x="4"/>
        <item x="3"/>
        <item t="default"/>
      </items>
    </pivotField>
    <pivotField numFmtId="165"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rofit" fld="10" baseField="0" baseItem="0"/>
  </dataField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11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H873:I879" firstHeaderRow="1" firstDataRow="1" firstDataCol="1"/>
  <pivotFields count="15">
    <pivotField axis="axisRow" dataField="1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showAll="0"/>
    <pivotField numFmtId="1" showAll="0"/>
    <pivotField numFmtId="164" showAll="0"/>
    <pivotField numFmtId="164" showAll="0"/>
    <pivotField numFmtId="164" showAll="0"/>
    <pivotField showAll="0"/>
    <pivotField showAll="0"/>
    <pivotField numFmtId="164" showAll="0"/>
    <pivotField numFmtId="165"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Segment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788:B805" firstHeaderRow="1" firstDataRow="1" firstDataCol="1"/>
  <pivotFields count="15">
    <pivotField showAll="0"/>
    <pivotField showAll="0"/>
    <pivotField showAll="0"/>
    <pivotField showAll="0"/>
    <pivotField numFmtId="1" showAll="0"/>
    <pivotField numFmtId="164" showAll="0"/>
    <pivotField dataField="1" numFmtId="164" showAll="0"/>
    <pivotField numFmtId="164" showAll="0"/>
    <pivotField showAll="0"/>
    <pivotField showAll="0"/>
    <pivotField numFmtId="164" showAll="0"/>
    <pivotField axis="axisRow" numFmtId="165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</pivotFields>
  <rowFields count="1">
    <field x="1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Sale Price" fld="6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754:B761" firstHeaderRow="1" firstDataRow="1" firstDataCol="1"/>
  <pivotFields count="15">
    <pivotField showAll="0"/>
    <pivotField showAll="0"/>
    <pivotField axis="axisRow" showAll="0">
      <items count="7">
        <item x="1"/>
        <item x="2"/>
        <item x="5"/>
        <item x="3"/>
        <item x="0"/>
        <item x="4"/>
        <item t="default"/>
      </items>
    </pivotField>
    <pivotField showAll="0"/>
    <pivotField dataField="1" numFmtId="1" showAll="0"/>
    <pivotField numFmtId="164" showAll="0"/>
    <pivotField numFmtId="164" showAll="0"/>
    <pivotField numFmtId="164" showAll="0"/>
    <pivotField showAll="0"/>
    <pivotField showAll="0"/>
    <pivotField numFmtId="164" showAll="0"/>
    <pivotField numFmtId="165"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Units Sold" fld="4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PivotTable39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G188:G189" firstHeaderRow="1" firstDataRow="1" firstDataCol="0"/>
  <pivotFields count="15">
    <pivotField showAll="0"/>
    <pivotField showAll="0"/>
    <pivotField showAll="0"/>
    <pivotField showAll="0"/>
    <pivotField numFmtId="1" showAll="0">
      <items count="511">
        <item x="471"/>
        <item x="81"/>
        <item x="148"/>
        <item x="352"/>
        <item x="318"/>
        <item x="269"/>
        <item x="105"/>
        <item x="474"/>
        <item x="73"/>
        <item x="103"/>
        <item x="497"/>
        <item x="483"/>
        <item x="424"/>
        <item x="138"/>
        <item x="460"/>
        <item x="458"/>
        <item x="15"/>
        <item x="459"/>
        <item x="343"/>
        <item x="78"/>
        <item x="306"/>
        <item x="50"/>
        <item x="311"/>
        <item x="360"/>
        <item x="393"/>
        <item x="13"/>
        <item x="156"/>
        <item x="448"/>
        <item x="339"/>
        <item x="70"/>
        <item x="18"/>
        <item x="402"/>
        <item x="296"/>
        <item x="373"/>
        <item x="293"/>
        <item x="472"/>
        <item x="453"/>
        <item x="297"/>
        <item x="363"/>
        <item x="302"/>
        <item x="434"/>
        <item x="243"/>
        <item x="374"/>
        <item x="267"/>
        <item x="271"/>
        <item x="505"/>
        <item x="53"/>
        <item x="501"/>
        <item x="354"/>
        <item x="336"/>
        <item x="102"/>
        <item x="492"/>
        <item x="238"/>
        <item x="20"/>
        <item x="205"/>
        <item x="396"/>
        <item x="195"/>
        <item x="208"/>
        <item x="321"/>
        <item x="173"/>
        <item x="445"/>
        <item x="295"/>
        <item x="365"/>
        <item x="259"/>
        <item x="350"/>
        <item x="290"/>
        <item x="185"/>
        <item x="437"/>
        <item x="482"/>
        <item x="256"/>
        <item x="14"/>
        <item x="422"/>
        <item x="294"/>
        <item x="44"/>
        <item x="361"/>
        <item x="275"/>
        <item x="392"/>
        <item x="452"/>
        <item x="91"/>
        <item x="61"/>
        <item x="151"/>
        <item x="406"/>
        <item x="284"/>
        <item x="353"/>
        <item x="112"/>
        <item x="86"/>
        <item x="477"/>
        <item x="190"/>
        <item x="370"/>
        <item x="274"/>
        <item x="278"/>
        <item x="177"/>
        <item x="508"/>
        <item x="64"/>
        <item x="135"/>
        <item x="79"/>
        <item x="67"/>
        <item x="52"/>
        <item x="65"/>
        <item x="21"/>
        <item x="355"/>
        <item x="378"/>
        <item x="143"/>
        <item x="465"/>
        <item x="197"/>
        <item x="299"/>
        <item x="92"/>
        <item x="334"/>
        <item x="129"/>
        <item x="359"/>
        <item x="189"/>
        <item x="504"/>
        <item x="155"/>
        <item x="384"/>
        <item x="330"/>
        <item x="327"/>
        <item x="19"/>
        <item x="403"/>
        <item x="211"/>
        <item x="3"/>
        <item x="413"/>
        <item x="114"/>
        <item x="25"/>
        <item x="500"/>
        <item x="89"/>
        <item x="6"/>
        <item x="71"/>
        <item x="109"/>
        <item x="74"/>
        <item x="401"/>
        <item x="217"/>
        <item x="11"/>
        <item x="261"/>
        <item x="332"/>
        <item x="337"/>
        <item x="16"/>
        <item x="212"/>
        <item x="435"/>
        <item x="75"/>
        <item x="170"/>
        <item x="265"/>
        <item x="230"/>
        <item x="375"/>
        <item x="17"/>
        <item x="467"/>
        <item x="449"/>
        <item x="171"/>
        <item x="466"/>
        <item x="43"/>
        <item x="235"/>
        <item x="200"/>
        <item x="338"/>
        <item x="98"/>
        <item x="150"/>
        <item x="158"/>
        <item x="99"/>
        <item x="491"/>
        <item x="303"/>
        <item x="281"/>
        <item x="179"/>
        <item x="106"/>
        <item x="279"/>
        <item x="168"/>
        <item x="207"/>
        <item x="266"/>
        <item x="385"/>
        <item x="167"/>
        <item x="237"/>
        <item x="141"/>
        <item x="84"/>
        <item x="23"/>
        <item x="229"/>
        <item x="493"/>
        <item x="161"/>
        <item x="489"/>
        <item x="498"/>
        <item x="479"/>
        <item x="411"/>
        <item x="451"/>
        <item x="417"/>
        <item x="371"/>
        <item x="470"/>
        <item x="47"/>
        <item x="221"/>
        <item x="315"/>
        <item x="187"/>
        <item x="418"/>
        <item x="108"/>
        <item x="439"/>
        <item x="201"/>
        <item x="280"/>
        <item x="236"/>
        <item x="202"/>
        <item x="323"/>
        <item x="487"/>
        <item x="268"/>
        <item x="277"/>
        <item x="118"/>
        <item x="80"/>
        <item x="436"/>
        <item x="180"/>
        <item x="320"/>
        <item x="1"/>
        <item x="316"/>
        <item x="45"/>
        <item x="231"/>
        <item x="204"/>
        <item x="326"/>
        <item x="415"/>
        <item x="272"/>
        <item x="282"/>
        <item x="507"/>
        <item x="123"/>
        <item x="162"/>
        <item x="301"/>
        <item x="58"/>
        <item x="175"/>
        <item x="188"/>
        <item x="463"/>
        <item x="419"/>
        <item x="54"/>
        <item x="214"/>
        <item x="252"/>
        <item x="144"/>
        <item x="258"/>
        <item x="400"/>
        <item x="440"/>
        <item x="49"/>
        <item x="213"/>
        <item x="152"/>
        <item x="346"/>
        <item x="430"/>
        <item x="28"/>
        <item x="216"/>
        <item x="220"/>
        <item x="5"/>
        <item x="62"/>
        <item x="300"/>
        <item x="34"/>
        <item x="219"/>
        <item x="429"/>
        <item x="251"/>
        <item x="270"/>
        <item x="9"/>
        <item x="381"/>
        <item x="276"/>
        <item x="169"/>
        <item x="447"/>
        <item x="85"/>
        <item x="122"/>
        <item x="481"/>
        <item x="199"/>
        <item x="335"/>
        <item x="239"/>
        <item x="444"/>
        <item x="414"/>
        <item x="356"/>
        <item x="285"/>
        <item x="183"/>
        <item x="309"/>
        <item x="494"/>
        <item x="0"/>
        <item x="342"/>
        <item x="128"/>
        <item x="263"/>
        <item x="255"/>
        <item x="87"/>
        <item x="305"/>
        <item x="225"/>
        <item x="166"/>
        <item x="39"/>
        <item x="333"/>
        <item x="247"/>
        <item x="119"/>
        <item x="410"/>
        <item x="24"/>
        <item x="473"/>
        <item x="90"/>
        <item x="476"/>
        <item x="395"/>
        <item x="240"/>
        <item x="228"/>
        <item x="76"/>
        <item x="226"/>
        <item x="130"/>
        <item x="242"/>
        <item x="462"/>
        <item x="455"/>
        <item x="407"/>
        <item x="121"/>
        <item x="317"/>
        <item x="160"/>
        <item x="93"/>
        <item x="433"/>
        <item x="117"/>
        <item x="191"/>
        <item x="29"/>
        <item x="509"/>
        <item x="394"/>
        <item x="27"/>
        <item x="66"/>
        <item x="59"/>
        <item x="233"/>
        <item x="308"/>
        <item x="46"/>
        <item x="140"/>
        <item x="157"/>
        <item x="328"/>
        <item x="364"/>
        <item x="127"/>
        <item x="232"/>
        <item x="8"/>
        <item x="116"/>
        <item x="159"/>
        <item x="94"/>
        <item x="480"/>
        <item x="96"/>
        <item x="287"/>
        <item x="377"/>
        <item x="104"/>
        <item x="125"/>
        <item x="289"/>
        <item x="113"/>
        <item x="37"/>
        <item x="349"/>
        <item x="324"/>
        <item x="115"/>
        <item x="139"/>
        <item x="245"/>
        <item x="390"/>
        <item x="224"/>
        <item x="77"/>
        <item x="32"/>
        <item x="499"/>
        <item x="124"/>
        <item x="97"/>
        <item x="464"/>
        <item x="137"/>
        <item x="210"/>
        <item x="133"/>
        <item x="368"/>
        <item x="331"/>
        <item x="348"/>
        <item x="149"/>
        <item x="222"/>
        <item x="257"/>
        <item x="72"/>
        <item x="249"/>
        <item x="386"/>
        <item x="420"/>
        <item x="322"/>
        <item x="194"/>
        <item x="254"/>
        <item x="298"/>
        <item x="193"/>
        <item x="40"/>
        <item x="82"/>
        <item x="12"/>
        <item x="416"/>
        <item x="35"/>
        <item x="26"/>
        <item x="55"/>
        <item x="405"/>
        <item x="383"/>
        <item x="30"/>
        <item x="351"/>
        <item x="154"/>
        <item x="2"/>
        <item x="244"/>
        <item x="227"/>
        <item x="56"/>
        <item x="241"/>
        <item x="478"/>
        <item x="469"/>
        <item x="329"/>
        <item x="366"/>
        <item x="438"/>
        <item x="134"/>
        <item x="107"/>
        <item x="357"/>
        <item x="42"/>
        <item x="203"/>
        <item x="209"/>
        <item x="468"/>
        <item x="57"/>
        <item x="347"/>
        <item x="307"/>
        <item x="184"/>
        <item x="344"/>
        <item x="292"/>
        <item x="234"/>
        <item x="178"/>
        <item x="163"/>
        <item x="88"/>
        <item x="182"/>
        <item x="423"/>
        <item x="389"/>
        <item x="286"/>
        <item x="404"/>
        <item x="313"/>
        <item x="408"/>
        <item x="388"/>
        <item x="461"/>
        <item x="165"/>
        <item x="120"/>
        <item x="223"/>
        <item x="503"/>
        <item x="380"/>
        <item x="283"/>
        <item x="4"/>
        <item x="22"/>
        <item x="488"/>
        <item x="132"/>
        <item x="174"/>
        <item x="60"/>
        <item x="246"/>
        <item x="273"/>
        <item x="7"/>
        <item x="427"/>
        <item x="48"/>
        <item x="372"/>
        <item x="495"/>
        <item x="484"/>
        <item x="486"/>
        <item x="426"/>
        <item x="496"/>
        <item x="312"/>
        <item x="432"/>
        <item x="369"/>
        <item x="456"/>
        <item x="111"/>
        <item x="454"/>
        <item x="186"/>
        <item x="340"/>
        <item x="399"/>
        <item x="443"/>
        <item x="441"/>
        <item x="153"/>
        <item x="325"/>
        <item x="428"/>
        <item x="192"/>
        <item x="358"/>
        <item x="10"/>
        <item x="51"/>
        <item x="341"/>
        <item x="164"/>
        <item x="446"/>
        <item x="382"/>
        <item x="442"/>
        <item x="215"/>
        <item x="95"/>
        <item x="409"/>
        <item x="262"/>
        <item x="36"/>
        <item x="218"/>
        <item x="431"/>
        <item x="253"/>
        <item x="490"/>
        <item x="172"/>
        <item x="310"/>
        <item x="391"/>
        <item x="362"/>
        <item x="379"/>
        <item x="31"/>
        <item x="502"/>
        <item x="198"/>
        <item x="33"/>
        <item x="126"/>
        <item x="136"/>
        <item x="83"/>
        <item x="196"/>
        <item x="264"/>
        <item x="101"/>
        <item x="485"/>
        <item x="68"/>
        <item x="291"/>
        <item x="475"/>
        <item x="145"/>
        <item x="250"/>
        <item x="397"/>
        <item x="506"/>
        <item x="100"/>
        <item x="147"/>
        <item x="181"/>
        <item x="288"/>
        <item x="457"/>
        <item x="398"/>
        <item x="376"/>
        <item x="260"/>
        <item x="425"/>
        <item x="345"/>
        <item x="146"/>
        <item x="412"/>
        <item x="248"/>
        <item x="367"/>
        <item x="176"/>
        <item x="314"/>
        <item x="319"/>
        <item x="206"/>
        <item x="304"/>
        <item x="131"/>
        <item x="69"/>
        <item x="421"/>
        <item x="41"/>
        <item x="450"/>
        <item x="387"/>
        <item x="38"/>
        <item x="110"/>
        <item x="142"/>
        <item x="63"/>
        <item t="default"/>
      </items>
    </pivotField>
    <pivotField dataField="1" numFmtId="164" showAll="0"/>
    <pivotField numFmtId="164" showAll="0"/>
    <pivotField numFmtId="164" showAll="0"/>
    <pivotField showAll="0"/>
    <pivotField showAll="0"/>
    <pivotField numFmtId="164" showAll="0"/>
    <pivotField numFmtId="165" showAll="0"/>
    <pivotField showAll="0"/>
    <pivotField showAll="0"/>
    <pivotField showAll="0"/>
  </pivotFields>
  <rowItems count="1">
    <i/>
  </rowItems>
  <colItems count="1">
    <i/>
  </colItems>
  <dataFields count="1">
    <dataField name="Sum of Manufacturing Price" fld="5" baseField="0" baseItem="0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PivotTable38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G185:G186" firstHeaderRow="1" firstDataRow="1" firstDataCol="0"/>
  <pivotFields count="15">
    <pivotField showAll="0"/>
    <pivotField showAll="0"/>
    <pivotField showAll="0"/>
    <pivotField showAll="0"/>
    <pivotField dataField="1" numFmtId="1" showAll="0">
      <items count="511">
        <item x="471"/>
        <item x="81"/>
        <item x="148"/>
        <item x="352"/>
        <item x="318"/>
        <item x="269"/>
        <item x="105"/>
        <item x="474"/>
        <item x="73"/>
        <item x="103"/>
        <item x="497"/>
        <item x="483"/>
        <item x="424"/>
        <item x="138"/>
        <item x="460"/>
        <item x="458"/>
        <item x="15"/>
        <item x="459"/>
        <item x="343"/>
        <item x="78"/>
        <item x="306"/>
        <item x="50"/>
        <item x="311"/>
        <item x="360"/>
        <item x="393"/>
        <item x="13"/>
        <item x="156"/>
        <item x="448"/>
        <item x="339"/>
        <item x="70"/>
        <item x="18"/>
        <item x="402"/>
        <item x="296"/>
        <item x="373"/>
        <item x="293"/>
        <item x="472"/>
        <item x="453"/>
        <item x="297"/>
        <item x="363"/>
        <item x="302"/>
        <item x="434"/>
        <item x="243"/>
        <item x="374"/>
        <item x="267"/>
        <item x="271"/>
        <item x="505"/>
        <item x="53"/>
        <item x="501"/>
        <item x="354"/>
        <item x="336"/>
        <item x="102"/>
        <item x="492"/>
        <item x="238"/>
        <item x="20"/>
        <item x="205"/>
        <item x="396"/>
        <item x="195"/>
        <item x="208"/>
        <item x="321"/>
        <item x="173"/>
        <item x="445"/>
        <item x="295"/>
        <item x="365"/>
        <item x="259"/>
        <item x="350"/>
        <item x="290"/>
        <item x="185"/>
        <item x="437"/>
        <item x="482"/>
        <item x="256"/>
        <item x="14"/>
        <item x="422"/>
        <item x="294"/>
        <item x="44"/>
        <item x="361"/>
        <item x="275"/>
        <item x="392"/>
        <item x="452"/>
        <item x="91"/>
        <item x="61"/>
        <item x="151"/>
        <item x="406"/>
        <item x="284"/>
        <item x="353"/>
        <item x="112"/>
        <item x="86"/>
        <item x="477"/>
        <item x="190"/>
        <item x="370"/>
        <item x="274"/>
        <item x="278"/>
        <item x="177"/>
        <item x="508"/>
        <item x="64"/>
        <item x="135"/>
        <item x="79"/>
        <item x="67"/>
        <item x="52"/>
        <item x="65"/>
        <item x="21"/>
        <item x="355"/>
        <item x="378"/>
        <item x="143"/>
        <item x="465"/>
        <item x="197"/>
        <item x="299"/>
        <item x="92"/>
        <item x="334"/>
        <item x="129"/>
        <item x="359"/>
        <item x="189"/>
        <item x="504"/>
        <item x="155"/>
        <item x="384"/>
        <item x="330"/>
        <item x="327"/>
        <item x="19"/>
        <item x="403"/>
        <item x="211"/>
        <item x="3"/>
        <item x="413"/>
        <item x="114"/>
        <item x="25"/>
        <item x="500"/>
        <item x="89"/>
        <item x="6"/>
        <item x="71"/>
        <item x="109"/>
        <item x="74"/>
        <item x="401"/>
        <item x="217"/>
        <item x="11"/>
        <item x="261"/>
        <item x="332"/>
        <item x="337"/>
        <item x="16"/>
        <item x="212"/>
        <item x="435"/>
        <item x="75"/>
        <item x="170"/>
        <item x="265"/>
        <item x="230"/>
        <item x="375"/>
        <item x="17"/>
        <item x="467"/>
        <item x="449"/>
        <item x="171"/>
        <item x="466"/>
        <item x="43"/>
        <item x="235"/>
        <item x="200"/>
        <item x="338"/>
        <item x="98"/>
        <item x="150"/>
        <item x="158"/>
        <item x="99"/>
        <item x="491"/>
        <item x="303"/>
        <item x="281"/>
        <item x="179"/>
        <item x="106"/>
        <item x="279"/>
        <item x="168"/>
        <item x="207"/>
        <item x="266"/>
        <item x="385"/>
        <item x="167"/>
        <item x="237"/>
        <item x="141"/>
        <item x="84"/>
        <item x="23"/>
        <item x="229"/>
        <item x="493"/>
        <item x="161"/>
        <item x="489"/>
        <item x="498"/>
        <item x="479"/>
        <item x="411"/>
        <item x="451"/>
        <item x="417"/>
        <item x="371"/>
        <item x="470"/>
        <item x="47"/>
        <item x="221"/>
        <item x="315"/>
        <item x="187"/>
        <item x="418"/>
        <item x="108"/>
        <item x="439"/>
        <item x="201"/>
        <item x="280"/>
        <item x="236"/>
        <item x="202"/>
        <item x="323"/>
        <item x="487"/>
        <item x="268"/>
        <item x="277"/>
        <item x="118"/>
        <item x="80"/>
        <item x="436"/>
        <item x="180"/>
        <item x="320"/>
        <item x="1"/>
        <item x="316"/>
        <item x="45"/>
        <item x="231"/>
        <item x="204"/>
        <item x="326"/>
        <item x="415"/>
        <item x="272"/>
        <item x="282"/>
        <item x="507"/>
        <item x="123"/>
        <item x="162"/>
        <item x="301"/>
        <item x="58"/>
        <item x="175"/>
        <item x="188"/>
        <item x="463"/>
        <item x="419"/>
        <item x="54"/>
        <item x="214"/>
        <item x="252"/>
        <item x="144"/>
        <item x="258"/>
        <item x="400"/>
        <item x="440"/>
        <item x="49"/>
        <item x="213"/>
        <item x="152"/>
        <item x="346"/>
        <item x="430"/>
        <item x="28"/>
        <item x="216"/>
        <item x="220"/>
        <item x="5"/>
        <item x="62"/>
        <item x="300"/>
        <item x="34"/>
        <item x="219"/>
        <item x="429"/>
        <item x="251"/>
        <item x="270"/>
        <item x="9"/>
        <item x="381"/>
        <item x="276"/>
        <item x="169"/>
        <item x="447"/>
        <item x="85"/>
        <item x="122"/>
        <item x="481"/>
        <item x="199"/>
        <item x="335"/>
        <item x="239"/>
        <item x="444"/>
        <item x="414"/>
        <item x="356"/>
        <item x="285"/>
        <item x="183"/>
        <item x="309"/>
        <item x="494"/>
        <item x="0"/>
        <item x="342"/>
        <item x="128"/>
        <item x="263"/>
        <item x="255"/>
        <item x="87"/>
        <item x="305"/>
        <item x="225"/>
        <item x="166"/>
        <item x="39"/>
        <item x="333"/>
        <item x="247"/>
        <item x="119"/>
        <item x="410"/>
        <item x="24"/>
        <item x="473"/>
        <item x="90"/>
        <item x="476"/>
        <item x="395"/>
        <item x="240"/>
        <item x="228"/>
        <item x="76"/>
        <item x="226"/>
        <item x="130"/>
        <item x="242"/>
        <item x="462"/>
        <item x="455"/>
        <item x="407"/>
        <item x="121"/>
        <item x="317"/>
        <item x="160"/>
        <item x="93"/>
        <item x="433"/>
        <item x="117"/>
        <item x="191"/>
        <item x="29"/>
        <item x="509"/>
        <item x="394"/>
        <item x="27"/>
        <item x="66"/>
        <item x="59"/>
        <item x="233"/>
        <item x="308"/>
        <item x="46"/>
        <item x="140"/>
        <item x="157"/>
        <item x="328"/>
        <item x="364"/>
        <item x="127"/>
        <item x="232"/>
        <item x="8"/>
        <item x="116"/>
        <item x="159"/>
        <item x="94"/>
        <item x="480"/>
        <item x="96"/>
        <item x="287"/>
        <item x="377"/>
        <item x="104"/>
        <item x="125"/>
        <item x="289"/>
        <item x="113"/>
        <item x="37"/>
        <item x="349"/>
        <item x="324"/>
        <item x="115"/>
        <item x="139"/>
        <item x="245"/>
        <item x="390"/>
        <item x="224"/>
        <item x="77"/>
        <item x="32"/>
        <item x="499"/>
        <item x="124"/>
        <item x="97"/>
        <item x="464"/>
        <item x="137"/>
        <item x="210"/>
        <item x="133"/>
        <item x="368"/>
        <item x="331"/>
        <item x="348"/>
        <item x="149"/>
        <item x="222"/>
        <item x="257"/>
        <item x="72"/>
        <item x="249"/>
        <item x="386"/>
        <item x="420"/>
        <item x="322"/>
        <item x="194"/>
        <item x="254"/>
        <item x="298"/>
        <item x="193"/>
        <item x="40"/>
        <item x="82"/>
        <item x="12"/>
        <item x="416"/>
        <item x="35"/>
        <item x="26"/>
        <item x="55"/>
        <item x="405"/>
        <item x="383"/>
        <item x="30"/>
        <item x="351"/>
        <item x="154"/>
        <item x="2"/>
        <item x="244"/>
        <item x="227"/>
        <item x="56"/>
        <item x="241"/>
        <item x="478"/>
        <item x="469"/>
        <item x="329"/>
        <item x="366"/>
        <item x="438"/>
        <item x="134"/>
        <item x="107"/>
        <item x="357"/>
        <item x="42"/>
        <item x="203"/>
        <item x="209"/>
        <item x="468"/>
        <item x="57"/>
        <item x="347"/>
        <item x="307"/>
        <item x="184"/>
        <item x="344"/>
        <item x="292"/>
        <item x="234"/>
        <item x="178"/>
        <item x="163"/>
        <item x="88"/>
        <item x="182"/>
        <item x="423"/>
        <item x="389"/>
        <item x="286"/>
        <item x="404"/>
        <item x="313"/>
        <item x="408"/>
        <item x="388"/>
        <item x="461"/>
        <item x="165"/>
        <item x="120"/>
        <item x="223"/>
        <item x="503"/>
        <item x="380"/>
        <item x="283"/>
        <item x="4"/>
        <item x="22"/>
        <item x="488"/>
        <item x="132"/>
        <item x="174"/>
        <item x="60"/>
        <item x="246"/>
        <item x="273"/>
        <item x="7"/>
        <item x="427"/>
        <item x="48"/>
        <item x="372"/>
        <item x="495"/>
        <item x="484"/>
        <item x="486"/>
        <item x="426"/>
        <item x="496"/>
        <item x="312"/>
        <item x="432"/>
        <item x="369"/>
        <item x="456"/>
        <item x="111"/>
        <item x="454"/>
        <item x="186"/>
        <item x="340"/>
        <item x="399"/>
        <item x="443"/>
        <item x="441"/>
        <item x="153"/>
        <item x="325"/>
        <item x="428"/>
        <item x="192"/>
        <item x="358"/>
        <item x="10"/>
        <item x="51"/>
        <item x="341"/>
        <item x="164"/>
        <item x="446"/>
        <item x="382"/>
        <item x="442"/>
        <item x="215"/>
        <item x="95"/>
        <item x="409"/>
        <item x="262"/>
        <item x="36"/>
        <item x="218"/>
        <item x="431"/>
        <item x="253"/>
        <item x="490"/>
        <item x="172"/>
        <item x="310"/>
        <item x="391"/>
        <item x="362"/>
        <item x="379"/>
        <item x="31"/>
        <item x="502"/>
        <item x="198"/>
        <item x="33"/>
        <item x="126"/>
        <item x="136"/>
        <item x="83"/>
        <item x="196"/>
        <item x="264"/>
        <item x="101"/>
        <item x="485"/>
        <item x="68"/>
        <item x="291"/>
        <item x="475"/>
        <item x="145"/>
        <item x="250"/>
        <item x="397"/>
        <item x="506"/>
        <item x="100"/>
        <item x="147"/>
        <item x="181"/>
        <item x="288"/>
        <item x="457"/>
        <item x="398"/>
        <item x="376"/>
        <item x="260"/>
        <item x="425"/>
        <item x="345"/>
        <item x="146"/>
        <item x="412"/>
        <item x="248"/>
        <item x="367"/>
        <item x="176"/>
        <item x="314"/>
        <item x="319"/>
        <item x="206"/>
        <item x="304"/>
        <item x="131"/>
        <item x="69"/>
        <item x="421"/>
        <item x="41"/>
        <item x="450"/>
        <item x="387"/>
        <item x="38"/>
        <item x="110"/>
        <item x="142"/>
        <item x="63"/>
        <item t="default"/>
      </items>
    </pivotField>
    <pivotField numFmtId="164" showAll="0"/>
    <pivotField numFmtId="164" showAll="0"/>
    <pivotField numFmtId="164" showAll="0"/>
    <pivotField showAll="0"/>
    <pivotField showAll="0"/>
    <pivotField numFmtId="164" showAll="0"/>
    <pivotField numFmtId="165" showAll="0"/>
    <pivotField showAll="0"/>
    <pivotField showAll="0"/>
    <pivotField showAll="0"/>
  </pivotFields>
  <rowItems count="1">
    <i/>
  </rowItems>
  <colItems count="1">
    <i/>
  </colItems>
  <dataFields count="1">
    <dataField name="Sum of Units Sold" fld="4" baseField="0" baseItem="0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PivotTable42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G196:G197" firstHeaderRow="1" firstDataRow="1" firstDataCol="0"/>
  <pivotFields count="15">
    <pivotField showAll="0"/>
    <pivotField showAll="0"/>
    <pivotField showAll="0"/>
    <pivotField showAll="0"/>
    <pivotField numFmtId="1" showAll="0">
      <items count="511">
        <item x="471"/>
        <item x="81"/>
        <item x="148"/>
        <item x="352"/>
        <item x="318"/>
        <item x="269"/>
        <item x="105"/>
        <item x="474"/>
        <item x="73"/>
        <item x="103"/>
        <item x="497"/>
        <item x="483"/>
        <item x="424"/>
        <item x="138"/>
        <item x="460"/>
        <item x="458"/>
        <item x="15"/>
        <item x="459"/>
        <item x="343"/>
        <item x="78"/>
        <item x="306"/>
        <item x="50"/>
        <item x="311"/>
        <item x="360"/>
        <item x="393"/>
        <item x="13"/>
        <item x="156"/>
        <item x="448"/>
        <item x="339"/>
        <item x="70"/>
        <item x="18"/>
        <item x="402"/>
        <item x="296"/>
        <item x="373"/>
        <item x="293"/>
        <item x="472"/>
        <item x="453"/>
        <item x="297"/>
        <item x="363"/>
        <item x="302"/>
        <item x="434"/>
        <item x="243"/>
        <item x="374"/>
        <item x="267"/>
        <item x="271"/>
        <item x="505"/>
        <item x="53"/>
        <item x="501"/>
        <item x="354"/>
        <item x="336"/>
        <item x="102"/>
        <item x="492"/>
        <item x="238"/>
        <item x="20"/>
        <item x="205"/>
        <item x="396"/>
        <item x="195"/>
        <item x="208"/>
        <item x="321"/>
        <item x="173"/>
        <item x="445"/>
        <item x="295"/>
        <item x="365"/>
        <item x="259"/>
        <item x="350"/>
        <item x="290"/>
        <item x="185"/>
        <item x="437"/>
        <item x="482"/>
        <item x="256"/>
        <item x="14"/>
        <item x="422"/>
        <item x="294"/>
        <item x="44"/>
        <item x="361"/>
        <item x="275"/>
        <item x="392"/>
        <item x="452"/>
        <item x="91"/>
        <item x="61"/>
        <item x="151"/>
        <item x="406"/>
        <item x="284"/>
        <item x="353"/>
        <item x="112"/>
        <item x="86"/>
        <item x="477"/>
        <item x="190"/>
        <item x="370"/>
        <item x="274"/>
        <item x="278"/>
        <item x="177"/>
        <item x="508"/>
        <item x="64"/>
        <item x="135"/>
        <item x="79"/>
        <item x="67"/>
        <item x="52"/>
        <item x="65"/>
        <item x="21"/>
        <item x="355"/>
        <item x="378"/>
        <item x="143"/>
        <item x="465"/>
        <item x="197"/>
        <item x="299"/>
        <item x="92"/>
        <item x="334"/>
        <item x="129"/>
        <item x="359"/>
        <item x="189"/>
        <item x="504"/>
        <item x="155"/>
        <item x="384"/>
        <item x="330"/>
        <item x="327"/>
        <item x="19"/>
        <item x="403"/>
        <item x="211"/>
        <item x="3"/>
        <item x="413"/>
        <item x="114"/>
        <item x="25"/>
        <item x="500"/>
        <item x="89"/>
        <item x="6"/>
        <item x="71"/>
        <item x="109"/>
        <item x="74"/>
        <item x="401"/>
        <item x="217"/>
        <item x="11"/>
        <item x="261"/>
        <item x="332"/>
        <item x="337"/>
        <item x="16"/>
        <item x="212"/>
        <item x="435"/>
        <item x="75"/>
        <item x="170"/>
        <item x="265"/>
        <item x="230"/>
        <item x="375"/>
        <item x="17"/>
        <item x="467"/>
        <item x="449"/>
        <item x="171"/>
        <item x="466"/>
        <item x="43"/>
        <item x="235"/>
        <item x="200"/>
        <item x="338"/>
        <item x="98"/>
        <item x="150"/>
        <item x="158"/>
        <item x="99"/>
        <item x="491"/>
        <item x="303"/>
        <item x="281"/>
        <item x="179"/>
        <item x="106"/>
        <item x="279"/>
        <item x="168"/>
        <item x="207"/>
        <item x="266"/>
        <item x="385"/>
        <item x="167"/>
        <item x="237"/>
        <item x="141"/>
        <item x="84"/>
        <item x="23"/>
        <item x="229"/>
        <item x="493"/>
        <item x="161"/>
        <item x="489"/>
        <item x="498"/>
        <item x="479"/>
        <item x="411"/>
        <item x="451"/>
        <item x="417"/>
        <item x="371"/>
        <item x="470"/>
        <item x="47"/>
        <item x="221"/>
        <item x="315"/>
        <item x="187"/>
        <item x="418"/>
        <item x="108"/>
        <item x="439"/>
        <item x="201"/>
        <item x="280"/>
        <item x="236"/>
        <item x="202"/>
        <item x="323"/>
        <item x="487"/>
        <item x="268"/>
        <item x="277"/>
        <item x="118"/>
        <item x="80"/>
        <item x="436"/>
        <item x="180"/>
        <item x="320"/>
        <item x="1"/>
        <item x="316"/>
        <item x="45"/>
        <item x="231"/>
        <item x="204"/>
        <item x="326"/>
        <item x="415"/>
        <item x="272"/>
        <item x="282"/>
        <item x="507"/>
        <item x="123"/>
        <item x="162"/>
        <item x="301"/>
        <item x="58"/>
        <item x="175"/>
        <item x="188"/>
        <item x="463"/>
        <item x="419"/>
        <item x="54"/>
        <item x="214"/>
        <item x="252"/>
        <item x="144"/>
        <item x="258"/>
        <item x="400"/>
        <item x="440"/>
        <item x="49"/>
        <item x="213"/>
        <item x="152"/>
        <item x="346"/>
        <item x="430"/>
        <item x="28"/>
        <item x="216"/>
        <item x="220"/>
        <item x="5"/>
        <item x="62"/>
        <item x="300"/>
        <item x="34"/>
        <item x="219"/>
        <item x="429"/>
        <item x="251"/>
        <item x="270"/>
        <item x="9"/>
        <item x="381"/>
        <item x="276"/>
        <item x="169"/>
        <item x="447"/>
        <item x="85"/>
        <item x="122"/>
        <item x="481"/>
        <item x="199"/>
        <item x="335"/>
        <item x="239"/>
        <item x="444"/>
        <item x="414"/>
        <item x="356"/>
        <item x="285"/>
        <item x="183"/>
        <item x="309"/>
        <item x="494"/>
        <item x="0"/>
        <item x="342"/>
        <item x="128"/>
        <item x="263"/>
        <item x="255"/>
        <item x="87"/>
        <item x="305"/>
        <item x="225"/>
        <item x="166"/>
        <item x="39"/>
        <item x="333"/>
        <item x="247"/>
        <item x="119"/>
        <item x="410"/>
        <item x="24"/>
        <item x="473"/>
        <item x="90"/>
        <item x="476"/>
        <item x="395"/>
        <item x="240"/>
        <item x="228"/>
        <item x="76"/>
        <item x="226"/>
        <item x="130"/>
        <item x="242"/>
        <item x="462"/>
        <item x="455"/>
        <item x="407"/>
        <item x="121"/>
        <item x="317"/>
        <item x="160"/>
        <item x="93"/>
        <item x="433"/>
        <item x="117"/>
        <item x="191"/>
        <item x="29"/>
        <item x="509"/>
        <item x="394"/>
        <item x="27"/>
        <item x="66"/>
        <item x="59"/>
        <item x="233"/>
        <item x="308"/>
        <item x="46"/>
        <item x="140"/>
        <item x="157"/>
        <item x="328"/>
        <item x="364"/>
        <item x="127"/>
        <item x="232"/>
        <item x="8"/>
        <item x="116"/>
        <item x="159"/>
        <item x="94"/>
        <item x="480"/>
        <item x="96"/>
        <item x="287"/>
        <item x="377"/>
        <item x="104"/>
        <item x="125"/>
        <item x="289"/>
        <item x="113"/>
        <item x="37"/>
        <item x="349"/>
        <item x="324"/>
        <item x="115"/>
        <item x="139"/>
        <item x="245"/>
        <item x="390"/>
        <item x="224"/>
        <item x="77"/>
        <item x="32"/>
        <item x="499"/>
        <item x="124"/>
        <item x="97"/>
        <item x="464"/>
        <item x="137"/>
        <item x="210"/>
        <item x="133"/>
        <item x="368"/>
        <item x="331"/>
        <item x="348"/>
        <item x="149"/>
        <item x="222"/>
        <item x="257"/>
        <item x="72"/>
        <item x="249"/>
        <item x="386"/>
        <item x="420"/>
        <item x="322"/>
        <item x="194"/>
        <item x="254"/>
        <item x="298"/>
        <item x="193"/>
        <item x="40"/>
        <item x="82"/>
        <item x="12"/>
        <item x="416"/>
        <item x="35"/>
        <item x="26"/>
        <item x="55"/>
        <item x="405"/>
        <item x="383"/>
        <item x="30"/>
        <item x="351"/>
        <item x="154"/>
        <item x="2"/>
        <item x="244"/>
        <item x="227"/>
        <item x="56"/>
        <item x="241"/>
        <item x="478"/>
        <item x="469"/>
        <item x="329"/>
        <item x="366"/>
        <item x="438"/>
        <item x="134"/>
        <item x="107"/>
        <item x="357"/>
        <item x="42"/>
        <item x="203"/>
        <item x="209"/>
        <item x="468"/>
        <item x="57"/>
        <item x="347"/>
        <item x="307"/>
        <item x="184"/>
        <item x="344"/>
        <item x="292"/>
        <item x="234"/>
        <item x="178"/>
        <item x="163"/>
        <item x="88"/>
        <item x="182"/>
        <item x="423"/>
        <item x="389"/>
        <item x="286"/>
        <item x="404"/>
        <item x="313"/>
        <item x="408"/>
        <item x="388"/>
        <item x="461"/>
        <item x="165"/>
        <item x="120"/>
        <item x="223"/>
        <item x="503"/>
        <item x="380"/>
        <item x="283"/>
        <item x="4"/>
        <item x="22"/>
        <item x="488"/>
        <item x="132"/>
        <item x="174"/>
        <item x="60"/>
        <item x="246"/>
        <item x="273"/>
        <item x="7"/>
        <item x="427"/>
        <item x="48"/>
        <item x="372"/>
        <item x="495"/>
        <item x="484"/>
        <item x="486"/>
        <item x="426"/>
        <item x="496"/>
        <item x="312"/>
        <item x="432"/>
        <item x="369"/>
        <item x="456"/>
        <item x="111"/>
        <item x="454"/>
        <item x="186"/>
        <item x="340"/>
        <item x="399"/>
        <item x="443"/>
        <item x="441"/>
        <item x="153"/>
        <item x="325"/>
        <item x="428"/>
        <item x="192"/>
        <item x="358"/>
        <item x="10"/>
        <item x="51"/>
        <item x="341"/>
        <item x="164"/>
        <item x="446"/>
        <item x="382"/>
        <item x="442"/>
        <item x="215"/>
        <item x="95"/>
        <item x="409"/>
        <item x="262"/>
        <item x="36"/>
        <item x="218"/>
        <item x="431"/>
        <item x="253"/>
        <item x="490"/>
        <item x="172"/>
        <item x="310"/>
        <item x="391"/>
        <item x="362"/>
        <item x="379"/>
        <item x="31"/>
        <item x="502"/>
        <item x="198"/>
        <item x="33"/>
        <item x="126"/>
        <item x="136"/>
        <item x="83"/>
        <item x="196"/>
        <item x="264"/>
        <item x="101"/>
        <item x="485"/>
        <item x="68"/>
        <item x="291"/>
        <item x="475"/>
        <item x="145"/>
        <item x="250"/>
        <item x="397"/>
        <item x="506"/>
        <item x="100"/>
        <item x="147"/>
        <item x="181"/>
        <item x="288"/>
        <item x="457"/>
        <item x="398"/>
        <item x="376"/>
        <item x="260"/>
        <item x="425"/>
        <item x="345"/>
        <item x="146"/>
        <item x="412"/>
        <item x="248"/>
        <item x="367"/>
        <item x="176"/>
        <item x="314"/>
        <item x="319"/>
        <item x="206"/>
        <item x="304"/>
        <item x="131"/>
        <item x="69"/>
        <item x="421"/>
        <item x="41"/>
        <item x="450"/>
        <item x="387"/>
        <item x="38"/>
        <item x="110"/>
        <item x="142"/>
        <item x="63"/>
        <item t="default"/>
      </items>
    </pivotField>
    <pivotField numFmtId="164" showAll="0"/>
    <pivotField numFmtId="164" showAll="0"/>
    <pivotField numFmtId="164" showAll="0"/>
    <pivotField showAll="0"/>
    <pivotField showAll="0"/>
    <pivotField dataField="1" numFmtId="164" showAll="0"/>
    <pivotField numFmtId="165" showAll="0"/>
    <pivotField showAll="0"/>
    <pivotField showAll="0"/>
    <pivotField showAll="0"/>
  </pivotFields>
  <rowItems count="1">
    <i/>
  </rowItems>
  <colItems count="1">
    <i/>
  </colItems>
  <dataFields count="1">
    <dataField name="Sum of Profit" fld="10" baseField="0" baseItem="0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PivotTable41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G194:G195" firstHeaderRow="1" firstDataRow="1" firstDataCol="0"/>
  <pivotFields count="15">
    <pivotField showAll="0"/>
    <pivotField showAll="0"/>
    <pivotField showAll="0"/>
    <pivotField showAll="0"/>
    <pivotField numFmtId="1" showAll="0">
      <items count="511">
        <item x="471"/>
        <item x="81"/>
        <item x="148"/>
        <item x="352"/>
        <item x="318"/>
        <item x="269"/>
        <item x="105"/>
        <item x="474"/>
        <item x="73"/>
        <item x="103"/>
        <item x="497"/>
        <item x="483"/>
        <item x="424"/>
        <item x="138"/>
        <item x="460"/>
        <item x="458"/>
        <item x="15"/>
        <item x="459"/>
        <item x="343"/>
        <item x="78"/>
        <item x="306"/>
        <item x="50"/>
        <item x="311"/>
        <item x="360"/>
        <item x="393"/>
        <item x="13"/>
        <item x="156"/>
        <item x="448"/>
        <item x="339"/>
        <item x="70"/>
        <item x="18"/>
        <item x="402"/>
        <item x="296"/>
        <item x="373"/>
        <item x="293"/>
        <item x="472"/>
        <item x="453"/>
        <item x="297"/>
        <item x="363"/>
        <item x="302"/>
        <item x="434"/>
        <item x="243"/>
        <item x="374"/>
        <item x="267"/>
        <item x="271"/>
        <item x="505"/>
        <item x="53"/>
        <item x="501"/>
        <item x="354"/>
        <item x="336"/>
        <item x="102"/>
        <item x="492"/>
        <item x="238"/>
        <item x="20"/>
        <item x="205"/>
        <item x="396"/>
        <item x="195"/>
        <item x="208"/>
        <item x="321"/>
        <item x="173"/>
        <item x="445"/>
        <item x="295"/>
        <item x="365"/>
        <item x="259"/>
        <item x="350"/>
        <item x="290"/>
        <item x="185"/>
        <item x="437"/>
        <item x="482"/>
        <item x="256"/>
        <item x="14"/>
        <item x="422"/>
        <item x="294"/>
        <item x="44"/>
        <item x="361"/>
        <item x="275"/>
        <item x="392"/>
        <item x="452"/>
        <item x="91"/>
        <item x="61"/>
        <item x="151"/>
        <item x="406"/>
        <item x="284"/>
        <item x="353"/>
        <item x="112"/>
        <item x="86"/>
        <item x="477"/>
        <item x="190"/>
        <item x="370"/>
        <item x="274"/>
        <item x="278"/>
        <item x="177"/>
        <item x="508"/>
        <item x="64"/>
        <item x="135"/>
        <item x="79"/>
        <item x="67"/>
        <item x="52"/>
        <item x="65"/>
        <item x="21"/>
        <item x="355"/>
        <item x="378"/>
        <item x="143"/>
        <item x="465"/>
        <item x="197"/>
        <item x="299"/>
        <item x="92"/>
        <item x="334"/>
        <item x="129"/>
        <item x="359"/>
        <item x="189"/>
        <item x="504"/>
        <item x="155"/>
        <item x="384"/>
        <item x="330"/>
        <item x="327"/>
        <item x="19"/>
        <item x="403"/>
        <item x="211"/>
        <item x="3"/>
        <item x="413"/>
        <item x="114"/>
        <item x="25"/>
        <item x="500"/>
        <item x="89"/>
        <item x="6"/>
        <item x="71"/>
        <item x="109"/>
        <item x="74"/>
        <item x="401"/>
        <item x="217"/>
        <item x="11"/>
        <item x="261"/>
        <item x="332"/>
        <item x="337"/>
        <item x="16"/>
        <item x="212"/>
        <item x="435"/>
        <item x="75"/>
        <item x="170"/>
        <item x="265"/>
        <item x="230"/>
        <item x="375"/>
        <item x="17"/>
        <item x="467"/>
        <item x="449"/>
        <item x="171"/>
        <item x="466"/>
        <item x="43"/>
        <item x="235"/>
        <item x="200"/>
        <item x="338"/>
        <item x="98"/>
        <item x="150"/>
        <item x="158"/>
        <item x="99"/>
        <item x="491"/>
        <item x="303"/>
        <item x="281"/>
        <item x="179"/>
        <item x="106"/>
        <item x="279"/>
        <item x="168"/>
        <item x="207"/>
        <item x="266"/>
        <item x="385"/>
        <item x="167"/>
        <item x="237"/>
        <item x="141"/>
        <item x="84"/>
        <item x="23"/>
        <item x="229"/>
        <item x="493"/>
        <item x="161"/>
        <item x="489"/>
        <item x="498"/>
        <item x="479"/>
        <item x="411"/>
        <item x="451"/>
        <item x="417"/>
        <item x="371"/>
        <item x="470"/>
        <item x="47"/>
        <item x="221"/>
        <item x="315"/>
        <item x="187"/>
        <item x="418"/>
        <item x="108"/>
        <item x="439"/>
        <item x="201"/>
        <item x="280"/>
        <item x="236"/>
        <item x="202"/>
        <item x="323"/>
        <item x="487"/>
        <item x="268"/>
        <item x="277"/>
        <item x="118"/>
        <item x="80"/>
        <item x="436"/>
        <item x="180"/>
        <item x="320"/>
        <item x="1"/>
        <item x="316"/>
        <item x="45"/>
        <item x="231"/>
        <item x="204"/>
        <item x="326"/>
        <item x="415"/>
        <item x="272"/>
        <item x="282"/>
        <item x="507"/>
        <item x="123"/>
        <item x="162"/>
        <item x="301"/>
        <item x="58"/>
        <item x="175"/>
        <item x="188"/>
        <item x="463"/>
        <item x="419"/>
        <item x="54"/>
        <item x="214"/>
        <item x="252"/>
        <item x="144"/>
        <item x="258"/>
        <item x="400"/>
        <item x="440"/>
        <item x="49"/>
        <item x="213"/>
        <item x="152"/>
        <item x="346"/>
        <item x="430"/>
        <item x="28"/>
        <item x="216"/>
        <item x="220"/>
        <item x="5"/>
        <item x="62"/>
        <item x="300"/>
        <item x="34"/>
        <item x="219"/>
        <item x="429"/>
        <item x="251"/>
        <item x="270"/>
        <item x="9"/>
        <item x="381"/>
        <item x="276"/>
        <item x="169"/>
        <item x="447"/>
        <item x="85"/>
        <item x="122"/>
        <item x="481"/>
        <item x="199"/>
        <item x="335"/>
        <item x="239"/>
        <item x="444"/>
        <item x="414"/>
        <item x="356"/>
        <item x="285"/>
        <item x="183"/>
        <item x="309"/>
        <item x="494"/>
        <item x="0"/>
        <item x="342"/>
        <item x="128"/>
        <item x="263"/>
        <item x="255"/>
        <item x="87"/>
        <item x="305"/>
        <item x="225"/>
        <item x="166"/>
        <item x="39"/>
        <item x="333"/>
        <item x="247"/>
        <item x="119"/>
        <item x="410"/>
        <item x="24"/>
        <item x="473"/>
        <item x="90"/>
        <item x="476"/>
        <item x="395"/>
        <item x="240"/>
        <item x="228"/>
        <item x="76"/>
        <item x="226"/>
        <item x="130"/>
        <item x="242"/>
        <item x="462"/>
        <item x="455"/>
        <item x="407"/>
        <item x="121"/>
        <item x="317"/>
        <item x="160"/>
        <item x="93"/>
        <item x="433"/>
        <item x="117"/>
        <item x="191"/>
        <item x="29"/>
        <item x="509"/>
        <item x="394"/>
        <item x="27"/>
        <item x="66"/>
        <item x="59"/>
        <item x="233"/>
        <item x="308"/>
        <item x="46"/>
        <item x="140"/>
        <item x="157"/>
        <item x="328"/>
        <item x="364"/>
        <item x="127"/>
        <item x="232"/>
        <item x="8"/>
        <item x="116"/>
        <item x="159"/>
        <item x="94"/>
        <item x="480"/>
        <item x="96"/>
        <item x="287"/>
        <item x="377"/>
        <item x="104"/>
        <item x="125"/>
        <item x="289"/>
        <item x="113"/>
        <item x="37"/>
        <item x="349"/>
        <item x="324"/>
        <item x="115"/>
        <item x="139"/>
        <item x="245"/>
        <item x="390"/>
        <item x="224"/>
        <item x="77"/>
        <item x="32"/>
        <item x="499"/>
        <item x="124"/>
        <item x="97"/>
        <item x="464"/>
        <item x="137"/>
        <item x="210"/>
        <item x="133"/>
        <item x="368"/>
        <item x="331"/>
        <item x="348"/>
        <item x="149"/>
        <item x="222"/>
        <item x="257"/>
        <item x="72"/>
        <item x="249"/>
        <item x="386"/>
        <item x="420"/>
        <item x="322"/>
        <item x="194"/>
        <item x="254"/>
        <item x="298"/>
        <item x="193"/>
        <item x="40"/>
        <item x="82"/>
        <item x="12"/>
        <item x="416"/>
        <item x="35"/>
        <item x="26"/>
        <item x="55"/>
        <item x="405"/>
        <item x="383"/>
        <item x="30"/>
        <item x="351"/>
        <item x="154"/>
        <item x="2"/>
        <item x="244"/>
        <item x="227"/>
        <item x="56"/>
        <item x="241"/>
        <item x="478"/>
        <item x="469"/>
        <item x="329"/>
        <item x="366"/>
        <item x="438"/>
        <item x="134"/>
        <item x="107"/>
        <item x="357"/>
        <item x="42"/>
        <item x="203"/>
        <item x="209"/>
        <item x="468"/>
        <item x="57"/>
        <item x="347"/>
        <item x="307"/>
        <item x="184"/>
        <item x="344"/>
        <item x="292"/>
        <item x="234"/>
        <item x="178"/>
        <item x="163"/>
        <item x="88"/>
        <item x="182"/>
        <item x="423"/>
        <item x="389"/>
        <item x="286"/>
        <item x="404"/>
        <item x="313"/>
        <item x="408"/>
        <item x="388"/>
        <item x="461"/>
        <item x="165"/>
        <item x="120"/>
        <item x="223"/>
        <item x="503"/>
        <item x="380"/>
        <item x="283"/>
        <item x="4"/>
        <item x="22"/>
        <item x="488"/>
        <item x="132"/>
        <item x="174"/>
        <item x="60"/>
        <item x="246"/>
        <item x="273"/>
        <item x="7"/>
        <item x="427"/>
        <item x="48"/>
        <item x="372"/>
        <item x="495"/>
        <item x="484"/>
        <item x="486"/>
        <item x="426"/>
        <item x="496"/>
        <item x="312"/>
        <item x="432"/>
        <item x="369"/>
        <item x="456"/>
        <item x="111"/>
        <item x="454"/>
        <item x="186"/>
        <item x="340"/>
        <item x="399"/>
        <item x="443"/>
        <item x="441"/>
        <item x="153"/>
        <item x="325"/>
        <item x="428"/>
        <item x="192"/>
        <item x="358"/>
        <item x="10"/>
        <item x="51"/>
        <item x="341"/>
        <item x="164"/>
        <item x="446"/>
        <item x="382"/>
        <item x="442"/>
        <item x="215"/>
        <item x="95"/>
        <item x="409"/>
        <item x="262"/>
        <item x="36"/>
        <item x="218"/>
        <item x="431"/>
        <item x="253"/>
        <item x="490"/>
        <item x="172"/>
        <item x="310"/>
        <item x="391"/>
        <item x="362"/>
        <item x="379"/>
        <item x="31"/>
        <item x="502"/>
        <item x="198"/>
        <item x="33"/>
        <item x="126"/>
        <item x="136"/>
        <item x="83"/>
        <item x="196"/>
        <item x="264"/>
        <item x="101"/>
        <item x="485"/>
        <item x="68"/>
        <item x="291"/>
        <item x="475"/>
        <item x="145"/>
        <item x="250"/>
        <item x="397"/>
        <item x="506"/>
        <item x="100"/>
        <item x="147"/>
        <item x="181"/>
        <item x="288"/>
        <item x="457"/>
        <item x="398"/>
        <item x="376"/>
        <item x="260"/>
        <item x="425"/>
        <item x="345"/>
        <item x="146"/>
        <item x="412"/>
        <item x="248"/>
        <item x="367"/>
        <item x="176"/>
        <item x="314"/>
        <item x="319"/>
        <item x="206"/>
        <item x="304"/>
        <item x="131"/>
        <item x="69"/>
        <item x="421"/>
        <item x="41"/>
        <item x="450"/>
        <item x="387"/>
        <item x="38"/>
        <item x="110"/>
        <item x="142"/>
        <item x="63"/>
        <item t="default"/>
      </items>
    </pivotField>
    <pivotField numFmtId="164" showAll="0"/>
    <pivotField numFmtId="164" showAll="0"/>
    <pivotField dataField="1" numFmtId="164" showAll="0"/>
    <pivotField showAll="0"/>
    <pivotField showAll="0"/>
    <pivotField numFmtId="164" showAll="0"/>
    <pivotField numFmtId="165" showAll="0"/>
    <pivotField showAll="0"/>
    <pivotField showAll="0"/>
    <pivotField showAll="0"/>
  </pivotFields>
  <rowItems count="1">
    <i/>
  </rowItems>
  <colItems count="1">
    <i/>
  </colItems>
  <dataFields count="1">
    <dataField name="Sum of Discounts" fld="7" baseField="0" baseItem="0"/>
  </dataField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PivotTable40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G191:G192" firstHeaderRow="1" firstDataRow="1" firstDataCol="0"/>
  <pivotFields count="15">
    <pivotField showAll="0"/>
    <pivotField showAll="0"/>
    <pivotField showAll="0"/>
    <pivotField showAll="0"/>
    <pivotField numFmtId="1" showAll="0">
      <items count="511">
        <item x="471"/>
        <item x="81"/>
        <item x="148"/>
        <item x="352"/>
        <item x="318"/>
        <item x="269"/>
        <item x="105"/>
        <item x="474"/>
        <item x="73"/>
        <item x="103"/>
        <item x="497"/>
        <item x="483"/>
        <item x="424"/>
        <item x="138"/>
        <item x="460"/>
        <item x="458"/>
        <item x="15"/>
        <item x="459"/>
        <item x="343"/>
        <item x="78"/>
        <item x="306"/>
        <item x="50"/>
        <item x="311"/>
        <item x="360"/>
        <item x="393"/>
        <item x="13"/>
        <item x="156"/>
        <item x="448"/>
        <item x="339"/>
        <item x="70"/>
        <item x="18"/>
        <item x="402"/>
        <item x="296"/>
        <item x="373"/>
        <item x="293"/>
        <item x="472"/>
        <item x="453"/>
        <item x="297"/>
        <item x="363"/>
        <item x="302"/>
        <item x="434"/>
        <item x="243"/>
        <item x="374"/>
        <item x="267"/>
        <item x="271"/>
        <item x="505"/>
        <item x="53"/>
        <item x="501"/>
        <item x="354"/>
        <item x="336"/>
        <item x="102"/>
        <item x="492"/>
        <item x="238"/>
        <item x="20"/>
        <item x="205"/>
        <item x="396"/>
        <item x="195"/>
        <item x="208"/>
        <item x="321"/>
        <item x="173"/>
        <item x="445"/>
        <item x="295"/>
        <item x="365"/>
        <item x="259"/>
        <item x="350"/>
        <item x="290"/>
        <item x="185"/>
        <item x="437"/>
        <item x="482"/>
        <item x="256"/>
        <item x="14"/>
        <item x="422"/>
        <item x="294"/>
        <item x="44"/>
        <item x="361"/>
        <item x="275"/>
        <item x="392"/>
        <item x="452"/>
        <item x="91"/>
        <item x="61"/>
        <item x="151"/>
        <item x="406"/>
        <item x="284"/>
        <item x="353"/>
        <item x="112"/>
        <item x="86"/>
        <item x="477"/>
        <item x="190"/>
        <item x="370"/>
        <item x="274"/>
        <item x="278"/>
        <item x="177"/>
        <item x="508"/>
        <item x="64"/>
        <item x="135"/>
        <item x="79"/>
        <item x="67"/>
        <item x="52"/>
        <item x="65"/>
        <item x="21"/>
        <item x="355"/>
        <item x="378"/>
        <item x="143"/>
        <item x="465"/>
        <item x="197"/>
        <item x="299"/>
        <item x="92"/>
        <item x="334"/>
        <item x="129"/>
        <item x="359"/>
        <item x="189"/>
        <item x="504"/>
        <item x="155"/>
        <item x="384"/>
        <item x="330"/>
        <item x="327"/>
        <item x="19"/>
        <item x="403"/>
        <item x="211"/>
        <item x="3"/>
        <item x="413"/>
        <item x="114"/>
        <item x="25"/>
        <item x="500"/>
        <item x="89"/>
        <item x="6"/>
        <item x="71"/>
        <item x="109"/>
        <item x="74"/>
        <item x="401"/>
        <item x="217"/>
        <item x="11"/>
        <item x="261"/>
        <item x="332"/>
        <item x="337"/>
        <item x="16"/>
        <item x="212"/>
        <item x="435"/>
        <item x="75"/>
        <item x="170"/>
        <item x="265"/>
        <item x="230"/>
        <item x="375"/>
        <item x="17"/>
        <item x="467"/>
        <item x="449"/>
        <item x="171"/>
        <item x="466"/>
        <item x="43"/>
        <item x="235"/>
        <item x="200"/>
        <item x="338"/>
        <item x="98"/>
        <item x="150"/>
        <item x="158"/>
        <item x="99"/>
        <item x="491"/>
        <item x="303"/>
        <item x="281"/>
        <item x="179"/>
        <item x="106"/>
        <item x="279"/>
        <item x="168"/>
        <item x="207"/>
        <item x="266"/>
        <item x="385"/>
        <item x="167"/>
        <item x="237"/>
        <item x="141"/>
        <item x="84"/>
        <item x="23"/>
        <item x="229"/>
        <item x="493"/>
        <item x="161"/>
        <item x="489"/>
        <item x="498"/>
        <item x="479"/>
        <item x="411"/>
        <item x="451"/>
        <item x="417"/>
        <item x="371"/>
        <item x="470"/>
        <item x="47"/>
        <item x="221"/>
        <item x="315"/>
        <item x="187"/>
        <item x="418"/>
        <item x="108"/>
        <item x="439"/>
        <item x="201"/>
        <item x="280"/>
        <item x="236"/>
        <item x="202"/>
        <item x="323"/>
        <item x="487"/>
        <item x="268"/>
        <item x="277"/>
        <item x="118"/>
        <item x="80"/>
        <item x="436"/>
        <item x="180"/>
        <item x="320"/>
        <item x="1"/>
        <item x="316"/>
        <item x="45"/>
        <item x="231"/>
        <item x="204"/>
        <item x="326"/>
        <item x="415"/>
        <item x="272"/>
        <item x="282"/>
        <item x="507"/>
        <item x="123"/>
        <item x="162"/>
        <item x="301"/>
        <item x="58"/>
        <item x="175"/>
        <item x="188"/>
        <item x="463"/>
        <item x="419"/>
        <item x="54"/>
        <item x="214"/>
        <item x="252"/>
        <item x="144"/>
        <item x="258"/>
        <item x="400"/>
        <item x="440"/>
        <item x="49"/>
        <item x="213"/>
        <item x="152"/>
        <item x="346"/>
        <item x="430"/>
        <item x="28"/>
        <item x="216"/>
        <item x="220"/>
        <item x="5"/>
        <item x="62"/>
        <item x="300"/>
        <item x="34"/>
        <item x="219"/>
        <item x="429"/>
        <item x="251"/>
        <item x="270"/>
        <item x="9"/>
        <item x="381"/>
        <item x="276"/>
        <item x="169"/>
        <item x="447"/>
        <item x="85"/>
        <item x="122"/>
        <item x="481"/>
        <item x="199"/>
        <item x="335"/>
        <item x="239"/>
        <item x="444"/>
        <item x="414"/>
        <item x="356"/>
        <item x="285"/>
        <item x="183"/>
        <item x="309"/>
        <item x="494"/>
        <item x="0"/>
        <item x="342"/>
        <item x="128"/>
        <item x="263"/>
        <item x="255"/>
        <item x="87"/>
        <item x="305"/>
        <item x="225"/>
        <item x="166"/>
        <item x="39"/>
        <item x="333"/>
        <item x="247"/>
        <item x="119"/>
        <item x="410"/>
        <item x="24"/>
        <item x="473"/>
        <item x="90"/>
        <item x="476"/>
        <item x="395"/>
        <item x="240"/>
        <item x="228"/>
        <item x="76"/>
        <item x="226"/>
        <item x="130"/>
        <item x="242"/>
        <item x="462"/>
        <item x="455"/>
        <item x="407"/>
        <item x="121"/>
        <item x="317"/>
        <item x="160"/>
        <item x="93"/>
        <item x="433"/>
        <item x="117"/>
        <item x="191"/>
        <item x="29"/>
        <item x="509"/>
        <item x="394"/>
        <item x="27"/>
        <item x="66"/>
        <item x="59"/>
        <item x="233"/>
        <item x="308"/>
        <item x="46"/>
        <item x="140"/>
        <item x="157"/>
        <item x="328"/>
        <item x="364"/>
        <item x="127"/>
        <item x="232"/>
        <item x="8"/>
        <item x="116"/>
        <item x="159"/>
        <item x="94"/>
        <item x="480"/>
        <item x="96"/>
        <item x="287"/>
        <item x="377"/>
        <item x="104"/>
        <item x="125"/>
        <item x="289"/>
        <item x="113"/>
        <item x="37"/>
        <item x="349"/>
        <item x="324"/>
        <item x="115"/>
        <item x="139"/>
        <item x="245"/>
        <item x="390"/>
        <item x="224"/>
        <item x="77"/>
        <item x="32"/>
        <item x="499"/>
        <item x="124"/>
        <item x="97"/>
        <item x="464"/>
        <item x="137"/>
        <item x="210"/>
        <item x="133"/>
        <item x="368"/>
        <item x="331"/>
        <item x="348"/>
        <item x="149"/>
        <item x="222"/>
        <item x="257"/>
        <item x="72"/>
        <item x="249"/>
        <item x="386"/>
        <item x="420"/>
        <item x="322"/>
        <item x="194"/>
        <item x="254"/>
        <item x="298"/>
        <item x="193"/>
        <item x="40"/>
        <item x="82"/>
        <item x="12"/>
        <item x="416"/>
        <item x="35"/>
        <item x="26"/>
        <item x="55"/>
        <item x="405"/>
        <item x="383"/>
        <item x="30"/>
        <item x="351"/>
        <item x="154"/>
        <item x="2"/>
        <item x="244"/>
        <item x="227"/>
        <item x="56"/>
        <item x="241"/>
        <item x="478"/>
        <item x="469"/>
        <item x="329"/>
        <item x="366"/>
        <item x="438"/>
        <item x="134"/>
        <item x="107"/>
        <item x="357"/>
        <item x="42"/>
        <item x="203"/>
        <item x="209"/>
        <item x="468"/>
        <item x="57"/>
        <item x="347"/>
        <item x="307"/>
        <item x="184"/>
        <item x="344"/>
        <item x="292"/>
        <item x="234"/>
        <item x="178"/>
        <item x="163"/>
        <item x="88"/>
        <item x="182"/>
        <item x="423"/>
        <item x="389"/>
        <item x="286"/>
        <item x="404"/>
        <item x="313"/>
        <item x="408"/>
        <item x="388"/>
        <item x="461"/>
        <item x="165"/>
        <item x="120"/>
        <item x="223"/>
        <item x="503"/>
        <item x="380"/>
        <item x="283"/>
        <item x="4"/>
        <item x="22"/>
        <item x="488"/>
        <item x="132"/>
        <item x="174"/>
        <item x="60"/>
        <item x="246"/>
        <item x="273"/>
        <item x="7"/>
        <item x="427"/>
        <item x="48"/>
        <item x="372"/>
        <item x="495"/>
        <item x="484"/>
        <item x="486"/>
        <item x="426"/>
        <item x="496"/>
        <item x="312"/>
        <item x="432"/>
        <item x="369"/>
        <item x="456"/>
        <item x="111"/>
        <item x="454"/>
        <item x="186"/>
        <item x="340"/>
        <item x="399"/>
        <item x="443"/>
        <item x="441"/>
        <item x="153"/>
        <item x="325"/>
        <item x="428"/>
        <item x="192"/>
        <item x="358"/>
        <item x="10"/>
        <item x="51"/>
        <item x="341"/>
        <item x="164"/>
        <item x="446"/>
        <item x="382"/>
        <item x="442"/>
        <item x="215"/>
        <item x="95"/>
        <item x="409"/>
        <item x="262"/>
        <item x="36"/>
        <item x="218"/>
        <item x="431"/>
        <item x="253"/>
        <item x="490"/>
        <item x="172"/>
        <item x="310"/>
        <item x="391"/>
        <item x="362"/>
        <item x="379"/>
        <item x="31"/>
        <item x="502"/>
        <item x="198"/>
        <item x="33"/>
        <item x="126"/>
        <item x="136"/>
        <item x="83"/>
        <item x="196"/>
        <item x="264"/>
        <item x="101"/>
        <item x="485"/>
        <item x="68"/>
        <item x="291"/>
        <item x="475"/>
        <item x="145"/>
        <item x="250"/>
        <item x="397"/>
        <item x="506"/>
        <item x="100"/>
        <item x="147"/>
        <item x="181"/>
        <item x="288"/>
        <item x="457"/>
        <item x="398"/>
        <item x="376"/>
        <item x="260"/>
        <item x="425"/>
        <item x="345"/>
        <item x="146"/>
        <item x="412"/>
        <item x="248"/>
        <item x="367"/>
        <item x="176"/>
        <item x="314"/>
        <item x="319"/>
        <item x="206"/>
        <item x="304"/>
        <item x="131"/>
        <item x="69"/>
        <item x="421"/>
        <item x="41"/>
        <item x="450"/>
        <item x="387"/>
        <item x="38"/>
        <item x="110"/>
        <item x="142"/>
        <item x="63"/>
        <item t="default"/>
      </items>
    </pivotField>
    <pivotField numFmtId="164" showAll="0"/>
    <pivotField dataField="1" numFmtId="164" showAll="0"/>
    <pivotField numFmtId="164" showAll="0"/>
    <pivotField showAll="0"/>
    <pivotField showAll="0"/>
    <pivotField numFmtId="164" showAll="0"/>
    <pivotField numFmtId="165" showAll="0"/>
    <pivotField showAll="0"/>
    <pivotField showAll="0"/>
    <pivotField showAll="0"/>
  </pivotFields>
  <rowItems count="1">
    <i/>
  </rowItems>
  <colItems count="1">
    <i/>
  </colItems>
  <dataFields count="1">
    <dataField name="Sum of Sale Price" fld="6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62" displayName="Table62" ref="A1:O701" totalsRowShown="0">
  <tableColumns count="15">
    <tableColumn id="1" name="Segment"/>
    <tableColumn id="2" name="State"/>
    <tableColumn id="3" name="Product"/>
    <tableColumn id="4" name="Discount Band"/>
    <tableColumn id="5" name="Units Sold" dataDxfId="11"/>
    <tableColumn id="6" name="Manufacturing Price" dataDxfId="10"/>
    <tableColumn id="7" name="Sale Price" dataDxfId="9"/>
    <tableColumn id="9" name="Discounts" dataDxfId="8"/>
    <tableColumn id="10" name=" Sales" dataDxfId="7"/>
    <tableColumn id="11" name="COGS" dataDxfId="6"/>
    <tableColumn id="12" name="Profit" dataDxfId="5">
      <calculatedColumnFormula>$G2-$F2</calculatedColumnFormula>
    </tableColumn>
    <tableColumn id="13" name="Date" dataDxfId="4"/>
    <tableColumn id="14" name="Month Number" dataDxfId="1">
      <calculatedColumnFormula>TEXT(L2,"MM")</calculatedColumnFormula>
    </tableColumn>
    <tableColumn id="15" name="Month Name" dataDxfId="2">
      <calculatedColumnFormula>TEXT(L2,"MMMM")</calculatedColumnFormula>
    </tableColumn>
    <tableColumn id="16" name="Year" dataDxfId="0">
      <calculatedColumnFormula>TEXT(L2,"YYYY")</calculatedColumnFormula>
    </tableColumn>
  </tableColumns>
  <tableStyleInfo name="TableStyleLight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vic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ivic">
      <a:majorFont>
        <a:latin typeface="Georgia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Georgia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70000"/>
                <a:satMod val="115000"/>
              </a:schemeClr>
              <a:schemeClr val="phClr">
                <a:tint val="85000"/>
              </a:schemeClr>
            </a:duotone>
          </a:blip>
          <a:tile tx="0" ty="0" sx="85000" sy="85000" flip="none" algn="tl"/>
        </a:blipFill>
        <a:blipFill>
          <a:blip xmlns:r="http://schemas.openxmlformats.org/officeDocument/2006/relationships" r:embed="rId2">
            <a:duotone>
              <a:schemeClr val="phClr">
                <a:shade val="65000"/>
                <a:satMod val="115000"/>
              </a:schemeClr>
              <a:schemeClr val="phClr">
                <a:tint val="85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15.xml"/><Relationship Id="rId4" Type="http://schemas.openxmlformats.org/officeDocument/2006/relationships/pivotTable" Target="../pivotTables/pivotTable1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FormatPr defaultRowHeight="14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L709"/>
  <sheetViews>
    <sheetView tabSelected="1" workbookViewId="0">
      <selection activeCell="C25" sqref="C25"/>
    </sheetView>
  </sheetViews>
  <sheetFormatPr defaultRowHeight="14.25"/>
  <cols>
    <col min="2" max="2" width="15.88671875" customWidth="1"/>
    <col min="4" max="4" width="26.33203125" customWidth="1"/>
  </cols>
  <sheetData>
    <row r="1" spans="1:12">
      <c r="A1" s="29" t="s">
        <v>48</v>
      </c>
      <c r="B1" s="28"/>
      <c r="C1" s="28"/>
      <c r="D1" s="28"/>
      <c r="E1" s="28"/>
      <c r="F1" s="28"/>
      <c r="G1" s="28"/>
      <c r="H1" s="28"/>
      <c r="I1" s="28"/>
      <c r="J1" s="28"/>
    </row>
    <row r="2" spans="1:12">
      <c r="A2" s="4"/>
      <c r="B2" s="29" t="s">
        <v>49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>
      <c r="A3">
        <v>1</v>
      </c>
      <c r="B3" s="28" t="s">
        <v>50</v>
      </c>
      <c r="C3" s="28"/>
      <c r="D3" s="28"/>
      <c r="E3" s="28"/>
      <c r="F3" s="28"/>
      <c r="G3" s="28"/>
      <c r="H3" s="28"/>
      <c r="I3" s="28"/>
      <c r="J3" s="28"/>
      <c r="K3" s="28"/>
    </row>
    <row r="4" spans="1:12">
      <c r="A4">
        <v>2</v>
      </c>
      <c r="B4" s="28" t="s">
        <v>51</v>
      </c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>
      <c r="A5">
        <v>3</v>
      </c>
      <c r="B5" s="28" t="s">
        <v>52</v>
      </c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>
      <c r="A6">
        <v>4</v>
      </c>
      <c r="B6" s="28" t="s">
        <v>53</v>
      </c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>
      <c r="A7">
        <v>5</v>
      </c>
      <c r="B7" s="28" t="s">
        <v>54</v>
      </c>
      <c r="C7" s="28"/>
      <c r="D7" s="28"/>
      <c r="E7" s="28"/>
      <c r="F7" s="28"/>
      <c r="G7" s="28"/>
      <c r="H7" s="28"/>
      <c r="I7" s="28"/>
      <c r="J7" s="28"/>
      <c r="K7" s="28"/>
      <c r="L7" s="28"/>
    </row>
    <row r="10" spans="1:12">
      <c r="B10" s="9"/>
      <c r="D10" s="9"/>
    </row>
    <row r="11" spans="1:12">
      <c r="B11" s="10"/>
      <c r="D11" s="10"/>
    </row>
    <row r="12" spans="1:12">
      <c r="B12" s="9"/>
      <c r="D12" s="9"/>
    </row>
    <row r="13" spans="1:12">
      <c r="B13" s="10"/>
      <c r="D13" s="9"/>
    </row>
    <row r="14" spans="1:12">
      <c r="B14" s="9"/>
      <c r="D14" s="10"/>
    </row>
    <row r="15" spans="1:12">
      <c r="B15" s="10"/>
      <c r="D15" s="9"/>
    </row>
    <row r="16" spans="1:12">
      <c r="B16" s="9"/>
      <c r="D16" s="10"/>
    </row>
    <row r="17" spans="2:2">
      <c r="B17" s="10"/>
    </row>
    <row r="18" spans="2:2">
      <c r="B18" s="9"/>
    </row>
    <row r="19" spans="2:2">
      <c r="B19" s="10"/>
    </row>
    <row r="20" spans="2:2">
      <c r="B20" s="9"/>
    </row>
    <row r="21" spans="2:2">
      <c r="B21" s="10"/>
    </row>
    <row r="22" spans="2:2">
      <c r="B22" s="9"/>
    </row>
    <row r="23" spans="2:2">
      <c r="B23" s="10"/>
    </row>
    <row r="24" spans="2:2">
      <c r="B24" s="9"/>
    </row>
    <row r="25" spans="2:2">
      <c r="B25" s="10"/>
    </row>
    <row r="26" spans="2:2">
      <c r="B26" s="9"/>
    </row>
    <row r="27" spans="2:2">
      <c r="B27" s="10"/>
    </row>
    <row r="28" spans="2:2">
      <c r="B28" s="9"/>
    </row>
    <row r="29" spans="2:2">
      <c r="B29" s="10"/>
    </row>
    <row r="30" spans="2:2">
      <c r="B30" s="9"/>
    </row>
    <row r="31" spans="2:2">
      <c r="B31" s="10"/>
    </row>
    <row r="32" spans="2:2">
      <c r="B32" s="9"/>
    </row>
    <row r="33" spans="2:2">
      <c r="B33" s="10"/>
    </row>
    <row r="34" spans="2:2">
      <c r="B34" s="9"/>
    </row>
    <row r="35" spans="2:2">
      <c r="B35" s="10"/>
    </row>
    <row r="36" spans="2:2">
      <c r="B36" s="9"/>
    </row>
    <row r="37" spans="2:2">
      <c r="B37" s="10"/>
    </row>
    <row r="38" spans="2:2">
      <c r="B38" s="9"/>
    </row>
    <row r="39" spans="2:2">
      <c r="B39" s="10"/>
    </row>
    <row r="40" spans="2:2">
      <c r="B40" s="9"/>
    </row>
    <row r="41" spans="2:2">
      <c r="B41" s="10"/>
    </row>
    <row r="42" spans="2:2">
      <c r="B42" s="9"/>
    </row>
    <row r="43" spans="2:2">
      <c r="B43" s="10"/>
    </row>
    <row r="44" spans="2:2">
      <c r="B44" s="9"/>
    </row>
    <row r="45" spans="2:2">
      <c r="B45" s="10"/>
    </row>
    <row r="46" spans="2:2">
      <c r="B46" s="9"/>
    </row>
    <row r="47" spans="2:2">
      <c r="B47" s="10"/>
    </row>
    <row r="48" spans="2:2">
      <c r="B48" s="9"/>
    </row>
    <row r="49" spans="2:2">
      <c r="B49" s="10"/>
    </row>
    <row r="50" spans="2:2">
      <c r="B50" s="9"/>
    </row>
    <row r="51" spans="2:2">
      <c r="B51" s="10"/>
    </row>
    <row r="52" spans="2:2">
      <c r="B52" s="9"/>
    </row>
    <row r="53" spans="2:2">
      <c r="B53" s="10"/>
    </row>
    <row r="54" spans="2:2">
      <c r="B54" s="9"/>
    </row>
    <row r="55" spans="2:2">
      <c r="B55" s="10"/>
    </row>
    <row r="56" spans="2:2">
      <c r="B56" s="9"/>
    </row>
    <row r="57" spans="2:2">
      <c r="B57" s="10"/>
    </row>
    <row r="58" spans="2:2">
      <c r="B58" s="9"/>
    </row>
    <row r="59" spans="2:2">
      <c r="B59" s="10"/>
    </row>
    <row r="60" spans="2:2">
      <c r="B60" s="9"/>
    </row>
    <row r="61" spans="2:2">
      <c r="B61" s="10"/>
    </row>
    <row r="62" spans="2:2">
      <c r="B62" s="9"/>
    </row>
    <row r="63" spans="2:2">
      <c r="B63" s="10"/>
    </row>
    <row r="64" spans="2:2">
      <c r="B64" s="9"/>
    </row>
    <row r="65" spans="2:2">
      <c r="B65" s="10"/>
    </row>
    <row r="66" spans="2:2">
      <c r="B66" s="9"/>
    </row>
    <row r="67" spans="2:2">
      <c r="B67" s="10"/>
    </row>
    <row r="68" spans="2:2">
      <c r="B68" s="9"/>
    </row>
    <row r="69" spans="2:2">
      <c r="B69" s="10"/>
    </row>
    <row r="70" spans="2:2">
      <c r="B70" s="9"/>
    </row>
    <row r="71" spans="2:2">
      <c r="B71" s="10"/>
    </row>
    <row r="72" spans="2:2">
      <c r="B72" s="9"/>
    </row>
    <row r="73" spans="2:2">
      <c r="B73" s="10"/>
    </row>
    <row r="74" spans="2:2">
      <c r="B74" s="9"/>
    </row>
    <row r="75" spans="2:2">
      <c r="B75" s="10"/>
    </row>
    <row r="76" spans="2:2">
      <c r="B76" s="9"/>
    </row>
    <row r="77" spans="2:2">
      <c r="B77" s="10"/>
    </row>
    <row r="78" spans="2:2">
      <c r="B78" s="9"/>
    </row>
    <row r="79" spans="2:2">
      <c r="B79" s="10"/>
    </row>
    <row r="80" spans="2:2">
      <c r="B80" s="9"/>
    </row>
    <row r="81" spans="2:2">
      <c r="B81" s="10"/>
    </row>
    <row r="82" spans="2:2">
      <c r="B82" s="9"/>
    </row>
    <row r="83" spans="2:2">
      <c r="B83" s="10"/>
    </row>
    <row r="84" spans="2:2">
      <c r="B84" s="9"/>
    </row>
    <row r="85" spans="2:2">
      <c r="B85" s="10"/>
    </row>
    <row r="86" spans="2:2">
      <c r="B86" s="9"/>
    </row>
    <row r="87" spans="2:2">
      <c r="B87" s="10"/>
    </row>
    <row r="88" spans="2:2">
      <c r="B88" s="9"/>
    </row>
    <row r="89" spans="2:2">
      <c r="B89" s="10"/>
    </row>
    <row r="90" spans="2:2">
      <c r="B90" s="9"/>
    </row>
    <row r="91" spans="2:2">
      <c r="B91" s="10"/>
    </row>
    <row r="92" spans="2:2">
      <c r="B92" s="9"/>
    </row>
    <row r="93" spans="2:2">
      <c r="B93" s="10"/>
    </row>
    <row r="94" spans="2:2">
      <c r="B94" s="9"/>
    </row>
    <row r="95" spans="2:2">
      <c r="B95" s="10"/>
    </row>
    <row r="96" spans="2:2">
      <c r="B96" s="9"/>
    </row>
    <row r="97" spans="2:2">
      <c r="B97" s="10"/>
    </row>
    <row r="98" spans="2:2">
      <c r="B98" s="9"/>
    </row>
    <row r="99" spans="2:2">
      <c r="B99" s="10"/>
    </row>
    <row r="100" spans="2:2">
      <c r="B100" s="9"/>
    </row>
    <row r="101" spans="2:2">
      <c r="B101" s="10"/>
    </row>
    <row r="102" spans="2:2">
      <c r="B102" s="9"/>
    </row>
    <row r="103" spans="2:2">
      <c r="B103" s="10"/>
    </row>
    <row r="104" spans="2:2">
      <c r="B104" s="9"/>
    </row>
    <row r="105" spans="2:2">
      <c r="B105" s="10"/>
    </row>
    <row r="106" spans="2:2">
      <c r="B106" s="9"/>
    </row>
    <row r="107" spans="2:2">
      <c r="B107" s="10"/>
    </row>
    <row r="108" spans="2:2">
      <c r="B108" s="9"/>
    </row>
    <row r="109" spans="2:2">
      <c r="B109" s="10"/>
    </row>
    <row r="110" spans="2:2">
      <c r="B110" s="9"/>
    </row>
    <row r="111" spans="2:2">
      <c r="B111" s="10"/>
    </row>
    <row r="112" spans="2:2">
      <c r="B112" s="9"/>
    </row>
    <row r="113" spans="2:2">
      <c r="B113" s="10"/>
    </row>
    <row r="114" spans="2:2">
      <c r="B114" s="9"/>
    </row>
    <row r="115" spans="2:2">
      <c r="B115" s="10"/>
    </row>
    <row r="116" spans="2:2">
      <c r="B116" s="9"/>
    </row>
    <row r="117" spans="2:2">
      <c r="B117" s="10"/>
    </row>
    <row r="118" spans="2:2">
      <c r="B118" s="9"/>
    </row>
    <row r="119" spans="2:2">
      <c r="B119" s="10"/>
    </row>
    <row r="120" spans="2:2">
      <c r="B120" s="9"/>
    </row>
    <row r="121" spans="2:2">
      <c r="B121" s="10"/>
    </row>
    <row r="122" spans="2:2">
      <c r="B122" s="9"/>
    </row>
    <row r="123" spans="2:2">
      <c r="B123" s="10"/>
    </row>
    <row r="124" spans="2:2">
      <c r="B124" s="9"/>
    </row>
    <row r="125" spans="2:2">
      <c r="B125" s="10"/>
    </row>
    <row r="126" spans="2:2">
      <c r="B126" s="9"/>
    </row>
    <row r="127" spans="2:2">
      <c r="B127" s="10"/>
    </row>
    <row r="128" spans="2:2">
      <c r="B128" s="9"/>
    </row>
    <row r="129" spans="2:2">
      <c r="B129" s="10"/>
    </row>
    <row r="130" spans="2:2">
      <c r="B130" s="9"/>
    </row>
    <row r="131" spans="2:2">
      <c r="B131" s="10"/>
    </row>
    <row r="132" spans="2:2">
      <c r="B132" s="9"/>
    </row>
    <row r="133" spans="2:2">
      <c r="B133" s="10"/>
    </row>
    <row r="134" spans="2:2">
      <c r="B134" s="9"/>
    </row>
    <row r="135" spans="2:2">
      <c r="B135" s="10"/>
    </row>
    <row r="136" spans="2:2">
      <c r="B136" s="9"/>
    </row>
    <row r="137" spans="2:2">
      <c r="B137" s="10"/>
    </row>
    <row r="138" spans="2:2">
      <c r="B138" s="9"/>
    </row>
    <row r="139" spans="2:2">
      <c r="B139" s="10"/>
    </row>
    <row r="140" spans="2:2">
      <c r="B140" s="9"/>
    </row>
    <row r="141" spans="2:2">
      <c r="B141" s="10"/>
    </row>
    <row r="142" spans="2:2">
      <c r="B142" s="9"/>
    </row>
    <row r="143" spans="2:2">
      <c r="B143" s="10"/>
    </row>
    <row r="144" spans="2:2">
      <c r="B144" s="9"/>
    </row>
    <row r="145" spans="2:2">
      <c r="B145" s="10"/>
    </row>
    <row r="146" spans="2:2">
      <c r="B146" s="9"/>
    </row>
    <row r="147" spans="2:2">
      <c r="B147" s="10"/>
    </row>
    <row r="148" spans="2:2">
      <c r="B148" s="9"/>
    </row>
    <row r="149" spans="2:2">
      <c r="B149" s="10"/>
    </row>
    <row r="150" spans="2:2">
      <c r="B150" s="9"/>
    </row>
    <row r="151" spans="2:2">
      <c r="B151" s="10"/>
    </row>
    <row r="152" spans="2:2">
      <c r="B152" s="9"/>
    </row>
    <row r="153" spans="2:2">
      <c r="B153" s="10"/>
    </row>
    <row r="154" spans="2:2">
      <c r="B154" s="9"/>
    </row>
    <row r="155" spans="2:2">
      <c r="B155" s="10"/>
    </row>
    <row r="156" spans="2:2">
      <c r="B156" s="9"/>
    </row>
    <row r="157" spans="2:2">
      <c r="B157" s="10"/>
    </row>
    <row r="158" spans="2:2">
      <c r="B158" s="9"/>
    </row>
    <row r="159" spans="2:2">
      <c r="B159" s="10"/>
    </row>
    <row r="160" spans="2:2">
      <c r="B160" s="9"/>
    </row>
    <row r="161" spans="2:2">
      <c r="B161" s="10"/>
    </row>
    <row r="162" spans="2:2">
      <c r="B162" s="9"/>
    </row>
    <row r="163" spans="2:2">
      <c r="B163" s="10"/>
    </row>
    <row r="164" spans="2:2">
      <c r="B164" s="9"/>
    </row>
    <row r="165" spans="2:2">
      <c r="B165" s="10"/>
    </row>
    <row r="166" spans="2:2">
      <c r="B166" s="9"/>
    </row>
    <row r="167" spans="2:2">
      <c r="B167" s="10"/>
    </row>
    <row r="168" spans="2:2">
      <c r="B168" s="9"/>
    </row>
    <row r="169" spans="2:2">
      <c r="B169" s="10"/>
    </row>
    <row r="170" spans="2:2">
      <c r="B170" s="9"/>
    </row>
    <row r="171" spans="2:2">
      <c r="B171" s="10"/>
    </row>
    <row r="172" spans="2:2">
      <c r="B172" s="9"/>
    </row>
    <row r="173" spans="2:2">
      <c r="B173" s="10"/>
    </row>
    <row r="174" spans="2:2">
      <c r="B174" s="9"/>
    </row>
    <row r="175" spans="2:2">
      <c r="B175" s="10"/>
    </row>
    <row r="176" spans="2:2">
      <c r="B176" s="9"/>
    </row>
    <row r="177" spans="2:2">
      <c r="B177" s="10"/>
    </row>
    <row r="178" spans="2:2">
      <c r="B178" s="9"/>
    </row>
    <row r="179" spans="2:2">
      <c r="B179" s="10"/>
    </row>
    <row r="180" spans="2:2">
      <c r="B180" s="9"/>
    </row>
    <row r="181" spans="2:2">
      <c r="B181" s="10"/>
    </row>
    <row r="182" spans="2:2">
      <c r="B182" s="9"/>
    </row>
    <row r="183" spans="2:2">
      <c r="B183" s="10"/>
    </row>
    <row r="184" spans="2:2">
      <c r="B184" s="9"/>
    </row>
    <row r="185" spans="2:2">
      <c r="B185" s="10"/>
    </row>
    <row r="186" spans="2:2">
      <c r="B186" s="9"/>
    </row>
    <row r="187" spans="2:2">
      <c r="B187" s="10"/>
    </row>
    <row r="188" spans="2:2">
      <c r="B188" s="9"/>
    </row>
    <row r="189" spans="2:2">
      <c r="B189" s="10"/>
    </row>
    <row r="190" spans="2:2">
      <c r="B190" s="9"/>
    </row>
    <row r="191" spans="2:2">
      <c r="B191" s="10"/>
    </row>
    <row r="192" spans="2:2">
      <c r="B192" s="9"/>
    </row>
    <row r="193" spans="2:2">
      <c r="B193" s="10"/>
    </row>
    <row r="194" spans="2:2">
      <c r="B194" s="9"/>
    </row>
    <row r="195" spans="2:2">
      <c r="B195" s="10"/>
    </row>
    <row r="196" spans="2:2">
      <c r="B196" s="9"/>
    </row>
    <row r="197" spans="2:2">
      <c r="B197" s="10"/>
    </row>
    <row r="198" spans="2:2">
      <c r="B198" s="9"/>
    </row>
    <row r="199" spans="2:2">
      <c r="B199" s="10"/>
    </row>
    <row r="200" spans="2:2">
      <c r="B200" s="9"/>
    </row>
    <row r="201" spans="2:2">
      <c r="B201" s="10"/>
    </row>
    <row r="202" spans="2:2">
      <c r="B202" s="9"/>
    </row>
    <row r="203" spans="2:2">
      <c r="B203" s="10"/>
    </row>
    <row r="204" spans="2:2">
      <c r="B204" s="9"/>
    </row>
    <row r="205" spans="2:2">
      <c r="B205" s="10"/>
    </row>
    <row r="206" spans="2:2">
      <c r="B206" s="9"/>
    </row>
    <row r="207" spans="2:2">
      <c r="B207" s="10"/>
    </row>
    <row r="208" spans="2:2">
      <c r="B208" s="9"/>
    </row>
    <row r="209" spans="2:2">
      <c r="B209" s="10"/>
    </row>
    <row r="210" spans="2:2">
      <c r="B210" s="9"/>
    </row>
    <row r="211" spans="2:2">
      <c r="B211" s="10"/>
    </row>
    <row r="212" spans="2:2">
      <c r="B212" s="9"/>
    </row>
    <row r="213" spans="2:2">
      <c r="B213" s="10"/>
    </row>
    <row r="214" spans="2:2">
      <c r="B214" s="9"/>
    </row>
    <row r="215" spans="2:2">
      <c r="B215" s="10"/>
    </row>
    <row r="216" spans="2:2">
      <c r="B216" s="9"/>
    </row>
    <row r="217" spans="2:2">
      <c r="B217" s="10"/>
    </row>
    <row r="218" spans="2:2">
      <c r="B218" s="9"/>
    </row>
    <row r="219" spans="2:2">
      <c r="B219" s="10"/>
    </row>
    <row r="220" spans="2:2">
      <c r="B220" s="9"/>
    </row>
    <row r="221" spans="2:2">
      <c r="B221" s="10"/>
    </row>
    <row r="222" spans="2:2">
      <c r="B222" s="9"/>
    </row>
    <row r="223" spans="2:2">
      <c r="B223" s="10"/>
    </row>
    <row r="224" spans="2:2">
      <c r="B224" s="9"/>
    </row>
    <row r="225" spans="2:2">
      <c r="B225" s="10"/>
    </row>
    <row r="226" spans="2:2">
      <c r="B226" s="9"/>
    </row>
    <row r="227" spans="2:2">
      <c r="B227" s="10"/>
    </row>
    <row r="228" spans="2:2">
      <c r="B228" s="9"/>
    </row>
    <row r="229" spans="2:2">
      <c r="B229" s="10"/>
    </row>
    <row r="230" spans="2:2">
      <c r="B230" s="9"/>
    </row>
    <row r="231" spans="2:2">
      <c r="B231" s="10"/>
    </row>
    <row r="232" spans="2:2">
      <c r="B232" s="9"/>
    </row>
    <row r="233" spans="2:2">
      <c r="B233" s="10"/>
    </row>
    <row r="234" spans="2:2">
      <c r="B234" s="9"/>
    </row>
    <row r="235" spans="2:2">
      <c r="B235" s="10"/>
    </row>
    <row r="236" spans="2:2">
      <c r="B236" s="9"/>
    </row>
    <row r="237" spans="2:2">
      <c r="B237" s="10"/>
    </row>
    <row r="238" spans="2:2">
      <c r="B238" s="9"/>
    </row>
    <row r="239" spans="2:2">
      <c r="B239" s="10"/>
    </row>
    <row r="240" spans="2:2">
      <c r="B240" s="9"/>
    </row>
    <row r="241" spans="2:2">
      <c r="B241" s="10"/>
    </row>
    <row r="242" spans="2:2">
      <c r="B242" s="9"/>
    </row>
    <row r="243" spans="2:2">
      <c r="B243" s="10"/>
    </row>
    <row r="244" spans="2:2">
      <c r="B244" s="9"/>
    </row>
    <row r="245" spans="2:2">
      <c r="B245" s="10"/>
    </row>
    <row r="246" spans="2:2">
      <c r="B246" s="9"/>
    </row>
    <row r="247" spans="2:2">
      <c r="B247" s="10"/>
    </row>
    <row r="248" spans="2:2">
      <c r="B248" s="9"/>
    </row>
    <row r="249" spans="2:2">
      <c r="B249" s="10"/>
    </row>
    <row r="250" spans="2:2">
      <c r="B250" s="9"/>
    </row>
    <row r="251" spans="2:2">
      <c r="B251" s="10"/>
    </row>
    <row r="252" spans="2:2">
      <c r="B252" s="9"/>
    </row>
    <row r="253" spans="2:2">
      <c r="B253" s="10"/>
    </row>
    <row r="254" spans="2:2">
      <c r="B254" s="9"/>
    </row>
    <row r="255" spans="2:2">
      <c r="B255" s="10"/>
    </row>
    <row r="256" spans="2:2">
      <c r="B256" s="9"/>
    </row>
    <row r="257" spans="2:2">
      <c r="B257" s="10"/>
    </row>
    <row r="258" spans="2:2">
      <c r="B258" s="9"/>
    </row>
    <row r="259" spans="2:2">
      <c r="B259" s="10"/>
    </row>
    <row r="260" spans="2:2">
      <c r="B260" s="9"/>
    </row>
    <row r="261" spans="2:2">
      <c r="B261" s="10"/>
    </row>
    <row r="262" spans="2:2">
      <c r="B262" s="9"/>
    </row>
    <row r="263" spans="2:2">
      <c r="B263" s="10"/>
    </row>
    <row r="264" spans="2:2">
      <c r="B264" s="9"/>
    </row>
    <row r="265" spans="2:2">
      <c r="B265" s="10"/>
    </row>
    <row r="266" spans="2:2">
      <c r="B266" s="9"/>
    </row>
    <row r="267" spans="2:2">
      <c r="B267" s="10"/>
    </row>
    <row r="268" spans="2:2">
      <c r="B268" s="9"/>
    </row>
    <row r="269" spans="2:2">
      <c r="B269" s="10"/>
    </row>
    <row r="270" spans="2:2">
      <c r="B270" s="9"/>
    </row>
    <row r="271" spans="2:2">
      <c r="B271" s="10"/>
    </row>
    <row r="272" spans="2:2">
      <c r="B272" s="9"/>
    </row>
    <row r="273" spans="2:2">
      <c r="B273" s="10"/>
    </row>
    <row r="274" spans="2:2">
      <c r="B274" s="9"/>
    </row>
    <row r="275" spans="2:2">
      <c r="B275" s="10"/>
    </row>
    <row r="276" spans="2:2">
      <c r="B276" s="9"/>
    </row>
    <row r="277" spans="2:2">
      <c r="B277" s="10"/>
    </row>
    <row r="278" spans="2:2">
      <c r="B278" s="9"/>
    </row>
    <row r="279" spans="2:2">
      <c r="B279" s="10"/>
    </row>
    <row r="280" spans="2:2">
      <c r="B280" s="9"/>
    </row>
    <row r="281" spans="2:2">
      <c r="B281" s="10"/>
    </row>
    <row r="282" spans="2:2">
      <c r="B282" s="9"/>
    </row>
    <row r="283" spans="2:2">
      <c r="B283" s="10"/>
    </row>
    <row r="284" spans="2:2">
      <c r="B284" s="9"/>
    </row>
    <row r="285" spans="2:2">
      <c r="B285" s="10"/>
    </row>
    <row r="286" spans="2:2">
      <c r="B286" s="9"/>
    </row>
    <row r="287" spans="2:2">
      <c r="B287" s="10"/>
    </row>
    <row r="288" spans="2:2">
      <c r="B288" s="9"/>
    </row>
    <row r="289" spans="2:2">
      <c r="B289" s="10"/>
    </row>
    <row r="290" spans="2:2">
      <c r="B290" s="9"/>
    </row>
    <row r="291" spans="2:2">
      <c r="B291" s="10"/>
    </row>
    <row r="292" spans="2:2">
      <c r="B292" s="9"/>
    </row>
    <row r="293" spans="2:2">
      <c r="B293" s="10"/>
    </row>
    <row r="294" spans="2:2">
      <c r="B294" s="9"/>
    </row>
    <row r="295" spans="2:2">
      <c r="B295" s="10"/>
    </row>
    <row r="296" spans="2:2">
      <c r="B296" s="9"/>
    </row>
    <row r="297" spans="2:2">
      <c r="B297" s="10"/>
    </row>
    <row r="298" spans="2:2">
      <c r="B298" s="9"/>
    </row>
    <row r="299" spans="2:2">
      <c r="B299" s="10"/>
    </row>
    <row r="300" spans="2:2">
      <c r="B300" s="9"/>
    </row>
    <row r="301" spans="2:2">
      <c r="B301" s="10"/>
    </row>
    <row r="302" spans="2:2">
      <c r="B302" s="9"/>
    </row>
    <row r="303" spans="2:2">
      <c r="B303" s="10"/>
    </row>
    <row r="304" spans="2:2">
      <c r="B304" s="9"/>
    </row>
    <row r="305" spans="2:2">
      <c r="B305" s="10"/>
    </row>
    <row r="306" spans="2:2">
      <c r="B306" s="9"/>
    </row>
    <row r="307" spans="2:2">
      <c r="B307" s="10"/>
    </row>
    <row r="308" spans="2:2">
      <c r="B308" s="9"/>
    </row>
    <row r="309" spans="2:2">
      <c r="B309" s="10"/>
    </row>
    <row r="310" spans="2:2">
      <c r="B310" s="9"/>
    </row>
    <row r="311" spans="2:2">
      <c r="B311" s="10"/>
    </row>
    <row r="312" spans="2:2">
      <c r="B312" s="9"/>
    </row>
    <row r="313" spans="2:2">
      <c r="B313" s="10"/>
    </row>
    <row r="314" spans="2:2">
      <c r="B314" s="9"/>
    </row>
    <row r="315" spans="2:2">
      <c r="B315" s="10"/>
    </row>
    <row r="316" spans="2:2">
      <c r="B316" s="9"/>
    </row>
    <row r="317" spans="2:2">
      <c r="B317" s="10"/>
    </row>
    <row r="318" spans="2:2">
      <c r="B318" s="9"/>
    </row>
    <row r="319" spans="2:2">
      <c r="B319" s="10"/>
    </row>
    <row r="320" spans="2:2">
      <c r="B320" s="9"/>
    </row>
    <row r="321" spans="2:2">
      <c r="B321" s="10"/>
    </row>
    <row r="322" spans="2:2">
      <c r="B322" s="9"/>
    </row>
    <row r="323" spans="2:2">
      <c r="B323" s="10"/>
    </row>
    <row r="324" spans="2:2">
      <c r="B324" s="9"/>
    </row>
    <row r="325" spans="2:2">
      <c r="B325" s="10"/>
    </row>
    <row r="326" spans="2:2">
      <c r="B326" s="9"/>
    </row>
    <row r="327" spans="2:2">
      <c r="B327" s="10"/>
    </row>
    <row r="328" spans="2:2">
      <c r="B328" s="9"/>
    </row>
    <row r="329" spans="2:2">
      <c r="B329" s="10"/>
    </row>
    <row r="330" spans="2:2">
      <c r="B330" s="9"/>
    </row>
    <row r="331" spans="2:2">
      <c r="B331" s="10"/>
    </row>
    <row r="332" spans="2:2">
      <c r="B332" s="9"/>
    </row>
    <row r="333" spans="2:2">
      <c r="B333" s="10"/>
    </row>
    <row r="334" spans="2:2">
      <c r="B334" s="9"/>
    </row>
    <row r="335" spans="2:2">
      <c r="B335" s="10"/>
    </row>
    <row r="336" spans="2:2">
      <c r="B336" s="9"/>
    </row>
    <row r="337" spans="2:2">
      <c r="B337" s="10"/>
    </row>
    <row r="338" spans="2:2">
      <c r="B338" s="9"/>
    </row>
    <row r="339" spans="2:2">
      <c r="B339" s="10"/>
    </row>
    <row r="340" spans="2:2">
      <c r="B340" s="9"/>
    </row>
    <row r="341" spans="2:2">
      <c r="B341" s="10"/>
    </row>
    <row r="342" spans="2:2">
      <c r="B342" s="9"/>
    </row>
    <row r="343" spans="2:2">
      <c r="B343" s="10"/>
    </row>
    <row r="344" spans="2:2">
      <c r="B344" s="9"/>
    </row>
    <row r="345" spans="2:2">
      <c r="B345" s="10"/>
    </row>
    <row r="346" spans="2:2">
      <c r="B346" s="9"/>
    </row>
    <row r="347" spans="2:2">
      <c r="B347" s="10"/>
    </row>
    <row r="348" spans="2:2">
      <c r="B348" s="9"/>
    </row>
    <row r="349" spans="2:2">
      <c r="B349" s="10"/>
    </row>
    <row r="350" spans="2:2">
      <c r="B350" s="9"/>
    </row>
    <row r="351" spans="2:2">
      <c r="B351" s="10"/>
    </row>
    <row r="352" spans="2:2">
      <c r="B352" s="9"/>
    </row>
    <row r="353" spans="2:2">
      <c r="B353" s="10"/>
    </row>
    <row r="354" spans="2:2">
      <c r="B354" s="9"/>
    </row>
    <row r="355" spans="2:2">
      <c r="B355" s="10"/>
    </row>
    <row r="356" spans="2:2">
      <c r="B356" s="9"/>
    </row>
    <row r="357" spans="2:2">
      <c r="B357" s="10"/>
    </row>
    <row r="358" spans="2:2">
      <c r="B358" s="9"/>
    </row>
    <row r="359" spans="2:2">
      <c r="B359" s="10"/>
    </row>
    <row r="360" spans="2:2">
      <c r="B360" s="9"/>
    </row>
    <row r="361" spans="2:2">
      <c r="B361" s="10"/>
    </row>
    <row r="362" spans="2:2">
      <c r="B362" s="9"/>
    </row>
    <row r="363" spans="2:2">
      <c r="B363" s="10"/>
    </row>
    <row r="364" spans="2:2">
      <c r="B364" s="9"/>
    </row>
    <row r="365" spans="2:2">
      <c r="B365" s="10"/>
    </row>
    <row r="366" spans="2:2">
      <c r="B366" s="9"/>
    </row>
    <row r="367" spans="2:2">
      <c r="B367" s="10"/>
    </row>
    <row r="368" spans="2:2">
      <c r="B368" s="9"/>
    </row>
    <row r="369" spans="2:2">
      <c r="B369" s="10"/>
    </row>
    <row r="370" spans="2:2">
      <c r="B370" s="9"/>
    </row>
    <row r="371" spans="2:2">
      <c r="B371" s="10"/>
    </row>
    <row r="372" spans="2:2">
      <c r="B372" s="9"/>
    </row>
    <row r="373" spans="2:2">
      <c r="B373" s="10"/>
    </row>
    <row r="374" spans="2:2">
      <c r="B374" s="9"/>
    </row>
    <row r="375" spans="2:2">
      <c r="B375" s="10"/>
    </row>
    <row r="376" spans="2:2">
      <c r="B376" s="9"/>
    </row>
    <row r="377" spans="2:2">
      <c r="B377" s="10"/>
    </row>
    <row r="378" spans="2:2">
      <c r="B378" s="9"/>
    </row>
    <row r="379" spans="2:2">
      <c r="B379" s="10"/>
    </row>
    <row r="380" spans="2:2">
      <c r="B380" s="9"/>
    </row>
    <row r="381" spans="2:2">
      <c r="B381" s="10"/>
    </row>
    <row r="382" spans="2:2">
      <c r="B382" s="9"/>
    </row>
    <row r="383" spans="2:2">
      <c r="B383" s="10"/>
    </row>
    <row r="384" spans="2:2">
      <c r="B384" s="9"/>
    </row>
    <row r="385" spans="2:2">
      <c r="B385" s="10"/>
    </row>
    <row r="386" spans="2:2">
      <c r="B386" s="9"/>
    </row>
    <row r="387" spans="2:2">
      <c r="B387" s="10"/>
    </row>
    <row r="388" spans="2:2">
      <c r="B388" s="9"/>
    </row>
    <row r="389" spans="2:2">
      <c r="B389" s="10"/>
    </row>
    <row r="390" spans="2:2">
      <c r="B390" s="9"/>
    </row>
    <row r="391" spans="2:2">
      <c r="B391" s="10"/>
    </row>
    <row r="392" spans="2:2">
      <c r="B392" s="9"/>
    </row>
    <row r="393" spans="2:2">
      <c r="B393" s="10"/>
    </row>
    <row r="394" spans="2:2">
      <c r="B394" s="9"/>
    </row>
    <row r="395" spans="2:2">
      <c r="B395" s="10"/>
    </row>
    <row r="396" spans="2:2">
      <c r="B396" s="9"/>
    </row>
    <row r="397" spans="2:2">
      <c r="B397" s="10"/>
    </row>
    <row r="398" spans="2:2">
      <c r="B398" s="9"/>
    </row>
    <row r="399" spans="2:2">
      <c r="B399" s="10"/>
    </row>
    <row r="400" spans="2:2">
      <c r="B400" s="9"/>
    </row>
    <row r="401" spans="2:2">
      <c r="B401" s="10"/>
    </row>
    <row r="402" spans="2:2">
      <c r="B402" s="9"/>
    </row>
    <row r="403" spans="2:2">
      <c r="B403" s="10"/>
    </row>
    <row r="404" spans="2:2">
      <c r="B404" s="9"/>
    </row>
    <row r="405" spans="2:2">
      <c r="B405" s="10"/>
    </row>
    <row r="406" spans="2:2">
      <c r="B406" s="9"/>
    </row>
    <row r="407" spans="2:2">
      <c r="B407" s="10"/>
    </row>
    <row r="408" spans="2:2">
      <c r="B408" s="9"/>
    </row>
    <row r="409" spans="2:2">
      <c r="B409" s="10"/>
    </row>
    <row r="410" spans="2:2">
      <c r="B410" s="9"/>
    </row>
    <row r="411" spans="2:2">
      <c r="B411" s="10"/>
    </row>
    <row r="412" spans="2:2">
      <c r="B412" s="9"/>
    </row>
    <row r="413" spans="2:2">
      <c r="B413" s="10"/>
    </row>
    <row r="414" spans="2:2">
      <c r="B414" s="9"/>
    </row>
    <row r="415" spans="2:2">
      <c r="B415" s="10"/>
    </row>
    <row r="416" spans="2:2">
      <c r="B416" s="9"/>
    </row>
    <row r="417" spans="2:2">
      <c r="B417" s="10"/>
    </row>
    <row r="418" spans="2:2">
      <c r="B418" s="9"/>
    </row>
    <row r="419" spans="2:2">
      <c r="B419" s="10"/>
    </row>
    <row r="420" spans="2:2">
      <c r="B420" s="9"/>
    </row>
    <row r="421" spans="2:2">
      <c r="B421" s="10"/>
    </row>
    <row r="422" spans="2:2">
      <c r="B422" s="9"/>
    </row>
    <row r="423" spans="2:2">
      <c r="B423" s="10"/>
    </row>
    <row r="424" spans="2:2">
      <c r="B424" s="9"/>
    </row>
    <row r="425" spans="2:2">
      <c r="B425" s="10"/>
    </row>
    <row r="426" spans="2:2">
      <c r="B426" s="9"/>
    </row>
    <row r="427" spans="2:2">
      <c r="B427" s="10"/>
    </row>
    <row r="428" spans="2:2">
      <c r="B428" s="9"/>
    </row>
    <row r="429" spans="2:2">
      <c r="B429" s="10"/>
    </row>
    <row r="430" spans="2:2">
      <c r="B430" s="9"/>
    </row>
    <row r="431" spans="2:2">
      <c r="B431" s="10"/>
    </row>
    <row r="432" spans="2:2">
      <c r="B432" s="9"/>
    </row>
    <row r="433" spans="2:2">
      <c r="B433" s="10"/>
    </row>
    <row r="434" spans="2:2">
      <c r="B434" s="9"/>
    </row>
    <row r="435" spans="2:2">
      <c r="B435" s="10"/>
    </row>
    <row r="436" spans="2:2">
      <c r="B436" s="9"/>
    </row>
    <row r="437" spans="2:2">
      <c r="B437" s="10"/>
    </row>
    <row r="438" spans="2:2">
      <c r="B438" s="9"/>
    </row>
    <row r="439" spans="2:2">
      <c r="B439" s="10"/>
    </row>
    <row r="440" spans="2:2">
      <c r="B440" s="9"/>
    </row>
    <row r="441" spans="2:2">
      <c r="B441" s="10"/>
    </row>
    <row r="442" spans="2:2">
      <c r="B442" s="9"/>
    </row>
    <row r="443" spans="2:2">
      <c r="B443" s="10"/>
    </row>
    <row r="444" spans="2:2">
      <c r="B444" s="9"/>
    </row>
    <row r="445" spans="2:2">
      <c r="B445" s="10"/>
    </row>
    <row r="446" spans="2:2">
      <c r="B446" s="9"/>
    </row>
    <row r="447" spans="2:2">
      <c r="B447" s="10"/>
    </row>
    <row r="448" spans="2:2">
      <c r="B448" s="9"/>
    </row>
    <row r="449" spans="2:2">
      <c r="B449" s="10"/>
    </row>
    <row r="450" spans="2:2">
      <c r="B450" s="9"/>
    </row>
    <row r="451" spans="2:2">
      <c r="B451" s="10"/>
    </row>
    <row r="452" spans="2:2">
      <c r="B452" s="9"/>
    </row>
    <row r="453" spans="2:2">
      <c r="B453" s="10"/>
    </row>
    <row r="454" spans="2:2">
      <c r="B454" s="9"/>
    </row>
    <row r="455" spans="2:2">
      <c r="B455" s="10"/>
    </row>
    <row r="456" spans="2:2">
      <c r="B456" s="9"/>
    </row>
    <row r="457" spans="2:2">
      <c r="B457" s="10"/>
    </row>
    <row r="458" spans="2:2">
      <c r="B458" s="9"/>
    </row>
    <row r="459" spans="2:2">
      <c r="B459" s="10"/>
    </row>
    <row r="460" spans="2:2">
      <c r="B460" s="9"/>
    </row>
    <row r="461" spans="2:2">
      <c r="B461" s="10"/>
    </row>
    <row r="462" spans="2:2">
      <c r="B462" s="9"/>
    </row>
    <row r="463" spans="2:2">
      <c r="B463" s="10"/>
    </row>
    <row r="464" spans="2:2">
      <c r="B464" s="9"/>
    </row>
    <row r="465" spans="2:2">
      <c r="B465" s="10"/>
    </row>
    <row r="466" spans="2:2">
      <c r="B466" s="9"/>
    </row>
    <row r="467" spans="2:2">
      <c r="B467" s="10"/>
    </row>
    <row r="468" spans="2:2">
      <c r="B468" s="9"/>
    </row>
    <row r="469" spans="2:2">
      <c r="B469" s="10"/>
    </row>
    <row r="470" spans="2:2">
      <c r="B470" s="9"/>
    </row>
    <row r="471" spans="2:2">
      <c r="B471" s="10"/>
    </row>
    <row r="472" spans="2:2">
      <c r="B472" s="9"/>
    </row>
    <row r="473" spans="2:2">
      <c r="B473" s="10"/>
    </row>
    <row r="474" spans="2:2">
      <c r="B474" s="9"/>
    </row>
    <row r="475" spans="2:2">
      <c r="B475" s="10"/>
    </row>
    <row r="476" spans="2:2">
      <c r="B476" s="9"/>
    </row>
    <row r="477" spans="2:2">
      <c r="B477" s="10"/>
    </row>
    <row r="478" spans="2:2">
      <c r="B478" s="9"/>
    </row>
    <row r="479" spans="2:2">
      <c r="B479" s="10"/>
    </row>
    <row r="480" spans="2:2">
      <c r="B480" s="9"/>
    </row>
    <row r="481" spans="2:2">
      <c r="B481" s="10"/>
    </row>
    <row r="482" spans="2:2">
      <c r="B482" s="9"/>
    </row>
    <row r="483" spans="2:2">
      <c r="B483" s="10"/>
    </row>
    <row r="484" spans="2:2">
      <c r="B484" s="9"/>
    </row>
    <row r="485" spans="2:2">
      <c r="B485" s="10"/>
    </row>
    <row r="486" spans="2:2">
      <c r="B486" s="9"/>
    </row>
    <row r="487" spans="2:2">
      <c r="B487" s="10"/>
    </row>
    <row r="488" spans="2:2">
      <c r="B488" s="9"/>
    </row>
    <row r="489" spans="2:2">
      <c r="B489" s="10"/>
    </row>
    <row r="490" spans="2:2">
      <c r="B490" s="9"/>
    </row>
    <row r="491" spans="2:2">
      <c r="B491" s="10"/>
    </row>
    <row r="492" spans="2:2">
      <c r="B492" s="9"/>
    </row>
    <row r="493" spans="2:2">
      <c r="B493" s="10"/>
    </row>
    <row r="494" spans="2:2">
      <c r="B494" s="9"/>
    </row>
    <row r="495" spans="2:2">
      <c r="B495" s="10"/>
    </row>
    <row r="496" spans="2:2">
      <c r="B496" s="9"/>
    </row>
    <row r="497" spans="2:2">
      <c r="B497" s="10"/>
    </row>
    <row r="498" spans="2:2">
      <c r="B498" s="9"/>
    </row>
    <row r="499" spans="2:2">
      <c r="B499" s="10"/>
    </row>
    <row r="500" spans="2:2">
      <c r="B500" s="9"/>
    </row>
    <row r="501" spans="2:2">
      <c r="B501" s="10"/>
    </row>
    <row r="502" spans="2:2">
      <c r="B502" s="9"/>
    </row>
    <row r="503" spans="2:2">
      <c r="B503" s="10"/>
    </row>
    <row r="504" spans="2:2">
      <c r="B504" s="9"/>
    </row>
    <row r="505" spans="2:2">
      <c r="B505" s="10"/>
    </row>
    <row r="506" spans="2:2">
      <c r="B506" s="9"/>
    </row>
    <row r="507" spans="2:2">
      <c r="B507" s="10"/>
    </row>
    <row r="508" spans="2:2">
      <c r="B508" s="9"/>
    </row>
    <row r="509" spans="2:2">
      <c r="B509" s="10"/>
    </row>
    <row r="510" spans="2:2">
      <c r="B510" s="9"/>
    </row>
    <row r="511" spans="2:2">
      <c r="B511" s="10"/>
    </row>
    <row r="512" spans="2:2">
      <c r="B512" s="9"/>
    </row>
    <row r="513" spans="2:2">
      <c r="B513" s="10"/>
    </row>
    <row r="514" spans="2:2">
      <c r="B514" s="9"/>
    </row>
    <row r="515" spans="2:2">
      <c r="B515" s="10"/>
    </row>
    <row r="516" spans="2:2">
      <c r="B516" s="9"/>
    </row>
    <row r="517" spans="2:2">
      <c r="B517" s="10"/>
    </row>
    <row r="518" spans="2:2">
      <c r="B518" s="9"/>
    </row>
    <row r="519" spans="2:2">
      <c r="B519" s="10"/>
    </row>
    <row r="520" spans="2:2">
      <c r="B520" s="9"/>
    </row>
    <row r="521" spans="2:2">
      <c r="B521" s="10"/>
    </row>
    <row r="522" spans="2:2">
      <c r="B522" s="9"/>
    </row>
    <row r="523" spans="2:2">
      <c r="B523" s="10"/>
    </row>
    <row r="524" spans="2:2">
      <c r="B524" s="9"/>
    </row>
    <row r="525" spans="2:2">
      <c r="B525" s="10"/>
    </row>
    <row r="526" spans="2:2">
      <c r="B526" s="9"/>
    </row>
    <row r="527" spans="2:2">
      <c r="B527" s="10"/>
    </row>
    <row r="528" spans="2:2">
      <c r="B528" s="9"/>
    </row>
    <row r="529" spans="2:2">
      <c r="B529" s="10"/>
    </row>
    <row r="530" spans="2:2">
      <c r="B530" s="9"/>
    </row>
    <row r="531" spans="2:2">
      <c r="B531" s="10"/>
    </row>
    <row r="532" spans="2:2">
      <c r="B532" s="9"/>
    </row>
    <row r="533" spans="2:2">
      <c r="B533" s="10"/>
    </row>
    <row r="534" spans="2:2">
      <c r="B534" s="9"/>
    </row>
    <row r="535" spans="2:2">
      <c r="B535" s="10"/>
    </row>
    <row r="536" spans="2:2">
      <c r="B536" s="9"/>
    </row>
    <row r="537" spans="2:2">
      <c r="B537" s="10"/>
    </row>
    <row r="538" spans="2:2">
      <c r="B538" s="9"/>
    </row>
    <row r="539" spans="2:2">
      <c r="B539" s="10"/>
    </row>
    <row r="540" spans="2:2">
      <c r="B540" s="9"/>
    </row>
    <row r="541" spans="2:2">
      <c r="B541" s="10"/>
    </row>
    <row r="542" spans="2:2">
      <c r="B542" s="9"/>
    </row>
    <row r="543" spans="2:2">
      <c r="B543" s="10"/>
    </row>
    <row r="544" spans="2:2">
      <c r="B544" s="9"/>
    </row>
    <row r="545" spans="2:2">
      <c r="B545" s="10"/>
    </row>
    <row r="546" spans="2:2">
      <c r="B546" s="9"/>
    </row>
    <row r="547" spans="2:2">
      <c r="B547" s="10"/>
    </row>
    <row r="548" spans="2:2">
      <c r="B548" s="9"/>
    </row>
    <row r="549" spans="2:2">
      <c r="B549" s="10"/>
    </row>
    <row r="550" spans="2:2">
      <c r="B550" s="9"/>
    </row>
    <row r="551" spans="2:2">
      <c r="B551" s="10"/>
    </row>
    <row r="552" spans="2:2">
      <c r="B552" s="9"/>
    </row>
    <row r="553" spans="2:2">
      <c r="B553" s="10"/>
    </row>
    <row r="554" spans="2:2">
      <c r="B554" s="9"/>
    </row>
    <row r="555" spans="2:2">
      <c r="B555" s="10"/>
    </row>
    <row r="556" spans="2:2">
      <c r="B556" s="9"/>
    </row>
    <row r="557" spans="2:2">
      <c r="B557" s="10"/>
    </row>
    <row r="558" spans="2:2">
      <c r="B558" s="9"/>
    </row>
    <row r="559" spans="2:2">
      <c r="B559" s="10"/>
    </row>
    <row r="560" spans="2:2">
      <c r="B560" s="9"/>
    </row>
    <row r="561" spans="2:2">
      <c r="B561" s="10"/>
    </row>
    <row r="562" spans="2:2">
      <c r="B562" s="9"/>
    </row>
    <row r="563" spans="2:2">
      <c r="B563" s="10"/>
    </row>
    <row r="564" spans="2:2">
      <c r="B564" s="9"/>
    </row>
    <row r="565" spans="2:2">
      <c r="B565" s="10"/>
    </row>
    <row r="566" spans="2:2">
      <c r="B566" s="9"/>
    </row>
    <row r="567" spans="2:2">
      <c r="B567" s="10"/>
    </row>
    <row r="568" spans="2:2">
      <c r="B568" s="9"/>
    </row>
    <row r="569" spans="2:2">
      <c r="B569" s="10"/>
    </row>
    <row r="570" spans="2:2">
      <c r="B570" s="9"/>
    </row>
    <row r="571" spans="2:2">
      <c r="B571" s="10"/>
    </row>
    <row r="572" spans="2:2">
      <c r="B572" s="9"/>
    </row>
    <row r="573" spans="2:2">
      <c r="B573" s="10"/>
    </row>
    <row r="574" spans="2:2">
      <c r="B574" s="9"/>
    </row>
    <row r="575" spans="2:2">
      <c r="B575" s="10"/>
    </row>
    <row r="576" spans="2:2">
      <c r="B576" s="9"/>
    </row>
    <row r="577" spans="2:2">
      <c r="B577" s="10"/>
    </row>
    <row r="578" spans="2:2">
      <c r="B578" s="9"/>
    </row>
    <row r="579" spans="2:2">
      <c r="B579" s="10"/>
    </row>
    <row r="580" spans="2:2">
      <c r="B580" s="9"/>
    </row>
    <row r="581" spans="2:2">
      <c r="B581" s="10"/>
    </row>
    <row r="582" spans="2:2">
      <c r="B582" s="9"/>
    </row>
    <row r="583" spans="2:2">
      <c r="B583" s="10"/>
    </row>
    <row r="584" spans="2:2">
      <c r="B584" s="9"/>
    </row>
    <row r="585" spans="2:2">
      <c r="B585" s="10"/>
    </row>
    <row r="586" spans="2:2">
      <c r="B586" s="9"/>
    </row>
    <row r="587" spans="2:2">
      <c r="B587" s="10"/>
    </row>
    <row r="588" spans="2:2">
      <c r="B588" s="9"/>
    </row>
    <row r="589" spans="2:2">
      <c r="B589" s="10"/>
    </row>
    <row r="590" spans="2:2">
      <c r="B590" s="9"/>
    </row>
    <row r="591" spans="2:2">
      <c r="B591" s="10"/>
    </row>
    <row r="592" spans="2:2">
      <c r="B592" s="9"/>
    </row>
    <row r="593" spans="2:2">
      <c r="B593" s="10"/>
    </row>
    <row r="594" spans="2:2">
      <c r="B594" s="9"/>
    </row>
    <row r="595" spans="2:2">
      <c r="B595" s="10"/>
    </row>
    <row r="596" spans="2:2">
      <c r="B596" s="9"/>
    </row>
    <row r="597" spans="2:2">
      <c r="B597" s="10"/>
    </row>
    <row r="598" spans="2:2">
      <c r="B598" s="9"/>
    </row>
    <row r="599" spans="2:2">
      <c r="B599" s="10"/>
    </row>
    <row r="600" spans="2:2">
      <c r="B600" s="9"/>
    </row>
    <row r="601" spans="2:2">
      <c r="B601" s="10"/>
    </row>
    <row r="602" spans="2:2">
      <c r="B602" s="9"/>
    </row>
    <row r="603" spans="2:2">
      <c r="B603" s="10"/>
    </row>
    <row r="604" spans="2:2">
      <c r="B604" s="9"/>
    </row>
    <row r="605" spans="2:2">
      <c r="B605" s="10"/>
    </row>
    <row r="606" spans="2:2">
      <c r="B606" s="9"/>
    </row>
    <row r="607" spans="2:2">
      <c r="B607" s="10"/>
    </row>
    <row r="608" spans="2:2">
      <c r="B608" s="9"/>
    </row>
    <row r="609" spans="2:2">
      <c r="B609" s="10"/>
    </row>
    <row r="610" spans="2:2">
      <c r="B610" s="9"/>
    </row>
    <row r="611" spans="2:2">
      <c r="B611" s="10"/>
    </row>
    <row r="612" spans="2:2">
      <c r="B612" s="9"/>
    </row>
    <row r="613" spans="2:2">
      <c r="B613" s="10"/>
    </row>
    <row r="614" spans="2:2">
      <c r="B614" s="9"/>
    </row>
    <row r="615" spans="2:2">
      <c r="B615" s="10"/>
    </row>
    <row r="616" spans="2:2">
      <c r="B616" s="9"/>
    </row>
    <row r="617" spans="2:2">
      <c r="B617" s="10"/>
    </row>
    <row r="618" spans="2:2">
      <c r="B618" s="9"/>
    </row>
    <row r="619" spans="2:2">
      <c r="B619" s="10"/>
    </row>
    <row r="620" spans="2:2">
      <c r="B620" s="9"/>
    </row>
    <row r="621" spans="2:2">
      <c r="B621" s="10"/>
    </row>
    <row r="622" spans="2:2">
      <c r="B622" s="9"/>
    </row>
    <row r="623" spans="2:2">
      <c r="B623" s="10"/>
    </row>
    <row r="624" spans="2:2">
      <c r="B624" s="9"/>
    </row>
    <row r="625" spans="2:2">
      <c r="B625" s="10"/>
    </row>
    <row r="626" spans="2:2">
      <c r="B626" s="9"/>
    </row>
    <row r="627" spans="2:2">
      <c r="B627" s="10"/>
    </row>
    <row r="628" spans="2:2">
      <c r="B628" s="9"/>
    </row>
    <row r="629" spans="2:2">
      <c r="B629" s="10"/>
    </row>
    <row r="630" spans="2:2">
      <c r="B630" s="9"/>
    </row>
    <row r="631" spans="2:2">
      <c r="B631" s="10"/>
    </row>
    <row r="632" spans="2:2">
      <c r="B632" s="9"/>
    </row>
    <row r="633" spans="2:2">
      <c r="B633" s="10"/>
    </row>
    <row r="634" spans="2:2">
      <c r="B634" s="9"/>
    </row>
    <row r="635" spans="2:2">
      <c r="B635" s="10"/>
    </row>
    <row r="636" spans="2:2">
      <c r="B636" s="9"/>
    </row>
    <row r="637" spans="2:2">
      <c r="B637" s="10"/>
    </row>
    <row r="638" spans="2:2">
      <c r="B638" s="9"/>
    </row>
    <row r="639" spans="2:2">
      <c r="B639" s="10"/>
    </row>
    <row r="640" spans="2:2">
      <c r="B640" s="9"/>
    </row>
    <row r="641" spans="2:2">
      <c r="B641" s="10"/>
    </row>
    <row r="642" spans="2:2">
      <c r="B642" s="9"/>
    </row>
    <row r="643" spans="2:2">
      <c r="B643" s="10"/>
    </row>
    <row r="644" spans="2:2">
      <c r="B644" s="9"/>
    </row>
    <row r="645" spans="2:2">
      <c r="B645" s="10"/>
    </row>
    <row r="646" spans="2:2">
      <c r="B646" s="9"/>
    </row>
    <row r="647" spans="2:2">
      <c r="B647" s="10"/>
    </row>
    <row r="648" spans="2:2">
      <c r="B648" s="9"/>
    </row>
    <row r="649" spans="2:2">
      <c r="B649" s="10"/>
    </row>
    <row r="650" spans="2:2">
      <c r="B650" s="9"/>
    </row>
    <row r="651" spans="2:2">
      <c r="B651" s="10"/>
    </row>
    <row r="652" spans="2:2">
      <c r="B652" s="9"/>
    </row>
    <row r="653" spans="2:2">
      <c r="B653" s="10"/>
    </row>
    <row r="654" spans="2:2">
      <c r="B654" s="9"/>
    </row>
    <row r="655" spans="2:2">
      <c r="B655" s="10"/>
    </row>
    <row r="656" spans="2:2">
      <c r="B656" s="9"/>
    </row>
    <row r="657" spans="2:2">
      <c r="B657" s="10"/>
    </row>
    <row r="658" spans="2:2">
      <c r="B658" s="9"/>
    </row>
    <row r="659" spans="2:2">
      <c r="B659" s="10"/>
    </row>
    <row r="660" spans="2:2">
      <c r="B660" s="9"/>
    </row>
    <row r="661" spans="2:2">
      <c r="B661" s="10"/>
    </row>
    <row r="662" spans="2:2">
      <c r="B662" s="9"/>
    </row>
    <row r="663" spans="2:2">
      <c r="B663" s="10"/>
    </row>
    <row r="664" spans="2:2">
      <c r="B664" s="9"/>
    </row>
    <row r="665" spans="2:2">
      <c r="B665" s="10"/>
    </row>
    <row r="666" spans="2:2">
      <c r="B666" s="9"/>
    </row>
    <row r="667" spans="2:2">
      <c r="B667" s="10"/>
    </row>
    <row r="668" spans="2:2">
      <c r="B668" s="9"/>
    </row>
    <row r="669" spans="2:2">
      <c r="B669" s="10"/>
    </row>
    <row r="670" spans="2:2">
      <c r="B670" s="9"/>
    </row>
    <row r="671" spans="2:2">
      <c r="B671" s="10"/>
    </row>
    <row r="672" spans="2:2">
      <c r="B672" s="9"/>
    </row>
    <row r="673" spans="2:2">
      <c r="B673" s="10"/>
    </row>
    <row r="674" spans="2:2">
      <c r="B674" s="9"/>
    </row>
    <row r="675" spans="2:2">
      <c r="B675" s="10"/>
    </row>
    <row r="676" spans="2:2">
      <c r="B676" s="9"/>
    </row>
    <row r="677" spans="2:2">
      <c r="B677" s="10"/>
    </row>
    <row r="678" spans="2:2">
      <c r="B678" s="9"/>
    </row>
    <row r="679" spans="2:2">
      <c r="B679" s="10"/>
    </row>
    <row r="680" spans="2:2">
      <c r="B680" s="9"/>
    </row>
    <row r="681" spans="2:2">
      <c r="B681" s="10"/>
    </row>
    <row r="682" spans="2:2">
      <c r="B682" s="9"/>
    </row>
    <row r="683" spans="2:2">
      <c r="B683" s="10"/>
    </row>
    <row r="684" spans="2:2">
      <c r="B684" s="9"/>
    </row>
    <row r="685" spans="2:2">
      <c r="B685" s="10"/>
    </row>
    <row r="686" spans="2:2">
      <c r="B686" s="9"/>
    </row>
    <row r="687" spans="2:2">
      <c r="B687" s="10"/>
    </row>
    <row r="688" spans="2:2">
      <c r="B688" s="9"/>
    </row>
    <row r="689" spans="2:2">
      <c r="B689" s="10"/>
    </row>
    <row r="690" spans="2:2">
      <c r="B690" s="9"/>
    </row>
    <row r="691" spans="2:2">
      <c r="B691" s="10"/>
    </row>
    <row r="692" spans="2:2">
      <c r="B692" s="9"/>
    </row>
    <row r="693" spans="2:2">
      <c r="B693" s="10"/>
    </row>
    <row r="694" spans="2:2">
      <c r="B694" s="9"/>
    </row>
    <row r="695" spans="2:2">
      <c r="B695" s="10"/>
    </row>
    <row r="696" spans="2:2">
      <c r="B696" s="9"/>
    </row>
    <row r="697" spans="2:2">
      <c r="B697" s="10"/>
    </row>
    <row r="698" spans="2:2">
      <c r="B698" s="9"/>
    </row>
    <row r="699" spans="2:2">
      <c r="B699" s="10"/>
    </row>
    <row r="700" spans="2:2">
      <c r="B700" s="9"/>
    </row>
    <row r="701" spans="2:2">
      <c r="B701" s="10"/>
    </row>
    <row r="702" spans="2:2">
      <c r="B702" s="9"/>
    </row>
    <row r="703" spans="2:2">
      <c r="B703" s="10"/>
    </row>
    <row r="704" spans="2:2">
      <c r="B704" s="9"/>
    </row>
    <row r="705" spans="2:2">
      <c r="B705" s="10"/>
    </row>
    <row r="706" spans="2:2">
      <c r="B706" s="9"/>
    </row>
    <row r="707" spans="2:2">
      <c r="B707" s="10"/>
    </row>
    <row r="708" spans="2:2">
      <c r="B708" s="9"/>
    </row>
    <row r="709" spans="2:2">
      <c r="B709" s="11"/>
    </row>
  </sheetData>
  <mergeCells count="7">
    <mergeCell ref="B7:L7"/>
    <mergeCell ref="B2:K2"/>
    <mergeCell ref="A1:J1"/>
    <mergeCell ref="B3:K3"/>
    <mergeCell ref="B4:L4"/>
    <mergeCell ref="B5:L5"/>
    <mergeCell ref="B6:L6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U879"/>
  <sheetViews>
    <sheetView topLeftCell="J1" workbookViewId="0">
      <selection activeCell="U2" sqref="T2:U13"/>
    </sheetView>
  </sheetViews>
  <sheetFormatPr defaultRowHeight="14.25"/>
  <cols>
    <col min="1" max="1" width="22.33203125" customWidth="1"/>
    <col min="2" max="2" width="16.33203125" customWidth="1"/>
    <col min="3" max="3" width="15.6640625" customWidth="1"/>
    <col min="4" max="4" width="14.21875" customWidth="1"/>
    <col min="5" max="5" width="14" customWidth="1"/>
    <col min="6" max="6" width="16" style="2" customWidth="1"/>
    <col min="7" max="7" width="12.33203125" style="2" customWidth="1"/>
    <col min="8" max="8" width="11.88671875" style="2" customWidth="1"/>
    <col min="9" max="9" width="15.44140625" style="2" customWidth="1"/>
    <col min="10" max="11" width="11.6640625" style="2" customWidth="1"/>
    <col min="12" max="12" width="10.33203125" style="3" customWidth="1"/>
    <col min="13" max="13" width="15.77734375" customWidth="1"/>
    <col min="14" max="14" width="13.88671875" customWidth="1"/>
    <col min="15" max="15" width="6.6640625" customWidth="1"/>
    <col min="17" max="17" width="12.88671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t="s">
        <v>12</v>
      </c>
      <c r="N1" t="s">
        <v>13</v>
      </c>
      <c r="O1" t="s">
        <v>14</v>
      </c>
      <c r="Q1" t="s">
        <v>70</v>
      </c>
      <c r="R1" t="s">
        <v>6</v>
      </c>
    </row>
    <row r="2" spans="1:21">
      <c r="A2" t="s">
        <v>15</v>
      </c>
      <c r="B2" t="s">
        <v>16</v>
      </c>
      <c r="C2" t="s">
        <v>17</v>
      </c>
      <c r="D2" t="s">
        <v>18</v>
      </c>
      <c r="E2" s="1">
        <v>161.85000000000002</v>
      </c>
      <c r="F2" s="2">
        <v>5579.4</v>
      </c>
      <c r="G2" s="2">
        <v>9299</v>
      </c>
      <c r="H2" s="2">
        <f>G2-F2</f>
        <v>3719.6000000000004</v>
      </c>
      <c r="K2" s="2">
        <f t="shared" ref="K2:K65" si="0">$G2-$F2</f>
        <v>3719.6000000000004</v>
      </c>
      <c r="L2" s="3">
        <v>44197</v>
      </c>
      <c r="M2" s="25" t="str">
        <f t="shared" ref="M2:M65" si="1">TEXT(L2,"MM")</f>
        <v>01</v>
      </c>
      <c r="N2" s="25" t="str">
        <f t="shared" ref="N2:N65" si="2">TEXT(L2,"MMMM")</f>
        <v>January</v>
      </c>
      <c r="O2" s="25" t="str">
        <f t="shared" ref="O2:O65" si="3">TEXT(L2,"YYYY")</f>
        <v>2021</v>
      </c>
      <c r="Q2" t="str">
        <f>Table62[[#This Row],[Month Name]]</f>
        <v>January</v>
      </c>
      <c r="R2">
        <f>Table62[[#This Row],[Sale Price]]</f>
        <v>9299</v>
      </c>
      <c r="T2" t="str">
        <f>Table62[[#This Row],[Month Name]]</f>
        <v>January</v>
      </c>
      <c r="U2">
        <f>SUMIFS($R$2:$R$701,$Q$2:$Q$701,$T2)</f>
        <v>726266</v>
      </c>
    </row>
    <row r="3" spans="1:21">
      <c r="A3" t="s">
        <v>15</v>
      </c>
      <c r="B3" t="s">
        <v>19</v>
      </c>
      <c r="C3" t="s">
        <v>17</v>
      </c>
      <c r="D3" t="s">
        <v>18</v>
      </c>
      <c r="E3" s="1">
        <v>132.1</v>
      </c>
      <c r="F3" s="2">
        <v>5579.4</v>
      </c>
      <c r="G3" s="2">
        <v>9299</v>
      </c>
      <c r="H3" s="2">
        <f t="shared" ref="H3:H54" si="4">G3-F3</f>
        <v>3719.6000000000004</v>
      </c>
      <c r="K3" s="2">
        <f t="shared" si="0"/>
        <v>3719.6000000000004</v>
      </c>
      <c r="L3" s="3">
        <v>44197</v>
      </c>
      <c r="M3" s="25" t="str">
        <f t="shared" si="1"/>
        <v>01</v>
      </c>
      <c r="N3" s="25" t="str">
        <f t="shared" si="2"/>
        <v>January</v>
      </c>
      <c r="O3" s="25" t="str">
        <f t="shared" si="3"/>
        <v>2021</v>
      </c>
      <c r="Q3" t="str">
        <f>Table62[[#This Row],[Month Name]]</f>
        <v>January</v>
      </c>
      <c r="R3">
        <f>Table62[[#This Row],[Sale Price]]</f>
        <v>9299</v>
      </c>
      <c r="T3" t="str">
        <f>Table62[[#This Row],[Month Name]]</f>
        <v>January</v>
      </c>
      <c r="U3">
        <f t="shared" ref="U3:U13" si="5">SUMIFS($R$2:$R$701,$Q$2:$Q$701,$T3)</f>
        <v>726266</v>
      </c>
    </row>
    <row r="4" spans="1:21">
      <c r="A4" t="s">
        <v>20</v>
      </c>
      <c r="B4" t="s">
        <v>21</v>
      </c>
      <c r="C4" t="s">
        <v>17</v>
      </c>
      <c r="D4" t="s">
        <v>18</v>
      </c>
      <c r="E4" s="1">
        <v>217.8</v>
      </c>
      <c r="F4" s="2">
        <v>5579.4</v>
      </c>
      <c r="G4" s="2">
        <v>9299</v>
      </c>
      <c r="H4" s="2">
        <f t="shared" si="4"/>
        <v>3719.6000000000004</v>
      </c>
      <c r="K4" s="2">
        <f t="shared" si="0"/>
        <v>3719.6000000000004</v>
      </c>
      <c r="L4" s="3">
        <v>44348</v>
      </c>
      <c r="M4" s="25" t="str">
        <f t="shared" si="1"/>
        <v>06</v>
      </c>
      <c r="N4" s="25" t="str">
        <f t="shared" si="2"/>
        <v>June</v>
      </c>
      <c r="O4" s="25" t="str">
        <f t="shared" si="3"/>
        <v>2021</v>
      </c>
      <c r="Q4" t="str">
        <f>Table62[[#This Row],[Month Name]]</f>
        <v>June</v>
      </c>
      <c r="R4">
        <f>Table62[[#This Row],[Sale Price]]</f>
        <v>9299</v>
      </c>
      <c r="T4" t="str">
        <f>Table62[[#This Row],[Month Name]]</f>
        <v>June</v>
      </c>
      <c r="U4">
        <f t="shared" si="5"/>
        <v>1426372</v>
      </c>
    </row>
    <row r="5" spans="1:21">
      <c r="A5" t="s">
        <v>20</v>
      </c>
      <c r="B5" t="s">
        <v>22</v>
      </c>
      <c r="C5" t="s">
        <v>17</v>
      </c>
      <c r="D5" t="s">
        <v>18</v>
      </c>
      <c r="E5" s="1">
        <v>88.800000000000011</v>
      </c>
      <c r="F5" s="2">
        <v>5579.4</v>
      </c>
      <c r="G5" s="2">
        <v>9299</v>
      </c>
      <c r="H5" s="2">
        <f t="shared" si="4"/>
        <v>3719.6000000000004</v>
      </c>
      <c r="K5" s="2">
        <f t="shared" si="0"/>
        <v>3719.6000000000004</v>
      </c>
      <c r="L5" s="3">
        <v>44348</v>
      </c>
      <c r="M5" s="25" t="str">
        <f t="shared" si="1"/>
        <v>06</v>
      </c>
      <c r="N5" s="25" t="str">
        <f t="shared" si="2"/>
        <v>June</v>
      </c>
      <c r="O5" s="25" t="str">
        <f t="shared" si="3"/>
        <v>2021</v>
      </c>
      <c r="Q5" t="str">
        <f>Table62[[#This Row],[Month Name]]</f>
        <v>June</v>
      </c>
      <c r="R5">
        <f>Table62[[#This Row],[Sale Price]]</f>
        <v>9299</v>
      </c>
      <c r="T5" t="str">
        <f>Table62[[#This Row],[Month Name]]</f>
        <v>June</v>
      </c>
      <c r="U5">
        <f t="shared" si="5"/>
        <v>1426372</v>
      </c>
    </row>
    <row r="6" spans="1:21">
      <c r="A6" t="s">
        <v>20</v>
      </c>
      <c r="B6" t="s">
        <v>23</v>
      </c>
      <c r="C6" t="s">
        <v>17</v>
      </c>
      <c r="D6" t="s">
        <v>18</v>
      </c>
      <c r="E6" s="1">
        <v>247</v>
      </c>
      <c r="F6" s="2">
        <v>5579.4</v>
      </c>
      <c r="G6" s="2">
        <v>9299</v>
      </c>
      <c r="H6" s="2">
        <f t="shared" si="4"/>
        <v>3719.6000000000004</v>
      </c>
      <c r="K6" s="2">
        <f t="shared" si="0"/>
        <v>3719.6000000000004</v>
      </c>
      <c r="L6" s="3">
        <v>44348</v>
      </c>
      <c r="M6" s="25" t="str">
        <f t="shared" si="1"/>
        <v>06</v>
      </c>
      <c r="N6" s="25" t="str">
        <f t="shared" si="2"/>
        <v>June</v>
      </c>
      <c r="O6" s="25" t="str">
        <f t="shared" si="3"/>
        <v>2021</v>
      </c>
      <c r="Q6" t="str">
        <f>Table62[[#This Row],[Month Name]]</f>
        <v>June</v>
      </c>
      <c r="R6">
        <f>Table62[[#This Row],[Sale Price]]</f>
        <v>9299</v>
      </c>
      <c r="T6" t="str">
        <f>Table62[[#This Row],[Month Name]]</f>
        <v>June</v>
      </c>
      <c r="U6">
        <f t="shared" si="5"/>
        <v>1426372</v>
      </c>
    </row>
    <row r="7" spans="1:21">
      <c r="A7" t="s">
        <v>15</v>
      </c>
      <c r="B7" t="s">
        <v>24</v>
      </c>
      <c r="C7" t="s">
        <v>17</v>
      </c>
      <c r="D7" t="s">
        <v>18</v>
      </c>
      <c r="E7" s="1">
        <v>151.30000000000001</v>
      </c>
      <c r="F7" s="2">
        <v>5579.4</v>
      </c>
      <c r="G7" s="2">
        <v>9299</v>
      </c>
      <c r="H7" s="2">
        <f t="shared" si="4"/>
        <v>3719.6000000000004</v>
      </c>
      <c r="K7" s="2">
        <f t="shared" si="0"/>
        <v>3719.6000000000004</v>
      </c>
      <c r="L7" s="3">
        <v>44531</v>
      </c>
      <c r="M7" s="25" t="str">
        <f t="shared" si="1"/>
        <v>12</v>
      </c>
      <c r="N7" s="25" t="str">
        <f t="shared" si="2"/>
        <v>December</v>
      </c>
      <c r="O7" s="25" t="str">
        <f t="shared" si="3"/>
        <v>2021</v>
      </c>
      <c r="Q7" t="str">
        <f>Table62[[#This Row],[Month Name]]</f>
        <v>December</v>
      </c>
      <c r="R7">
        <f>Table62[[#This Row],[Sale Price]]</f>
        <v>9299</v>
      </c>
      <c r="T7" t="str">
        <f>Table62[[#This Row],[Month Name]]</f>
        <v>December</v>
      </c>
      <c r="U7">
        <f t="shared" si="5"/>
        <v>2147878</v>
      </c>
    </row>
    <row r="8" spans="1:21">
      <c r="A8" t="s">
        <v>20</v>
      </c>
      <c r="B8" t="s">
        <v>25</v>
      </c>
      <c r="C8" t="s">
        <v>26</v>
      </c>
      <c r="D8" t="s">
        <v>18</v>
      </c>
      <c r="E8" s="1">
        <v>92.100000000000009</v>
      </c>
      <c r="F8" s="2">
        <v>8999.4</v>
      </c>
      <c r="G8" s="2">
        <v>14999</v>
      </c>
      <c r="H8" s="2">
        <f t="shared" si="4"/>
        <v>5999.6</v>
      </c>
      <c r="K8" s="2">
        <f t="shared" si="0"/>
        <v>5999.6</v>
      </c>
      <c r="L8" s="3">
        <v>44256</v>
      </c>
      <c r="M8" s="25" t="str">
        <f t="shared" si="1"/>
        <v>03</v>
      </c>
      <c r="N8" s="25" t="str">
        <f t="shared" si="2"/>
        <v>March</v>
      </c>
      <c r="O8" s="25" t="str">
        <f t="shared" si="3"/>
        <v>2021</v>
      </c>
      <c r="Q8" t="str">
        <f>Table62[[#This Row],[Month Name]]</f>
        <v>March</v>
      </c>
      <c r="R8">
        <f>Table62[[#This Row],[Sale Price]]</f>
        <v>14999</v>
      </c>
      <c r="T8" t="str">
        <f>Table62[[#This Row],[Month Name]]</f>
        <v>March</v>
      </c>
      <c r="U8">
        <f t="shared" si="5"/>
        <v>702575</v>
      </c>
    </row>
    <row r="9" spans="1:21">
      <c r="A9" t="s">
        <v>27</v>
      </c>
      <c r="B9" t="s">
        <v>24</v>
      </c>
      <c r="C9" t="s">
        <v>26</v>
      </c>
      <c r="D9" t="s">
        <v>18</v>
      </c>
      <c r="E9" s="1">
        <v>251.8</v>
      </c>
      <c r="F9" s="2">
        <v>8999.4</v>
      </c>
      <c r="G9" s="2">
        <v>14999</v>
      </c>
      <c r="H9" s="2">
        <f t="shared" si="4"/>
        <v>5999.6</v>
      </c>
      <c r="K9" s="2">
        <f t="shared" si="0"/>
        <v>5999.6</v>
      </c>
      <c r="L9" s="3">
        <v>44348</v>
      </c>
      <c r="M9" s="25" t="str">
        <f t="shared" si="1"/>
        <v>06</v>
      </c>
      <c r="N9" s="25" t="str">
        <f t="shared" si="2"/>
        <v>June</v>
      </c>
      <c r="O9" s="25" t="str">
        <f t="shared" si="3"/>
        <v>2021</v>
      </c>
      <c r="Q9" t="str">
        <f>Table62[[#This Row],[Month Name]]</f>
        <v>June</v>
      </c>
      <c r="R9">
        <f>Table62[[#This Row],[Sale Price]]</f>
        <v>14999</v>
      </c>
      <c r="T9" t="str">
        <f>Table62[[#This Row],[Month Name]]</f>
        <v>June</v>
      </c>
      <c r="U9">
        <f t="shared" si="5"/>
        <v>1426372</v>
      </c>
    </row>
    <row r="10" spans="1:21">
      <c r="A10" t="s">
        <v>15</v>
      </c>
      <c r="B10" t="s">
        <v>28</v>
      </c>
      <c r="C10" t="s">
        <v>26</v>
      </c>
      <c r="D10" t="s">
        <v>18</v>
      </c>
      <c r="E10" s="1">
        <v>189.9</v>
      </c>
      <c r="F10" s="2">
        <v>8999.4</v>
      </c>
      <c r="G10" s="2">
        <v>14999</v>
      </c>
      <c r="H10" s="2">
        <f t="shared" si="4"/>
        <v>5999.6</v>
      </c>
      <c r="K10" s="2">
        <f t="shared" si="0"/>
        <v>5999.6</v>
      </c>
      <c r="L10" s="3">
        <v>44348</v>
      </c>
      <c r="M10" s="25" t="str">
        <f t="shared" si="1"/>
        <v>06</v>
      </c>
      <c r="N10" s="25" t="str">
        <f t="shared" si="2"/>
        <v>June</v>
      </c>
      <c r="O10" s="25" t="str">
        <f t="shared" si="3"/>
        <v>2021</v>
      </c>
      <c r="Q10" t="str">
        <f>Table62[[#This Row],[Month Name]]</f>
        <v>June</v>
      </c>
      <c r="R10">
        <f>Table62[[#This Row],[Sale Price]]</f>
        <v>14999</v>
      </c>
      <c r="T10" t="str">
        <f>Table62[[#This Row],[Month Name]]</f>
        <v>June</v>
      </c>
      <c r="U10">
        <f t="shared" si="5"/>
        <v>1426372</v>
      </c>
    </row>
    <row r="11" spans="1:21">
      <c r="A11" t="s">
        <v>27</v>
      </c>
      <c r="B11" t="s">
        <v>23</v>
      </c>
      <c r="C11" t="s">
        <v>26</v>
      </c>
      <c r="D11" t="s">
        <v>18</v>
      </c>
      <c r="E11" s="1">
        <v>154.5</v>
      </c>
      <c r="F11" s="2">
        <v>8999.4</v>
      </c>
      <c r="G11" s="2">
        <v>14999</v>
      </c>
      <c r="H11" s="2">
        <f t="shared" si="4"/>
        <v>5999.6</v>
      </c>
      <c r="K11" s="2">
        <f t="shared" si="0"/>
        <v>5999.6</v>
      </c>
      <c r="L11" s="3">
        <v>44348</v>
      </c>
      <c r="M11" s="25" t="str">
        <f t="shared" si="1"/>
        <v>06</v>
      </c>
      <c r="N11" s="25" t="str">
        <f t="shared" si="2"/>
        <v>June</v>
      </c>
      <c r="O11" s="25" t="str">
        <f t="shared" si="3"/>
        <v>2021</v>
      </c>
      <c r="Q11" t="str">
        <f>Table62[[#This Row],[Month Name]]</f>
        <v>June</v>
      </c>
      <c r="R11">
        <f>Table62[[#This Row],[Sale Price]]</f>
        <v>14999</v>
      </c>
      <c r="T11" t="str">
        <f>Table62[[#This Row],[Month Name]]</f>
        <v>June</v>
      </c>
      <c r="U11">
        <f t="shared" si="5"/>
        <v>1426372</v>
      </c>
    </row>
    <row r="12" spans="1:21">
      <c r="A12" t="s">
        <v>20</v>
      </c>
      <c r="B12" t="s">
        <v>29</v>
      </c>
      <c r="C12" t="s">
        <v>26</v>
      </c>
      <c r="D12" t="s">
        <v>18</v>
      </c>
      <c r="E12" s="1">
        <v>247</v>
      </c>
      <c r="F12" s="2">
        <v>8999.4</v>
      </c>
      <c r="G12" s="2">
        <v>14999</v>
      </c>
      <c r="H12" s="2">
        <f t="shared" si="4"/>
        <v>5999.6</v>
      </c>
      <c r="K12" s="2">
        <f t="shared" si="0"/>
        <v>5999.6</v>
      </c>
      <c r="L12" s="3">
        <v>44348</v>
      </c>
      <c r="M12" s="25" t="str">
        <f t="shared" si="1"/>
        <v>06</v>
      </c>
      <c r="N12" s="25" t="str">
        <f t="shared" si="2"/>
        <v>June</v>
      </c>
      <c r="O12" s="25" t="str">
        <f t="shared" si="3"/>
        <v>2021</v>
      </c>
      <c r="Q12" t="str">
        <f>Table62[[#This Row],[Month Name]]</f>
        <v>June</v>
      </c>
      <c r="R12">
        <f>Table62[[#This Row],[Sale Price]]</f>
        <v>14999</v>
      </c>
      <c r="T12" t="str">
        <f>Table62[[#This Row],[Month Name]]</f>
        <v>June</v>
      </c>
      <c r="U12">
        <f t="shared" si="5"/>
        <v>1426372</v>
      </c>
    </row>
    <row r="13" spans="1:21">
      <c r="A13" t="s">
        <v>30</v>
      </c>
      <c r="B13" t="s">
        <v>31</v>
      </c>
      <c r="C13" t="s">
        <v>26</v>
      </c>
      <c r="D13" t="s">
        <v>18</v>
      </c>
      <c r="E13" s="1">
        <v>266.55</v>
      </c>
      <c r="F13" s="2">
        <v>8999.4</v>
      </c>
      <c r="G13" s="2">
        <v>14999</v>
      </c>
      <c r="H13" s="2">
        <f t="shared" si="4"/>
        <v>5999.6</v>
      </c>
      <c r="K13" s="2">
        <f t="shared" si="0"/>
        <v>5999.6</v>
      </c>
      <c r="L13" s="3">
        <v>44378</v>
      </c>
      <c r="M13" s="25" t="str">
        <f t="shared" si="1"/>
        <v>07</v>
      </c>
      <c r="N13" s="25" t="str">
        <f t="shared" si="2"/>
        <v>July</v>
      </c>
      <c r="O13" s="25" t="str">
        <f t="shared" si="3"/>
        <v>2021</v>
      </c>
      <c r="Q13" t="str">
        <f>Table62[[#This Row],[Month Name]]</f>
        <v>July</v>
      </c>
      <c r="R13">
        <f>Table62[[#This Row],[Sale Price]]</f>
        <v>14999</v>
      </c>
      <c r="T13" t="str">
        <f>Table62[[#This Row],[Month Name]]</f>
        <v>July</v>
      </c>
      <c r="U13">
        <f t="shared" si="5"/>
        <v>726266</v>
      </c>
    </row>
    <row r="14" spans="1:21">
      <c r="A14" t="s">
        <v>32</v>
      </c>
      <c r="B14" t="s">
        <v>33</v>
      </c>
      <c r="C14" t="s">
        <v>26</v>
      </c>
      <c r="D14" t="s">
        <v>18</v>
      </c>
      <c r="E14" s="1">
        <v>95.800000000000011</v>
      </c>
      <c r="F14" s="2">
        <v>8999.4</v>
      </c>
      <c r="G14" s="2">
        <v>14999</v>
      </c>
      <c r="H14" s="2">
        <f t="shared" si="4"/>
        <v>5999.6</v>
      </c>
      <c r="K14" s="2">
        <f t="shared" si="0"/>
        <v>5999.6</v>
      </c>
      <c r="L14" s="3">
        <v>44409</v>
      </c>
      <c r="M14" s="25" t="str">
        <f t="shared" si="1"/>
        <v>08</v>
      </c>
      <c r="N14" s="25" t="str">
        <f t="shared" si="2"/>
        <v>August</v>
      </c>
      <c r="O14" s="25" t="str">
        <f t="shared" si="3"/>
        <v>2021</v>
      </c>
      <c r="Q14" t="str">
        <f>Table62[[#This Row],[Month Name]]</f>
        <v>August</v>
      </c>
      <c r="R14">
        <f>Table62[[#This Row],[Sale Price]]</f>
        <v>14999</v>
      </c>
    </row>
    <row r="15" spans="1:21">
      <c r="A15" t="s">
        <v>15</v>
      </c>
      <c r="B15" t="s">
        <v>21</v>
      </c>
      <c r="C15" t="s">
        <v>26</v>
      </c>
      <c r="D15" t="s">
        <v>18</v>
      </c>
      <c r="E15" s="1">
        <v>214.60000000000002</v>
      </c>
      <c r="F15" s="2">
        <v>8999.4</v>
      </c>
      <c r="G15" s="2">
        <v>14999</v>
      </c>
      <c r="H15" s="2">
        <f t="shared" si="4"/>
        <v>5999.6</v>
      </c>
      <c r="K15" s="2">
        <f t="shared" si="0"/>
        <v>5999.6</v>
      </c>
      <c r="L15" s="3">
        <v>44440</v>
      </c>
      <c r="M15" s="25" t="str">
        <f t="shared" si="1"/>
        <v>09</v>
      </c>
      <c r="N15" s="25" t="str">
        <f t="shared" si="2"/>
        <v>September</v>
      </c>
      <c r="O15" s="25" t="str">
        <f t="shared" si="3"/>
        <v>2021</v>
      </c>
      <c r="Q15" t="str">
        <f>Table62[[#This Row],[Month Name]]</f>
        <v>September</v>
      </c>
      <c r="R15">
        <f>Table62[[#This Row],[Sale Price]]</f>
        <v>14999</v>
      </c>
    </row>
    <row r="16" spans="1:21">
      <c r="A16" t="s">
        <v>30</v>
      </c>
      <c r="B16" t="s">
        <v>34</v>
      </c>
      <c r="C16" t="s">
        <v>26</v>
      </c>
      <c r="D16" t="s">
        <v>18</v>
      </c>
      <c r="E16" s="1">
        <v>34.5</v>
      </c>
      <c r="F16" s="2">
        <v>8999.4</v>
      </c>
      <c r="G16" s="2">
        <v>14999</v>
      </c>
      <c r="H16" s="2">
        <f t="shared" si="4"/>
        <v>5999.6</v>
      </c>
      <c r="K16" s="2">
        <f t="shared" si="0"/>
        <v>5999.6</v>
      </c>
      <c r="L16" s="3">
        <v>44105</v>
      </c>
      <c r="M16" s="25" t="str">
        <f t="shared" si="1"/>
        <v>10</v>
      </c>
      <c r="N16" s="25" t="str">
        <f t="shared" si="2"/>
        <v>October</v>
      </c>
      <c r="O16" s="25" t="str">
        <f t="shared" si="3"/>
        <v>2020</v>
      </c>
      <c r="Q16" t="str">
        <f>Table62[[#This Row],[Month Name]]</f>
        <v>October</v>
      </c>
      <c r="R16">
        <f>Table62[[#This Row],[Sale Price]]</f>
        <v>14999</v>
      </c>
    </row>
    <row r="17" spans="1:18">
      <c r="A17" t="s">
        <v>20</v>
      </c>
      <c r="B17" t="s">
        <v>31</v>
      </c>
      <c r="C17" t="s">
        <v>26</v>
      </c>
      <c r="D17" t="s">
        <v>18</v>
      </c>
      <c r="E17" s="1">
        <v>61.5</v>
      </c>
      <c r="F17" s="2">
        <v>8999.4</v>
      </c>
      <c r="G17" s="2">
        <v>14999</v>
      </c>
      <c r="H17" s="2">
        <f t="shared" si="4"/>
        <v>5999.6</v>
      </c>
      <c r="K17" s="2">
        <f t="shared" si="0"/>
        <v>5999.6</v>
      </c>
      <c r="L17" s="3">
        <v>44531</v>
      </c>
      <c r="M17" s="25" t="str">
        <f t="shared" si="1"/>
        <v>12</v>
      </c>
      <c r="N17" s="25" t="str">
        <f t="shared" si="2"/>
        <v>December</v>
      </c>
      <c r="O17" s="25" t="str">
        <f t="shared" si="3"/>
        <v>2021</v>
      </c>
      <c r="Q17" t="str">
        <f>Table62[[#This Row],[Month Name]]</f>
        <v>December</v>
      </c>
      <c r="R17">
        <f>Table62[[#This Row],[Sale Price]]</f>
        <v>14999</v>
      </c>
    </row>
    <row r="18" spans="1:18">
      <c r="A18" t="s">
        <v>15</v>
      </c>
      <c r="B18" t="s">
        <v>19</v>
      </c>
      <c r="C18" t="s">
        <v>35</v>
      </c>
      <c r="D18" t="s">
        <v>18</v>
      </c>
      <c r="E18" s="1">
        <v>29.200000000000003</v>
      </c>
      <c r="F18" s="2">
        <v>11999.4</v>
      </c>
      <c r="G18" s="2">
        <v>19999</v>
      </c>
      <c r="H18" s="2">
        <f t="shared" si="4"/>
        <v>7999.6</v>
      </c>
      <c r="K18" s="2">
        <f t="shared" si="0"/>
        <v>7999.6</v>
      </c>
      <c r="L18" s="3">
        <v>44228</v>
      </c>
      <c r="M18" s="25" t="str">
        <f t="shared" si="1"/>
        <v>02</v>
      </c>
      <c r="N18" s="25" t="str">
        <f t="shared" si="2"/>
        <v>February</v>
      </c>
      <c r="O18" s="25" t="str">
        <f t="shared" si="3"/>
        <v>2021</v>
      </c>
      <c r="Q18" t="str">
        <f>Table62[[#This Row],[Month Name]]</f>
        <v>February</v>
      </c>
      <c r="R18">
        <f>Table62[[#This Row],[Sale Price]]</f>
        <v>19999</v>
      </c>
    </row>
    <row r="19" spans="1:18">
      <c r="A19" t="s">
        <v>20</v>
      </c>
      <c r="B19" t="s">
        <v>36</v>
      </c>
      <c r="C19" t="s">
        <v>35</v>
      </c>
      <c r="D19" t="s">
        <v>18</v>
      </c>
      <c r="E19" s="1">
        <v>97.4</v>
      </c>
      <c r="F19" s="2">
        <v>11999.4</v>
      </c>
      <c r="G19" s="2">
        <v>19999</v>
      </c>
      <c r="H19" s="2">
        <f t="shared" si="4"/>
        <v>7999.6</v>
      </c>
      <c r="K19" s="2">
        <f t="shared" si="0"/>
        <v>7999.6</v>
      </c>
      <c r="L19" s="3">
        <v>44228</v>
      </c>
      <c r="M19" s="25" t="str">
        <f t="shared" si="1"/>
        <v>02</v>
      </c>
      <c r="N19" s="25" t="str">
        <f t="shared" si="2"/>
        <v>February</v>
      </c>
      <c r="O19" s="25" t="str">
        <f t="shared" si="3"/>
        <v>2021</v>
      </c>
      <c r="Q19" t="str">
        <f>Table62[[#This Row],[Month Name]]</f>
        <v>February</v>
      </c>
      <c r="R19">
        <f>Table62[[#This Row],[Sale Price]]</f>
        <v>19999</v>
      </c>
    </row>
    <row r="20" spans="1:18">
      <c r="A20" t="s">
        <v>27</v>
      </c>
      <c r="B20" t="s">
        <v>16</v>
      </c>
      <c r="C20" t="s">
        <v>35</v>
      </c>
      <c r="D20" t="s">
        <v>18</v>
      </c>
      <c r="E20" s="1">
        <v>251.8</v>
      </c>
      <c r="F20" s="2">
        <v>11999.4</v>
      </c>
      <c r="G20" s="2">
        <v>19999</v>
      </c>
      <c r="H20" s="2">
        <f t="shared" si="4"/>
        <v>7999.6</v>
      </c>
      <c r="K20" s="2">
        <f t="shared" si="0"/>
        <v>7999.6</v>
      </c>
      <c r="L20" s="3">
        <v>44348</v>
      </c>
      <c r="M20" s="25" t="str">
        <f t="shared" si="1"/>
        <v>06</v>
      </c>
      <c r="N20" s="25" t="str">
        <f t="shared" si="2"/>
        <v>June</v>
      </c>
      <c r="O20" s="25" t="str">
        <f t="shared" si="3"/>
        <v>2021</v>
      </c>
      <c r="Q20" t="str">
        <f>Table62[[#This Row],[Month Name]]</f>
        <v>June</v>
      </c>
      <c r="R20">
        <f>Table62[[#This Row],[Sale Price]]</f>
        <v>19999</v>
      </c>
    </row>
    <row r="21" spans="1:18">
      <c r="A21" t="s">
        <v>15</v>
      </c>
      <c r="B21" t="s">
        <v>19</v>
      </c>
      <c r="C21" t="s">
        <v>35</v>
      </c>
      <c r="D21" t="s">
        <v>18</v>
      </c>
      <c r="E21" s="1">
        <v>100.60000000000001</v>
      </c>
      <c r="F21" s="2">
        <v>11999.4</v>
      </c>
      <c r="G21" s="2">
        <v>19999</v>
      </c>
      <c r="H21" s="2">
        <f t="shared" si="4"/>
        <v>7999.6</v>
      </c>
      <c r="K21" s="2">
        <f t="shared" si="0"/>
        <v>7999.6</v>
      </c>
      <c r="L21" s="3">
        <v>44348</v>
      </c>
      <c r="M21" s="25" t="str">
        <f t="shared" si="1"/>
        <v>06</v>
      </c>
      <c r="N21" s="25" t="str">
        <f t="shared" si="2"/>
        <v>June</v>
      </c>
      <c r="O21" s="25" t="str">
        <f t="shared" si="3"/>
        <v>2021</v>
      </c>
      <c r="Q21" t="str">
        <f>Table62[[#This Row],[Month Name]]</f>
        <v>June</v>
      </c>
      <c r="R21">
        <f>Table62[[#This Row],[Sale Price]]</f>
        <v>19999</v>
      </c>
    </row>
    <row r="22" spans="1:18">
      <c r="A22" t="s">
        <v>27</v>
      </c>
      <c r="B22" t="s">
        <v>21</v>
      </c>
      <c r="C22" t="s">
        <v>35</v>
      </c>
      <c r="D22" t="s">
        <v>18</v>
      </c>
      <c r="E22" s="1">
        <v>36.700000000000003</v>
      </c>
      <c r="F22" s="2">
        <v>11999.4</v>
      </c>
      <c r="G22" s="2">
        <v>19999</v>
      </c>
      <c r="H22" s="2">
        <f t="shared" si="4"/>
        <v>7999.6</v>
      </c>
      <c r="K22" s="2">
        <f t="shared" si="0"/>
        <v>7999.6</v>
      </c>
      <c r="L22" s="3">
        <v>44378</v>
      </c>
      <c r="M22" s="25" t="str">
        <f t="shared" si="1"/>
        <v>07</v>
      </c>
      <c r="N22" s="25" t="str">
        <f t="shared" si="2"/>
        <v>July</v>
      </c>
      <c r="O22" s="25" t="str">
        <f t="shared" si="3"/>
        <v>2021</v>
      </c>
      <c r="Q22" t="str">
        <f>Table62[[#This Row],[Month Name]]</f>
        <v>July</v>
      </c>
      <c r="R22">
        <f>Table62[[#This Row],[Sale Price]]</f>
        <v>19999</v>
      </c>
    </row>
    <row r="23" spans="1:18">
      <c r="A23" t="s">
        <v>15</v>
      </c>
      <c r="B23" t="s">
        <v>22</v>
      </c>
      <c r="C23" t="s">
        <v>35</v>
      </c>
      <c r="D23" t="s">
        <v>18</v>
      </c>
      <c r="E23" s="1">
        <v>88.300000000000011</v>
      </c>
      <c r="F23" s="2">
        <v>11999.4</v>
      </c>
      <c r="G23" s="2">
        <v>19999</v>
      </c>
      <c r="H23" s="2">
        <f t="shared" si="4"/>
        <v>7999.6</v>
      </c>
      <c r="K23" s="2">
        <f t="shared" si="0"/>
        <v>7999.6</v>
      </c>
      <c r="L23" s="3">
        <v>44409</v>
      </c>
      <c r="M23" s="25" t="str">
        <f t="shared" si="1"/>
        <v>08</v>
      </c>
      <c r="N23" s="25" t="str">
        <f t="shared" si="2"/>
        <v>August</v>
      </c>
      <c r="O23" s="25" t="str">
        <f t="shared" si="3"/>
        <v>2021</v>
      </c>
      <c r="Q23" t="str">
        <f>Table62[[#This Row],[Month Name]]</f>
        <v>August</v>
      </c>
      <c r="R23">
        <f>Table62[[#This Row],[Sale Price]]</f>
        <v>19999</v>
      </c>
    </row>
    <row r="24" spans="1:18">
      <c r="A24" t="s">
        <v>20</v>
      </c>
      <c r="B24" t="s">
        <v>23</v>
      </c>
      <c r="C24" t="s">
        <v>35</v>
      </c>
      <c r="D24" t="s">
        <v>18</v>
      </c>
      <c r="E24" s="1">
        <v>54.900000000000006</v>
      </c>
      <c r="F24" s="2">
        <v>11999.4</v>
      </c>
      <c r="G24" s="2">
        <v>19999</v>
      </c>
      <c r="H24" s="2">
        <f t="shared" si="4"/>
        <v>7999.6</v>
      </c>
      <c r="K24" s="2">
        <f t="shared" si="0"/>
        <v>7999.6</v>
      </c>
      <c r="L24" s="3">
        <v>44075</v>
      </c>
      <c r="M24" s="25" t="str">
        <f t="shared" si="1"/>
        <v>09</v>
      </c>
      <c r="N24" s="25" t="str">
        <f t="shared" si="2"/>
        <v>September</v>
      </c>
      <c r="O24" s="25" t="str">
        <f t="shared" si="3"/>
        <v>2020</v>
      </c>
      <c r="Q24" t="str">
        <f>Table62[[#This Row],[Month Name]]</f>
        <v>September</v>
      </c>
      <c r="R24">
        <f>Table62[[#This Row],[Sale Price]]</f>
        <v>19999</v>
      </c>
    </row>
    <row r="25" spans="1:18">
      <c r="A25" t="s">
        <v>32</v>
      </c>
      <c r="B25" t="s">
        <v>24</v>
      </c>
      <c r="C25" t="s">
        <v>35</v>
      </c>
      <c r="D25" t="s">
        <v>18</v>
      </c>
      <c r="E25" s="1">
        <v>78.800000000000011</v>
      </c>
      <c r="F25" s="2">
        <v>11999.4</v>
      </c>
      <c r="G25" s="2">
        <v>19999</v>
      </c>
      <c r="H25" s="2">
        <f t="shared" si="4"/>
        <v>7999.6</v>
      </c>
      <c r="K25" s="2">
        <f t="shared" si="0"/>
        <v>7999.6</v>
      </c>
      <c r="L25" s="3">
        <v>44075</v>
      </c>
      <c r="M25" s="25" t="str">
        <f t="shared" si="1"/>
        <v>09</v>
      </c>
      <c r="N25" s="25" t="str">
        <f t="shared" si="2"/>
        <v>September</v>
      </c>
      <c r="O25" s="25" t="str">
        <f t="shared" si="3"/>
        <v>2020</v>
      </c>
      <c r="Q25" t="str">
        <f>Table62[[#This Row],[Month Name]]</f>
        <v>September</v>
      </c>
      <c r="R25">
        <f>Table62[[#This Row],[Sale Price]]</f>
        <v>19999</v>
      </c>
    </row>
    <row r="26" spans="1:18">
      <c r="A26" t="s">
        <v>20</v>
      </c>
      <c r="B26" t="s">
        <v>25</v>
      </c>
      <c r="C26" t="s">
        <v>35</v>
      </c>
      <c r="D26" t="s">
        <v>18</v>
      </c>
      <c r="E26" s="1">
        <v>247.20000000000002</v>
      </c>
      <c r="F26" s="2">
        <v>11999.4</v>
      </c>
      <c r="G26" s="2">
        <v>19999</v>
      </c>
      <c r="H26" s="2">
        <f t="shared" si="4"/>
        <v>7999.6</v>
      </c>
      <c r="K26" s="2">
        <f t="shared" si="0"/>
        <v>7999.6</v>
      </c>
      <c r="L26" s="3">
        <v>44440</v>
      </c>
      <c r="M26" s="25" t="str">
        <f t="shared" si="1"/>
        <v>09</v>
      </c>
      <c r="N26" s="25" t="str">
        <f t="shared" si="2"/>
        <v>September</v>
      </c>
      <c r="O26" s="25" t="str">
        <f t="shared" si="3"/>
        <v>2021</v>
      </c>
      <c r="Q26" t="str">
        <f>Table62[[#This Row],[Month Name]]</f>
        <v>September</v>
      </c>
      <c r="R26">
        <f>Table62[[#This Row],[Sale Price]]</f>
        <v>19999</v>
      </c>
    </row>
    <row r="27" spans="1:18">
      <c r="A27" t="s">
        <v>15</v>
      </c>
      <c r="B27" t="s">
        <v>24</v>
      </c>
      <c r="C27" t="s">
        <v>35</v>
      </c>
      <c r="D27" t="s">
        <v>18</v>
      </c>
      <c r="E27" s="1">
        <v>114.30000000000001</v>
      </c>
      <c r="F27" s="2">
        <v>11999.4</v>
      </c>
      <c r="G27" s="2">
        <v>19999</v>
      </c>
      <c r="H27" s="2">
        <f t="shared" si="4"/>
        <v>7999.6</v>
      </c>
      <c r="K27" s="2">
        <f t="shared" si="0"/>
        <v>7999.6</v>
      </c>
      <c r="L27" s="3">
        <v>44470</v>
      </c>
      <c r="M27" s="25" t="str">
        <f t="shared" si="1"/>
        <v>10</v>
      </c>
      <c r="N27" s="25" t="str">
        <f t="shared" si="2"/>
        <v>October</v>
      </c>
      <c r="O27" s="25" t="str">
        <f t="shared" si="3"/>
        <v>2021</v>
      </c>
      <c r="Q27" t="str">
        <f>Table62[[#This Row],[Month Name]]</f>
        <v>October</v>
      </c>
      <c r="R27">
        <f>Table62[[#This Row],[Sale Price]]</f>
        <v>19999</v>
      </c>
    </row>
    <row r="28" spans="1:18">
      <c r="A28" t="s">
        <v>15</v>
      </c>
      <c r="B28" t="s">
        <v>28</v>
      </c>
      <c r="C28" t="s">
        <v>35</v>
      </c>
      <c r="D28" t="s">
        <v>18</v>
      </c>
      <c r="E28" s="1">
        <v>172.5</v>
      </c>
      <c r="F28" s="2">
        <v>11999.4</v>
      </c>
      <c r="G28" s="2">
        <v>19999</v>
      </c>
      <c r="H28" s="2">
        <f t="shared" si="4"/>
        <v>7999.6</v>
      </c>
      <c r="K28" s="2">
        <f t="shared" si="0"/>
        <v>7999.6</v>
      </c>
      <c r="L28" s="3">
        <v>44136</v>
      </c>
      <c r="M28" s="25" t="str">
        <f t="shared" si="1"/>
        <v>11</v>
      </c>
      <c r="N28" s="25" t="str">
        <f t="shared" si="2"/>
        <v>November</v>
      </c>
      <c r="O28" s="25" t="str">
        <f t="shared" si="3"/>
        <v>2020</v>
      </c>
      <c r="Q28" t="str">
        <f>Table62[[#This Row],[Month Name]]</f>
        <v>November</v>
      </c>
      <c r="R28">
        <f>Table62[[#This Row],[Sale Price]]</f>
        <v>19999</v>
      </c>
    </row>
    <row r="29" spans="1:18">
      <c r="A29" t="s">
        <v>27</v>
      </c>
      <c r="B29" t="s">
        <v>23</v>
      </c>
      <c r="C29" t="s">
        <v>35</v>
      </c>
      <c r="D29" t="s">
        <v>18</v>
      </c>
      <c r="E29" s="1">
        <v>91.2</v>
      </c>
      <c r="F29" s="2">
        <v>11999.4</v>
      </c>
      <c r="G29" s="2">
        <v>19999</v>
      </c>
      <c r="H29" s="2">
        <f t="shared" si="4"/>
        <v>7999.6</v>
      </c>
      <c r="K29" s="2">
        <f t="shared" si="0"/>
        <v>7999.6</v>
      </c>
      <c r="L29" s="3">
        <v>44136</v>
      </c>
      <c r="M29" s="25" t="str">
        <f t="shared" si="1"/>
        <v>11</v>
      </c>
      <c r="N29" s="25" t="str">
        <f t="shared" si="2"/>
        <v>November</v>
      </c>
      <c r="O29" s="25" t="str">
        <f t="shared" si="3"/>
        <v>2020</v>
      </c>
      <c r="Q29" t="str">
        <f>Table62[[#This Row],[Month Name]]</f>
        <v>November</v>
      </c>
      <c r="R29">
        <f>Table62[[#This Row],[Sale Price]]</f>
        <v>19999</v>
      </c>
    </row>
    <row r="30" spans="1:18">
      <c r="A30" t="s">
        <v>20</v>
      </c>
      <c r="B30" t="s">
        <v>29</v>
      </c>
      <c r="C30" t="s">
        <v>35</v>
      </c>
      <c r="D30" t="s">
        <v>18</v>
      </c>
      <c r="E30" s="1">
        <v>215.20000000000002</v>
      </c>
      <c r="F30" s="2">
        <v>11999.4</v>
      </c>
      <c r="G30" s="2">
        <v>19999</v>
      </c>
      <c r="H30" s="2">
        <f t="shared" si="4"/>
        <v>7999.6</v>
      </c>
      <c r="K30" s="2">
        <f t="shared" si="0"/>
        <v>7999.6</v>
      </c>
      <c r="L30" s="3">
        <v>44166</v>
      </c>
      <c r="M30" s="25" t="str">
        <f t="shared" si="1"/>
        <v>12</v>
      </c>
      <c r="N30" s="25" t="str">
        <f t="shared" si="2"/>
        <v>December</v>
      </c>
      <c r="O30" s="25" t="str">
        <f t="shared" si="3"/>
        <v>2020</v>
      </c>
      <c r="Q30" t="str">
        <f>Table62[[#This Row],[Month Name]]</f>
        <v>December</v>
      </c>
      <c r="R30">
        <f>Table62[[#This Row],[Sale Price]]</f>
        <v>19999</v>
      </c>
    </row>
    <row r="31" spans="1:18">
      <c r="A31" t="s">
        <v>15</v>
      </c>
      <c r="B31" t="s">
        <v>31</v>
      </c>
      <c r="C31" t="s">
        <v>35</v>
      </c>
      <c r="D31" t="s">
        <v>18</v>
      </c>
      <c r="E31" s="1">
        <v>181.70000000000002</v>
      </c>
      <c r="F31" s="2">
        <v>11999.4</v>
      </c>
      <c r="G31" s="2">
        <v>19999</v>
      </c>
      <c r="H31" s="2">
        <f t="shared" si="4"/>
        <v>7999.6</v>
      </c>
      <c r="K31" s="2">
        <f t="shared" si="0"/>
        <v>7999.6</v>
      </c>
      <c r="L31" s="3">
        <v>44531</v>
      </c>
      <c r="M31" s="25" t="str">
        <f t="shared" si="1"/>
        <v>12</v>
      </c>
      <c r="N31" s="25" t="str">
        <f t="shared" si="2"/>
        <v>December</v>
      </c>
      <c r="O31" s="25" t="str">
        <f t="shared" si="3"/>
        <v>2021</v>
      </c>
      <c r="Q31" t="str">
        <f>Table62[[#This Row],[Month Name]]</f>
        <v>December</v>
      </c>
      <c r="R31">
        <f>Table62[[#This Row],[Sale Price]]</f>
        <v>19999</v>
      </c>
    </row>
    <row r="32" spans="1:18">
      <c r="A32" t="s">
        <v>15</v>
      </c>
      <c r="B32" t="s">
        <v>33</v>
      </c>
      <c r="C32" t="s">
        <v>35</v>
      </c>
      <c r="D32" t="s">
        <v>18</v>
      </c>
      <c r="E32" s="1">
        <v>151.30000000000001</v>
      </c>
      <c r="F32" s="2">
        <v>11999.4</v>
      </c>
      <c r="G32" s="2">
        <v>19999</v>
      </c>
      <c r="H32" s="2">
        <f t="shared" si="4"/>
        <v>7999.6</v>
      </c>
      <c r="K32" s="2">
        <f t="shared" si="0"/>
        <v>7999.6</v>
      </c>
      <c r="L32" s="3">
        <v>44531</v>
      </c>
      <c r="M32" s="25" t="str">
        <f t="shared" si="1"/>
        <v>12</v>
      </c>
      <c r="N32" s="25" t="str">
        <f t="shared" si="2"/>
        <v>December</v>
      </c>
      <c r="O32" s="25" t="str">
        <f t="shared" si="3"/>
        <v>2021</v>
      </c>
      <c r="Q32" t="str">
        <f>Table62[[#This Row],[Month Name]]</f>
        <v>December</v>
      </c>
      <c r="R32">
        <f>Table62[[#This Row],[Sale Price]]</f>
        <v>19999</v>
      </c>
    </row>
    <row r="33" spans="1:18">
      <c r="A33" t="s">
        <v>15</v>
      </c>
      <c r="B33" t="s">
        <v>21</v>
      </c>
      <c r="C33" t="s">
        <v>37</v>
      </c>
      <c r="D33" t="s">
        <v>18</v>
      </c>
      <c r="E33" s="1">
        <v>149.30000000000001</v>
      </c>
      <c r="F33" s="2">
        <v>19794</v>
      </c>
      <c r="G33" s="2">
        <v>32990</v>
      </c>
      <c r="H33" s="2">
        <f t="shared" si="4"/>
        <v>13196</v>
      </c>
      <c r="K33" s="2">
        <f t="shared" si="0"/>
        <v>13196</v>
      </c>
      <c r="L33" s="3">
        <v>44197</v>
      </c>
      <c r="M33" s="25" t="str">
        <f t="shared" si="1"/>
        <v>01</v>
      </c>
      <c r="N33" s="25" t="str">
        <f t="shared" si="2"/>
        <v>January</v>
      </c>
      <c r="O33" s="25" t="str">
        <f t="shared" si="3"/>
        <v>2021</v>
      </c>
      <c r="Q33" t="str">
        <f>Table62[[#This Row],[Month Name]]</f>
        <v>January</v>
      </c>
      <c r="R33">
        <f>Table62[[#This Row],[Sale Price]]</f>
        <v>32990</v>
      </c>
    </row>
    <row r="34" spans="1:18">
      <c r="A34" t="s">
        <v>30</v>
      </c>
      <c r="B34" t="s">
        <v>34</v>
      </c>
      <c r="C34" t="s">
        <v>37</v>
      </c>
      <c r="D34" t="s">
        <v>18</v>
      </c>
      <c r="E34" s="1">
        <v>180.4</v>
      </c>
      <c r="F34" s="2">
        <v>19794</v>
      </c>
      <c r="G34" s="2">
        <v>32990</v>
      </c>
      <c r="H34" s="2">
        <f t="shared" si="4"/>
        <v>13196</v>
      </c>
      <c r="K34" s="2">
        <f t="shared" si="0"/>
        <v>13196</v>
      </c>
      <c r="L34" s="3">
        <v>44228</v>
      </c>
      <c r="M34" s="25" t="str">
        <f t="shared" si="1"/>
        <v>02</v>
      </c>
      <c r="N34" s="25" t="str">
        <f t="shared" si="2"/>
        <v>February</v>
      </c>
      <c r="O34" s="25" t="str">
        <f t="shared" si="3"/>
        <v>2021</v>
      </c>
      <c r="Q34" t="str">
        <f>Table62[[#This Row],[Month Name]]</f>
        <v>February</v>
      </c>
      <c r="R34">
        <f>Table62[[#This Row],[Sale Price]]</f>
        <v>32990</v>
      </c>
    </row>
    <row r="35" spans="1:18">
      <c r="A35" t="s">
        <v>27</v>
      </c>
      <c r="B35" t="s">
        <v>31</v>
      </c>
      <c r="C35" t="s">
        <v>37</v>
      </c>
      <c r="D35" t="s">
        <v>18</v>
      </c>
      <c r="E35" s="1">
        <v>216.10000000000002</v>
      </c>
      <c r="F35" s="2">
        <v>19794</v>
      </c>
      <c r="G35" s="2">
        <v>32990</v>
      </c>
      <c r="H35" s="2">
        <f t="shared" si="4"/>
        <v>13196</v>
      </c>
      <c r="K35" s="2">
        <f t="shared" si="0"/>
        <v>13196</v>
      </c>
      <c r="L35" s="3">
        <v>44256</v>
      </c>
      <c r="M35" s="25" t="str">
        <f t="shared" si="1"/>
        <v>03</v>
      </c>
      <c r="N35" s="25" t="str">
        <f t="shared" si="2"/>
        <v>March</v>
      </c>
      <c r="O35" s="25" t="str">
        <f t="shared" si="3"/>
        <v>2021</v>
      </c>
      <c r="Q35" t="str">
        <f>Table62[[#This Row],[Month Name]]</f>
        <v>March</v>
      </c>
      <c r="R35">
        <f>Table62[[#This Row],[Sale Price]]</f>
        <v>32990</v>
      </c>
    </row>
    <row r="36" spans="1:18">
      <c r="A36" t="s">
        <v>15</v>
      </c>
      <c r="B36" t="s">
        <v>19</v>
      </c>
      <c r="C36" t="s">
        <v>37</v>
      </c>
      <c r="D36" t="s">
        <v>18</v>
      </c>
      <c r="E36" s="1">
        <v>100.60000000000001</v>
      </c>
      <c r="F36" s="2">
        <v>19794</v>
      </c>
      <c r="G36" s="2">
        <v>32990</v>
      </c>
      <c r="H36" s="2">
        <f t="shared" si="4"/>
        <v>13196</v>
      </c>
      <c r="K36" s="2">
        <f t="shared" si="0"/>
        <v>13196</v>
      </c>
      <c r="L36" s="3">
        <v>44348</v>
      </c>
      <c r="M36" s="25" t="str">
        <f t="shared" si="1"/>
        <v>06</v>
      </c>
      <c r="N36" s="25" t="str">
        <f t="shared" si="2"/>
        <v>June</v>
      </c>
      <c r="O36" s="25" t="str">
        <f t="shared" si="3"/>
        <v>2021</v>
      </c>
      <c r="Q36" t="str">
        <f>Table62[[#This Row],[Month Name]]</f>
        <v>June</v>
      </c>
      <c r="R36">
        <f>Table62[[#This Row],[Sale Price]]</f>
        <v>32990</v>
      </c>
    </row>
    <row r="37" spans="1:18">
      <c r="A37" t="s">
        <v>27</v>
      </c>
      <c r="B37" t="s">
        <v>36</v>
      </c>
      <c r="C37" t="s">
        <v>37</v>
      </c>
      <c r="D37" t="s">
        <v>18</v>
      </c>
      <c r="E37" s="1">
        <v>154.5</v>
      </c>
      <c r="F37" s="2">
        <v>19794</v>
      </c>
      <c r="G37" s="2">
        <v>32990</v>
      </c>
      <c r="H37" s="2">
        <f t="shared" si="4"/>
        <v>13196</v>
      </c>
      <c r="K37" s="2">
        <f t="shared" si="0"/>
        <v>13196</v>
      </c>
      <c r="L37" s="3">
        <v>44348</v>
      </c>
      <c r="M37" s="25" t="str">
        <f t="shared" si="1"/>
        <v>06</v>
      </c>
      <c r="N37" s="25" t="str">
        <f t="shared" si="2"/>
        <v>June</v>
      </c>
      <c r="O37" s="25" t="str">
        <f t="shared" si="3"/>
        <v>2021</v>
      </c>
      <c r="Q37" t="str">
        <f>Table62[[#This Row],[Month Name]]</f>
        <v>June</v>
      </c>
      <c r="R37">
        <f>Table62[[#This Row],[Sale Price]]</f>
        <v>32990</v>
      </c>
    </row>
    <row r="38" spans="1:18">
      <c r="A38" t="s">
        <v>30</v>
      </c>
      <c r="B38" t="s">
        <v>16</v>
      </c>
      <c r="C38" t="s">
        <v>37</v>
      </c>
      <c r="D38" t="s">
        <v>18</v>
      </c>
      <c r="E38" s="1">
        <v>282.10000000000002</v>
      </c>
      <c r="F38" s="2">
        <v>19794</v>
      </c>
      <c r="G38" s="2">
        <v>32990</v>
      </c>
      <c r="H38" s="2">
        <f t="shared" si="4"/>
        <v>13196</v>
      </c>
      <c r="K38" s="2">
        <f t="shared" si="0"/>
        <v>13196</v>
      </c>
      <c r="L38" s="3">
        <v>44409</v>
      </c>
      <c r="M38" s="25" t="str">
        <f t="shared" si="1"/>
        <v>08</v>
      </c>
      <c r="N38" s="25" t="str">
        <f t="shared" si="2"/>
        <v>August</v>
      </c>
      <c r="O38" s="25" t="str">
        <f t="shared" si="3"/>
        <v>2021</v>
      </c>
      <c r="Q38" t="str">
        <f>Table62[[#This Row],[Month Name]]</f>
        <v>August</v>
      </c>
      <c r="R38">
        <f>Table62[[#This Row],[Sale Price]]</f>
        <v>32990</v>
      </c>
    </row>
    <row r="39" spans="1:18">
      <c r="A39" t="s">
        <v>30</v>
      </c>
      <c r="B39" t="s">
        <v>19</v>
      </c>
      <c r="C39" t="s">
        <v>37</v>
      </c>
      <c r="D39" t="s">
        <v>18</v>
      </c>
      <c r="E39" s="1">
        <v>34.5</v>
      </c>
      <c r="F39" s="2">
        <v>19794</v>
      </c>
      <c r="G39" s="2">
        <v>32990</v>
      </c>
      <c r="H39" s="2">
        <f t="shared" si="4"/>
        <v>13196</v>
      </c>
      <c r="K39" s="2">
        <f t="shared" si="0"/>
        <v>13196</v>
      </c>
      <c r="L39" s="3">
        <v>44105</v>
      </c>
      <c r="M39" s="25" t="str">
        <f t="shared" si="1"/>
        <v>10</v>
      </c>
      <c r="N39" s="25" t="str">
        <f t="shared" si="2"/>
        <v>October</v>
      </c>
      <c r="O39" s="25" t="str">
        <f t="shared" si="3"/>
        <v>2020</v>
      </c>
      <c r="Q39" t="str">
        <f>Table62[[#This Row],[Month Name]]</f>
        <v>October</v>
      </c>
      <c r="R39">
        <f>Table62[[#This Row],[Sale Price]]</f>
        <v>32990</v>
      </c>
    </row>
    <row r="40" spans="1:18">
      <c r="A40" t="s">
        <v>32</v>
      </c>
      <c r="B40" t="s">
        <v>21</v>
      </c>
      <c r="C40" t="s">
        <v>38</v>
      </c>
      <c r="D40" t="s">
        <v>18</v>
      </c>
      <c r="E40" s="1">
        <v>200.10000000000002</v>
      </c>
      <c r="F40" s="2">
        <v>13938</v>
      </c>
      <c r="G40" s="2">
        <v>23230</v>
      </c>
      <c r="H40" s="2">
        <f t="shared" si="4"/>
        <v>9292</v>
      </c>
      <c r="K40" s="2">
        <f t="shared" si="0"/>
        <v>9292</v>
      </c>
      <c r="L40" s="3">
        <v>44228</v>
      </c>
      <c r="M40" s="25" t="str">
        <f t="shared" si="1"/>
        <v>02</v>
      </c>
      <c r="N40" s="25" t="str">
        <f t="shared" si="2"/>
        <v>February</v>
      </c>
      <c r="O40" s="25" t="str">
        <f t="shared" si="3"/>
        <v>2021</v>
      </c>
      <c r="Q40" t="str">
        <f>Table62[[#This Row],[Month Name]]</f>
        <v>February</v>
      </c>
      <c r="R40">
        <f>Table62[[#This Row],[Sale Price]]</f>
        <v>23230</v>
      </c>
    </row>
    <row r="41" spans="1:18">
      <c r="A41" t="s">
        <v>27</v>
      </c>
      <c r="B41" t="s">
        <v>22</v>
      </c>
      <c r="C41" t="s">
        <v>38</v>
      </c>
      <c r="D41" t="s">
        <v>18</v>
      </c>
      <c r="E41" s="1">
        <v>283.8</v>
      </c>
      <c r="F41" s="2">
        <v>13938</v>
      </c>
      <c r="G41" s="2">
        <v>23230</v>
      </c>
      <c r="H41" s="2">
        <f t="shared" si="4"/>
        <v>9292</v>
      </c>
      <c r="K41" s="2">
        <f t="shared" si="0"/>
        <v>9292</v>
      </c>
      <c r="L41" s="3">
        <v>44287</v>
      </c>
      <c r="M41" s="25" t="str">
        <f t="shared" si="1"/>
        <v>04</v>
      </c>
      <c r="N41" s="25" t="str">
        <f t="shared" si="2"/>
        <v>April</v>
      </c>
      <c r="O41" s="25" t="str">
        <f t="shared" si="3"/>
        <v>2021</v>
      </c>
      <c r="Q41" t="str">
        <f>Table62[[#This Row],[Month Name]]</f>
        <v>April</v>
      </c>
      <c r="R41">
        <f>Table62[[#This Row],[Sale Price]]</f>
        <v>23230</v>
      </c>
    </row>
    <row r="42" spans="1:18">
      <c r="A42" t="s">
        <v>20</v>
      </c>
      <c r="B42" t="s">
        <v>23</v>
      </c>
      <c r="C42" t="s">
        <v>38</v>
      </c>
      <c r="D42" t="s">
        <v>18</v>
      </c>
      <c r="E42" s="1">
        <v>217.8</v>
      </c>
      <c r="F42" s="2">
        <v>13938</v>
      </c>
      <c r="G42" s="2">
        <v>23230</v>
      </c>
      <c r="H42" s="2">
        <f t="shared" si="4"/>
        <v>9292</v>
      </c>
      <c r="K42" s="2">
        <f t="shared" si="0"/>
        <v>9292</v>
      </c>
      <c r="L42" s="3">
        <v>44348</v>
      </c>
      <c r="M42" s="25" t="str">
        <f t="shared" si="1"/>
        <v>06</v>
      </c>
      <c r="N42" s="25" t="str">
        <f t="shared" si="2"/>
        <v>June</v>
      </c>
      <c r="O42" s="25" t="str">
        <f t="shared" si="3"/>
        <v>2021</v>
      </c>
      <c r="Q42" t="str">
        <f>Table62[[#This Row],[Month Name]]</f>
        <v>June</v>
      </c>
      <c r="R42">
        <f>Table62[[#This Row],[Sale Price]]</f>
        <v>23230</v>
      </c>
    </row>
    <row r="43" spans="1:18">
      <c r="A43" t="s">
        <v>20</v>
      </c>
      <c r="B43" t="s">
        <v>24</v>
      </c>
      <c r="C43" t="s">
        <v>38</v>
      </c>
      <c r="D43" t="s">
        <v>18</v>
      </c>
      <c r="E43" s="1">
        <v>88.800000000000011</v>
      </c>
      <c r="F43" s="2">
        <v>13938</v>
      </c>
      <c r="G43" s="2">
        <v>23230</v>
      </c>
      <c r="H43" s="2">
        <f t="shared" si="4"/>
        <v>9292</v>
      </c>
      <c r="K43" s="2">
        <f t="shared" si="0"/>
        <v>9292</v>
      </c>
      <c r="L43" s="3">
        <v>44348</v>
      </c>
      <c r="M43" s="25" t="str">
        <f t="shared" si="1"/>
        <v>06</v>
      </c>
      <c r="N43" s="25" t="str">
        <f t="shared" si="2"/>
        <v>June</v>
      </c>
      <c r="O43" s="25" t="str">
        <f t="shared" si="3"/>
        <v>2021</v>
      </c>
      <c r="Q43" t="str">
        <f>Table62[[#This Row],[Month Name]]</f>
        <v>June</v>
      </c>
      <c r="R43">
        <f>Table62[[#This Row],[Sale Price]]</f>
        <v>23230</v>
      </c>
    </row>
    <row r="44" spans="1:18">
      <c r="A44" t="s">
        <v>15</v>
      </c>
      <c r="B44" t="s">
        <v>25</v>
      </c>
      <c r="C44" t="s">
        <v>38</v>
      </c>
      <c r="D44" t="s">
        <v>18</v>
      </c>
      <c r="E44" s="1">
        <v>152.70000000000002</v>
      </c>
      <c r="F44" s="2">
        <v>13938</v>
      </c>
      <c r="G44" s="2">
        <v>23230</v>
      </c>
      <c r="H44" s="2">
        <f t="shared" si="4"/>
        <v>9292</v>
      </c>
      <c r="K44" s="2">
        <f t="shared" si="0"/>
        <v>9292</v>
      </c>
      <c r="L44" s="3">
        <v>44075</v>
      </c>
      <c r="M44" s="25" t="str">
        <f t="shared" si="1"/>
        <v>09</v>
      </c>
      <c r="N44" s="25" t="str">
        <f t="shared" si="2"/>
        <v>September</v>
      </c>
      <c r="O44" s="25" t="str">
        <f t="shared" si="3"/>
        <v>2020</v>
      </c>
      <c r="Q44" t="str">
        <f>Table62[[#This Row],[Month Name]]</f>
        <v>September</v>
      </c>
      <c r="R44">
        <f>Table62[[#This Row],[Sale Price]]</f>
        <v>23230</v>
      </c>
    </row>
    <row r="45" spans="1:18">
      <c r="A45" t="s">
        <v>32</v>
      </c>
      <c r="B45" t="s">
        <v>24</v>
      </c>
      <c r="C45" t="s">
        <v>38</v>
      </c>
      <c r="D45" t="s">
        <v>18</v>
      </c>
      <c r="E45" s="1">
        <v>215.10000000000002</v>
      </c>
      <c r="F45" s="2">
        <v>13938</v>
      </c>
      <c r="G45" s="2">
        <v>23230</v>
      </c>
      <c r="H45" s="2">
        <f t="shared" si="4"/>
        <v>9292</v>
      </c>
      <c r="K45" s="2">
        <f t="shared" si="0"/>
        <v>9292</v>
      </c>
      <c r="L45" s="3">
        <v>44440</v>
      </c>
      <c r="M45" s="25" t="str">
        <f t="shared" si="1"/>
        <v>09</v>
      </c>
      <c r="N45" s="25" t="str">
        <f t="shared" si="2"/>
        <v>September</v>
      </c>
      <c r="O45" s="25" t="str">
        <f t="shared" si="3"/>
        <v>2021</v>
      </c>
      <c r="Q45" t="str">
        <f>Table62[[#This Row],[Month Name]]</f>
        <v>September</v>
      </c>
      <c r="R45">
        <f>Table62[[#This Row],[Sale Price]]</f>
        <v>23230</v>
      </c>
    </row>
    <row r="46" spans="1:18">
      <c r="A46" t="s">
        <v>15</v>
      </c>
      <c r="B46" t="s">
        <v>28</v>
      </c>
      <c r="C46" t="s">
        <v>38</v>
      </c>
      <c r="D46" t="s">
        <v>18</v>
      </c>
      <c r="E46" s="1">
        <v>181.70000000000002</v>
      </c>
      <c r="F46" s="2">
        <v>13938</v>
      </c>
      <c r="G46" s="2">
        <v>23230</v>
      </c>
      <c r="H46" s="2">
        <f t="shared" si="4"/>
        <v>9292</v>
      </c>
      <c r="K46" s="2">
        <f t="shared" si="0"/>
        <v>9292</v>
      </c>
      <c r="L46" s="3">
        <v>44531</v>
      </c>
      <c r="M46" s="25" t="str">
        <f t="shared" si="1"/>
        <v>12</v>
      </c>
      <c r="N46" s="25" t="str">
        <f t="shared" si="2"/>
        <v>December</v>
      </c>
      <c r="O46" s="25" t="str">
        <f t="shared" si="3"/>
        <v>2021</v>
      </c>
      <c r="Q46" t="str">
        <f>Table62[[#This Row],[Month Name]]</f>
        <v>December</v>
      </c>
      <c r="R46">
        <f>Table62[[#This Row],[Sale Price]]</f>
        <v>23230</v>
      </c>
    </row>
    <row r="47" spans="1:18">
      <c r="A47" t="s">
        <v>15</v>
      </c>
      <c r="B47" t="s">
        <v>23</v>
      </c>
      <c r="C47" t="s">
        <v>39</v>
      </c>
      <c r="D47" t="s">
        <v>18</v>
      </c>
      <c r="E47" s="1">
        <v>275</v>
      </c>
      <c r="F47" s="2">
        <v>11999.4</v>
      </c>
      <c r="G47" s="2">
        <v>19999</v>
      </c>
      <c r="H47" s="2">
        <f t="shared" si="4"/>
        <v>7999.6</v>
      </c>
      <c r="K47" s="2">
        <f t="shared" si="0"/>
        <v>7999.6</v>
      </c>
      <c r="L47" s="3">
        <v>44228</v>
      </c>
      <c r="M47" s="25" t="str">
        <f t="shared" si="1"/>
        <v>02</v>
      </c>
      <c r="N47" s="25" t="str">
        <f t="shared" si="2"/>
        <v>February</v>
      </c>
      <c r="O47" s="25" t="str">
        <f t="shared" si="3"/>
        <v>2021</v>
      </c>
      <c r="Q47" t="str">
        <f>Table62[[#This Row],[Month Name]]</f>
        <v>February</v>
      </c>
      <c r="R47">
        <f>Table62[[#This Row],[Sale Price]]</f>
        <v>19999</v>
      </c>
    </row>
    <row r="48" spans="1:18">
      <c r="A48" t="s">
        <v>27</v>
      </c>
      <c r="B48" t="s">
        <v>29</v>
      </c>
      <c r="C48" t="s">
        <v>39</v>
      </c>
      <c r="D48" t="s">
        <v>18</v>
      </c>
      <c r="E48" s="1">
        <v>195.3</v>
      </c>
      <c r="F48" s="2">
        <v>11999.4</v>
      </c>
      <c r="G48" s="2">
        <v>19999</v>
      </c>
      <c r="H48" s="2">
        <f t="shared" si="4"/>
        <v>7999.6</v>
      </c>
      <c r="K48" s="2">
        <f t="shared" si="0"/>
        <v>7999.6</v>
      </c>
      <c r="L48" s="3">
        <v>44287</v>
      </c>
      <c r="M48" s="25" t="str">
        <f t="shared" si="1"/>
        <v>04</v>
      </c>
      <c r="N48" s="25" t="str">
        <f t="shared" si="2"/>
        <v>April</v>
      </c>
      <c r="O48" s="25" t="str">
        <f t="shared" si="3"/>
        <v>2021</v>
      </c>
      <c r="Q48" t="str">
        <f>Table62[[#This Row],[Month Name]]</f>
        <v>April</v>
      </c>
      <c r="R48">
        <f>Table62[[#This Row],[Sale Price]]</f>
        <v>19999</v>
      </c>
    </row>
    <row r="49" spans="1:18">
      <c r="A49" t="s">
        <v>30</v>
      </c>
      <c r="B49" t="s">
        <v>31</v>
      </c>
      <c r="C49" t="s">
        <v>39</v>
      </c>
      <c r="D49" t="s">
        <v>18</v>
      </c>
      <c r="E49" s="1">
        <v>421.95000000000005</v>
      </c>
      <c r="F49" s="2">
        <v>11999.4</v>
      </c>
      <c r="G49" s="2">
        <v>19999</v>
      </c>
      <c r="H49" s="2">
        <f t="shared" si="4"/>
        <v>7999.6</v>
      </c>
      <c r="K49" s="2">
        <f t="shared" si="0"/>
        <v>7999.6</v>
      </c>
      <c r="L49" s="3">
        <v>44287</v>
      </c>
      <c r="M49" s="25" t="str">
        <f t="shared" si="1"/>
        <v>04</v>
      </c>
      <c r="N49" s="25" t="str">
        <f t="shared" si="2"/>
        <v>April</v>
      </c>
      <c r="O49" s="25" t="str">
        <f t="shared" si="3"/>
        <v>2021</v>
      </c>
      <c r="Q49" t="str">
        <f>Table62[[#This Row],[Month Name]]</f>
        <v>April</v>
      </c>
      <c r="R49">
        <f>Table62[[#This Row],[Sale Price]]</f>
        <v>19999</v>
      </c>
    </row>
    <row r="50" spans="1:18">
      <c r="A50" t="s">
        <v>15</v>
      </c>
      <c r="B50" t="s">
        <v>33</v>
      </c>
      <c r="C50" t="s">
        <v>39</v>
      </c>
      <c r="D50" t="s">
        <v>18</v>
      </c>
      <c r="E50" s="1">
        <v>189.9</v>
      </c>
      <c r="F50" s="2">
        <v>11999.4</v>
      </c>
      <c r="G50" s="2">
        <v>19999</v>
      </c>
      <c r="H50" s="2">
        <f t="shared" si="4"/>
        <v>7999.6</v>
      </c>
      <c r="K50" s="2">
        <f t="shared" si="0"/>
        <v>7999.6</v>
      </c>
      <c r="L50" s="3">
        <v>44348</v>
      </c>
      <c r="M50" s="25" t="str">
        <f t="shared" si="1"/>
        <v>06</v>
      </c>
      <c r="N50" s="25" t="str">
        <f t="shared" si="2"/>
        <v>June</v>
      </c>
      <c r="O50" s="25" t="str">
        <f t="shared" si="3"/>
        <v>2021</v>
      </c>
      <c r="Q50" t="str">
        <f>Table62[[#This Row],[Month Name]]</f>
        <v>June</v>
      </c>
      <c r="R50">
        <f>Table62[[#This Row],[Sale Price]]</f>
        <v>19999</v>
      </c>
    </row>
    <row r="51" spans="1:18">
      <c r="A51" t="s">
        <v>15</v>
      </c>
      <c r="B51" t="s">
        <v>21</v>
      </c>
      <c r="C51" t="s">
        <v>39</v>
      </c>
      <c r="D51" t="s">
        <v>18</v>
      </c>
      <c r="E51" s="1">
        <v>168.60000000000002</v>
      </c>
      <c r="F51" s="2">
        <v>11999.4</v>
      </c>
      <c r="G51" s="2">
        <v>19999</v>
      </c>
      <c r="H51" s="2">
        <f t="shared" si="4"/>
        <v>7999.6</v>
      </c>
      <c r="K51" s="2">
        <f t="shared" si="0"/>
        <v>7999.6</v>
      </c>
      <c r="L51" s="3">
        <v>44378</v>
      </c>
      <c r="M51" s="25" t="str">
        <f t="shared" si="1"/>
        <v>07</v>
      </c>
      <c r="N51" s="25" t="str">
        <f t="shared" si="2"/>
        <v>July</v>
      </c>
      <c r="O51" s="25" t="str">
        <f t="shared" si="3"/>
        <v>2021</v>
      </c>
      <c r="Q51" t="str">
        <f>Table62[[#This Row],[Month Name]]</f>
        <v>July</v>
      </c>
      <c r="R51">
        <f>Table62[[#This Row],[Sale Price]]</f>
        <v>19999</v>
      </c>
    </row>
    <row r="52" spans="1:18">
      <c r="A52" t="s">
        <v>27</v>
      </c>
      <c r="B52" t="s">
        <v>34</v>
      </c>
      <c r="C52" t="s">
        <v>39</v>
      </c>
      <c r="D52" t="s">
        <v>18</v>
      </c>
      <c r="E52" s="1">
        <v>214.10000000000002</v>
      </c>
      <c r="F52" s="2">
        <v>11999.4</v>
      </c>
      <c r="G52" s="2">
        <v>19999</v>
      </c>
      <c r="H52" s="2">
        <f t="shared" si="4"/>
        <v>7999.6</v>
      </c>
      <c r="K52" s="2">
        <f t="shared" si="0"/>
        <v>7999.6</v>
      </c>
      <c r="L52" s="3">
        <v>44409</v>
      </c>
      <c r="M52" s="25" t="str">
        <f t="shared" si="1"/>
        <v>08</v>
      </c>
      <c r="N52" s="25" t="str">
        <f t="shared" si="2"/>
        <v>August</v>
      </c>
      <c r="O52" s="25" t="str">
        <f t="shared" si="3"/>
        <v>2021</v>
      </c>
      <c r="Q52" t="str">
        <f>Table62[[#This Row],[Month Name]]</f>
        <v>August</v>
      </c>
      <c r="R52">
        <f>Table62[[#This Row],[Sale Price]]</f>
        <v>19999</v>
      </c>
    </row>
    <row r="53" spans="1:18">
      <c r="A53" t="s">
        <v>15</v>
      </c>
      <c r="B53" t="s">
        <v>31</v>
      </c>
      <c r="C53" t="s">
        <v>39</v>
      </c>
      <c r="D53" t="s">
        <v>18</v>
      </c>
      <c r="E53" s="1">
        <v>114.30000000000001</v>
      </c>
      <c r="F53" s="2">
        <v>11999.4</v>
      </c>
      <c r="G53" s="2">
        <v>19999</v>
      </c>
      <c r="H53" s="2">
        <f t="shared" si="4"/>
        <v>7999.6</v>
      </c>
      <c r="K53" s="2">
        <f t="shared" si="0"/>
        <v>7999.6</v>
      </c>
      <c r="L53" s="3">
        <v>44470</v>
      </c>
      <c r="M53" s="25" t="str">
        <f t="shared" si="1"/>
        <v>10</v>
      </c>
      <c r="N53" s="25" t="str">
        <f t="shared" si="2"/>
        <v>October</v>
      </c>
      <c r="O53" s="25" t="str">
        <f t="shared" si="3"/>
        <v>2021</v>
      </c>
      <c r="Q53" t="str">
        <f>Table62[[#This Row],[Month Name]]</f>
        <v>October</v>
      </c>
      <c r="R53">
        <f>Table62[[#This Row],[Sale Price]]</f>
        <v>19999</v>
      </c>
    </row>
    <row r="54" spans="1:18">
      <c r="A54" t="s">
        <v>20</v>
      </c>
      <c r="B54" t="s">
        <v>19</v>
      </c>
      <c r="C54" t="s">
        <v>39</v>
      </c>
      <c r="D54" t="s">
        <v>18</v>
      </c>
      <c r="E54" s="1">
        <v>61.5</v>
      </c>
      <c r="F54" s="2">
        <v>11999.4</v>
      </c>
      <c r="G54" s="2">
        <v>19999</v>
      </c>
      <c r="H54" s="2">
        <f t="shared" si="4"/>
        <v>7999.6</v>
      </c>
      <c r="K54" s="2">
        <f t="shared" si="0"/>
        <v>7999.6</v>
      </c>
      <c r="L54" s="3">
        <v>44531</v>
      </c>
      <c r="M54" s="25" t="str">
        <f t="shared" si="1"/>
        <v>12</v>
      </c>
      <c r="N54" s="25" t="str">
        <f t="shared" si="2"/>
        <v>December</v>
      </c>
      <c r="O54" s="25" t="str">
        <f t="shared" si="3"/>
        <v>2021</v>
      </c>
      <c r="Q54" t="str">
        <f>Table62[[#This Row],[Month Name]]</f>
        <v>December</v>
      </c>
      <c r="R54">
        <f>Table62[[#This Row],[Sale Price]]</f>
        <v>19999</v>
      </c>
    </row>
    <row r="55" spans="1:18">
      <c r="A55" t="s">
        <v>15</v>
      </c>
      <c r="B55" t="s">
        <v>36</v>
      </c>
      <c r="C55" t="s">
        <v>35</v>
      </c>
      <c r="D55" t="s">
        <v>40</v>
      </c>
      <c r="E55" s="1">
        <v>394.5</v>
      </c>
      <c r="F55" s="2">
        <v>11999.4</v>
      </c>
      <c r="G55" s="2">
        <v>19999</v>
      </c>
      <c r="H55" s="2">
        <v>394480.27500000002</v>
      </c>
      <c r="K55" s="2">
        <f t="shared" si="0"/>
        <v>7999.6</v>
      </c>
      <c r="L55" s="3">
        <v>44197</v>
      </c>
      <c r="M55" s="25" t="str">
        <f t="shared" si="1"/>
        <v>01</v>
      </c>
      <c r="N55" s="25" t="str">
        <f t="shared" si="2"/>
        <v>January</v>
      </c>
      <c r="O55" s="25" t="str">
        <f t="shared" si="3"/>
        <v>2021</v>
      </c>
      <c r="Q55" t="str">
        <f>Table62[[#This Row],[Month Name]]</f>
        <v>January</v>
      </c>
      <c r="R55">
        <f>Table62[[#This Row],[Sale Price]]</f>
        <v>19999</v>
      </c>
    </row>
    <row r="56" spans="1:18">
      <c r="A56" t="s">
        <v>20</v>
      </c>
      <c r="B56" t="s">
        <v>16</v>
      </c>
      <c r="C56" t="s">
        <v>35</v>
      </c>
      <c r="D56" t="s">
        <v>40</v>
      </c>
      <c r="E56" s="1">
        <v>229.60000000000002</v>
      </c>
      <c r="F56" s="2">
        <v>11999.4</v>
      </c>
      <c r="G56" s="2">
        <v>19999</v>
      </c>
      <c r="H56" s="2">
        <v>229588.52</v>
      </c>
      <c r="K56" s="2">
        <f t="shared" si="0"/>
        <v>7999.6</v>
      </c>
      <c r="L56" s="3">
        <v>44228</v>
      </c>
      <c r="M56" s="25" t="str">
        <f t="shared" si="1"/>
        <v>02</v>
      </c>
      <c r="N56" s="25" t="str">
        <f t="shared" si="2"/>
        <v>February</v>
      </c>
      <c r="O56" s="25" t="str">
        <f t="shared" si="3"/>
        <v>2021</v>
      </c>
      <c r="Q56" t="str">
        <f>Table62[[#This Row],[Month Name]]</f>
        <v>February</v>
      </c>
      <c r="R56">
        <f>Table62[[#This Row],[Sale Price]]</f>
        <v>19999</v>
      </c>
    </row>
    <row r="57" spans="1:18">
      <c r="A57" t="s">
        <v>15</v>
      </c>
      <c r="B57" t="s">
        <v>19</v>
      </c>
      <c r="C57" t="s">
        <v>35</v>
      </c>
      <c r="D57" t="s">
        <v>40</v>
      </c>
      <c r="E57" s="1">
        <v>103</v>
      </c>
      <c r="F57" s="2">
        <v>11999.4</v>
      </c>
      <c r="G57" s="2">
        <v>19999</v>
      </c>
      <c r="H57" s="2">
        <v>102994.85</v>
      </c>
      <c r="K57" s="2">
        <f t="shared" si="0"/>
        <v>7999.6</v>
      </c>
      <c r="L57" s="3">
        <v>44317</v>
      </c>
      <c r="M57" s="25" t="str">
        <f t="shared" si="1"/>
        <v>05</v>
      </c>
      <c r="N57" s="25" t="str">
        <f t="shared" si="2"/>
        <v>May</v>
      </c>
      <c r="O57" s="25" t="str">
        <f t="shared" si="3"/>
        <v>2021</v>
      </c>
      <c r="Q57" t="str">
        <f>Table62[[#This Row],[Month Name]]</f>
        <v>May</v>
      </c>
      <c r="R57">
        <f>Table62[[#This Row],[Sale Price]]</f>
        <v>19999</v>
      </c>
    </row>
    <row r="58" spans="1:18">
      <c r="A58" t="s">
        <v>15</v>
      </c>
      <c r="B58" t="s">
        <v>21</v>
      </c>
      <c r="C58" t="s">
        <v>37</v>
      </c>
      <c r="D58" t="s">
        <v>40</v>
      </c>
      <c r="E58" s="1">
        <v>63.900000000000006</v>
      </c>
      <c r="F58" s="2">
        <v>19794</v>
      </c>
      <c r="G58" s="2">
        <v>32990</v>
      </c>
      <c r="H58" s="2">
        <v>105403.05</v>
      </c>
      <c r="K58" s="2">
        <f t="shared" si="0"/>
        <v>13196</v>
      </c>
      <c r="L58" s="3">
        <v>44501</v>
      </c>
      <c r="M58" s="25" t="str">
        <f t="shared" si="1"/>
        <v>11</v>
      </c>
      <c r="N58" s="25" t="str">
        <f t="shared" si="2"/>
        <v>November</v>
      </c>
      <c r="O58" s="25" t="str">
        <f t="shared" si="3"/>
        <v>2021</v>
      </c>
      <c r="Q58" t="str">
        <f>Table62[[#This Row],[Month Name]]</f>
        <v>November</v>
      </c>
      <c r="R58">
        <f>Table62[[#This Row],[Sale Price]]</f>
        <v>32990</v>
      </c>
    </row>
    <row r="59" spans="1:18">
      <c r="A59" t="s">
        <v>15</v>
      </c>
      <c r="B59" t="s">
        <v>22</v>
      </c>
      <c r="C59" t="s">
        <v>38</v>
      </c>
      <c r="D59" t="s">
        <v>40</v>
      </c>
      <c r="E59" s="1">
        <v>132.6</v>
      </c>
      <c r="F59" s="2">
        <v>13938</v>
      </c>
      <c r="G59" s="2">
        <v>23230</v>
      </c>
      <c r="H59" s="2">
        <v>154014.9</v>
      </c>
      <c r="K59" s="2">
        <f t="shared" si="0"/>
        <v>9292</v>
      </c>
      <c r="L59" s="3">
        <v>44256</v>
      </c>
      <c r="M59" s="25" t="str">
        <f t="shared" si="1"/>
        <v>03</v>
      </c>
      <c r="N59" s="25" t="str">
        <f t="shared" si="2"/>
        <v>March</v>
      </c>
      <c r="O59" s="25" t="str">
        <f t="shared" si="3"/>
        <v>2021</v>
      </c>
      <c r="Q59" t="str">
        <f>Table62[[#This Row],[Month Name]]</f>
        <v>March</v>
      </c>
      <c r="R59">
        <f>Table62[[#This Row],[Sale Price]]</f>
        <v>23230</v>
      </c>
    </row>
    <row r="60" spans="1:18">
      <c r="A60" t="s">
        <v>27</v>
      </c>
      <c r="B60" t="s">
        <v>23</v>
      </c>
      <c r="C60" t="s">
        <v>17</v>
      </c>
      <c r="D60" t="s">
        <v>40</v>
      </c>
      <c r="E60" s="1">
        <v>185.8</v>
      </c>
      <c r="F60" s="2">
        <v>5579.4</v>
      </c>
      <c r="G60" s="2">
        <v>9299</v>
      </c>
      <c r="H60" s="2">
        <v>86387.710000000021</v>
      </c>
      <c r="K60" s="2">
        <f t="shared" si="0"/>
        <v>3719.6000000000004</v>
      </c>
      <c r="L60" s="3">
        <v>44228</v>
      </c>
      <c r="M60" s="25" t="str">
        <f t="shared" si="1"/>
        <v>02</v>
      </c>
      <c r="N60" s="25" t="str">
        <f t="shared" si="2"/>
        <v>February</v>
      </c>
      <c r="O60" s="25" t="str">
        <f t="shared" si="3"/>
        <v>2021</v>
      </c>
      <c r="Q60" t="str">
        <f>Table62[[#This Row],[Month Name]]</f>
        <v>February</v>
      </c>
      <c r="R60">
        <f>Table62[[#This Row],[Sale Price]]</f>
        <v>9299</v>
      </c>
    </row>
    <row r="61" spans="1:18">
      <c r="A61" t="s">
        <v>15</v>
      </c>
      <c r="B61" t="s">
        <v>24</v>
      </c>
      <c r="C61" t="s">
        <v>17</v>
      </c>
      <c r="D61" t="s">
        <v>40</v>
      </c>
      <c r="E61" s="1">
        <v>121</v>
      </c>
      <c r="F61" s="2">
        <v>5579.4</v>
      </c>
      <c r="G61" s="2">
        <v>9299</v>
      </c>
      <c r="H61" s="2">
        <v>56258.950000000004</v>
      </c>
      <c r="K61" s="2">
        <f t="shared" si="0"/>
        <v>3719.6000000000004</v>
      </c>
      <c r="L61" s="3">
        <v>44256</v>
      </c>
      <c r="M61" s="25" t="str">
        <f t="shared" si="1"/>
        <v>03</v>
      </c>
      <c r="N61" s="25" t="str">
        <f t="shared" si="2"/>
        <v>March</v>
      </c>
      <c r="O61" s="25" t="str">
        <f t="shared" si="3"/>
        <v>2021</v>
      </c>
      <c r="Q61" t="str">
        <f>Table62[[#This Row],[Month Name]]</f>
        <v>March</v>
      </c>
      <c r="R61">
        <f>Table62[[#This Row],[Sale Price]]</f>
        <v>9299</v>
      </c>
    </row>
    <row r="62" spans="1:18">
      <c r="A62" t="s">
        <v>15</v>
      </c>
      <c r="B62" t="s">
        <v>25</v>
      </c>
      <c r="C62" t="s">
        <v>17</v>
      </c>
      <c r="D62" t="s">
        <v>40</v>
      </c>
      <c r="E62" s="1">
        <v>252.9</v>
      </c>
      <c r="F62" s="2">
        <v>5579.4</v>
      </c>
      <c r="G62" s="2">
        <v>9299</v>
      </c>
      <c r="H62" s="2">
        <v>117585.85500000001</v>
      </c>
      <c r="K62" s="2">
        <f t="shared" si="0"/>
        <v>3719.6000000000004</v>
      </c>
      <c r="L62" s="3">
        <v>44378</v>
      </c>
      <c r="M62" s="25" t="str">
        <f t="shared" si="1"/>
        <v>07</v>
      </c>
      <c r="N62" s="25" t="str">
        <f t="shared" si="2"/>
        <v>July</v>
      </c>
      <c r="O62" s="25" t="str">
        <f t="shared" si="3"/>
        <v>2021</v>
      </c>
      <c r="Q62" t="str">
        <f>Table62[[#This Row],[Month Name]]</f>
        <v>July</v>
      </c>
      <c r="R62">
        <f>Table62[[#This Row],[Sale Price]]</f>
        <v>9299</v>
      </c>
    </row>
    <row r="63" spans="1:18">
      <c r="A63" t="s">
        <v>27</v>
      </c>
      <c r="B63" t="s">
        <v>24</v>
      </c>
      <c r="C63" t="s">
        <v>17</v>
      </c>
      <c r="D63" t="s">
        <v>40</v>
      </c>
      <c r="E63" s="1">
        <v>144.5</v>
      </c>
      <c r="F63" s="2">
        <v>5579.4</v>
      </c>
      <c r="G63" s="2">
        <v>9299</v>
      </c>
      <c r="H63" s="2">
        <v>67185.275000000009</v>
      </c>
      <c r="K63" s="2">
        <f t="shared" si="0"/>
        <v>3719.6000000000004</v>
      </c>
      <c r="L63" s="3">
        <v>44440</v>
      </c>
      <c r="M63" s="25" t="str">
        <f t="shared" si="1"/>
        <v>09</v>
      </c>
      <c r="N63" s="25" t="str">
        <f t="shared" si="2"/>
        <v>September</v>
      </c>
      <c r="O63" s="25" t="str">
        <f t="shared" si="3"/>
        <v>2021</v>
      </c>
      <c r="Q63" t="str">
        <f>Table62[[#This Row],[Month Name]]</f>
        <v>September</v>
      </c>
      <c r="R63">
        <f>Table62[[#This Row],[Sale Price]]</f>
        <v>9299</v>
      </c>
    </row>
    <row r="64" spans="1:18">
      <c r="A64" t="s">
        <v>30</v>
      </c>
      <c r="B64" t="s">
        <v>28</v>
      </c>
      <c r="C64" t="s">
        <v>17</v>
      </c>
      <c r="D64" t="s">
        <v>40</v>
      </c>
      <c r="E64" s="1">
        <v>33</v>
      </c>
      <c r="F64" s="2">
        <v>5579.4</v>
      </c>
      <c r="G64" s="2">
        <v>9299</v>
      </c>
      <c r="H64" s="2">
        <v>15343.35</v>
      </c>
      <c r="K64" s="2">
        <f t="shared" si="0"/>
        <v>3719.6000000000004</v>
      </c>
      <c r="L64" s="3">
        <v>44075</v>
      </c>
      <c r="M64" s="25" t="str">
        <f t="shared" si="1"/>
        <v>09</v>
      </c>
      <c r="N64" s="25" t="str">
        <f t="shared" si="2"/>
        <v>September</v>
      </c>
      <c r="O64" s="25" t="str">
        <f t="shared" si="3"/>
        <v>2020</v>
      </c>
      <c r="Q64" t="str">
        <f>Table62[[#This Row],[Month Name]]</f>
        <v>September</v>
      </c>
      <c r="R64">
        <f>Table62[[#This Row],[Sale Price]]</f>
        <v>9299</v>
      </c>
    </row>
    <row r="65" spans="1:18">
      <c r="A65" t="s">
        <v>27</v>
      </c>
      <c r="B65" t="s">
        <v>23</v>
      </c>
      <c r="C65" t="s">
        <v>17</v>
      </c>
      <c r="D65" t="s">
        <v>40</v>
      </c>
      <c r="E65" s="1">
        <v>267.10000000000002</v>
      </c>
      <c r="F65" s="2">
        <v>5579.4</v>
      </c>
      <c r="G65" s="2">
        <v>9299</v>
      </c>
      <c r="H65" s="2">
        <v>124188.14500000002</v>
      </c>
      <c r="K65" s="2">
        <f t="shared" si="0"/>
        <v>3719.6000000000004</v>
      </c>
      <c r="L65" s="3">
        <v>44440</v>
      </c>
      <c r="M65" s="25" t="str">
        <f t="shared" si="1"/>
        <v>09</v>
      </c>
      <c r="N65" s="25" t="str">
        <f t="shared" si="2"/>
        <v>September</v>
      </c>
      <c r="O65" s="25" t="str">
        <f t="shared" si="3"/>
        <v>2021</v>
      </c>
      <c r="Q65" t="str">
        <f>Table62[[#This Row],[Month Name]]</f>
        <v>September</v>
      </c>
      <c r="R65">
        <f>Table62[[#This Row],[Sale Price]]</f>
        <v>9299</v>
      </c>
    </row>
    <row r="66" spans="1:18">
      <c r="A66" t="s">
        <v>27</v>
      </c>
      <c r="B66" t="s">
        <v>29</v>
      </c>
      <c r="C66" t="s">
        <v>17</v>
      </c>
      <c r="D66" t="s">
        <v>40</v>
      </c>
      <c r="E66" s="1">
        <v>76.600000000000009</v>
      </c>
      <c r="F66" s="2">
        <v>5579.4</v>
      </c>
      <c r="G66" s="2">
        <v>9299</v>
      </c>
      <c r="H66" s="2">
        <v>35615.170000000006</v>
      </c>
      <c r="K66" s="2">
        <f t="shared" ref="K66:K129" si="6">$G66-$F66</f>
        <v>3719.6000000000004</v>
      </c>
      <c r="L66" s="3">
        <v>44105</v>
      </c>
      <c r="M66" s="25" t="str">
        <f t="shared" ref="M66:M129" si="7">TEXT(L66,"MM")</f>
        <v>10</v>
      </c>
      <c r="N66" s="25" t="str">
        <f t="shared" ref="N66:N129" si="8">TEXT(L66,"MMMM")</f>
        <v>October</v>
      </c>
      <c r="O66" s="25" t="str">
        <f t="shared" ref="O66:O129" si="9">TEXT(L66,"YYYY")</f>
        <v>2020</v>
      </c>
      <c r="Q66" t="str">
        <f>Table62[[#This Row],[Month Name]]</f>
        <v>October</v>
      </c>
      <c r="R66">
        <f>Table62[[#This Row],[Sale Price]]</f>
        <v>9299</v>
      </c>
    </row>
    <row r="67" spans="1:18">
      <c r="A67" t="s">
        <v>32</v>
      </c>
      <c r="B67" t="s">
        <v>31</v>
      </c>
      <c r="C67" t="s">
        <v>17</v>
      </c>
      <c r="D67" t="s">
        <v>40</v>
      </c>
      <c r="E67" s="1">
        <v>49.400000000000006</v>
      </c>
      <c r="F67" s="2">
        <v>5579.4</v>
      </c>
      <c r="G67" s="2">
        <v>9299</v>
      </c>
      <c r="H67" s="2">
        <v>22968.530000000002</v>
      </c>
      <c r="K67" s="2">
        <f t="shared" si="6"/>
        <v>3719.6000000000004</v>
      </c>
      <c r="L67" s="3">
        <v>44105</v>
      </c>
      <c r="M67" s="25" t="str">
        <f t="shared" si="7"/>
        <v>10</v>
      </c>
      <c r="N67" s="25" t="str">
        <f t="shared" si="8"/>
        <v>October</v>
      </c>
      <c r="O67" s="25" t="str">
        <f t="shared" si="9"/>
        <v>2020</v>
      </c>
      <c r="Q67" t="str">
        <f>Table62[[#This Row],[Month Name]]</f>
        <v>October</v>
      </c>
      <c r="R67">
        <f>Table62[[#This Row],[Sale Price]]</f>
        <v>9299</v>
      </c>
    </row>
    <row r="68" spans="1:18">
      <c r="A68" t="s">
        <v>15</v>
      </c>
      <c r="B68" t="s">
        <v>33</v>
      </c>
      <c r="C68" t="s">
        <v>17</v>
      </c>
      <c r="D68" t="s">
        <v>40</v>
      </c>
      <c r="E68" s="1">
        <v>139.70000000000002</v>
      </c>
      <c r="F68" s="2">
        <v>5579.4</v>
      </c>
      <c r="G68" s="2">
        <v>9299</v>
      </c>
      <c r="H68" s="2">
        <v>64953.515000000007</v>
      </c>
      <c r="K68" s="2">
        <f t="shared" si="6"/>
        <v>3719.6000000000004</v>
      </c>
      <c r="L68" s="3">
        <v>44470</v>
      </c>
      <c r="M68" s="25" t="str">
        <f t="shared" si="7"/>
        <v>10</v>
      </c>
      <c r="N68" s="25" t="str">
        <f t="shared" si="8"/>
        <v>October</v>
      </c>
      <c r="O68" s="25" t="str">
        <f t="shared" si="9"/>
        <v>2021</v>
      </c>
      <c r="Q68" t="str">
        <f>Table62[[#This Row],[Month Name]]</f>
        <v>October</v>
      </c>
      <c r="R68">
        <f>Table62[[#This Row],[Sale Price]]</f>
        <v>9299</v>
      </c>
    </row>
    <row r="69" spans="1:18">
      <c r="A69" t="s">
        <v>15</v>
      </c>
      <c r="B69" t="s">
        <v>21</v>
      </c>
      <c r="C69" t="s">
        <v>17</v>
      </c>
      <c r="D69" t="s">
        <v>40</v>
      </c>
      <c r="E69" s="1">
        <v>215.5</v>
      </c>
      <c r="F69" s="2">
        <v>5579.4</v>
      </c>
      <c r="G69" s="2">
        <v>9299</v>
      </c>
      <c r="H69" s="2">
        <v>100196.72500000001</v>
      </c>
      <c r="K69" s="2">
        <f t="shared" si="6"/>
        <v>3719.6000000000004</v>
      </c>
      <c r="L69" s="3">
        <v>44531</v>
      </c>
      <c r="M69" s="25" t="str">
        <f t="shared" si="7"/>
        <v>12</v>
      </c>
      <c r="N69" s="25" t="str">
        <f t="shared" si="8"/>
        <v>December</v>
      </c>
      <c r="O69" s="25" t="str">
        <f t="shared" si="9"/>
        <v>2021</v>
      </c>
      <c r="Q69" t="str">
        <f>Table62[[#This Row],[Month Name]]</f>
        <v>December</v>
      </c>
      <c r="R69">
        <f>Table62[[#This Row],[Sale Price]]</f>
        <v>9299</v>
      </c>
    </row>
    <row r="70" spans="1:18">
      <c r="A70" t="s">
        <v>20</v>
      </c>
      <c r="B70" t="s">
        <v>34</v>
      </c>
      <c r="C70" t="s">
        <v>26</v>
      </c>
      <c r="D70" t="s">
        <v>40</v>
      </c>
      <c r="E70" s="1">
        <v>221.4</v>
      </c>
      <c r="F70" s="2">
        <v>8999.4</v>
      </c>
      <c r="G70" s="2">
        <v>14999</v>
      </c>
      <c r="H70" s="2">
        <v>166038.93000000002</v>
      </c>
      <c r="K70" s="2">
        <f t="shared" si="6"/>
        <v>5999.6</v>
      </c>
      <c r="L70" s="3">
        <v>44256</v>
      </c>
      <c r="M70" s="25" t="str">
        <f t="shared" si="7"/>
        <v>03</v>
      </c>
      <c r="N70" s="25" t="str">
        <f t="shared" si="8"/>
        <v>March</v>
      </c>
      <c r="O70" s="25" t="str">
        <f t="shared" si="9"/>
        <v>2021</v>
      </c>
      <c r="Q70" t="str">
        <f>Table62[[#This Row],[Month Name]]</f>
        <v>March</v>
      </c>
      <c r="R70">
        <f>Table62[[#This Row],[Sale Price]]</f>
        <v>14999</v>
      </c>
    </row>
    <row r="71" spans="1:18">
      <c r="A71" t="s">
        <v>32</v>
      </c>
      <c r="B71" t="s">
        <v>31</v>
      </c>
      <c r="C71" t="s">
        <v>26</v>
      </c>
      <c r="D71" t="s">
        <v>40</v>
      </c>
      <c r="E71" s="1">
        <v>230.10000000000002</v>
      </c>
      <c r="F71" s="2">
        <v>8999.4</v>
      </c>
      <c r="G71" s="2">
        <v>14999</v>
      </c>
      <c r="H71" s="2">
        <v>172563.49500000002</v>
      </c>
      <c r="K71" s="2">
        <f t="shared" si="6"/>
        <v>5999.6</v>
      </c>
      <c r="L71" s="3">
        <v>44287</v>
      </c>
      <c r="M71" s="25" t="str">
        <f t="shared" si="7"/>
        <v>04</v>
      </c>
      <c r="N71" s="25" t="str">
        <f t="shared" si="8"/>
        <v>April</v>
      </c>
      <c r="O71" s="25" t="str">
        <f t="shared" si="9"/>
        <v>2021</v>
      </c>
      <c r="Q71" t="str">
        <f>Table62[[#This Row],[Month Name]]</f>
        <v>April</v>
      </c>
      <c r="R71">
        <f>Table62[[#This Row],[Sale Price]]</f>
        <v>14999</v>
      </c>
    </row>
    <row r="72" spans="1:18">
      <c r="A72" t="s">
        <v>15</v>
      </c>
      <c r="B72" t="s">
        <v>19</v>
      </c>
      <c r="C72" t="s">
        <v>26</v>
      </c>
      <c r="D72" t="s">
        <v>40</v>
      </c>
      <c r="E72" s="1">
        <v>137.55000000000001</v>
      </c>
      <c r="F72" s="2">
        <v>8999.4</v>
      </c>
      <c r="G72" s="2">
        <v>14999</v>
      </c>
      <c r="H72" s="2">
        <v>103155.62250000001</v>
      </c>
      <c r="K72" s="2">
        <f t="shared" si="6"/>
        <v>5999.6</v>
      </c>
      <c r="L72" s="3">
        <v>44378</v>
      </c>
      <c r="M72" s="25" t="str">
        <f t="shared" si="7"/>
        <v>07</v>
      </c>
      <c r="N72" s="25" t="str">
        <f t="shared" si="8"/>
        <v>July</v>
      </c>
      <c r="O72" s="25" t="str">
        <f t="shared" si="9"/>
        <v>2021</v>
      </c>
      <c r="Q72" t="str">
        <f>Table62[[#This Row],[Month Name]]</f>
        <v>July</v>
      </c>
      <c r="R72">
        <f>Table62[[#This Row],[Sale Price]]</f>
        <v>14999</v>
      </c>
    </row>
    <row r="73" spans="1:18">
      <c r="A73" t="s">
        <v>15</v>
      </c>
      <c r="B73" t="s">
        <v>36</v>
      </c>
      <c r="C73" t="s">
        <v>26</v>
      </c>
      <c r="D73" t="s">
        <v>40</v>
      </c>
      <c r="E73" s="1">
        <v>183</v>
      </c>
      <c r="F73" s="2">
        <v>8999.4</v>
      </c>
      <c r="G73" s="2">
        <v>14999</v>
      </c>
      <c r="H73" s="2">
        <v>137240.85</v>
      </c>
      <c r="K73" s="2">
        <f t="shared" si="6"/>
        <v>5999.6</v>
      </c>
      <c r="L73" s="3">
        <v>44409</v>
      </c>
      <c r="M73" s="25" t="str">
        <f t="shared" si="7"/>
        <v>08</v>
      </c>
      <c r="N73" s="25" t="str">
        <f t="shared" si="8"/>
        <v>August</v>
      </c>
      <c r="O73" s="25" t="str">
        <f t="shared" si="9"/>
        <v>2021</v>
      </c>
      <c r="Q73" t="str">
        <f>Table62[[#This Row],[Month Name]]</f>
        <v>August</v>
      </c>
      <c r="R73">
        <f>Table62[[#This Row],[Sale Price]]</f>
        <v>14999</v>
      </c>
    </row>
    <row r="74" spans="1:18">
      <c r="A74" t="s">
        <v>32</v>
      </c>
      <c r="B74" t="s">
        <v>16</v>
      </c>
      <c r="C74" t="s">
        <v>26</v>
      </c>
      <c r="D74" t="s">
        <v>40</v>
      </c>
      <c r="E74" s="1">
        <v>249.8</v>
      </c>
      <c r="F74" s="2">
        <v>8999.4</v>
      </c>
      <c r="G74" s="2">
        <v>14999</v>
      </c>
      <c r="H74" s="2">
        <v>187337.51</v>
      </c>
      <c r="K74" s="2">
        <f t="shared" si="6"/>
        <v>5999.6</v>
      </c>
      <c r="L74" s="3">
        <v>44075</v>
      </c>
      <c r="M74" s="25" t="str">
        <f t="shared" si="7"/>
        <v>09</v>
      </c>
      <c r="N74" s="25" t="str">
        <f t="shared" si="8"/>
        <v>September</v>
      </c>
      <c r="O74" s="25" t="str">
        <f t="shared" si="9"/>
        <v>2020</v>
      </c>
      <c r="Q74" t="str">
        <f>Table62[[#This Row],[Month Name]]</f>
        <v>September</v>
      </c>
      <c r="R74">
        <f>Table62[[#This Row],[Sale Price]]</f>
        <v>14999</v>
      </c>
    </row>
    <row r="75" spans="1:18">
      <c r="A75" t="s">
        <v>30</v>
      </c>
      <c r="B75" t="s">
        <v>19</v>
      </c>
      <c r="C75" t="s">
        <v>26</v>
      </c>
      <c r="D75" t="s">
        <v>40</v>
      </c>
      <c r="E75" s="1">
        <v>66.3</v>
      </c>
      <c r="F75" s="2">
        <v>8999.4</v>
      </c>
      <c r="G75" s="2">
        <v>14999</v>
      </c>
      <c r="H75" s="2">
        <v>49721.684999999998</v>
      </c>
      <c r="K75" s="2">
        <f t="shared" si="6"/>
        <v>5999.6</v>
      </c>
      <c r="L75" s="3">
        <v>44105</v>
      </c>
      <c r="M75" s="25" t="str">
        <f t="shared" si="7"/>
        <v>10</v>
      </c>
      <c r="N75" s="25" t="str">
        <f t="shared" si="8"/>
        <v>October</v>
      </c>
      <c r="O75" s="25" t="str">
        <f t="shared" si="9"/>
        <v>2020</v>
      </c>
      <c r="Q75" t="str">
        <f>Table62[[#This Row],[Month Name]]</f>
        <v>October</v>
      </c>
      <c r="R75">
        <f>Table62[[#This Row],[Sale Price]]</f>
        <v>14999</v>
      </c>
    </row>
    <row r="76" spans="1:18">
      <c r="A76" t="s">
        <v>20</v>
      </c>
      <c r="B76" t="s">
        <v>21</v>
      </c>
      <c r="C76" t="s">
        <v>35</v>
      </c>
      <c r="D76" t="s">
        <v>40</v>
      </c>
      <c r="E76" s="1">
        <v>151.4</v>
      </c>
      <c r="F76" s="2">
        <v>11999.4</v>
      </c>
      <c r="G76" s="2">
        <v>19999</v>
      </c>
      <c r="H76" s="2">
        <v>151392.43000000002</v>
      </c>
      <c r="K76" s="2">
        <f t="shared" si="6"/>
        <v>7999.6</v>
      </c>
      <c r="L76" s="3">
        <v>44228</v>
      </c>
      <c r="M76" s="25" t="str">
        <f t="shared" si="7"/>
        <v>02</v>
      </c>
      <c r="N76" s="25" t="str">
        <f t="shared" si="8"/>
        <v>February</v>
      </c>
      <c r="O76" s="25" t="str">
        <f t="shared" si="9"/>
        <v>2021</v>
      </c>
      <c r="Q76" t="str">
        <f>Table62[[#This Row],[Month Name]]</f>
        <v>February</v>
      </c>
      <c r="R76">
        <f>Table62[[#This Row],[Sale Price]]</f>
        <v>19999</v>
      </c>
    </row>
    <row r="77" spans="1:18">
      <c r="A77" t="s">
        <v>15</v>
      </c>
      <c r="B77" t="s">
        <v>22</v>
      </c>
      <c r="C77" t="s">
        <v>35</v>
      </c>
      <c r="D77" t="s">
        <v>40</v>
      </c>
      <c r="E77" s="1">
        <v>449.25</v>
      </c>
      <c r="F77" s="2">
        <v>11999.4</v>
      </c>
      <c r="G77" s="2">
        <v>19999</v>
      </c>
      <c r="H77" s="2">
        <v>449227.53750000003</v>
      </c>
      <c r="K77" s="2">
        <f t="shared" si="6"/>
        <v>7999.6</v>
      </c>
      <c r="L77" s="3">
        <v>44287</v>
      </c>
      <c r="M77" s="25" t="str">
        <f t="shared" si="7"/>
        <v>04</v>
      </c>
      <c r="N77" s="25" t="str">
        <f t="shared" si="8"/>
        <v>April</v>
      </c>
      <c r="O77" s="25" t="str">
        <f t="shared" si="9"/>
        <v>2021</v>
      </c>
      <c r="Q77" t="str">
        <f>Table62[[#This Row],[Month Name]]</f>
        <v>April</v>
      </c>
      <c r="R77">
        <f>Table62[[#This Row],[Sale Price]]</f>
        <v>19999</v>
      </c>
    </row>
    <row r="78" spans="1:18">
      <c r="A78" t="s">
        <v>30</v>
      </c>
      <c r="B78" t="s">
        <v>23</v>
      </c>
      <c r="C78" t="s">
        <v>35</v>
      </c>
      <c r="D78" t="s">
        <v>40</v>
      </c>
      <c r="E78" s="1">
        <v>72.7</v>
      </c>
      <c r="F78" s="2">
        <v>11999.4</v>
      </c>
      <c r="G78" s="2">
        <v>19999</v>
      </c>
      <c r="H78" s="2">
        <v>72696.365000000005</v>
      </c>
      <c r="K78" s="2">
        <f t="shared" si="6"/>
        <v>7999.6</v>
      </c>
      <c r="L78" s="3">
        <v>44348</v>
      </c>
      <c r="M78" s="25" t="str">
        <f t="shared" si="7"/>
        <v>06</v>
      </c>
      <c r="N78" s="25" t="str">
        <f t="shared" si="8"/>
        <v>June</v>
      </c>
      <c r="O78" s="25" t="str">
        <f t="shared" si="9"/>
        <v>2021</v>
      </c>
      <c r="Q78" t="str">
        <f>Table62[[#This Row],[Month Name]]</f>
        <v>June</v>
      </c>
      <c r="R78">
        <f>Table62[[#This Row],[Sale Price]]</f>
        <v>19999</v>
      </c>
    </row>
    <row r="79" spans="1:18">
      <c r="A79" t="s">
        <v>30</v>
      </c>
      <c r="B79" t="s">
        <v>24</v>
      </c>
      <c r="C79" t="s">
        <v>35</v>
      </c>
      <c r="D79" t="s">
        <v>40</v>
      </c>
      <c r="E79" s="1">
        <v>78.7</v>
      </c>
      <c r="F79" s="2">
        <v>11999.4</v>
      </c>
      <c r="G79" s="2">
        <v>19999</v>
      </c>
      <c r="H79" s="2">
        <v>78696.065000000002</v>
      </c>
      <c r="K79" s="2">
        <f t="shared" si="6"/>
        <v>7999.6</v>
      </c>
      <c r="L79" s="3">
        <v>44348</v>
      </c>
      <c r="M79" s="25" t="str">
        <f t="shared" si="7"/>
        <v>06</v>
      </c>
      <c r="N79" s="25" t="str">
        <f t="shared" si="8"/>
        <v>June</v>
      </c>
      <c r="O79" s="25" t="str">
        <f t="shared" si="9"/>
        <v>2021</v>
      </c>
      <c r="Q79" t="str">
        <f>Table62[[#This Row],[Month Name]]</f>
        <v>June</v>
      </c>
      <c r="R79">
        <f>Table62[[#This Row],[Sale Price]]</f>
        <v>19999</v>
      </c>
    </row>
    <row r="80" spans="1:18">
      <c r="A80" t="s">
        <v>30</v>
      </c>
      <c r="B80" t="s">
        <v>25</v>
      </c>
      <c r="C80" t="s">
        <v>35</v>
      </c>
      <c r="D80" t="s">
        <v>40</v>
      </c>
      <c r="E80" s="1">
        <v>182.3</v>
      </c>
      <c r="F80" s="2">
        <v>11999.4</v>
      </c>
      <c r="G80" s="2">
        <v>19999</v>
      </c>
      <c r="H80" s="2">
        <v>182290.88500000001</v>
      </c>
      <c r="K80" s="2">
        <f t="shared" si="6"/>
        <v>7999.6</v>
      </c>
      <c r="L80" s="3">
        <v>44378</v>
      </c>
      <c r="M80" s="25" t="str">
        <f t="shared" si="7"/>
        <v>07</v>
      </c>
      <c r="N80" s="25" t="str">
        <f t="shared" si="8"/>
        <v>July</v>
      </c>
      <c r="O80" s="25" t="str">
        <f t="shared" si="9"/>
        <v>2021</v>
      </c>
      <c r="Q80" t="str">
        <f>Table62[[#This Row],[Month Name]]</f>
        <v>July</v>
      </c>
      <c r="R80">
        <f>Table62[[#This Row],[Sale Price]]</f>
        <v>19999</v>
      </c>
    </row>
    <row r="81" spans="1:18">
      <c r="A81" t="s">
        <v>20</v>
      </c>
      <c r="B81" t="s">
        <v>24</v>
      </c>
      <c r="C81" t="s">
        <v>35</v>
      </c>
      <c r="D81" t="s">
        <v>40</v>
      </c>
      <c r="E81" s="1">
        <v>74.7</v>
      </c>
      <c r="F81" s="2">
        <v>11999.4</v>
      </c>
      <c r="G81" s="2">
        <v>19999</v>
      </c>
      <c r="H81" s="2">
        <v>74696.264999999999</v>
      </c>
      <c r="K81" s="2">
        <f t="shared" si="6"/>
        <v>7999.6</v>
      </c>
      <c r="L81" s="3">
        <v>44440</v>
      </c>
      <c r="M81" s="25" t="str">
        <f t="shared" si="7"/>
        <v>09</v>
      </c>
      <c r="N81" s="25" t="str">
        <f t="shared" si="8"/>
        <v>September</v>
      </c>
      <c r="O81" s="25" t="str">
        <f t="shared" si="9"/>
        <v>2021</v>
      </c>
      <c r="Q81" t="str">
        <f>Table62[[#This Row],[Month Name]]</f>
        <v>September</v>
      </c>
      <c r="R81">
        <f>Table62[[#This Row],[Sale Price]]</f>
        <v>19999</v>
      </c>
    </row>
    <row r="82" spans="1:18">
      <c r="A82" t="s">
        <v>27</v>
      </c>
      <c r="B82" t="s">
        <v>28</v>
      </c>
      <c r="C82" t="s">
        <v>35</v>
      </c>
      <c r="D82" t="s">
        <v>40</v>
      </c>
      <c r="E82" s="1">
        <v>76.600000000000009</v>
      </c>
      <c r="F82" s="2">
        <v>11999.4</v>
      </c>
      <c r="G82" s="2">
        <v>19999</v>
      </c>
      <c r="H82" s="2">
        <v>76596.170000000013</v>
      </c>
      <c r="K82" s="2">
        <f t="shared" si="6"/>
        <v>7999.6</v>
      </c>
      <c r="L82" s="3">
        <v>44105</v>
      </c>
      <c r="M82" s="25" t="str">
        <f t="shared" si="7"/>
        <v>10</v>
      </c>
      <c r="N82" s="25" t="str">
        <f t="shared" si="8"/>
        <v>October</v>
      </c>
      <c r="O82" s="25" t="str">
        <f t="shared" si="9"/>
        <v>2020</v>
      </c>
      <c r="Q82" t="str">
        <f>Table62[[#This Row],[Month Name]]</f>
        <v>October</v>
      </c>
      <c r="R82">
        <f>Table62[[#This Row],[Sale Price]]</f>
        <v>19999</v>
      </c>
    </row>
    <row r="83" spans="1:18">
      <c r="A83" t="s">
        <v>32</v>
      </c>
      <c r="B83" t="s">
        <v>23</v>
      </c>
      <c r="C83" t="s">
        <v>35</v>
      </c>
      <c r="D83" t="s">
        <v>40</v>
      </c>
      <c r="E83" s="1">
        <v>290.5</v>
      </c>
      <c r="F83" s="2">
        <v>11999.4</v>
      </c>
      <c r="G83" s="2">
        <v>19999</v>
      </c>
      <c r="H83" s="2">
        <v>290485.47500000003</v>
      </c>
      <c r="K83" s="2">
        <f t="shared" si="6"/>
        <v>7999.6</v>
      </c>
      <c r="L83" s="3">
        <v>44501</v>
      </c>
      <c r="M83" s="25" t="str">
        <f t="shared" si="7"/>
        <v>11</v>
      </c>
      <c r="N83" s="25" t="str">
        <f t="shared" si="8"/>
        <v>November</v>
      </c>
      <c r="O83" s="25" t="str">
        <f t="shared" si="9"/>
        <v>2021</v>
      </c>
      <c r="Q83" t="str">
        <f>Table62[[#This Row],[Month Name]]</f>
        <v>November</v>
      </c>
      <c r="R83">
        <f>Table62[[#This Row],[Sale Price]]</f>
        <v>19999</v>
      </c>
    </row>
    <row r="84" spans="1:18">
      <c r="A84" t="s">
        <v>15</v>
      </c>
      <c r="B84" t="s">
        <v>29</v>
      </c>
      <c r="C84" t="s">
        <v>35</v>
      </c>
      <c r="D84" t="s">
        <v>40</v>
      </c>
      <c r="E84" s="1">
        <v>215.5</v>
      </c>
      <c r="F84" s="2">
        <v>11999.4</v>
      </c>
      <c r="G84" s="2">
        <v>19999</v>
      </c>
      <c r="H84" s="2">
        <v>215489.22500000001</v>
      </c>
      <c r="K84" s="2">
        <f t="shared" si="6"/>
        <v>7999.6</v>
      </c>
      <c r="L84" s="3">
        <v>44531</v>
      </c>
      <c r="M84" s="25" t="str">
        <f t="shared" si="7"/>
        <v>12</v>
      </c>
      <c r="N84" s="25" t="str">
        <f t="shared" si="8"/>
        <v>December</v>
      </c>
      <c r="O84" s="25" t="str">
        <f t="shared" si="9"/>
        <v>2021</v>
      </c>
      <c r="Q84" t="str">
        <f>Table62[[#This Row],[Month Name]]</f>
        <v>December</v>
      </c>
      <c r="R84">
        <f>Table62[[#This Row],[Sale Price]]</f>
        <v>19999</v>
      </c>
    </row>
    <row r="85" spans="1:18">
      <c r="A85" t="s">
        <v>15</v>
      </c>
      <c r="B85" t="s">
        <v>31</v>
      </c>
      <c r="C85" t="s">
        <v>37</v>
      </c>
      <c r="D85" t="s">
        <v>40</v>
      </c>
      <c r="E85" s="1">
        <v>386.40000000000003</v>
      </c>
      <c r="F85" s="2">
        <v>19794</v>
      </c>
      <c r="G85" s="2">
        <v>32990</v>
      </c>
      <c r="H85" s="2">
        <v>637366.80000000016</v>
      </c>
      <c r="K85" s="2">
        <f t="shared" si="6"/>
        <v>13196</v>
      </c>
      <c r="L85" s="3">
        <v>44287</v>
      </c>
      <c r="M85" s="25" t="str">
        <f t="shared" si="7"/>
        <v>04</v>
      </c>
      <c r="N85" s="25" t="str">
        <f t="shared" si="8"/>
        <v>April</v>
      </c>
      <c r="O85" s="25" t="str">
        <f t="shared" si="9"/>
        <v>2021</v>
      </c>
      <c r="Q85" t="str">
        <f>Table62[[#This Row],[Month Name]]</f>
        <v>April</v>
      </c>
      <c r="R85">
        <f>Table62[[#This Row],[Sale Price]]</f>
        <v>32990</v>
      </c>
    </row>
    <row r="86" spans="1:18">
      <c r="A86" t="s">
        <v>15</v>
      </c>
      <c r="B86" t="s">
        <v>33</v>
      </c>
      <c r="C86" t="s">
        <v>37</v>
      </c>
      <c r="D86" t="s">
        <v>40</v>
      </c>
      <c r="E86" s="1">
        <v>36.200000000000003</v>
      </c>
      <c r="F86" s="2">
        <v>19794</v>
      </c>
      <c r="G86" s="2">
        <v>32990</v>
      </c>
      <c r="H86" s="2">
        <v>59711.9</v>
      </c>
      <c r="K86" s="2">
        <f t="shared" si="6"/>
        <v>13196</v>
      </c>
      <c r="L86" s="3">
        <v>44317</v>
      </c>
      <c r="M86" s="25" t="str">
        <f t="shared" si="7"/>
        <v>05</v>
      </c>
      <c r="N86" s="25" t="str">
        <f t="shared" si="8"/>
        <v>May</v>
      </c>
      <c r="O86" s="25" t="str">
        <f t="shared" si="9"/>
        <v>2021</v>
      </c>
      <c r="Q86" t="str">
        <f>Table62[[#This Row],[Month Name]]</f>
        <v>May</v>
      </c>
      <c r="R86">
        <f>Table62[[#This Row],[Sale Price]]</f>
        <v>32990</v>
      </c>
    </row>
    <row r="87" spans="1:18">
      <c r="A87" t="s">
        <v>30</v>
      </c>
      <c r="B87" t="s">
        <v>21</v>
      </c>
      <c r="C87" t="s">
        <v>37</v>
      </c>
      <c r="D87" t="s">
        <v>40</v>
      </c>
      <c r="E87" s="1">
        <v>92.300000000000011</v>
      </c>
      <c r="F87" s="2">
        <v>19794</v>
      </c>
      <c r="G87" s="2">
        <v>32990</v>
      </c>
      <c r="H87" s="2">
        <v>152248.85000000003</v>
      </c>
      <c r="K87" s="2">
        <f t="shared" si="6"/>
        <v>13196</v>
      </c>
      <c r="L87" s="3">
        <v>44409</v>
      </c>
      <c r="M87" s="25" t="str">
        <f t="shared" si="7"/>
        <v>08</v>
      </c>
      <c r="N87" s="25" t="str">
        <f t="shared" si="8"/>
        <v>August</v>
      </c>
      <c r="O87" s="25" t="str">
        <f t="shared" si="9"/>
        <v>2021</v>
      </c>
      <c r="Q87" t="str">
        <f>Table62[[#This Row],[Month Name]]</f>
        <v>August</v>
      </c>
      <c r="R87">
        <f>Table62[[#This Row],[Sale Price]]</f>
        <v>32990</v>
      </c>
    </row>
    <row r="88" spans="1:18">
      <c r="A88" t="s">
        <v>30</v>
      </c>
      <c r="B88" t="s">
        <v>34</v>
      </c>
      <c r="C88" t="s">
        <v>37</v>
      </c>
      <c r="D88" t="s">
        <v>40</v>
      </c>
      <c r="E88" s="1">
        <v>66.3</v>
      </c>
      <c r="F88" s="2">
        <v>19794</v>
      </c>
      <c r="G88" s="2">
        <v>32990</v>
      </c>
      <c r="H88" s="2">
        <v>109361.85</v>
      </c>
      <c r="K88" s="2">
        <f t="shared" si="6"/>
        <v>13196</v>
      </c>
      <c r="L88" s="3">
        <v>44105</v>
      </c>
      <c r="M88" s="25" t="str">
        <f t="shared" si="7"/>
        <v>10</v>
      </c>
      <c r="N88" s="25" t="str">
        <f t="shared" si="8"/>
        <v>October</v>
      </c>
      <c r="O88" s="25" t="str">
        <f t="shared" si="9"/>
        <v>2020</v>
      </c>
      <c r="Q88" t="str">
        <f>Table62[[#This Row],[Month Name]]</f>
        <v>October</v>
      </c>
      <c r="R88">
        <f>Table62[[#This Row],[Sale Price]]</f>
        <v>32990</v>
      </c>
    </row>
    <row r="89" spans="1:18">
      <c r="A89" t="s">
        <v>15</v>
      </c>
      <c r="B89" t="s">
        <v>31</v>
      </c>
      <c r="C89" t="s">
        <v>37</v>
      </c>
      <c r="D89" t="s">
        <v>40</v>
      </c>
      <c r="E89" s="1">
        <v>209.20000000000002</v>
      </c>
      <c r="F89" s="2">
        <v>19794</v>
      </c>
      <c r="G89" s="2">
        <v>32990</v>
      </c>
      <c r="H89" s="2">
        <v>345075.40000000008</v>
      </c>
      <c r="K89" s="2">
        <f t="shared" si="6"/>
        <v>13196</v>
      </c>
      <c r="L89" s="3">
        <v>44136</v>
      </c>
      <c r="M89" s="25" t="str">
        <f t="shared" si="7"/>
        <v>11</v>
      </c>
      <c r="N89" s="25" t="str">
        <f t="shared" si="8"/>
        <v>November</v>
      </c>
      <c r="O89" s="25" t="str">
        <f t="shared" si="9"/>
        <v>2020</v>
      </c>
      <c r="Q89" t="str">
        <f>Table62[[#This Row],[Month Name]]</f>
        <v>November</v>
      </c>
      <c r="R89">
        <f>Table62[[#This Row],[Sale Price]]</f>
        <v>32990</v>
      </c>
    </row>
    <row r="90" spans="1:18">
      <c r="A90" t="s">
        <v>15</v>
      </c>
      <c r="B90" t="s">
        <v>19</v>
      </c>
      <c r="C90" t="s">
        <v>38</v>
      </c>
      <c r="D90" t="s">
        <v>40</v>
      </c>
      <c r="E90" s="1">
        <v>26.3</v>
      </c>
      <c r="F90" s="2">
        <v>13938</v>
      </c>
      <c r="G90" s="2">
        <v>23230</v>
      </c>
      <c r="H90" s="2">
        <v>30547.45</v>
      </c>
      <c r="K90" s="2">
        <f t="shared" si="6"/>
        <v>9292</v>
      </c>
      <c r="L90" s="3">
        <v>44256</v>
      </c>
      <c r="M90" s="25" t="str">
        <f t="shared" si="7"/>
        <v>03</v>
      </c>
      <c r="N90" s="25" t="str">
        <f t="shared" si="8"/>
        <v>March</v>
      </c>
      <c r="O90" s="25" t="str">
        <f t="shared" si="9"/>
        <v>2021</v>
      </c>
      <c r="Q90" t="str">
        <f>Table62[[#This Row],[Month Name]]</f>
        <v>March</v>
      </c>
      <c r="R90">
        <f>Table62[[#This Row],[Sale Price]]</f>
        <v>23230</v>
      </c>
    </row>
    <row r="91" spans="1:18">
      <c r="A91" t="s">
        <v>15</v>
      </c>
      <c r="B91" t="s">
        <v>36</v>
      </c>
      <c r="C91" t="s">
        <v>38</v>
      </c>
      <c r="D91" t="s">
        <v>40</v>
      </c>
      <c r="E91" s="1">
        <v>94.350000000000009</v>
      </c>
      <c r="F91" s="2">
        <v>13938</v>
      </c>
      <c r="G91" s="2">
        <v>23230</v>
      </c>
      <c r="H91" s="2">
        <v>109587.52500000001</v>
      </c>
      <c r="K91" s="2">
        <f t="shared" si="6"/>
        <v>9292</v>
      </c>
      <c r="L91" s="3">
        <v>44287</v>
      </c>
      <c r="M91" s="25" t="str">
        <f t="shared" si="7"/>
        <v>04</v>
      </c>
      <c r="N91" s="25" t="str">
        <f t="shared" si="8"/>
        <v>April</v>
      </c>
      <c r="O91" s="25" t="str">
        <f t="shared" si="9"/>
        <v>2021</v>
      </c>
      <c r="Q91" t="str">
        <f>Table62[[#This Row],[Month Name]]</f>
        <v>April</v>
      </c>
      <c r="R91">
        <f>Table62[[#This Row],[Sale Price]]</f>
        <v>23230</v>
      </c>
    </row>
    <row r="92" spans="1:18">
      <c r="A92" t="s">
        <v>30</v>
      </c>
      <c r="B92" t="s">
        <v>16</v>
      </c>
      <c r="C92" t="s">
        <v>38</v>
      </c>
      <c r="D92" t="s">
        <v>40</v>
      </c>
      <c r="E92" s="1">
        <v>72.7</v>
      </c>
      <c r="F92" s="2">
        <v>13938</v>
      </c>
      <c r="G92" s="2">
        <v>23230</v>
      </c>
      <c r="H92" s="2">
        <v>84441.05</v>
      </c>
      <c r="K92" s="2">
        <f t="shared" si="6"/>
        <v>9292</v>
      </c>
      <c r="L92" s="3">
        <v>44348</v>
      </c>
      <c r="M92" s="25" t="str">
        <f t="shared" si="7"/>
        <v>06</v>
      </c>
      <c r="N92" s="25" t="str">
        <f t="shared" si="8"/>
        <v>June</v>
      </c>
      <c r="O92" s="25" t="str">
        <f t="shared" si="9"/>
        <v>2021</v>
      </c>
      <c r="Q92" t="str">
        <f>Table62[[#This Row],[Month Name]]</f>
        <v>June</v>
      </c>
      <c r="R92">
        <f>Table62[[#This Row],[Sale Price]]</f>
        <v>23230</v>
      </c>
    </row>
    <row r="93" spans="1:18">
      <c r="A93" t="s">
        <v>30</v>
      </c>
      <c r="B93" t="s">
        <v>19</v>
      </c>
      <c r="C93" t="s">
        <v>38</v>
      </c>
      <c r="D93" t="s">
        <v>40</v>
      </c>
      <c r="E93" s="1">
        <v>78.7</v>
      </c>
      <c r="F93" s="2">
        <v>13938</v>
      </c>
      <c r="G93" s="2">
        <v>23230</v>
      </c>
      <c r="H93" s="2">
        <v>91410.05</v>
      </c>
      <c r="K93" s="2">
        <f t="shared" si="6"/>
        <v>9292</v>
      </c>
      <c r="L93" s="3">
        <v>44348</v>
      </c>
      <c r="M93" s="25" t="str">
        <f t="shared" si="7"/>
        <v>06</v>
      </c>
      <c r="N93" s="25" t="str">
        <f t="shared" si="8"/>
        <v>June</v>
      </c>
      <c r="O93" s="25" t="str">
        <f t="shared" si="9"/>
        <v>2021</v>
      </c>
      <c r="Q93" t="str">
        <f>Table62[[#This Row],[Month Name]]</f>
        <v>June</v>
      </c>
      <c r="R93">
        <f>Table62[[#This Row],[Sale Price]]</f>
        <v>23230</v>
      </c>
    </row>
    <row r="94" spans="1:18">
      <c r="A94" t="s">
        <v>32</v>
      </c>
      <c r="B94" t="s">
        <v>21</v>
      </c>
      <c r="C94" t="s">
        <v>38</v>
      </c>
      <c r="D94" t="s">
        <v>40</v>
      </c>
      <c r="E94" s="1">
        <v>98.600000000000009</v>
      </c>
      <c r="F94" s="2">
        <v>13938</v>
      </c>
      <c r="G94" s="2">
        <v>23230</v>
      </c>
      <c r="H94" s="2">
        <v>114523.90000000001</v>
      </c>
      <c r="K94" s="2">
        <f t="shared" si="6"/>
        <v>9292</v>
      </c>
      <c r="L94" s="3">
        <v>44440</v>
      </c>
      <c r="M94" s="25" t="str">
        <f t="shared" si="7"/>
        <v>09</v>
      </c>
      <c r="N94" s="25" t="str">
        <f t="shared" si="8"/>
        <v>September</v>
      </c>
      <c r="O94" s="25" t="str">
        <f t="shared" si="9"/>
        <v>2021</v>
      </c>
      <c r="Q94" t="str">
        <f>Table62[[#This Row],[Month Name]]</f>
        <v>September</v>
      </c>
      <c r="R94">
        <f>Table62[[#This Row],[Sale Price]]</f>
        <v>23230</v>
      </c>
    </row>
    <row r="95" spans="1:18">
      <c r="A95" t="s">
        <v>32</v>
      </c>
      <c r="B95" t="s">
        <v>22</v>
      </c>
      <c r="C95" t="s">
        <v>38</v>
      </c>
      <c r="D95" t="s">
        <v>40</v>
      </c>
      <c r="E95" s="1">
        <v>49.400000000000006</v>
      </c>
      <c r="F95" s="2">
        <v>13938</v>
      </c>
      <c r="G95" s="2">
        <v>23230</v>
      </c>
      <c r="H95" s="2">
        <v>57378.100000000013</v>
      </c>
      <c r="K95" s="2">
        <f t="shared" si="6"/>
        <v>9292</v>
      </c>
      <c r="L95" s="3">
        <v>44105</v>
      </c>
      <c r="M95" s="25" t="str">
        <f t="shared" si="7"/>
        <v>10</v>
      </c>
      <c r="N95" s="25" t="str">
        <f t="shared" si="8"/>
        <v>October</v>
      </c>
      <c r="O95" s="25" t="str">
        <f t="shared" si="9"/>
        <v>2020</v>
      </c>
      <c r="Q95" t="str">
        <f>Table62[[#This Row],[Month Name]]</f>
        <v>October</v>
      </c>
      <c r="R95">
        <f>Table62[[#This Row],[Sale Price]]</f>
        <v>23230</v>
      </c>
    </row>
    <row r="96" spans="1:18">
      <c r="A96" t="s">
        <v>15</v>
      </c>
      <c r="B96" t="s">
        <v>23</v>
      </c>
      <c r="C96" t="s">
        <v>38</v>
      </c>
      <c r="D96" t="s">
        <v>40</v>
      </c>
      <c r="E96" s="1">
        <v>139.70000000000002</v>
      </c>
      <c r="F96" s="2">
        <v>13938</v>
      </c>
      <c r="G96" s="2">
        <v>23230</v>
      </c>
      <c r="H96" s="2">
        <v>162261.55000000005</v>
      </c>
      <c r="K96" s="2">
        <f t="shared" si="6"/>
        <v>9292</v>
      </c>
      <c r="L96" s="3">
        <v>44470</v>
      </c>
      <c r="M96" s="25" t="str">
        <f t="shared" si="7"/>
        <v>10</v>
      </c>
      <c r="N96" s="25" t="str">
        <f t="shared" si="8"/>
        <v>October</v>
      </c>
      <c r="O96" s="25" t="str">
        <f t="shared" si="9"/>
        <v>2021</v>
      </c>
      <c r="Q96" t="str">
        <f>Table62[[#This Row],[Month Name]]</f>
        <v>October</v>
      </c>
      <c r="R96">
        <f>Table62[[#This Row],[Sale Price]]</f>
        <v>23230</v>
      </c>
    </row>
    <row r="97" spans="1:18">
      <c r="A97" t="s">
        <v>30</v>
      </c>
      <c r="B97" t="s">
        <v>24</v>
      </c>
      <c r="C97" t="s">
        <v>38</v>
      </c>
      <c r="D97" t="s">
        <v>40</v>
      </c>
      <c r="E97" s="1">
        <v>174.4</v>
      </c>
      <c r="F97" s="2">
        <v>13938</v>
      </c>
      <c r="G97" s="2">
        <v>23230</v>
      </c>
      <c r="H97" s="2">
        <v>202565.6</v>
      </c>
      <c r="K97" s="2">
        <f t="shared" si="6"/>
        <v>9292</v>
      </c>
      <c r="L97" s="3">
        <v>44501</v>
      </c>
      <c r="M97" s="25" t="str">
        <f t="shared" si="7"/>
        <v>11</v>
      </c>
      <c r="N97" s="25" t="str">
        <f t="shared" si="8"/>
        <v>November</v>
      </c>
      <c r="O97" s="25" t="str">
        <f t="shared" si="9"/>
        <v>2021</v>
      </c>
      <c r="Q97" t="str">
        <f>Table62[[#This Row],[Month Name]]</f>
        <v>November</v>
      </c>
      <c r="R97">
        <f>Table62[[#This Row],[Sale Price]]</f>
        <v>23230</v>
      </c>
    </row>
    <row r="98" spans="1:18">
      <c r="A98" t="s">
        <v>27</v>
      </c>
      <c r="B98" t="s">
        <v>25</v>
      </c>
      <c r="C98" t="s">
        <v>39</v>
      </c>
      <c r="D98" t="s">
        <v>40</v>
      </c>
      <c r="E98" s="1">
        <v>198.9</v>
      </c>
      <c r="F98" s="2">
        <v>11999.4</v>
      </c>
      <c r="G98" s="2">
        <v>19999</v>
      </c>
      <c r="H98" s="2">
        <v>198890.05500000002</v>
      </c>
      <c r="K98" s="2">
        <f t="shared" si="6"/>
        <v>7999.6</v>
      </c>
      <c r="L98" s="3">
        <v>44075</v>
      </c>
      <c r="M98" s="25" t="str">
        <f t="shared" si="7"/>
        <v>09</v>
      </c>
      <c r="N98" s="25" t="str">
        <f t="shared" si="8"/>
        <v>September</v>
      </c>
      <c r="O98" s="25" t="str">
        <f t="shared" si="9"/>
        <v>2020</v>
      </c>
      <c r="Q98" t="str">
        <f>Table62[[#This Row],[Month Name]]</f>
        <v>September</v>
      </c>
      <c r="R98">
        <f>Table62[[#This Row],[Sale Price]]</f>
        <v>19999</v>
      </c>
    </row>
    <row r="99" spans="1:18">
      <c r="A99" t="s">
        <v>20</v>
      </c>
      <c r="B99" t="s">
        <v>24</v>
      </c>
      <c r="C99" t="s">
        <v>39</v>
      </c>
      <c r="D99" t="s">
        <v>40</v>
      </c>
      <c r="E99" s="1">
        <v>32.1</v>
      </c>
      <c r="F99" s="2">
        <v>11999.4</v>
      </c>
      <c r="G99" s="2">
        <v>19999</v>
      </c>
      <c r="H99" s="2">
        <v>32098.395000000004</v>
      </c>
      <c r="K99" s="2">
        <f t="shared" si="6"/>
        <v>7999.6</v>
      </c>
      <c r="L99" s="3">
        <v>44136</v>
      </c>
      <c r="M99" s="25" t="str">
        <f t="shared" si="7"/>
        <v>11</v>
      </c>
      <c r="N99" s="25" t="str">
        <f t="shared" si="8"/>
        <v>November</v>
      </c>
      <c r="O99" s="25" t="str">
        <f t="shared" si="9"/>
        <v>2020</v>
      </c>
      <c r="Q99" t="str">
        <f>Table62[[#This Row],[Month Name]]</f>
        <v>November</v>
      </c>
      <c r="R99">
        <f>Table62[[#This Row],[Sale Price]]</f>
        <v>19999</v>
      </c>
    </row>
    <row r="100" spans="1:18">
      <c r="A100" t="s">
        <v>30</v>
      </c>
      <c r="B100" t="s">
        <v>28</v>
      </c>
      <c r="C100" t="s">
        <v>17</v>
      </c>
      <c r="D100" t="s">
        <v>40</v>
      </c>
      <c r="E100" s="1">
        <v>74.25</v>
      </c>
      <c r="F100" s="2">
        <v>5579.4</v>
      </c>
      <c r="G100" s="2">
        <v>9299</v>
      </c>
      <c r="H100" s="2">
        <v>34522.537499999999</v>
      </c>
      <c r="K100" s="2">
        <f t="shared" si="6"/>
        <v>3719.6000000000004</v>
      </c>
      <c r="L100" s="3">
        <v>44287</v>
      </c>
      <c r="M100" s="25" t="str">
        <f t="shared" si="7"/>
        <v>04</v>
      </c>
      <c r="N100" s="25" t="str">
        <f t="shared" si="8"/>
        <v>April</v>
      </c>
      <c r="O100" s="25" t="str">
        <f t="shared" si="9"/>
        <v>2021</v>
      </c>
      <c r="Q100" t="str">
        <f>Table62[[#This Row],[Month Name]]</f>
        <v>April</v>
      </c>
      <c r="R100">
        <f>Table62[[#This Row],[Sale Price]]</f>
        <v>9299</v>
      </c>
    </row>
    <row r="101" spans="1:18">
      <c r="A101" t="s">
        <v>27</v>
      </c>
      <c r="B101" t="s">
        <v>23</v>
      </c>
      <c r="C101" t="s">
        <v>17</v>
      </c>
      <c r="D101" t="s">
        <v>40</v>
      </c>
      <c r="E101" s="1">
        <v>129.5</v>
      </c>
      <c r="F101" s="2">
        <v>5579.4</v>
      </c>
      <c r="G101" s="2">
        <v>9299</v>
      </c>
      <c r="H101" s="2">
        <v>60211.025000000001</v>
      </c>
      <c r="K101" s="2">
        <f t="shared" si="6"/>
        <v>3719.6000000000004</v>
      </c>
      <c r="L101" s="3">
        <v>44470</v>
      </c>
      <c r="M101" s="25" t="str">
        <f t="shared" si="7"/>
        <v>10</v>
      </c>
      <c r="N101" s="25" t="str">
        <f t="shared" si="8"/>
        <v>October</v>
      </c>
      <c r="O101" s="25" t="str">
        <f t="shared" si="9"/>
        <v>2021</v>
      </c>
      <c r="Q101" t="str">
        <f>Table62[[#This Row],[Month Name]]</f>
        <v>October</v>
      </c>
      <c r="R101">
        <f>Table62[[#This Row],[Sale Price]]</f>
        <v>9299</v>
      </c>
    </row>
    <row r="102" spans="1:18">
      <c r="A102" t="s">
        <v>32</v>
      </c>
      <c r="B102" t="s">
        <v>29</v>
      </c>
      <c r="C102" t="s">
        <v>17</v>
      </c>
      <c r="D102" t="s">
        <v>40</v>
      </c>
      <c r="E102" s="1">
        <v>21.400000000000002</v>
      </c>
      <c r="F102" s="2">
        <v>5579.4</v>
      </c>
      <c r="G102" s="2">
        <v>9299</v>
      </c>
      <c r="H102" s="2">
        <v>9949.93</v>
      </c>
      <c r="K102" s="2">
        <f t="shared" si="6"/>
        <v>3719.6000000000004</v>
      </c>
      <c r="L102" s="3">
        <v>44105</v>
      </c>
      <c r="M102" s="25" t="str">
        <f t="shared" si="7"/>
        <v>10</v>
      </c>
      <c r="N102" s="25" t="str">
        <f t="shared" si="8"/>
        <v>October</v>
      </c>
      <c r="O102" s="25" t="str">
        <f t="shared" si="9"/>
        <v>2020</v>
      </c>
      <c r="Q102" t="str">
        <f>Table62[[#This Row],[Month Name]]</f>
        <v>October</v>
      </c>
      <c r="R102">
        <f>Table62[[#This Row],[Sale Price]]</f>
        <v>9299</v>
      </c>
    </row>
    <row r="103" spans="1:18">
      <c r="A103" t="s">
        <v>15</v>
      </c>
      <c r="B103" t="s">
        <v>31</v>
      </c>
      <c r="C103" t="s">
        <v>17</v>
      </c>
      <c r="D103" t="s">
        <v>40</v>
      </c>
      <c r="E103" s="1">
        <v>214.5</v>
      </c>
      <c r="F103" s="2">
        <v>5579.4</v>
      </c>
      <c r="G103" s="2">
        <v>9299</v>
      </c>
      <c r="H103" s="2">
        <v>99731.775000000009</v>
      </c>
      <c r="K103" s="2">
        <f t="shared" si="6"/>
        <v>3719.6000000000004</v>
      </c>
      <c r="L103" s="3">
        <v>44136</v>
      </c>
      <c r="M103" s="25" t="str">
        <f t="shared" si="7"/>
        <v>11</v>
      </c>
      <c r="N103" s="25" t="str">
        <f t="shared" si="8"/>
        <v>November</v>
      </c>
      <c r="O103" s="25" t="str">
        <f t="shared" si="9"/>
        <v>2020</v>
      </c>
      <c r="Q103" t="str">
        <f>Table62[[#This Row],[Month Name]]</f>
        <v>November</v>
      </c>
      <c r="R103">
        <f>Table62[[#This Row],[Sale Price]]</f>
        <v>9299</v>
      </c>
    </row>
    <row r="104" spans="1:18">
      <c r="A104" t="s">
        <v>15</v>
      </c>
      <c r="B104" t="s">
        <v>33</v>
      </c>
      <c r="C104" t="s">
        <v>17</v>
      </c>
      <c r="D104" t="s">
        <v>40</v>
      </c>
      <c r="E104" s="1">
        <v>285.2</v>
      </c>
      <c r="F104" s="2">
        <v>5579.4</v>
      </c>
      <c r="G104" s="2">
        <v>9299</v>
      </c>
      <c r="H104" s="2">
        <v>132603.74</v>
      </c>
      <c r="K104" s="2">
        <f t="shared" si="6"/>
        <v>3719.6000000000004</v>
      </c>
      <c r="L104" s="3">
        <v>44531</v>
      </c>
      <c r="M104" s="25" t="str">
        <f t="shared" si="7"/>
        <v>12</v>
      </c>
      <c r="N104" s="25" t="str">
        <f t="shared" si="8"/>
        <v>December</v>
      </c>
      <c r="O104" s="25" t="str">
        <f t="shared" si="9"/>
        <v>2021</v>
      </c>
      <c r="Q104" t="str">
        <f>Table62[[#This Row],[Month Name]]</f>
        <v>December</v>
      </c>
      <c r="R104">
        <f>Table62[[#This Row],[Sale Price]]</f>
        <v>9299</v>
      </c>
    </row>
    <row r="105" spans="1:18">
      <c r="A105" t="s">
        <v>27</v>
      </c>
      <c r="B105" t="s">
        <v>21</v>
      </c>
      <c r="C105" t="s">
        <v>26</v>
      </c>
      <c r="D105" t="s">
        <v>40</v>
      </c>
      <c r="E105" s="1">
        <v>114.2</v>
      </c>
      <c r="F105" s="2">
        <v>8999.4</v>
      </c>
      <c r="G105" s="2">
        <v>14999</v>
      </c>
      <c r="H105" s="2">
        <v>85644.290000000008</v>
      </c>
      <c r="K105" s="2">
        <f t="shared" si="6"/>
        <v>5999.6</v>
      </c>
      <c r="L105" s="3">
        <v>44348</v>
      </c>
      <c r="M105" s="25" t="str">
        <f t="shared" si="7"/>
        <v>06</v>
      </c>
      <c r="N105" s="25" t="str">
        <f t="shared" si="8"/>
        <v>June</v>
      </c>
      <c r="O105" s="25" t="str">
        <f t="shared" si="9"/>
        <v>2021</v>
      </c>
      <c r="Q105" t="str">
        <f>Table62[[#This Row],[Month Name]]</f>
        <v>June</v>
      </c>
      <c r="R105">
        <f>Table62[[#This Row],[Sale Price]]</f>
        <v>14999</v>
      </c>
    </row>
    <row r="106" spans="1:18">
      <c r="A106" t="s">
        <v>15</v>
      </c>
      <c r="B106" t="s">
        <v>34</v>
      </c>
      <c r="C106" t="s">
        <v>26</v>
      </c>
      <c r="D106" t="s">
        <v>40</v>
      </c>
      <c r="E106" s="1">
        <v>156.60000000000002</v>
      </c>
      <c r="F106" s="2">
        <v>8999.4</v>
      </c>
      <c r="G106" s="2">
        <v>14999</v>
      </c>
      <c r="H106" s="2">
        <v>117442.17000000003</v>
      </c>
      <c r="K106" s="2">
        <f t="shared" si="6"/>
        <v>5999.6</v>
      </c>
      <c r="L106" s="3">
        <v>44470</v>
      </c>
      <c r="M106" s="25" t="str">
        <f t="shared" si="7"/>
        <v>10</v>
      </c>
      <c r="N106" s="25" t="str">
        <f t="shared" si="8"/>
        <v>October</v>
      </c>
      <c r="O106" s="25" t="str">
        <f t="shared" si="9"/>
        <v>2021</v>
      </c>
      <c r="Q106" t="str">
        <f>Table62[[#This Row],[Month Name]]</f>
        <v>October</v>
      </c>
      <c r="R106">
        <f>Table62[[#This Row],[Sale Price]]</f>
        <v>14999</v>
      </c>
    </row>
    <row r="107" spans="1:18">
      <c r="A107" t="s">
        <v>27</v>
      </c>
      <c r="B107" t="s">
        <v>31</v>
      </c>
      <c r="C107" t="s">
        <v>26</v>
      </c>
      <c r="D107" t="s">
        <v>40</v>
      </c>
      <c r="E107" s="1">
        <v>69</v>
      </c>
      <c r="F107" s="2">
        <v>8999.4</v>
      </c>
      <c r="G107" s="2">
        <v>14999</v>
      </c>
      <c r="H107" s="2">
        <v>51746.55</v>
      </c>
      <c r="K107" s="2">
        <f t="shared" si="6"/>
        <v>5999.6</v>
      </c>
      <c r="L107" s="3">
        <v>44501</v>
      </c>
      <c r="M107" s="25" t="str">
        <f t="shared" si="7"/>
        <v>11</v>
      </c>
      <c r="N107" s="25" t="str">
        <f t="shared" si="8"/>
        <v>November</v>
      </c>
      <c r="O107" s="25" t="str">
        <f t="shared" si="9"/>
        <v>2021</v>
      </c>
      <c r="Q107" t="str">
        <f>Table62[[#This Row],[Month Name]]</f>
        <v>November</v>
      </c>
      <c r="R107">
        <f>Table62[[#This Row],[Sale Price]]</f>
        <v>14999</v>
      </c>
    </row>
    <row r="108" spans="1:18">
      <c r="A108" t="s">
        <v>30</v>
      </c>
      <c r="B108" t="s">
        <v>19</v>
      </c>
      <c r="C108" t="s">
        <v>26</v>
      </c>
      <c r="D108" t="s">
        <v>40</v>
      </c>
      <c r="E108" s="1">
        <v>166</v>
      </c>
      <c r="F108" s="2">
        <v>8999.4</v>
      </c>
      <c r="G108" s="2">
        <v>14999</v>
      </c>
      <c r="H108" s="2">
        <v>124491.70000000001</v>
      </c>
      <c r="K108" s="2">
        <f t="shared" si="6"/>
        <v>5999.6</v>
      </c>
      <c r="L108" s="3">
        <v>44136</v>
      </c>
      <c r="M108" s="25" t="str">
        <f t="shared" si="7"/>
        <v>11</v>
      </c>
      <c r="N108" s="25" t="str">
        <f t="shared" si="8"/>
        <v>November</v>
      </c>
      <c r="O108" s="25" t="str">
        <f t="shared" si="9"/>
        <v>2020</v>
      </c>
      <c r="Q108" t="str">
        <f>Table62[[#This Row],[Month Name]]</f>
        <v>November</v>
      </c>
      <c r="R108">
        <f>Table62[[#This Row],[Sale Price]]</f>
        <v>14999</v>
      </c>
    </row>
    <row r="109" spans="1:18">
      <c r="A109" t="s">
        <v>20</v>
      </c>
      <c r="B109" t="s">
        <v>36</v>
      </c>
      <c r="C109" t="s">
        <v>35</v>
      </c>
      <c r="D109" t="s">
        <v>40</v>
      </c>
      <c r="E109" s="1">
        <v>236.3</v>
      </c>
      <c r="F109" s="2">
        <v>11999.4</v>
      </c>
      <c r="G109" s="2">
        <v>19999</v>
      </c>
      <c r="H109" s="2">
        <v>236288.18500000003</v>
      </c>
      <c r="K109" s="2">
        <f t="shared" si="6"/>
        <v>7999.6</v>
      </c>
      <c r="L109" s="3">
        <v>44228</v>
      </c>
      <c r="M109" s="25" t="str">
        <f t="shared" si="7"/>
        <v>02</v>
      </c>
      <c r="N109" s="25" t="str">
        <f t="shared" si="8"/>
        <v>February</v>
      </c>
      <c r="O109" s="25" t="str">
        <f t="shared" si="9"/>
        <v>2021</v>
      </c>
      <c r="Q109" t="str">
        <f>Table62[[#This Row],[Month Name]]</f>
        <v>February</v>
      </c>
      <c r="R109">
        <f>Table62[[#This Row],[Sale Price]]</f>
        <v>19999</v>
      </c>
    </row>
    <row r="110" spans="1:18">
      <c r="A110" t="s">
        <v>32</v>
      </c>
      <c r="B110" t="s">
        <v>16</v>
      </c>
      <c r="C110" t="s">
        <v>35</v>
      </c>
      <c r="D110" t="s">
        <v>40</v>
      </c>
      <c r="E110" s="1">
        <v>91.800000000000011</v>
      </c>
      <c r="F110" s="2">
        <v>11999.4</v>
      </c>
      <c r="G110" s="2">
        <v>19999</v>
      </c>
      <c r="H110" s="2">
        <v>91795.410000000018</v>
      </c>
      <c r="K110" s="2">
        <f t="shared" si="6"/>
        <v>7999.6</v>
      </c>
      <c r="L110" s="3">
        <v>44317</v>
      </c>
      <c r="M110" s="25" t="str">
        <f t="shared" si="7"/>
        <v>05</v>
      </c>
      <c r="N110" s="25" t="str">
        <f t="shared" si="8"/>
        <v>May</v>
      </c>
      <c r="O110" s="25" t="str">
        <f t="shared" si="9"/>
        <v>2021</v>
      </c>
      <c r="Q110" t="str">
        <f>Table62[[#This Row],[Month Name]]</f>
        <v>May</v>
      </c>
      <c r="R110">
        <f>Table62[[#This Row],[Sale Price]]</f>
        <v>19999</v>
      </c>
    </row>
    <row r="111" spans="1:18">
      <c r="A111" t="s">
        <v>32</v>
      </c>
      <c r="B111" t="s">
        <v>19</v>
      </c>
      <c r="C111" t="s">
        <v>35</v>
      </c>
      <c r="D111" t="s">
        <v>40</v>
      </c>
      <c r="E111" s="1">
        <v>172.8</v>
      </c>
      <c r="F111" s="2">
        <v>11999.4</v>
      </c>
      <c r="G111" s="2">
        <v>19999</v>
      </c>
      <c r="H111" s="2">
        <v>172791.36000000002</v>
      </c>
      <c r="K111" s="2">
        <f t="shared" si="6"/>
        <v>7999.6</v>
      </c>
      <c r="L111" s="3">
        <v>44317</v>
      </c>
      <c r="M111" s="25" t="str">
        <f t="shared" si="7"/>
        <v>05</v>
      </c>
      <c r="N111" s="25" t="str">
        <f t="shared" si="8"/>
        <v>May</v>
      </c>
      <c r="O111" s="25" t="str">
        <f t="shared" si="9"/>
        <v>2021</v>
      </c>
      <c r="Q111" t="str">
        <f>Table62[[#This Row],[Month Name]]</f>
        <v>May</v>
      </c>
      <c r="R111">
        <f>Table62[[#This Row],[Sale Price]]</f>
        <v>19999</v>
      </c>
    </row>
    <row r="112" spans="1:18">
      <c r="A112" t="s">
        <v>27</v>
      </c>
      <c r="B112" t="s">
        <v>21</v>
      </c>
      <c r="C112" t="s">
        <v>35</v>
      </c>
      <c r="D112" t="s">
        <v>40</v>
      </c>
      <c r="E112" s="1">
        <v>114.2</v>
      </c>
      <c r="F112" s="2">
        <v>11999.4</v>
      </c>
      <c r="G112" s="2">
        <v>19999</v>
      </c>
      <c r="H112" s="2">
        <v>114194.29000000002</v>
      </c>
      <c r="K112" s="2">
        <f t="shared" si="6"/>
        <v>7999.6</v>
      </c>
      <c r="L112" s="3">
        <v>44348</v>
      </c>
      <c r="M112" s="25" t="str">
        <f t="shared" si="7"/>
        <v>06</v>
      </c>
      <c r="N112" s="25" t="str">
        <f t="shared" si="8"/>
        <v>June</v>
      </c>
      <c r="O112" s="25" t="str">
        <f t="shared" si="9"/>
        <v>2021</v>
      </c>
      <c r="Q112" t="str">
        <f>Table62[[#This Row],[Month Name]]</f>
        <v>June</v>
      </c>
      <c r="R112">
        <f>Table62[[#This Row],[Sale Price]]</f>
        <v>19999</v>
      </c>
    </row>
    <row r="113" spans="1:18">
      <c r="A113" t="s">
        <v>30</v>
      </c>
      <c r="B113" t="s">
        <v>22</v>
      </c>
      <c r="C113" t="s">
        <v>35</v>
      </c>
      <c r="D113" t="s">
        <v>40</v>
      </c>
      <c r="E113" s="1">
        <v>66.2</v>
      </c>
      <c r="F113" s="2">
        <v>11999.4</v>
      </c>
      <c r="G113" s="2">
        <v>19999</v>
      </c>
      <c r="H113" s="2">
        <v>66196.69</v>
      </c>
      <c r="K113" s="2">
        <f t="shared" si="6"/>
        <v>7999.6</v>
      </c>
      <c r="L113" s="3">
        <v>44348</v>
      </c>
      <c r="M113" s="25" t="str">
        <f t="shared" si="7"/>
        <v>06</v>
      </c>
      <c r="N113" s="25" t="str">
        <f t="shared" si="8"/>
        <v>June</v>
      </c>
      <c r="O113" s="25" t="str">
        <f t="shared" si="9"/>
        <v>2021</v>
      </c>
      <c r="Q113" t="str">
        <f>Table62[[#This Row],[Month Name]]</f>
        <v>June</v>
      </c>
      <c r="R113">
        <f>Table62[[#This Row],[Sale Price]]</f>
        <v>19999</v>
      </c>
    </row>
    <row r="114" spans="1:18">
      <c r="A114" t="s">
        <v>27</v>
      </c>
      <c r="B114" t="s">
        <v>23</v>
      </c>
      <c r="C114" t="s">
        <v>35</v>
      </c>
      <c r="D114" t="s">
        <v>40</v>
      </c>
      <c r="E114" s="1">
        <v>129.5</v>
      </c>
      <c r="F114" s="2">
        <v>11999.4</v>
      </c>
      <c r="G114" s="2">
        <v>19999</v>
      </c>
      <c r="H114" s="2">
        <v>129493.52500000001</v>
      </c>
      <c r="K114" s="2">
        <f t="shared" si="6"/>
        <v>7999.6</v>
      </c>
      <c r="L114" s="3">
        <v>44470</v>
      </c>
      <c r="M114" s="25" t="str">
        <f t="shared" si="7"/>
        <v>10</v>
      </c>
      <c r="N114" s="25" t="str">
        <f t="shared" si="8"/>
        <v>October</v>
      </c>
      <c r="O114" s="25" t="str">
        <f t="shared" si="9"/>
        <v>2021</v>
      </c>
      <c r="Q114" t="str">
        <f>Table62[[#This Row],[Month Name]]</f>
        <v>October</v>
      </c>
      <c r="R114">
        <f>Table62[[#This Row],[Sale Price]]</f>
        <v>19999</v>
      </c>
    </row>
    <row r="115" spans="1:18">
      <c r="A115" t="s">
        <v>30</v>
      </c>
      <c r="B115" t="s">
        <v>24</v>
      </c>
      <c r="C115" t="s">
        <v>35</v>
      </c>
      <c r="D115" t="s">
        <v>40</v>
      </c>
      <c r="E115" s="1">
        <v>80.900000000000006</v>
      </c>
      <c r="F115" s="2">
        <v>11999.4</v>
      </c>
      <c r="G115" s="2">
        <v>19999</v>
      </c>
      <c r="H115" s="2">
        <v>80895.955000000016</v>
      </c>
      <c r="K115" s="2">
        <f t="shared" si="6"/>
        <v>7999.6</v>
      </c>
      <c r="L115" s="3">
        <v>44105</v>
      </c>
      <c r="M115" s="25" t="str">
        <f t="shared" si="7"/>
        <v>10</v>
      </c>
      <c r="N115" s="25" t="str">
        <f t="shared" si="8"/>
        <v>October</v>
      </c>
      <c r="O115" s="25" t="str">
        <f t="shared" si="9"/>
        <v>2020</v>
      </c>
      <c r="Q115" t="str">
        <f>Table62[[#This Row],[Month Name]]</f>
        <v>October</v>
      </c>
      <c r="R115">
        <f>Table62[[#This Row],[Sale Price]]</f>
        <v>19999</v>
      </c>
    </row>
    <row r="116" spans="1:18">
      <c r="A116" t="s">
        <v>30</v>
      </c>
      <c r="B116" t="s">
        <v>25</v>
      </c>
      <c r="C116" t="s">
        <v>35</v>
      </c>
      <c r="D116" t="s">
        <v>40</v>
      </c>
      <c r="E116" s="1">
        <v>214.5</v>
      </c>
      <c r="F116" s="2">
        <v>11999.4</v>
      </c>
      <c r="G116" s="2">
        <v>19999</v>
      </c>
      <c r="H116" s="2">
        <v>214489.27500000002</v>
      </c>
      <c r="K116" s="2">
        <f t="shared" si="6"/>
        <v>7999.6</v>
      </c>
      <c r="L116" s="3">
        <v>44105</v>
      </c>
      <c r="M116" s="25" t="str">
        <f t="shared" si="7"/>
        <v>10</v>
      </c>
      <c r="N116" s="25" t="str">
        <f t="shared" si="8"/>
        <v>October</v>
      </c>
      <c r="O116" s="25" t="str">
        <f t="shared" si="9"/>
        <v>2020</v>
      </c>
      <c r="Q116" t="str">
        <f>Table62[[#This Row],[Month Name]]</f>
        <v>October</v>
      </c>
      <c r="R116">
        <f>Table62[[#This Row],[Sale Price]]</f>
        <v>19999</v>
      </c>
    </row>
    <row r="117" spans="1:18">
      <c r="A117" t="s">
        <v>27</v>
      </c>
      <c r="B117" t="s">
        <v>24</v>
      </c>
      <c r="C117" t="s">
        <v>35</v>
      </c>
      <c r="D117" t="s">
        <v>40</v>
      </c>
      <c r="E117" s="1">
        <v>178.5</v>
      </c>
      <c r="F117" s="2">
        <v>11999.4</v>
      </c>
      <c r="G117" s="2">
        <v>19999</v>
      </c>
      <c r="H117" s="2">
        <v>178491.07500000001</v>
      </c>
      <c r="K117" s="2">
        <f t="shared" si="6"/>
        <v>7999.6</v>
      </c>
      <c r="L117" s="3">
        <v>44136</v>
      </c>
      <c r="M117" s="25" t="str">
        <f t="shared" si="7"/>
        <v>11</v>
      </c>
      <c r="N117" s="25" t="str">
        <f t="shared" si="8"/>
        <v>November</v>
      </c>
      <c r="O117" s="25" t="str">
        <f t="shared" si="9"/>
        <v>2020</v>
      </c>
      <c r="Q117" t="str">
        <f>Table62[[#This Row],[Month Name]]</f>
        <v>November</v>
      </c>
      <c r="R117">
        <f>Table62[[#This Row],[Sale Price]]</f>
        <v>19999</v>
      </c>
    </row>
    <row r="118" spans="1:18">
      <c r="A118" t="s">
        <v>32</v>
      </c>
      <c r="B118" t="s">
        <v>28</v>
      </c>
      <c r="C118" t="s">
        <v>35</v>
      </c>
      <c r="D118" t="s">
        <v>40</v>
      </c>
      <c r="E118" s="1">
        <v>191.60000000000002</v>
      </c>
      <c r="F118" s="2">
        <v>11999.4</v>
      </c>
      <c r="G118" s="2">
        <v>19999</v>
      </c>
      <c r="H118" s="2">
        <v>191590.42000000004</v>
      </c>
      <c r="K118" s="2">
        <f t="shared" si="6"/>
        <v>7999.6</v>
      </c>
      <c r="L118" s="3">
        <v>44531</v>
      </c>
      <c r="M118" s="25" t="str">
        <f t="shared" si="7"/>
        <v>12</v>
      </c>
      <c r="N118" s="25" t="str">
        <f t="shared" si="8"/>
        <v>December</v>
      </c>
      <c r="O118" s="25" t="str">
        <f t="shared" si="9"/>
        <v>2021</v>
      </c>
      <c r="Q118" t="str">
        <f>Table62[[#This Row],[Month Name]]</f>
        <v>December</v>
      </c>
      <c r="R118">
        <f>Table62[[#This Row],[Sale Price]]</f>
        <v>19999</v>
      </c>
    </row>
    <row r="119" spans="1:18">
      <c r="A119" t="s">
        <v>15</v>
      </c>
      <c r="B119" t="s">
        <v>23</v>
      </c>
      <c r="C119" t="s">
        <v>35</v>
      </c>
      <c r="D119" t="s">
        <v>40</v>
      </c>
      <c r="E119" s="1">
        <v>285.2</v>
      </c>
      <c r="F119" s="2">
        <v>11999.4</v>
      </c>
      <c r="G119" s="2">
        <v>19999</v>
      </c>
      <c r="H119" s="2">
        <v>285185.74</v>
      </c>
      <c r="K119" s="2">
        <f t="shared" si="6"/>
        <v>7999.6</v>
      </c>
      <c r="L119" s="3">
        <v>44531</v>
      </c>
      <c r="M119" s="25" t="str">
        <f t="shared" si="7"/>
        <v>12</v>
      </c>
      <c r="N119" s="25" t="str">
        <f t="shared" si="8"/>
        <v>December</v>
      </c>
      <c r="O119" s="25" t="str">
        <f t="shared" si="9"/>
        <v>2021</v>
      </c>
      <c r="Q119" t="str">
        <f>Table62[[#This Row],[Month Name]]</f>
        <v>December</v>
      </c>
      <c r="R119">
        <f>Table62[[#This Row],[Sale Price]]</f>
        <v>19999</v>
      </c>
    </row>
    <row r="120" spans="1:18">
      <c r="A120" t="s">
        <v>30</v>
      </c>
      <c r="B120" t="s">
        <v>29</v>
      </c>
      <c r="C120" t="s">
        <v>35</v>
      </c>
      <c r="D120" t="s">
        <v>40</v>
      </c>
      <c r="E120" s="1">
        <v>272.90000000000003</v>
      </c>
      <c r="F120" s="2">
        <v>11999.4</v>
      </c>
      <c r="G120" s="2">
        <v>19999</v>
      </c>
      <c r="H120" s="2">
        <v>272886.35500000004</v>
      </c>
      <c r="K120" s="2">
        <f t="shared" si="6"/>
        <v>7999.6</v>
      </c>
      <c r="L120" s="3">
        <v>44531</v>
      </c>
      <c r="M120" s="25" t="str">
        <f t="shared" si="7"/>
        <v>12</v>
      </c>
      <c r="N120" s="25" t="str">
        <f t="shared" si="8"/>
        <v>December</v>
      </c>
      <c r="O120" s="25" t="str">
        <f t="shared" si="9"/>
        <v>2021</v>
      </c>
      <c r="Q120" t="str">
        <f>Table62[[#This Row],[Month Name]]</f>
        <v>December</v>
      </c>
      <c r="R120">
        <f>Table62[[#This Row],[Sale Price]]</f>
        <v>19999</v>
      </c>
    </row>
    <row r="121" spans="1:18">
      <c r="A121" t="s">
        <v>20</v>
      </c>
      <c r="B121" t="s">
        <v>31</v>
      </c>
      <c r="C121" t="s">
        <v>35</v>
      </c>
      <c r="D121" t="s">
        <v>40</v>
      </c>
      <c r="E121" s="1">
        <v>192.5</v>
      </c>
      <c r="F121" s="2">
        <v>11999.4</v>
      </c>
      <c r="G121" s="2">
        <v>19999</v>
      </c>
      <c r="H121" s="2">
        <v>192490.375</v>
      </c>
      <c r="K121" s="2">
        <f t="shared" si="6"/>
        <v>7999.6</v>
      </c>
      <c r="L121" s="3">
        <v>44166</v>
      </c>
      <c r="M121" s="25" t="str">
        <f t="shared" si="7"/>
        <v>12</v>
      </c>
      <c r="N121" s="25" t="str">
        <f t="shared" si="8"/>
        <v>December</v>
      </c>
      <c r="O121" s="25" t="str">
        <f t="shared" si="9"/>
        <v>2020</v>
      </c>
      <c r="Q121" t="str">
        <f>Table62[[#This Row],[Month Name]]</f>
        <v>December</v>
      </c>
      <c r="R121">
        <f>Table62[[#This Row],[Sale Price]]</f>
        <v>19999</v>
      </c>
    </row>
    <row r="122" spans="1:18">
      <c r="A122" t="s">
        <v>15</v>
      </c>
      <c r="B122" t="s">
        <v>33</v>
      </c>
      <c r="C122" t="s">
        <v>35</v>
      </c>
      <c r="D122" t="s">
        <v>40</v>
      </c>
      <c r="E122" s="1">
        <v>201.3</v>
      </c>
      <c r="F122" s="2">
        <v>11999.4</v>
      </c>
      <c r="G122" s="2">
        <v>19999</v>
      </c>
      <c r="H122" s="2">
        <v>201289.93500000003</v>
      </c>
      <c r="K122" s="2">
        <f t="shared" si="6"/>
        <v>7999.6</v>
      </c>
      <c r="L122" s="3">
        <v>44166</v>
      </c>
      <c r="M122" s="25" t="str">
        <f t="shared" si="7"/>
        <v>12</v>
      </c>
      <c r="N122" s="25" t="str">
        <f t="shared" si="8"/>
        <v>December</v>
      </c>
      <c r="O122" s="25" t="str">
        <f t="shared" si="9"/>
        <v>2020</v>
      </c>
      <c r="Q122" t="str">
        <f>Table62[[#This Row],[Month Name]]</f>
        <v>December</v>
      </c>
      <c r="R122">
        <f>Table62[[#This Row],[Sale Price]]</f>
        <v>19999</v>
      </c>
    </row>
    <row r="123" spans="1:18">
      <c r="A123" t="s">
        <v>27</v>
      </c>
      <c r="B123" t="s">
        <v>21</v>
      </c>
      <c r="C123" t="s">
        <v>35</v>
      </c>
      <c r="D123" t="s">
        <v>40</v>
      </c>
      <c r="E123" s="1">
        <v>105.5</v>
      </c>
      <c r="F123" s="2">
        <v>11999.4</v>
      </c>
      <c r="G123" s="2">
        <v>19999</v>
      </c>
      <c r="H123" s="2">
        <v>105494.72500000001</v>
      </c>
      <c r="K123" s="2">
        <f t="shared" si="6"/>
        <v>7999.6</v>
      </c>
      <c r="L123" s="3">
        <v>44531</v>
      </c>
      <c r="M123" s="25" t="str">
        <f t="shared" si="7"/>
        <v>12</v>
      </c>
      <c r="N123" s="25" t="str">
        <f t="shared" si="8"/>
        <v>December</v>
      </c>
      <c r="O123" s="25" t="str">
        <f t="shared" si="9"/>
        <v>2021</v>
      </c>
      <c r="Q123" t="str">
        <f>Table62[[#This Row],[Month Name]]</f>
        <v>December</v>
      </c>
      <c r="R123">
        <f>Table62[[#This Row],[Sale Price]]</f>
        <v>19999</v>
      </c>
    </row>
    <row r="124" spans="1:18">
      <c r="A124" t="s">
        <v>27</v>
      </c>
      <c r="B124" t="s">
        <v>34</v>
      </c>
      <c r="C124" t="s">
        <v>35</v>
      </c>
      <c r="D124" t="s">
        <v>40</v>
      </c>
      <c r="E124" s="1">
        <v>108.4</v>
      </c>
      <c r="F124" s="2">
        <v>11999.4</v>
      </c>
      <c r="G124" s="2">
        <v>19999</v>
      </c>
      <c r="H124" s="2">
        <v>108394.58000000002</v>
      </c>
      <c r="K124" s="2">
        <f t="shared" si="6"/>
        <v>7999.6</v>
      </c>
      <c r="L124" s="3">
        <v>44531</v>
      </c>
      <c r="M124" s="25" t="str">
        <f t="shared" si="7"/>
        <v>12</v>
      </c>
      <c r="N124" s="25" t="str">
        <f t="shared" si="8"/>
        <v>December</v>
      </c>
      <c r="O124" s="25" t="str">
        <f t="shared" si="9"/>
        <v>2021</v>
      </c>
      <c r="Q124" t="str">
        <f>Table62[[#This Row],[Month Name]]</f>
        <v>December</v>
      </c>
      <c r="R124">
        <f>Table62[[#This Row],[Sale Price]]</f>
        <v>19999</v>
      </c>
    </row>
    <row r="125" spans="1:18">
      <c r="A125" t="s">
        <v>15</v>
      </c>
      <c r="B125" t="s">
        <v>31</v>
      </c>
      <c r="C125" t="s">
        <v>37</v>
      </c>
      <c r="D125" t="s">
        <v>40</v>
      </c>
      <c r="E125" s="1">
        <v>156.60000000000002</v>
      </c>
      <c r="F125" s="2">
        <v>19794</v>
      </c>
      <c r="G125" s="2">
        <v>32990</v>
      </c>
      <c r="H125" s="2">
        <v>258311.70000000007</v>
      </c>
      <c r="K125" s="2">
        <f t="shared" si="6"/>
        <v>13196</v>
      </c>
      <c r="L125" s="3">
        <v>44470</v>
      </c>
      <c r="M125" s="25" t="str">
        <f t="shared" si="7"/>
        <v>10</v>
      </c>
      <c r="N125" s="25" t="str">
        <f t="shared" si="8"/>
        <v>October</v>
      </c>
      <c r="O125" s="25" t="str">
        <f t="shared" si="9"/>
        <v>2021</v>
      </c>
      <c r="Q125" t="str">
        <f>Table62[[#This Row],[Month Name]]</f>
        <v>October</v>
      </c>
      <c r="R125">
        <f>Table62[[#This Row],[Sale Price]]</f>
        <v>32990</v>
      </c>
    </row>
    <row r="126" spans="1:18">
      <c r="A126" t="s">
        <v>15</v>
      </c>
      <c r="B126" t="s">
        <v>19</v>
      </c>
      <c r="C126" t="s">
        <v>37</v>
      </c>
      <c r="D126" t="s">
        <v>40</v>
      </c>
      <c r="E126" s="1">
        <v>296.60000000000002</v>
      </c>
      <c r="F126" s="2">
        <v>19794</v>
      </c>
      <c r="G126" s="2">
        <v>32990</v>
      </c>
      <c r="H126" s="2">
        <v>489241.7</v>
      </c>
      <c r="K126" s="2">
        <f t="shared" si="6"/>
        <v>13196</v>
      </c>
      <c r="L126" s="3">
        <v>44105</v>
      </c>
      <c r="M126" s="25" t="str">
        <f t="shared" si="7"/>
        <v>10</v>
      </c>
      <c r="N126" s="25" t="str">
        <f t="shared" si="8"/>
        <v>October</v>
      </c>
      <c r="O126" s="25" t="str">
        <f t="shared" si="9"/>
        <v>2020</v>
      </c>
      <c r="Q126" t="str">
        <f>Table62[[#This Row],[Month Name]]</f>
        <v>October</v>
      </c>
      <c r="R126">
        <f>Table62[[#This Row],[Sale Price]]</f>
        <v>32990</v>
      </c>
    </row>
    <row r="127" spans="1:18">
      <c r="A127" t="s">
        <v>15</v>
      </c>
      <c r="B127" t="s">
        <v>36</v>
      </c>
      <c r="C127" t="s">
        <v>37</v>
      </c>
      <c r="D127" t="s">
        <v>40</v>
      </c>
      <c r="E127" s="1">
        <v>287.7</v>
      </c>
      <c r="F127" s="2">
        <v>19794</v>
      </c>
      <c r="G127" s="2">
        <v>32990</v>
      </c>
      <c r="H127" s="2">
        <v>474561.15</v>
      </c>
      <c r="K127" s="2">
        <f t="shared" si="6"/>
        <v>13196</v>
      </c>
      <c r="L127" s="3">
        <v>44470</v>
      </c>
      <c r="M127" s="25" t="str">
        <f t="shared" si="7"/>
        <v>10</v>
      </c>
      <c r="N127" s="25" t="str">
        <f t="shared" si="8"/>
        <v>October</v>
      </c>
      <c r="O127" s="25" t="str">
        <f t="shared" si="9"/>
        <v>2021</v>
      </c>
      <c r="Q127" t="str">
        <f>Table62[[#This Row],[Month Name]]</f>
        <v>October</v>
      </c>
      <c r="R127">
        <f>Table62[[#This Row],[Sale Price]]</f>
        <v>32990</v>
      </c>
    </row>
    <row r="128" spans="1:18">
      <c r="A128" t="s">
        <v>30</v>
      </c>
      <c r="B128" t="s">
        <v>16</v>
      </c>
      <c r="C128" t="s">
        <v>37</v>
      </c>
      <c r="D128" t="s">
        <v>40</v>
      </c>
      <c r="E128" s="1">
        <v>80.900000000000006</v>
      </c>
      <c r="F128" s="2">
        <v>19794</v>
      </c>
      <c r="G128" s="2">
        <v>32990</v>
      </c>
      <c r="H128" s="2">
        <v>133444.55000000002</v>
      </c>
      <c r="K128" s="2">
        <f t="shared" si="6"/>
        <v>13196</v>
      </c>
      <c r="L128" s="3">
        <v>44105</v>
      </c>
      <c r="M128" s="25" t="str">
        <f t="shared" si="7"/>
        <v>10</v>
      </c>
      <c r="N128" s="25" t="str">
        <f t="shared" si="8"/>
        <v>October</v>
      </c>
      <c r="O128" s="25" t="str">
        <f t="shared" si="9"/>
        <v>2020</v>
      </c>
      <c r="Q128" t="str">
        <f>Table62[[#This Row],[Month Name]]</f>
        <v>October</v>
      </c>
      <c r="R128">
        <f>Table62[[#This Row],[Sale Price]]</f>
        <v>32990</v>
      </c>
    </row>
    <row r="129" spans="1:18">
      <c r="A129" t="s">
        <v>30</v>
      </c>
      <c r="B129" t="s">
        <v>19</v>
      </c>
      <c r="C129" t="s">
        <v>37</v>
      </c>
      <c r="D129" t="s">
        <v>40</v>
      </c>
      <c r="E129" s="1">
        <v>214.5</v>
      </c>
      <c r="F129" s="2">
        <v>19794</v>
      </c>
      <c r="G129" s="2">
        <v>32990</v>
      </c>
      <c r="H129" s="2">
        <v>353817.75</v>
      </c>
      <c r="K129" s="2">
        <f t="shared" si="6"/>
        <v>13196</v>
      </c>
      <c r="L129" s="3">
        <v>44105</v>
      </c>
      <c r="M129" s="25" t="str">
        <f t="shared" si="7"/>
        <v>10</v>
      </c>
      <c r="N129" s="25" t="str">
        <f t="shared" si="8"/>
        <v>October</v>
      </c>
      <c r="O129" s="25" t="str">
        <f t="shared" si="9"/>
        <v>2020</v>
      </c>
      <c r="Q129" t="str">
        <f>Table62[[#This Row],[Month Name]]</f>
        <v>October</v>
      </c>
      <c r="R129">
        <f>Table62[[#This Row],[Sale Price]]</f>
        <v>32990</v>
      </c>
    </row>
    <row r="130" spans="1:18">
      <c r="A130" t="s">
        <v>27</v>
      </c>
      <c r="B130" t="s">
        <v>21</v>
      </c>
      <c r="C130" t="s">
        <v>37</v>
      </c>
      <c r="D130" t="s">
        <v>40</v>
      </c>
      <c r="E130" s="1">
        <v>105.5</v>
      </c>
      <c r="F130" s="2">
        <v>19794</v>
      </c>
      <c r="G130" s="2">
        <v>32990</v>
      </c>
      <c r="H130" s="2">
        <v>174022.25</v>
      </c>
      <c r="K130" s="2">
        <f t="shared" ref="K130:K193" si="10">$G130-$F130</f>
        <v>13196</v>
      </c>
      <c r="L130" s="3">
        <v>44531</v>
      </c>
      <c r="M130" s="25" t="str">
        <f t="shared" ref="M130:M193" si="11">TEXT(L130,"MM")</f>
        <v>12</v>
      </c>
      <c r="N130" s="25" t="str">
        <f t="shared" ref="N130:N193" si="12">TEXT(L130,"MMMM")</f>
        <v>December</v>
      </c>
      <c r="O130" s="25" t="str">
        <f t="shared" ref="O130:O193" si="13">TEXT(L130,"YYYY")</f>
        <v>2021</v>
      </c>
      <c r="Q130" t="str">
        <f>Table62[[#This Row],[Month Name]]</f>
        <v>December</v>
      </c>
      <c r="R130">
        <f>Table62[[#This Row],[Sale Price]]</f>
        <v>32990</v>
      </c>
    </row>
    <row r="131" spans="1:18">
      <c r="A131" t="s">
        <v>15</v>
      </c>
      <c r="B131" t="s">
        <v>22</v>
      </c>
      <c r="C131" t="s">
        <v>37</v>
      </c>
      <c r="D131" t="s">
        <v>40</v>
      </c>
      <c r="E131" s="1">
        <v>54.400000000000006</v>
      </c>
      <c r="F131" s="2">
        <v>19794</v>
      </c>
      <c r="G131" s="2">
        <v>32990</v>
      </c>
      <c r="H131" s="2">
        <v>89732.800000000017</v>
      </c>
      <c r="K131" s="2">
        <f t="shared" si="10"/>
        <v>13196</v>
      </c>
      <c r="L131" s="3">
        <v>44166</v>
      </c>
      <c r="M131" s="25" t="str">
        <f t="shared" si="11"/>
        <v>12</v>
      </c>
      <c r="N131" s="25" t="str">
        <f t="shared" si="12"/>
        <v>December</v>
      </c>
      <c r="O131" s="25" t="str">
        <f t="shared" si="13"/>
        <v>2020</v>
      </c>
      <c r="Q131" t="str">
        <f>Table62[[#This Row],[Month Name]]</f>
        <v>December</v>
      </c>
      <c r="R131">
        <f>Table62[[#This Row],[Sale Price]]</f>
        <v>32990</v>
      </c>
    </row>
    <row r="132" spans="1:18">
      <c r="A132" t="s">
        <v>27</v>
      </c>
      <c r="B132" t="s">
        <v>23</v>
      </c>
      <c r="C132" t="s">
        <v>37</v>
      </c>
      <c r="D132" t="s">
        <v>40</v>
      </c>
      <c r="E132" s="1">
        <v>108.4</v>
      </c>
      <c r="F132" s="2">
        <v>19794</v>
      </c>
      <c r="G132" s="2">
        <v>32990</v>
      </c>
      <c r="H132" s="2">
        <v>178805.80000000002</v>
      </c>
      <c r="K132" s="2">
        <f t="shared" si="10"/>
        <v>13196</v>
      </c>
      <c r="L132" s="3">
        <v>44531</v>
      </c>
      <c r="M132" s="25" t="str">
        <f t="shared" si="11"/>
        <v>12</v>
      </c>
      <c r="N132" s="25" t="str">
        <f t="shared" si="12"/>
        <v>December</v>
      </c>
      <c r="O132" s="25" t="str">
        <f t="shared" si="13"/>
        <v>2021</v>
      </c>
      <c r="Q132" t="str">
        <f>Table62[[#This Row],[Month Name]]</f>
        <v>December</v>
      </c>
      <c r="R132">
        <f>Table62[[#This Row],[Sale Price]]</f>
        <v>32990</v>
      </c>
    </row>
    <row r="133" spans="1:18">
      <c r="A133" t="s">
        <v>30</v>
      </c>
      <c r="B133" t="s">
        <v>24</v>
      </c>
      <c r="C133" t="s">
        <v>38</v>
      </c>
      <c r="D133" t="s">
        <v>40</v>
      </c>
      <c r="E133" s="1">
        <v>66.2</v>
      </c>
      <c r="F133" s="2">
        <v>13938</v>
      </c>
      <c r="G133" s="2">
        <v>23230</v>
      </c>
      <c r="H133" s="2">
        <v>76891.3</v>
      </c>
      <c r="K133" s="2">
        <f t="shared" si="10"/>
        <v>9292</v>
      </c>
      <c r="L133" s="3">
        <v>44348</v>
      </c>
      <c r="M133" s="25" t="str">
        <f t="shared" si="11"/>
        <v>06</v>
      </c>
      <c r="N133" s="25" t="str">
        <f t="shared" si="12"/>
        <v>June</v>
      </c>
      <c r="O133" s="25" t="str">
        <f t="shared" si="13"/>
        <v>2021</v>
      </c>
      <c r="Q133" t="str">
        <f>Table62[[#This Row],[Month Name]]</f>
        <v>June</v>
      </c>
      <c r="R133">
        <f>Table62[[#This Row],[Sale Price]]</f>
        <v>23230</v>
      </c>
    </row>
    <row r="134" spans="1:18">
      <c r="A134" t="s">
        <v>32</v>
      </c>
      <c r="B134" t="s">
        <v>25</v>
      </c>
      <c r="C134" t="s">
        <v>38</v>
      </c>
      <c r="D134" t="s">
        <v>40</v>
      </c>
      <c r="E134" s="1">
        <v>21.400000000000002</v>
      </c>
      <c r="F134" s="2">
        <v>13938</v>
      </c>
      <c r="G134" s="2">
        <v>23230</v>
      </c>
      <c r="H134" s="2">
        <v>24856.100000000006</v>
      </c>
      <c r="K134" s="2">
        <f t="shared" si="10"/>
        <v>9292</v>
      </c>
      <c r="L134" s="3">
        <v>44105</v>
      </c>
      <c r="M134" s="25" t="str">
        <f t="shared" si="11"/>
        <v>10</v>
      </c>
      <c r="N134" s="25" t="str">
        <f t="shared" si="12"/>
        <v>October</v>
      </c>
      <c r="O134" s="25" t="str">
        <f t="shared" si="13"/>
        <v>2020</v>
      </c>
      <c r="Q134" t="str">
        <f>Table62[[#This Row],[Month Name]]</f>
        <v>October</v>
      </c>
      <c r="R134">
        <f>Table62[[#This Row],[Sale Price]]</f>
        <v>23230</v>
      </c>
    </row>
    <row r="135" spans="1:18">
      <c r="A135" t="s">
        <v>15</v>
      </c>
      <c r="B135" t="s">
        <v>24</v>
      </c>
      <c r="C135" t="s">
        <v>38</v>
      </c>
      <c r="D135" t="s">
        <v>40</v>
      </c>
      <c r="E135" s="1">
        <v>287.7</v>
      </c>
      <c r="F135" s="2">
        <v>13938</v>
      </c>
      <c r="G135" s="2">
        <v>23230</v>
      </c>
      <c r="H135" s="2">
        <v>334163.55000000005</v>
      </c>
      <c r="K135" s="2">
        <f t="shared" si="10"/>
        <v>9292</v>
      </c>
      <c r="L135" s="3">
        <v>44470</v>
      </c>
      <c r="M135" s="25" t="str">
        <f t="shared" si="11"/>
        <v>10</v>
      </c>
      <c r="N135" s="25" t="str">
        <f t="shared" si="12"/>
        <v>October</v>
      </c>
      <c r="O135" s="25" t="str">
        <f t="shared" si="13"/>
        <v>2021</v>
      </c>
      <c r="Q135" t="str">
        <f>Table62[[#This Row],[Month Name]]</f>
        <v>October</v>
      </c>
      <c r="R135">
        <f>Table62[[#This Row],[Sale Price]]</f>
        <v>23230</v>
      </c>
    </row>
    <row r="136" spans="1:18">
      <c r="A136" t="s">
        <v>30</v>
      </c>
      <c r="B136" t="s">
        <v>28</v>
      </c>
      <c r="C136" t="s">
        <v>38</v>
      </c>
      <c r="D136" t="s">
        <v>40</v>
      </c>
      <c r="E136" s="1">
        <v>272.90000000000003</v>
      </c>
      <c r="F136" s="2">
        <v>13938</v>
      </c>
      <c r="G136" s="2">
        <v>23230</v>
      </c>
      <c r="H136" s="2">
        <v>316973.35000000009</v>
      </c>
      <c r="K136" s="2">
        <f t="shared" si="10"/>
        <v>9292</v>
      </c>
      <c r="L136" s="3">
        <v>44531</v>
      </c>
      <c r="M136" s="25" t="str">
        <f t="shared" si="11"/>
        <v>12</v>
      </c>
      <c r="N136" s="25" t="str">
        <f t="shared" si="12"/>
        <v>December</v>
      </c>
      <c r="O136" s="25" t="str">
        <f t="shared" si="13"/>
        <v>2021</v>
      </c>
      <c r="Q136" t="str">
        <f>Table62[[#This Row],[Month Name]]</f>
        <v>December</v>
      </c>
      <c r="R136">
        <f>Table62[[#This Row],[Sale Price]]</f>
        <v>23230</v>
      </c>
    </row>
    <row r="137" spans="1:18">
      <c r="A137" t="s">
        <v>15</v>
      </c>
      <c r="B137" t="s">
        <v>23</v>
      </c>
      <c r="C137" t="s">
        <v>38</v>
      </c>
      <c r="D137" t="s">
        <v>40</v>
      </c>
      <c r="E137" s="1">
        <v>26.6</v>
      </c>
      <c r="F137" s="2">
        <v>13938</v>
      </c>
      <c r="G137" s="2">
        <v>23230</v>
      </c>
      <c r="H137" s="2">
        <v>30895.9</v>
      </c>
      <c r="K137" s="2">
        <f t="shared" si="10"/>
        <v>9292</v>
      </c>
      <c r="L137" s="3">
        <v>44166</v>
      </c>
      <c r="M137" s="25" t="str">
        <f t="shared" si="11"/>
        <v>12</v>
      </c>
      <c r="N137" s="25" t="str">
        <f t="shared" si="12"/>
        <v>December</v>
      </c>
      <c r="O137" s="25" t="str">
        <f t="shared" si="13"/>
        <v>2020</v>
      </c>
      <c r="Q137" t="str">
        <f>Table62[[#This Row],[Month Name]]</f>
        <v>December</v>
      </c>
      <c r="R137">
        <f>Table62[[#This Row],[Sale Price]]</f>
        <v>23230</v>
      </c>
    </row>
    <row r="138" spans="1:18">
      <c r="A138" t="s">
        <v>15</v>
      </c>
      <c r="B138" t="s">
        <v>29</v>
      </c>
      <c r="C138" t="s">
        <v>38</v>
      </c>
      <c r="D138" t="s">
        <v>40</v>
      </c>
      <c r="E138" s="1">
        <v>194</v>
      </c>
      <c r="F138" s="2">
        <v>13938</v>
      </c>
      <c r="G138" s="2">
        <v>23230</v>
      </c>
      <c r="H138" s="2">
        <v>225331</v>
      </c>
      <c r="K138" s="2">
        <f t="shared" si="10"/>
        <v>9292</v>
      </c>
      <c r="L138" s="3">
        <v>44166</v>
      </c>
      <c r="M138" s="25" t="str">
        <f t="shared" si="11"/>
        <v>12</v>
      </c>
      <c r="N138" s="25" t="str">
        <f t="shared" si="12"/>
        <v>December</v>
      </c>
      <c r="O138" s="25" t="str">
        <f t="shared" si="13"/>
        <v>2020</v>
      </c>
      <c r="Q138" t="str">
        <f>Table62[[#This Row],[Month Name]]</f>
        <v>December</v>
      </c>
      <c r="R138">
        <f>Table62[[#This Row],[Sale Price]]</f>
        <v>23230</v>
      </c>
    </row>
    <row r="139" spans="1:18">
      <c r="A139" t="s">
        <v>32</v>
      </c>
      <c r="B139" t="s">
        <v>31</v>
      </c>
      <c r="C139" t="s">
        <v>39</v>
      </c>
      <c r="D139" t="s">
        <v>40</v>
      </c>
      <c r="E139" s="1">
        <v>25.900000000000002</v>
      </c>
      <c r="F139" s="2">
        <v>11999.4</v>
      </c>
      <c r="G139" s="2">
        <v>19999</v>
      </c>
      <c r="H139" s="2">
        <v>25898.705000000002</v>
      </c>
      <c r="K139" s="2">
        <f t="shared" si="10"/>
        <v>7999.6</v>
      </c>
      <c r="L139" s="3">
        <v>44256</v>
      </c>
      <c r="M139" s="25" t="str">
        <f t="shared" si="11"/>
        <v>03</v>
      </c>
      <c r="N139" s="25" t="str">
        <f t="shared" si="12"/>
        <v>March</v>
      </c>
      <c r="O139" s="25" t="str">
        <f t="shared" si="13"/>
        <v>2021</v>
      </c>
      <c r="Q139" t="str">
        <f>Table62[[#This Row],[Month Name]]</f>
        <v>March</v>
      </c>
      <c r="R139">
        <f>Table62[[#This Row],[Sale Price]]</f>
        <v>19999</v>
      </c>
    </row>
    <row r="140" spans="1:18">
      <c r="A140" t="s">
        <v>32</v>
      </c>
      <c r="B140" t="s">
        <v>33</v>
      </c>
      <c r="C140" t="s">
        <v>39</v>
      </c>
      <c r="D140" t="s">
        <v>40</v>
      </c>
      <c r="E140" s="1">
        <v>110.10000000000001</v>
      </c>
      <c r="F140" s="2">
        <v>11999.4</v>
      </c>
      <c r="G140" s="2">
        <v>19999</v>
      </c>
      <c r="H140" s="2">
        <v>110094.49500000002</v>
      </c>
      <c r="K140" s="2">
        <f t="shared" si="10"/>
        <v>7999.6</v>
      </c>
      <c r="L140" s="3">
        <v>44256</v>
      </c>
      <c r="M140" s="25" t="str">
        <f t="shared" si="11"/>
        <v>03</v>
      </c>
      <c r="N140" s="25" t="str">
        <f t="shared" si="12"/>
        <v>March</v>
      </c>
      <c r="O140" s="25" t="str">
        <f t="shared" si="13"/>
        <v>2021</v>
      </c>
      <c r="Q140" t="str">
        <f>Table62[[#This Row],[Month Name]]</f>
        <v>March</v>
      </c>
      <c r="R140">
        <f>Table62[[#This Row],[Sale Price]]</f>
        <v>19999</v>
      </c>
    </row>
    <row r="141" spans="1:18">
      <c r="A141" t="s">
        <v>30</v>
      </c>
      <c r="B141" t="s">
        <v>21</v>
      </c>
      <c r="C141" t="s">
        <v>39</v>
      </c>
      <c r="D141" t="s">
        <v>40</v>
      </c>
      <c r="E141" s="1">
        <v>227.60000000000002</v>
      </c>
      <c r="F141" s="2">
        <v>11999.4</v>
      </c>
      <c r="G141" s="2">
        <v>19999</v>
      </c>
      <c r="H141" s="2">
        <v>227588.62000000002</v>
      </c>
      <c r="K141" s="2">
        <f t="shared" si="10"/>
        <v>7999.6</v>
      </c>
      <c r="L141" s="3">
        <v>44317</v>
      </c>
      <c r="M141" s="25" t="str">
        <f t="shared" si="11"/>
        <v>05</v>
      </c>
      <c r="N141" s="25" t="str">
        <f t="shared" si="12"/>
        <v>May</v>
      </c>
      <c r="O141" s="25" t="str">
        <f t="shared" si="13"/>
        <v>2021</v>
      </c>
      <c r="Q141" t="str">
        <f>Table62[[#This Row],[Month Name]]</f>
        <v>May</v>
      </c>
      <c r="R141">
        <f>Table62[[#This Row],[Sale Price]]</f>
        <v>19999</v>
      </c>
    </row>
    <row r="142" spans="1:18">
      <c r="A142" t="s">
        <v>15</v>
      </c>
      <c r="B142" t="s">
        <v>34</v>
      </c>
      <c r="C142" t="s">
        <v>39</v>
      </c>
      <c r="D142" t="s">
        <v>40</v>
      </c>
      <c r="E142" s="1">
        <v>296.60000000000002</v>
      </c>
      <c r="F142" s="2">
        <v>11999.4</v>
      </c>
      <c r="G142" s="2">
        <v>19999</v>
      </c>
      <c r="H142" s="2">
        <v>296585.17000000004</v>
      </c>
      <c r="K142" s="2">
        <f t="shared" si="10"/>
        <v>7999.6</v>
      </c>
      <c r="L142" s="3">
        <v>44105</v>
      </c>
      <c r="M142" s="25" t="str">
        <f t="shared" si="11"/>
        <v>10</v>
      </c>
      <c r="N142" s="25" t="str">
        <f t="shared" si="12"/>
        <v>October</v>
      </c>
      <c r="O142" s="25" t="str">
        <f t="shared" si="13"/>
        <v>2020</v>
      </c>
      <c r="Q142" t="str">
        <f>Table62[[#This Row],[Month Name]]</f>
        <v>October</v>
      </c>
      <c r="R142">
        <f>Table62[[#This Row],[Sale Price]]</f>
        <v>19999</v>
      </c>
    </row>
    <row r="143" spans="1:18">
      <c r="A143" t="s">
        <v>15</v>
      </c>
      <c r="B143" t="s">
        <v>31</v>
      </c>
      <c r="C143" t="s">
        <v>39</v>
      </c>
      <c r="D143" t="s">
        <v>40</v>
      </c>
      <c r="E143" s="1">
        <v>123.60000000000001</v>
      </c>
      <c r="F143" s="2">
        <v>11999.4</v>
      </c>
      <c r="G143" s="2">
        <v>19999</v>
      </c>
      <c r="H143" s="2">
        <v>123593.82000000002</v>
      </c>
      <c r="K143" s="2">
        <f t="shared" si="10"/>
        <v>7999.6</v>
      </c>
      <c r="L143" s="3">
        <v>44501</v>
      </c>
      <c r="M143" s="25" t="str">
        <f t="shared" si="11"/>
        <v>11</v>
      </c>
      <c r="N143" s="25" t="str">
        <f t="shared" si="12"/>
        <v>November</v>
      </c>
      <c r="O143" s="25" t="str">
        <f t="shared" si="13"/>
        <v>2021</v>
      </c>
      <c r="Q143" t="str">
        <f>Table62[[#This Row],[Month Name]]</f>
        <v>November</v>
      </c>
      <c r="R143">
        <f>Table62[[#This Row],[Sale Price]]</f>
        <v>19999</v>
      </c>
    </row>
    <row r="144" spans="1:18">
      <c r="A144" t="s">
        <v>15</v>
      </c>
      <c r="B144" t="s">
        <v>19</v>
      </c>
      <c r="C144" t="s">
        <v>39</v>
      </c>
      <c r="D144" t="s">
        <v>40</v>
      </c>
      <c r="E144" s="1">
        <v>94.100000000000009</v>
      </c>
      <c r="F144" s="2">
        <v>11999.4</v>
      </c>
      <c r="G144" s="2">
        <v>19999</v>
      </c>
      <c r="H144" s="2">
        <v>94095.295000000013</v>
      </c>
      <c r="K144" s="2">
        <f t="shared" si="10"/>
        <v>7999.6</v>
      </c>
      <c r="L144" s="3">
        <v>44501</v>
      </c>
      <c r="M144" s="25" t="str">
        <f t="shared" si="11"/>
        <v>11</v>
      </c>
      <c r="N144" s="25" t="str">
        <f t="shared" si="12"/>
        <v>November</v>
      </c>
      <c r="O144" s="25" t="str">
        <f t="shared" si="13"/>
        <v>2021</v>
      </c>
      <c r="Q144" t="str">
        <f>Table62[[#This Row],[Month Name]]</f>
        <v>November</v>
      </c>
      <c r="R144">
        <f>Table62[[#This Row],[Sale Price]]</f>
        <v>19999</v>
      </c>
    </row>
    <row r="145" spans="1:18">
      <c r="A145" t="s">
        <v>32</v>
      </c>
      <c r="B145" t="s">
        <v>36</v>
      </c>
      <c r="C145" t="s">
        <v>39</v>
      </c>
      <c r="D145" t="s">
        <v>40</v>
      </c>
      <c r="E145" s="1">
        <v>191.60000000000002</v>
      </c>
      <c r="F145" s="2">
        <v>11999.4</v>
      </c>
      <c r="G145" s="2">
        <v>19999</v>
      </c>
      <c r="H145" s="2">
        <v>191590.42000000004</v>
      </c>
      <c r="K145" s="2">
        <f t="shared" si="10"/>
        <v>7999.6</v>
      </c>
      <c r="L145" s="3">
        <v>44531</v>
      </c>
      <c r="M145" s="25" t="str">
        <f t="shared" si="11"/>
        <v>12</v>
      </c>
      <c r="N145" s="25" t="str">
        <f t="shared" si="12"/>
        <v>December</v>
      </c>
      <c r="O145" s="25" t="str">
        <f t="shared" si="13"/>
        <v>2021</v>
      </c>
      <c r="Q145" t="str">
        <f>Table62[[#This Row],[Month Name]]</f>
        <v>December</v>
      </c>
      <c r="R145">
        <f>Table62[[#This Row],[Sale Price]]</f>
        <v>19999</v>
      </c>
    </row>
    <row r="146" spans="1:18">
      <c r="A146" t="s">
        <v>30</v>
      </c>
      <c r="B146" t="s">
        <v>16</v>
      </c>
      <c r="C146" t="s">
        <v>17</v>
      </c>
      <c r="D146" t="s">
        <v>40</v>
      </c>
      <c r="E146" s="1">
        <v>424.35</v>
      </c>
      <c r="F146" s="2">
        <v>5579.4</v>
      </c>
      <c r="G146" s="2">
        <v>9299</v>
      </c>
      <c r="H146" s="2">
        <v>197301.53250000003</v>
      </c>
      <c r="K146" s="2">
        <f t="shared" si="10"/>
        <v>3719.6000000000004</v>
      </c>
      <c r="L146" s="3">
        <v>44287</v>
      </c>
      <c r="M146" s="25" t="str">
        <f t="shared" si="11"/>
        <v>04</v>
      </c>
      <c r="N146" s="25" t="str">
        <f t="shared" si="12"/>
        <v>April</v>
      </c>
      <c r="O146" s="25" t="str">
        <f t="shared" si="13"/>
        <v>2021</v>
      </c>
      <c r="Q146" t="str">
        <f>Table62[[#This Row],[Month Name]]</f>
        <v>April</v>
      </c>
      <c r="R146">
        <f>Table62[[#This Row],[Sale Price]]</f>
        <v>9299</v>
      </c>
    </row>
    <row r="147" spans="1:18">
      <c r="A147" t="s">
        <v>15</v>
      </c>
      <c r="B147" t="s">
        <v>19</v>
      </c>
      <c r="C147" t="s">
        <v>17</v>
      </c>
      <c r="D147" t="s">
        <v>40</v>
      </c>
      <c r="E147" s="1">
        <v>258</v>
      </c>
      <c r="F147" s="2">
        <v>5579.4</v>
      </c>
      <c r="G147" s="2">
        <v>9299</v>
      </c>
      <c r="H147" s="2">
        <v>119957.1</v>
      </c>
      <c r="K147" s="2">
        <f t="shared" si="10"/>
        <v>3719.6000000000004</v>
      </c>
      <c r="L147" s="3">
        <v>44287</v>
      </c>
      <c r="M147" s="25" t="str">
        <f t="shared" si="11"/>
        <v>04</v>
      </c>
      <c r="N147" s="25" t="str">
        <f t="shared" si="12"/>
        <v>April</v>
      </c>
      <c r="O147" s="25" t="str">
        <f t="shared" si="13"/>
        <v>2021</v>
      </c>
      <c r="Q147" t="str">
        <f>Table62[[#This Row],[Month Name]]</f>
        <v>April</v>
      </c>
      <c r="R147">
        <f>Table62[[#This Row],[Sale Price]]</f>
        <v>9299</v>
      </c>
    </row>
    <row r="148" spans="1:18">
      <c r="A148" t="s">
        <v>32</v>
      </c>
      <c r="B148" t="s">
        <v>21</v>
      </c>
      <c r="C148" t="s">
        <v>17</v>
      </c>
      <c r="D148" t="s">
        <v>40</v>
      </c>
      <c r="E148" s="1">
        <v>68.900000000000006</v>
      </c>
      <c r="F148" s="2">
        <v>5579.4</v>
      </c>
      <c r="G148" s="2">
        <v>9299</v>
      </c>
      <c r="H148" s="2">
        <v>32035.055000000008</v>
      </c>
      <c r="K148" s="2">
        <f t="shared" si="10"/>
        <v>3719.6000000000004</v>
      </c>
      <c r="L148" s="3">
        <v>44348</v>
      </c>
      <c r="M148" s="25" t="str">
        <f t="shared" si="11"/>
        <v>06</v>
      </c>
      <c r="N148" s="25" t="str">
        <f t="shared" si="12"/>
        <v>June</v>
      </c>
      <c r="O148" s="25" t="str">
        <f t="shared" si="13"/>
        <v>2021</v>
      </c>
      <c r="Q148" t="str">
        <f>Table62[[#This Row],[Month Name]]</f>
        <v>June</v>
      </c>
      <c r="R148">
        <f>Table62[[#This Row],[Sale Price]]</f>
        <v>9299</v>
      </c>
    </row>
    <row r="149" spans="1:18">
      <c r="A149" t="s">
        <v>27</v>
      </c>
      <c r="B149" t="s">
        <v>22</v>
      </c>
      <c r="C149" t="s">
        <v>17</v>
      </c>
      <c r="D149" t="s">
        <v>40</v>
      </c>
      <c r="E149" s="1">
        <v>194.70000000000002</v>
      </c>
      <c r="F149" s="2">
        <v>5579.4</v>
      </c>
      <c r="G149" s="2">
        <v>9299</v>
      </c>
      <c r="H149" s="2">
        <v>90525.765000000014</v>
      </c>
      <c r="K149" s="2">
        <f t="shared" si="10"/>
        <v>3719.6000000000004</v>
      </c>
      <c r="L149" s="3">
        <v>44440</v>
      </c>
      <c r="M149" s="25" t="str">
        <f t="shared" si="11"/>
        <v>09</v>
      </c>
      <c r="N149" s="25" t="str">
        <f t="shared" si="12"/>
        <v>September</v>
      </c>
      <c r="O149" s="25" t="str">
        <f t="shared" si="13"/>
        <v>2021</v>
      </c>
      <c r="Q149" t="str">
        <f>Table62[[#This Row],[Month Name]]</f>
        <v>September</v>
      </c>
      <c r="R149">
        <f>Table62[[#This Row],[Sale Price]]</f>
        <v>9299</v>
      </c>
    </row>
    <row r="150" spans="1:18">
      <c r="A150" t="s">
        <v>27</v>
      </c>
      <c r="B150" t="s">
        <v>23</v>
      </c>
      <c r="C150" t="s">
        <v>17</v>
      </c>
      <c r="D150" t="s">
        <v>40</v>
      </c>
      <c r="E150" s="1">
        <v>90.800000000000011</v>
      </c>
      <c r="F150" s="2">
        <v>5579.4</v>
      </c>
      <c r="G150" s="2">
        <v>9299</v>
      </c>
      <c r="H150" s="2">
        <v>42217.460000000006</v>
      </c>
      <c r="K150" s="2">
        <f t="shared" si="10"/>
        <v>3719.6000000000004</v>
      </c>
      <c r="L150" s="3">
        <v>44166</v>
      </c>
      <c r="M150" s="25" t="str">
        <f t="shared" si="11"/>
        <v>12</v>
      </c>
      <c r="N150" s="25" t="str">
        <f t="shared" si="12"/>
        <v>December</v>
      </c>
      <c r="O150" s="25" t="str">
        <f t="shared" si="13"/>
        <v>2020</v>
      </c>
      <c r="Q150" t="str">
        <f>Table62[[#This Row],[Month Name]]</f>
        <v>December</v>
      </c>
      <c r="R150">
        <f>Table62[[#This Row],[Sale Price]]</f>
        <v>9299</v>
      </c>
    </row>
    <row r="151" spans="1:18">
      <c r="A151" t="s">
        <v>15</v>
      </c>
      <c r="B151" t="s">
        <v>24</v>
      </c>
      <c r="C151" t="s">
        <v>26</v>
      </c>
      <c r="D151" t="s">
        <v>40</v>
      </c>
      <c r="E151" s="1">
        <v>195.8</v>
      </c>
      <c r="F151" s="2">
        <v>8999.4</v>
      </c>
      <c r="G151" s="2">
        <v>14999</v>
      </c>
      <c r="H151" s="2">
        <v>146840.21000000002</v>
      </c>
      <c r="K151" s="2">
        <f t="shared" si="10"/>
        <v>5999.6</v>
      </c>
      <c r="L151" s="3">
        <v>44228</v>
      </c>
      <c r="M151" s="25" t="str">
        <f t="shared" si="11"/>
        <v>02</v>
      </c>
      <c r="N151" s="25" t="str">
        <f t="shared" si="12"/>
        <v>February</v>
      </c>
      <c r="O151" s="25" t="str">
        <f t="shared" si="13"/>
        <v>2021</v>
      </c>
      <c r="Q151" t="str">
        <f>Table62[[#This Row],[Month Name]]</f>
        <v>February</v>
      </c>
      <c r="R151">
        <f>Table62[[#This Row],[Sale Price]]</f>
        <v>14999</v>
      </c>
    </row>
    <row r="152" spans="1:18">
      <c r="A152" t="s">
        <v>27</v>
      </c>
      <c r="B152" t="s">
        <v>25</v>
      </c>
      <c r="C152" t="s">
        <v>26</v>
      </c>
      <c r="D152" t="s">
        <v>40</v>
      </c>
      <c r="E152" s="1">
        <v>190.10000000000002</v>
      </c>
      <c r="F152" s="2">
        <v>8999.4</v>
      </c>
      <c r="G152" s="2">
        <v>14999</v>
      </c>
      <c r="H152" s="2">
        <v>142565.49500000002</v>
      </c>
      <c r="K152" s="2">
        <f t="shared" si="10"/>
        <v>5999.6</v>
      </c>
      <c r="L152" s="3">
        <v>44348</v>
      </c>
      <c r="M152" s="25" t="str">
        <f t="shared" si="11"/>
        <v>06</v>
      </c>
      <c r="N152" s="25" t="str">
        <f t="shared" si="12"/>
        <v>June</v>
      </c>
      <c r="O152" s="25" t="str">
        <f t="shared" si="13"/>
        <v>2021</v>
      </c>
      <c r="Q152" t="str">
        <f>Table62[[#This Row],[Month Name]]</f>
        <v>June</v>
      </c>
      <c r="R152">
        <f>Table62[[#This Row],[Sale Price]]</f>
        <v>14999</v>
      </c>
    </row>
    <row r="153" spans="1:18">
      <c r="A153" t="s">
        <v>15</v>
      </c>
      <c r="B153" t="s">
        <v>24</v>
      </c>
      <c r="C153" t="s">
        <v>26</v>
      </c>
      <c r="D153" t="s">
        <v>40</v>
      </c>
      <c r="E153" s="1">
        <v>54.400000000000006</v>
      </c>
      <c r="F153" s="2">
        <v>8999.4</v>
      </c>
      <c r="G153" s="2">
        <v>14999</v>
      </c>
      <c r="H153" s="2">
        <v>40797.280000000006</v>
      </c>
      <c r="K153" s="2">
        <f t="shared" si="10"/>
        <v>5999.6</v>
      </c>
      <c r="L153" s="3">
        <v>44440</v>
      </c>
      <c r="M153" s="25" t="str">
        <f t="shared" si="11"/>
        <v>09</v>
      </c>
      <c r="N153" s="25" t="str">
        <f t="shared" si="12"/>
        <v>September</v>
      </c>
      <c r="O153" s="25" t="str">
        <f t="shared" si="13"/>
        <v>2021</v>
      </c>
      <c r="Q153" t="str">
        <f>Table62[[#This Row],[Month Name]]</f>
        <v>September</v>
      </c>
      <c r="R153">
        <f>Table62[[#This Row],[Sale Price]]</f>
        <v>14999</v>
      </c>
    </row>
    <row r="154" spans="1:18">
      <c r="A154" t="s">
        <v>15</v>
      </c>
      <c r="B154" t="s">
        <v>28</v>
      </c>
      <c r="C154" t="s">
        <v>26</v>
      </c>
      <c r="D154" t="s">
        <v>40</v>
      </c>
      <c r="E154" s="1">
        <v>179.70000000000002</v>
      </c>
      <c r="F154" s="2">
        <v>8999.4</v>
      </c>
      <c r="G154" s="2">
        <v>14999</v>
      </c>
      <c r="H154" s="2">
        <v>134766.01500000001</v>
      </c>
      <c r="K154" s="2">
        <f t="shared" si="10"/>
        <v>5999.6</v>
      </c>
      <c r="L154" s="3">
        <v>44075</v>
      </c>
      <c r="M154" s="25" t="str">
        <f t="shared" si="11"/>
        <v>09</v>
      </c>
      <c r="N154" s="25" t="str">
        <f t="shared" si="12"/>
        <v>September</v>
      </c>
      <c r="O154" s="25" t="str">
        <f t="shared" si="13"/>
        <v>2020</v>
      </c>
      <c r="Q154" t="str">
        <f>Table62[[#This Row],[Month Name]]</f>
        <v>September</v>
      </c>
      <c r="R154">
        <f>Table62[[#This Row],[Sale Price]]</f>
        <v>14999</v>
      </c>
    </row>
    <row r="155" spans="1:18">
      <c r="A155" t="s">
        <v>30</v>
      </c>
      <c r="B155" t="s">
        <v>23</v>
      </c>
      <c r="C155" t="s">
        <v>26</v>
      </c>
      <c r="D155" t="s">
        <v>40</v>
      </c>
      <c r="E155" s="1">
        <v>128.70000000000002</v>
      </c>
      <c r="F155" s="2">
        <v>8999.4</v>
      </c>
      <c r="G155" s="2">
        <v>14999</v>
      </c>
      <c r="H155" s="2">
        <v>96518.565000000017</v>
      </c>
      <c r="K155" s="2">
        <f t="shared" si="10"/>
        <v>5999.6</v>
      </c>
      <c r="L155" s="3">
        <v>44531</v>
      </c>
      <c r="M155" s="25" t="str">
        <f t="shared" si="11"/>
        <v>12</v>
      </c>
      <c r="N155" s="25" t="str">
        <f t="shared" si="12"/>
        <v>December</v>
      </c>
      <c r="O155" s="25" t="str">
        <f t="shared" si="13"/>
        <v>2021</v>
      </c>
      <c r="Q155" t="str">
        <f>Table62[[#This Row],[Month Name]]</f>
        <v>December</v>
      </c>
      <c r="R155">
        <f>Table62[[#This Row],[Sale Price]]</f>
        <v>14999</v>
      </c>
    </row>
    <row r="156" spans="1:18">
      <c r="A156" t="s">
        <v>30</v>
      </c>
      <c r="B156" t="s">
        <v>29</v>
      </c>
      <c r="C156" t="s">
        <v>26</v>
      </c>
      <c r="D156" t="s">
        <v>40</v>
      </c>
      <c r="E156" s="1">
        <v>170.60000000000002</v>
      </c>
      <c r="F156" s="2">
        <v>8999.4</v>
      </c>
      <c r="G156" s="2">
        <v>14999</v>
      </c>
      <c r="H156" s="2">
        <v>127941.47000000003</v>
      </c>
      <c r="K156" s="2">
        <f t="shared" si="10"/>
        <v>5999.6</v>
      </c>
      <c r="L156" s="3">
        <v>44531</v>
      </c>
      <c r="M156" s="25" t="str">
        <f t="shared" si="11"/>
        <v>12</v>
      </c>
      <c r="N156" s="25" t="str">
        <f t="shared" si="12"/>
        <v>December</v>
      </c>
      <c r="O156" s="25" t="str">
        <f t="shared" si="13"/>
        <v>2021</v>
      </c>
      <c r="Q156" t="str">
        <f>Table62[[#This Row],[Month Name]]</f>
        <v>December</v>
      </c>
      <c r="R156">
        <f>Table62[[#This Row],[Sale Price]]</f>
        <v>14999</v>
      </c>
    </row>
    <row r="157" spans="1:18">
      <c r="A157" t="s">
        <v>32</v>
      </c>
      <c r="B157" t="s">
        <v>31</v>
      </c>
      <c r="C157" t="s">
        <v>35</v>
      </c>
      <c r="D157" t="s">
        <v>40</v>
      </c>
      <c r="E157" s="1">
        <v>243.45000000000002</v>
      </c>
      <c r="F157" s="2">
        <v>11999.4</v>
      </c>
      <c r="G157" s="2">
        <v>19999</v>
      </c>
      <c r="H157" s="2">
        <v>243437.82750000004</v>
      </c>
      <c r="K157" s="2">
        <f t="shared" si="10"/>
        <v>7999.6</v>
      </c>
      <c r="L157" s="3">
        <v>44197</v>
      </c>
      <c r="M157" s="25" t="str">
        <f t="shared" si="11"/>
        <v>01</v>
      </c>
      <c r="N157" s="25" t="str">
        <f t="shared" si="12"/>
        <v>January</v>
      </c>
      <c r="O157" s="25" t="str">
        <f t="shared" si="13"/>
        <v>2021</v>
      </c>
      <c r="Q157" t="str">
        <f>Table62[[#This Row],[Month Name]]</f>
        <v>January</v>
      </c>
      <c r="R157">
        <f>Table62[[#This Row],[Sale Price]]</f>
        <v>19999</v>
      </c>
    </row>
    <row r="158" spans="1:18">
      <c r="A158" t="s">
        <v>30</v>
      </c>
      <c r="B158" t="s">
        <v>33</v>
      </c>
      <c r="C158" t="s">
        <v>35</v>
      </c>
      <c r="D158" t="s">
        <v>40</v>
      </c>
      <c r="E158" s="1">
        <v>177.4</v>
      </c>
      <c r="F158" s="2">
        <v>11999.4</v>
      </c>
      <c r="G158" s="2">
        <v>19999</v>
      </c>
      <c r="H158" s="2">
        <v>177391.13</v>
      </c>
      <c r="K158" s="2">
        <f t="shared" si="10"/>
        <v>7999.6</v>
      </c>
      <c r="L158" s="3">
        <v>44256</v>
      </c>
      <c r="M158" s="25" t="str">
        <f t="shared" si="11"/>
        <v>03</v>
      </c>
      <c r="N158" s="25" t="str">
        <f t="shared" si="12"/>
        <v>March</v>
      </c>
      <c r="O158" s="25" t="str">
        <f t="shared" si="13"/>
        <v>2021</v>
      </c>
      <c r="Q158" t="str">
        <f>Table62[[#This Row],[Month Name]]</f>
        <v>March</v>
      </c>
      <c r="R158">
        <f>Table62[[#This Row],[Sale Price]]</f>
        <v>19999</v>
      </c>
    </row>
    <row r="159" spans="1:18">
      <c r="A159" t="s">
        <v>27</v>
      </c>
      <c r="B159" t="s">
        <v>21</v>
      </c>
      <c r="C159" t="s">
        <v>35</v>
      </c>
      <c r="D159" t="s">
        <v>40</v>
      </c>
      <c r="E159" s="1">
        <v>190.10000000000002</v>
      </c>
      <c r="F159" s="2">
        <v>11999.4</v>
      </c>
      <c r="G159" s="2">
        <v>19999</v>
      </c>
      <c r="H159" s="2">
        <v>190090.49500000002</v>
      </c>
      <c r="K159" s="2">
        <f t="shared" si="10"/>
        <v>7999.6</v>
      </c>
      <c r="L159" s="3">
        <v>44348</v>
      </c>
      <c r="M159" s="25" t="str">
        <f t="shared" si="11"/>
        <v>06</v>
      </c>
      <c r="N159" s="25" t="str">
        <f t="shared" si="12"/>
        <v>June</v>
      </c>
      <c r="O159" s="25" t="str">
        <f t="shared" si="13"/>
        <v>2021</v>
      </c>
      <c r="Q159" t="str">
        <f>Table62[[#This Row],[Month Name]]</f>
        <v>June</v>
      </c>
      <c r="R159">
        <f>Table62[[#This Row],[Sale Price]]</f>
        <v>19999</v>
      </c>
    </row>
    <row r="160" spans="1:18">
      <c r="A160" t="s">
        <v>32</v>
      </c>
      <c r="B160" t="s">
        <v>34</v>
      </c>
      <c r="C160" t="s">
        <v>35</v>
      </c>
      <c r="D160" t="s">
        <v>40</v>
      </c>
      <c r="E160" s="1">
        <v>68.900000000000006</v>
      </c>
      <c r="F160" s="2">
        <v>11999.4</v>
      </c>
      <c r="G160" s="2">
        <v>19999</v>
      </c>
      <c r="H160" s="2">
        <v>68896.555000000008</v>
      </c>
      <c r="K160" s="2">
        <f t="shared" si="10"/>
        <v>7999.6</v>
      </c>
      <c r="L160" s="3">
        <v>44348</v>
      </c>
      <c r="M160" s="25" t="str">
        <f t="shared" si="11"/>
        <v>06</v>
      </c>
      <c r="N160" s="25" t="str">
        <f t="shared" si="12"/>
        <v>June</v>
      </c>
      <c r="O160" s="25" t="str">
        <f t="shared" si="13"/>
        <v>2021</v>
      </c>
      <c r="Q160" t="str">
        <f>Table62[[#This Row],[Month Name]]</f>
        <v>June</v>
      </c>
      <c r="R160">
        <f>Table62[[#This Row],[Sale Price]]</f>
        <v>19999</v>
      </c>
    </row>
    <row r="161" spans="1:18">
      <c r="A161" t="s">
        <v>30</v>
      </c>
      <c r="B161" t="s">
        <v>31</v>
      </c>
      <c r="C161" t="s">
        <v>35</v>
      </c>
      <c r="D161" t="s">
        <v>40</v>
      </c>
      <c r="E161" s="1">
        <v>157</v>
      </c>
      <c r="F161" s="2">
        <v>11999.4</v>
      </c>
      <c r="G161" s="2">
        <v>19999</v>
      </c>
      <c r="H161" s="2">
        <v>156992.15</v>
      </c>
      <c r="K161" s="2">
        <f t="shared" si="10"/>
        <v>7999.6</v>
      </c>
      <c r="L161" s="3">
        <v>44348</v>
      </c>
      <c r="M161" s="25" t="str">
        <f t="shared" si="11"/>
        <v>06</v>
      </c>
      <c r="N161" s="25" t="str">
        <f t="shared" si="12"/>
        <v>June</v>
      </c>
      <c r="O161" s="25" t="str">
        <f t="shared" si="13"/>
        <v>2021</v>
      </c>
      <c r="Q161" t="str">
        <f>Table62[[#This Row],[Month Name]]</f>
        <v>June</v>
      </c>
      <c r="R161">
        <f>Table62[[#This Row],[Sale Price]]</f>
        <v>19999</v>
      </c>
    </row>
    <row r="162" spans="1:18">
      <c r="A162" t="s">
        <v>27</v>
      </c>
      <c r="B162" t="s">
        <v>19</v>
      </c>
      <c r="C162" t="s">
        <v>35</v>
      </c>
      <c r="D162" t="s">
        <v>40</v>
      </c>
      <c r="E162" s="1">
        <v>136.95000000000002</v>
      </c>
      <c r="F162" s="2">
        <v>11999.4</v>
      </c>
      <c r="G162" s="2">
        <v>19999</v>
      </c>
      <c r="H162" s="2">
        <v>136943.15250000003</v>
      </c>
      <c r="K162" s="2">
        <f t="shared" si="10"/>
        <v>7999.6</v>
      </c>
      <c r="L162" s="3">
        <v>44378</v>
      </c>
      <c r="M162" s="25" t="str">
        <f t="shared" si="11"/>
        <v>07</v>
      </c>
      <c r="N162" s="25" t="str">
        <f t="shared" si="12"/>
        <v>July</v>
      </c>
      <c r="O162" s="25" t="str">
        <f t="shared" si="13"/>
        <v>2021</v>
      </c>
      <c r="Q162" t="str">
        <f>Table62[[#This Row],[Month Name]]</f>
        <v>July</v>
      </c>
      <c r="R162">
        <f>Table62[[#This Row],[Sale Price]]</f>
        <v>19999</v>
      </c>
    </row>
    <row r="163" spans="1:18">
      <c r="A163" t="s">
        <v>30</v>
      </c>
      <c r="B163" t="s">
        <v>36</v>
      </c>
      <c r="C163" t="s">
        <v>35</v>
      </c>
      <c r="D163" t="s">
        <v>40</v>
      </c>
      <c r="E163" s="1">
        <v>200.9</v>
      </c>
      <c r="F163" s="2">
        <v>11999.4</v>
      </c>
      <c r="G163" s="2">
        <v>19999</v>
      </c>
      <c r="H163" s="2">
        <v>200889.95500000002</v>
      </c>
      <c r="K163" s="2">
        <f t="shared" si="10"/>
        <v>7999.6</v>
      </c>
      <c r="L163" s="3">
        <v>44470</v>
      </c>
      <c r="M163" s="25" t="str">
        <f t="shared" si="11"/>
        <v>10</v>
      </c>
      <c r="N163" s="25" t="str">
        <f t="shared" si="12"/>
        <v>October</v>
      </c>
      <c r="O163" s="25" t="str">
        <f t="shared" si="13"/>
        <v>2021</v>
      </c>
      <c r="Q163" t="str">
        <f>Table62[[#This Row],[Month Name]]</f>
        <v>October</v>
      </c>
      <c r="R163">
        <f>Table62[[#This Row],[Sale Price]]</f>
        <v>19999</v>
      </c>
    </row>
    <row r="164" spans="1:18">
      <c r="A164" t="s">
        <v>20</v>
      </c>
      <c r="B164" t="s">
        <v>16</v>
      </c>
      <c r="C164" t="s">
        <v>35</v>
      </c>
      <c r="D164" t="s">
        <v>40</v>
      </c>
      <c r="E164" s="1">
        <v>194.5</v>
      </c>
      <c r="F164" s="2">
        <v>11999.4</v>
      </c>
      <c r="G164" s="2">
        <v>19999</v>
      </c>
      <c r="H164" s="2">
        <v>194490.27500000002</v>
      </c>
      <c r="K164" s="2">
        <f t="shared" si="10"/>
        <v>7999.6</v>
      </c>
      <c r="L164" s="3">
        <v>44105</v>
      </c>
      <c r="M164" s="25" t="str">
        <f t="shared" si="11"/>
        <v>10</v>
      </c>
      <c r="N164" s="25" t="str">
        <f t="shared" si="12"/>
        <v>October</v>
      </c>
      <c r="O164" s="25" t="str">
        <f t="shared" si="13"/>
        <v>2020</v>
      </c>
      <c r="Q164" t="str">
        <f>Table62[[#This Row],[Month Name]]</f>
        <v>October</v>
      </c>
      <c r="R164">
        <f>Table62[[#This Row],[Sale Price]]</f>
        <v>19999</v>
      </c>
    </row>
    <row r="165" spans="1:18">
      <c r="A165" t="s">
        <v>30</v>
      </c>
      <c r="B165" t="s">
        <v>19</v>
      </c>
      <c r="C165" t="s">
        <v>35</v>
      </c>
      <c r="D165" t="s">
        <v>40</v>
      </c>
      <c r="E165" s="1">
        <v>128.70000000000002</v>
      </c>
      <c r="F165" s="2">
        <v>11999.4</v>
      </c>
      <c r="G165" s="2">
        <v>19999</v>
      </c>
      <c r="H165" s="2">
        <v>128693.56500000002</v>
      </c>
      <c r="K165" s="2">
        <f t="shared" si="10"/>
        <v>7999.6</v>
      </c>
      <c r="L165" s="3">
        <v>44531</v>
      </c>
      <c r="M165" s="25" t="str">
        <f t="shared" si="11"/>
        <v>12</v>
      </c>
      <c r="N165" s="25" t="str">
        <f t="shared" si="12"/>
        <v>December</v>
      </c>
      <c r="O165" s="25" t="str">
        <f t="shared" si="13"/>
        <v>2021</v>
      </c>
      <c r="Q165" t="str">
        <f>Table62[[#This Row],[Month Name]]</f>
        <v>December</v>
      </c>
      <c r="R165">
        <f>Table62[[#This Row],[Sale Price]]</f>
        <v>19999</v>
      </c>
    </row>
    <row r="166" spans="1:18">
      <c r="A166" t="s">
        <v>30</v>
      </c>
      <c r="B166" t="s">
        <v>21</v>
      </c>
      <c r="C166" t="s">
        <v>35</v>
      </c>
      <c r="D166" t="s">
        <v>40</v>
      </c>
      <c r="E166" s="1">
        <v>170.60000000000002</v>
      </c>
      <c r="F166" s="2">
        <v>11999.4</v>
      </c>
      <c r="G166" s="2">
        <v>19999</v>
      </c>
      <c r="H166" s="2">
        <v>170591.47000000003</v>
      </c>
      <c r="K166" s="2">
        <f t="shared" si="10"/>
        <v>7999.6</v>
      </c>
      <c r="L166" s="3">
        <v>44531</v>
      </c>
      <c r="M166" s="25" t="str">
        <f t="shared" si="11"/>
        <v>12</v>
      </c>
      <c r="N166" s="25" t="str">
        <f t="shared" si="12"/>
        <v>December</v>
      </c>
      <c r="O166" s="25" t="str">
        <f t="shared" si="13"/>
        <v>2021</v>
      </c>
      <c r="Q166" t="str">
        <f>Table62[[#This Row],[Month Name]]</f>
        <v>December</v>
      </c>
      <c r="R166">
        <f>Table62[[#This Row],[Sale Price]]</f>
        <v>19999</v>
      </c>
    </row>
    <row r="167" spans="1:18">
      <c r="A167" t="s">
        <v>30</v>
      </c>
      <c r="B167" t="s">
        <v>22</v>
      </c>
      <c r="C167" t="s">
        <v>37</v>
      </c>
      <c r="D167" t="s">
        <v>40</v>
      </c>
      <c r="E167" s="1">
        <v>200.9</v>
      </c>
      <c r="F167" s="2">
        <v>19794</v>
      </c>
      <c r="G167" s="2">
        <v>32990</v>
      </c>
      <c r="H167" s="2">
        <v>331384.55000000005</v>
      </c>
      <c r="K167" s="2">
        <f t="shared" si="10"/>
        <v>13196</v>
      </c>
      <c r="L167" s="3">
        <v>44470</v>
      </c>
      <c r="M167" s="25" t="str">
        <f t="shared" si="11"/>
        <v>10</v>
      </c>
      <c r="N167" s="25" t="str">
        <f t="shared" si="12"/>
        <v>October</v>
      </c>
      <c r="O167" s="25" t="str">
        <f t="shared" si="13"/>
        <v>2021</v>
      </c>
      <c r="Q167" t="str">
        <f>Table62[[#This Row],[Month Name]]</f>
        <v>October</v>
      </c>
      <c r="R167">
        <f>Table62[[#This Row],[Sale Price]]</f>
        <v>32990</v>
      </c>
    </row>
    <row r="168" spans="1:18">
      <c r="A168" t="s">
        <v>32</v>
      </c>
      <c r="B168" t="s">
        <v>23</v>
      </c>
      <c r="C168" t="s">
        <v>38</v>
      </c>
      <c r="D168" t="s">
        <v>40</v>
      </c>
      <c r="E168" s="1">
        <v>284.40000000000003</v>
      </c>
      <c r="F168" s="2">
        <v>13938</v>
      </c>
      <c r="G168" s="2">
        <v>23230</v>
      </c>
      <c r="H168" s="2">
        <v>330330.60000000009</v>
      </c>
      <c r="K168" s="2">
        <f t="shared" si="10"/>
        <v>9292</v>
      </c>
      <c r="L168" s="3">
        <v>44228</v>
      </c>
      <c r="M168" s="25" t="str">
        <f t="shared" si="11"/>
        <v>02</v>
      </c>
      <c r="N168" s="25" t="str">
        <f t="shared" si="12"/>
        <v>February</v>
      </c>
      <c r="O168" s="25" t="str">
        <f t="shared" si="13"/>
        <v>2021</v>
      </c>
      <c r="Q168" t="str">
        <f>Table62[[#This Row],[Month Name]]</f>
        <v>February</v>
      </c>
      <c r="R168">
        <f>Table62[[#This Row],[Sale Price]]</f>
        <v>23230</v>
      </c>
    </row>
    <row r="169" spans="1:18">
      <c r="A169" t="s">
        <v>27</v>
      </c>
      <c r="B169" t="s">
        <v>24</v>
      </c>
      <c r="C169" t="s">
        <v>38</v>
      </c>
      <c r="D169" t="s">
        <v>40</v>
      </c>
      <c r="E169" s="1">
        <v>191.60000000000002</v>
      </c>
      <c r="F169" s="2">
        <v>13938</v>
      </c>
      <c r="G169" s="2">
        <v>23230</v>
      </c>
      <c r="H169" s="2">
        <v>222543.40000000005</v>
      </c>
      <c r="K169" s="2">
        <f t="shared" si="10"/>
        <v>9292</v>
      </c>
      <c r="L169" s="3">
        <v>44287</v>
      </c>
      <c r="M169" s="25" t="str">
        <f t="shared" si="11"/>
        <v>04</v>
      </c>
      <c r="N169" s="25" t="str">
        <f t="shared" si="12"/>
        <v>April</v>
      </c>
      <c r="O169" s="25" t="str">
        <f t="shared" si="13"/>
        <v>2021</v>
      </c>
      <c r="Q169" t="str">
        <f>Table62[[#This Row],[Month Name]]</f>
        <v>April</v>
      </c>
      <c r="R169">
        <f>Table62[[#This Row],[Sale Price]]</f>
        <v>23230</v>
      </c>
    </row>
    <row r="170" spans="1:18">
      <c r="A170" t="s">
        <v>30</v>
      </c>
      <c r="B170" t="s">
        <v>25</v>
      </c>
      <c r="C170" t="s">
        <v>38</v>
      </c>
      <c r="D170" t="s">
        <v>40</v>
      </c>
      <c r="E170" s="1">
        <v>157</v>
      </c>
      <c r="F170" s="2">
        <v>13938</v>
      </c>
      <c r="G170" s="2">
        <v>23230</v>
      </c>
      <c r="H170" s="2">
        <v>182355.5</v>
      </c>
      <c r="K170" s="2">
        <f t="shared" si="10"/>
        <v>9292</v>
      </c>
      <c r="L170" s="3">
        <v>44348</v>
      </c>
      <c r="M170" s="25" t="str">
        <f t="shared" si="11"/>
        <v>06</v>
      </c>
      <c r="N170" s="25" t="str">
        <f t="shared" si="12"/>
        <v>June</v>
      </c>
      <c r="O170" s="25" t="str">
        <f t="shared" si="13"/>
        <v>2021</v>
      </c>
      <c r="Q170" t="str">
        <f>Table62[[#This Row],[Month Name]]</f>
        <v>June</v>
      </c>
      <c r="R170">
        <f>Table62[[#This Row],[Sale Price]]</f>
        <v>23230</v>
      </c>
    </row>
    <row r="171" spans="1:18">
      <c r="A171" t="s">
        <v>32</v>
      </c>
      <c r="B171" t="s">
        <v>24</v>
      </c>
      <c r="C171" t="s">
        <v>38</v>
      </c>
      <c r="D171" t="s">
        <v>40</v>
      </c>
      <c r="E171" s="1">
        <v>187.4</v>
      </c>
      <c r="F171" s="2">
        <v>13938</v>
      </c>
      <c r="G171" s="2">
        <v>23230</v>
      </c>
      <c r="H171" s="2">
        <v>217665.1</v>
      </c>
      <c r="K171" s="2">
        <f t="shared" si="10"/>
        <v>9292</v>
      </c>
      <c r="L171" s="3">
        <v>44409</v>
      </c>
      <c r="M171" s="25" t="str">
        <f t="shared" si="11"/>
        <v>08</v>
      </c>
      <c r="N171" s="25" t="str">
        <f t="shared" si="12"/>
        <v>August</v>
      </c>
      <c r="O171" s="25" t="str">
        <f t="shared" si="13"/>
        <v>2021</v>
      </c>
      <c r="Q171" t="str">
        <f>Table62[[#This Row],[Month Name]]</f>
        <v>August</v>
      </c>
      <c r="R171">
        <f>Table62[[#This Row],[Sale Price]]</f>
        <v>23230</v>
      </c>
    </row>
    <row r="172" spans="1:18">
      <c r="A172" t="s">
        <v>15</v>
      </c>
      <c r="B172" t="s">
        <v>28</v>
      </c>
      <c r="C172" t="s">
        <v>38</v>
      </c>
      <c r="D172" t="s">
        <v>40</v>
      </c>
      <c r="E172" s="1">
        <v>164.20000000000002</v>
      </c>
      <c r="F172" s="2">
        <v>13938</v>
      </c>
      <c r="G172" s="2">
        <v>23230</v>
      </c>
      <c r="H172" s="2">
        <v>190718.30000000005</v>
      </c>
      <c r="K172" s="2">
        <f t="shared" si="10"/>
        <v>9292</v>
      </c>
      <c r="L172" s="3">
        <v>44409</v>
      </c>
      <c r="M172" s="25" t="str">
        <f t="shared" si="11"/>
        <v>08</v>
      </c>
      <c r="N172" s="25" t="str">
        <f t="shared" si="12"/>
        <v>August</v>
      </c>
      <c r="O172" s="25" t="str">
        <f t="shared" si="13"/>
        <v>2021</v>
      </c>
      <c r="Q172" t="str">
        <f>Table62[[#This Row],[Month Name]]</f>
        <v>August</v>
      </c>
      <c r="R172">
        <f>Table62[[#This Row],[Sale Price]]</f>
        <v>23230</v>
      </c>
    </row>
    <row r="173" spans="1:18">
      <c r="A173" t="s">
        <v>20</v>
      </c>
      <c r="B173" t="s">
        <v>23</v>
      </c>
      <c r="C173" t="s">
        <v>38</v>
      </c>
      <c r="D173" t="s">
        <v>40</v>
      </c>
      <c r="E173" s="1">
        <v>194.5</v>
      </c>
      <c r="F173" s="2">
        <v>13938</v>
      </c>
      <c r="G173" s="2">
        <v>23230</v>
      </c>
      <c r="H173" s="2">
        <v>225911.75</v>
      </c>
      <c r="K173" s="2">
        <f t="shared" si="10"/>
        <v>9292</v>
      </c>
      <c r="L173" s="3">
        <v>44105</v>
      </c>
      <c r="M173" s="25" t="str">
        <f t="shared" si="11"/>
        <v>10</v>
      </c>
      <c r="N173" s="25" t="str">
        <f t="shared" si="12"/>
        <v>October</v>
      </c>
      <c r="O173" s="25" t="str">
        <f t="shared" si="13"/>
        <v>2020</v>
      </c>
      <c r="Q173" t="str">
        <f>Table62[[#This Row],[Month Name]]</f>
        <v>October</v>
      </c>
      <c r="R173">
        <f>Table62[[#This Row],[Sale Price]]</f>
        <v>23230</v>
      </c>
    </row>
    <row r="174" spans="1:18">
      <c r="A174" t="s">
        <v>15</v>
      </c>
      <c r="B174" t="s">
        <v>29</v>
      </c>
      <c r="C174" t="s">
        <v>17</v>
      </c>
      <c r="D174" t="s">
        <v>40</v>
      </c>
      <c r="E174" s="1">
        <v>83.100000000000009</v>
      </c>
      <c r="F174" s="2">
        <v>5579.4</v>
      </c>
      <c r="G174" s="2">
        <v>9299</v>
      </c>
      <c r="H174" s="2">
        <v>38637.345000000001</v>
      </c>
      <c r="K174" s="2">
        <f t="shared" si="10"/>
        <v>3719.6000000000004</v>
      </c>
      <c r="L174" s="3">
        <v>44317</v>
      </c>
      <c r="M174" s="25" t="str">
        <f t="shared" si="11"/>
        <v>05</v>
      </c>
      <c r="N174" s="25" t="str">
        <f t="shared" si="12"/>
        <v>May</v>
      </c>
      <c r="O174" s="25" t="str">
        <f t="shared" si="13"/>
        <v>2021</v>
      </c>
      <c r="Q174" t="str">
        <f>Table62[[#This Row],[Month Name]]</f>
        <v>May</v>
      </c>
      <c r="R174">
        <f>Table62[[#This Row],[Sale Price]]</f>
        <v>9299</v>
      </c>
    </row>
    <row r="175" spans="1:18">
      <c r="A175" t="s">
        <v>15</v>
      </c>
      <c r="B175" t="s">
        <v>31</v>
      </c>
      <c r="C175" t="s">
        <v>35</v>
      </c>
      <c r="D175" t="s">
        <v>40</v>
      </c>
      <c r="E175" s="1">
        <v>176</v>
      </c>
      <c r="F175" s="2">
        <v>11999.4</v>
      </c>
      <c r="G175" s="2">
        <v>19999</v>
      </c>
      <c r="H175" s="2">
        <v>175991.2</v>
      </c>
      <c r="K175" s="2">
        <f t="shared" si="10"/>
        <v>7999.6</v>
      </c>
      <c r="L175" s="3">
        <v>44075</v>
      </c>
      <c r="M175" s="25" t="str">
        <f t="shared" si="11"/>
        <v>09</v>
      </c>
      <c r="N175" s="25" t="str">
        <f t="shared" si="12"/>
        <v>September</v>
      </c>
      <c r="O175" s="25" t="str">
        <f t="shared" si="13"/>
        <v>2020</v>
      </c>
      <c r="Q175" t="str">
        <f>Table62[[#This Row],[Month Name]]</f>
        <v>September</v>
      </c>
      <c r="R175">
        <f>Table62[[#This Row],[Sale Price]]</f>
        <v>19999</v>
      </c>
    </row>
    <row r="176" spans="1:18">
      <c r="A176" t="s">
        <v>15</v>
      </c>
      <c r="B176" t="s">
        <v>33</v>
      </c>
      <c r="C176" t="s">
        <v>37</v>
      </c>
      <c r="D176" t="s">
        <v>40</v>
      </c>
      <c r="E176" s="1">
        <v>385.05</v>
      </c>
      <c r="F176" s="2">
        <v>19794</v>
      </c>
      <c r="G176" s="2">
        <v>32990</v>
      </c>
      <c r="H176" s="2">
        <v>635139.97500000009</v>
      </c>
      <c r="K176" s="2">
        <f t="shared" si="10"/>
        <v>13196</v>
      </c>
      <c r="L176" s="3">
        <v>44287</v>
      </c>
      <c r="M176" s="25" t="str">
        <f t="shared" si="11"/>
        <v>04</v>
      </c>
      <c r="N176" s="25" t="str">
        <f t="shared" si="12"/>
        <v>April</v>
      </c>
      <c r="O176" s="25" t="str">
        <f t="shared" si="13"/>
        <v>2021</v>
      </c>
      <c r="Q176" t="str">
        <f>Table62[[#This Row],[Month Name]]</f>
        <v>April</v>
      </c>
      <c r="R176">
        <f>Table62[[#This Row],[Sale Price]]</f>
        <v>32990</v>
      </c>
    </row>
    <row r="177" spans="1:18">
      <c r="A177" t="s">
        <v>27</v>
      </c>
      <c r="B177" t="s">
        <v>21</v>
      </c>
      <c r="C177" t="s">
        <v>38</v>
      </c>
      <c r="D177" t="s">
        <v>40</v>
      </c>
      <c r="E177" s="1">
        <v>247.9</v>
      </c>
      <c r="F177" s="2">
        <v>13938</v>
      </c>
      <c r="G177" s="2">
        <v>23230</v>
      </c>
      <c r="H177" s="2">
        <v>287935.85000000003</v>
      </c>
      <c r="K177" s="2">
        <f t="shared" si="10"/>
        <v>9292</v>
      </c>
      <c r="L177" s="3">
        <v>44197</v>
      </c>
      <c r="M177" s="25" t="str">
        <f t="shared" si="11"/>
        <v>01</v>
      </c>
      <c r="N177" s="25" t="str">
        <f t="shared" si="12"/>
        <v>January</v>
      </c>
      <c r="O177" s="25" t="str">
        <f t="shared" si="13"/>
        <v>2021</v>
      </c>
      <c r="Q177" t="str">
        <f>Table62[[#This Row],[Month Name]]</f>
        <v>January</v>
      </c>
      <c r="R177">
        <f>Table62[[#This Row],[Sale Price]]</f>
        <v>23230</v>
      </c>
    </row>
    <row r="178" spans="1:18">
      <c r="A178" t="s">
        <v>20</v>
      </c>
      <c r="B178" t="s">
        <v>34</v>
      </c>
      <c r="C178" t="s">
        <v>26</v>
      </c>
      <c r="D178" t="s">
        <v>40</v>
      </c>
      <c r="E178" s="1">
        <v>203.10000000000002</v>
      </c>
      <c r="F178" s="2">
        <v>8999.4</v>
      </c>
      <c r="G178" s="2">
        <v>14999</v>
      </c>
      <c r="H178" s="2">
        <v>152314.84500000003</v>
      </c>
      <c r="K178" s="2">
        <f t="shared" si="10"/>
        <v>5999.6</v>
      </c>
      <c r="L178" s="3">
        <v>44470</v>
      </c>
      <c r="M178" s="25" t="str">
        <f t="shared" si="11"/>
        <v>10</v>
      </c>
      <c r="N178" s="25" t="str">
        <f t="shared" si="12"/>
        <v>October</v>
      </c>
      <c r="O178" s="25" t="str">
        <f t="shared" si="13"/>
        <v>2021</v>
      </c>
      <c r="Q178" t="str">
        <f>Table62[[#This Row],[Month Name]]</f>
        <v>October</v>
      </c>
      <c r="R178">
        <f>Table62[[#This Row],[Sale Price]]</f>
        <v>14999</v>
      </c>
    </row>
    <row r="179" spans="1:18">
      <c r="A179" t="s">
        <v>20</v>
      </c>
      <c r="B179" t="s">
        <v>31</v>
      </c>
      <c r="C179" t="s">
        <v>35</v>
      </c>
      <c r="D179" t="s">
        <v>40</v>
      </c>
      <c r="E179" s="1">
        <v>203.10000000000002</v>
      </c>
      <c r="F179" s="2">
        <v>11999.4</v>
      </c>
      <c r="G179" s="2">
        <v>19999</v>
      </c>
      <c r="H179" s="2">
        <v>203089.84500000003</v>
      </c>
      <c r="K179" s="2">
        <f t="shared" si="10"/>
        <v>7999.6</v>
      </c>
      <c r="L179" s="3">
        <v>44470</v>
      </c>
      <c r="M179" s="25" t="str">
        <f t="shared" si="11"/>
        <v>10</v>
      </c>
      <c r="N179" s="25" t="str">
        <f t="shared" si="12"/>
        <v>October</v>
      </c>
      <c r="O179" s="25" t="str">
        <f t="shared" si="13"/>
        <v>2021</v>
      </c>
      <c r="Q179" t="str">
        <f>Table62[[#This Row],[Month Name]]</f>
        <v>October</v>
      </c>
      <c r="R179">
        <f>Table62[[#This Row],[Sale Price]]</f>
        <v>19999</v>
      </c>
    </row>
    <row r="180" spans="1:18">
      <c r="A180" t="s">
        <v>20</v>
      </c>
      <c r="B180" t="s">
        <v>19</v>
      </c>
      <c r="C180" t="s">
        <v>35</v>
      </c>
      <c r="D180" t="s">
        <v>40</v>
      </c>
      <c r="E180" s="1">
        <v>226.10000000000002</v>
      </c>
      <c r="F180" s="2">
        <v>11999.4</v>
      </c>
      <c r="G180" s="2">
        <v>19999</v>
      </c>
      <c r="H180" s="2">
        <v>226088.69500000004</v>
      </c>
      <c r="K180" s="2">
        <f t="shared" si="10"/>
        <v>7999.6</v>
      </c>
      <c r="L180" s="3">
        <v>44166</v>
      </c>
      <c r="M180" s="25" t="str">
        <f t="shared" si="11"/>
        <v>12</v>
      </c>
      <c r="N180" s="25" t="str">
        <f t="shared" si="12"/>
        <v>December</v>
      </c>
      <c r="O180" s="25" t="str">
        <f t="shared" si="13"/>
        <v>2020</v>
      </c>
      <c r="Q180" t="str">
        <f>Table62[[#This Row],[Month Name]]</f>
        <v>December</v>
      </c>
      <c r="R180">
        <f>Table62[[#This Row],[Sale Price]]</f>
        <v>19999</v>
      </c>
    </row>
    <row r="181" spans="1:18">
      <c r="A181" t="s">
        <v>15</v>
      </c>
      <c r="B181" t="s">
        <v>36</v>
      </c>
      <c r="C181" t="s">
        <v>37</v>
      </c>
      <c r="D181" t="s">
        <v>40</v>
      </c>
      <c r="E181" s="1">
        <v>73.600000000000009</v>
      </c>
      <c r="F181" s="2">
        <v>19794</v>
      </c>
      <c r="G181" s="2">
        <v>32990</v>
      </c>
      <c r="H181" s="2">
        <v>121403.20000000003</v>
      </c>
      <c r="K181" s="2">
        <f t="shared" si="10"/>
        <v>13196</v>
      </c>
      <c r="L181" s="3">
        <v>44075</v>
      </c>
      <c r="M181" s="25" t="str">
        <f t="shared" si="11"/>
        <v>09</v>
      </c>
      <c r="N181" s="25" t="str">
        <f t="shared" si="12"/>
        <v>September</v>
      </c>
      <c r="O181" s="25" t="str">
        <f t="shared" si="13"/>
        <v>2020</v>
      </c>
      <c r="Q181" t="str">
        <f>Table62[[#This Row],[Month Name]]</f>
        <v>September</v>
      </c>
      <c r="R181">
        <f>Table62[[#This Row],[Sale Price]]</f>
        <v>32990</v>
      </c>
    </row>
    <row r="182" spans="1:18">
      <c r="A182" t="s">
        <v>15</v>
      </c>
      <c r="B182" t="s">
        <v>16</v>
      </c>
      <c r="C182" t="s">
        <v>17</v>
      </c>
      <c r="D182" t="s">
        <v>40</v>
      </c>
      <c r="E182" s="1">
        <v>285.10000000000002</v>
      </c>
      <c r="F182" s="2">
        <v>5579.4</v>
      </c>
      <c r="G182" s="2">
        <v>9299</v>
      </c>
      <c r="H182" s="2">
        <v>132557.24500000002</v>
      </c>
      <c r="K182" s="2">
        <f t="shared" si="10"/>
        <v>3719.6000000000004</v>
      </c>
      <c r="L182" s="3">
        <v>44105</v>
      </c>
      <c r="M182" s="25" t="str">
        <f t="shared" si="11"/>
        <v>10</v>
      </c>
      <c r="N182" s="25" t="str">
        <f t="shared" si="12"/>
        <v>October</v>
      </c>
      <c r="O182" s="25" t="str">
        <f t="shared" si="13"/>
        <v>2020</v>
      </c>
      <c r="Q182" t="str">
        <f>Table62[[#This Row],[Month Name]]</f>
        <v>October</v>
      </c>
      <c r="R182">
        <f>Table62[[#This Row],[Sale Price]]</f>
        <v>9299</v>
      </c>
    </row>
    <row r="183" spans="1:18">
      <c r="A183" t="s">
        <v>32</v>
      </c>
      <c r="B183" t="s">
        <v>19</v>
      </c>
      <c r="C183" t="s">
        <v>17</v>
      </c>
      <c r="D183" t="s">
        <v>40</v>
      </c>
      <c r="E183" s="1">
        <v>202.10000000000002</v>
      </c>
      <c r="F183" s="2">
        <v>5579.4</v>
      </c>
      <c r="G183" s="2">
        <v>9299</v>
      </c>
      <c r="H183" s="2">
        <v>93966.395000000019</v>
      </c>
      <c r="K183" s="2">
        <f t="shared" si="10"/>
        <v>3719.6000000000004</v>
      </c>
      <c r="L183" s="3">
        <v>44470</v>
      </c>
      <c r="M183" s="25" t="str">
        <f t="shared" si="11"/>
        <v>10</v>
      </c>
      <c r="N183" s="25" t="str">
        <f t="shared" si="12"/>
        <v>October</v>
      </c>
      <c r="O183" s="25" t="str">
        <f t="shared" si="13"/>
        <v>2021</v>
      </c>
      <c r="Q183" t="str">
        <f>Table62[[#This Row],[Month Name]]</f>
        <v>October</v>
      </c>
      <c r="R183">
        <f>Table62[[#This Row],[Sale Price]]</f>
        <v>9299</v>
      </c>
    </row>
    <row r="184" spans="1:18">
      <c r="A184" t="s">
        <v>15</v>
      </c>
      <c r="B184" t="s">
        <v>21</v>
      </c>
      <c r="C184" t="s">
        <v>17</v>
      </c>
      <c r="D184" t="s">
        <v>40</v>
      </c>
      <c r="E184" s="1">
        <v>27.400000000000002</v>
      </c>
      <c r="F184" s="2">
        <v>5579.4</v>
      </c>
      <c r="G184" s="2">
        <v>9299</v>
      </c>
      <c r="H184" s="2">
        <v>12739.630000000001</v>
      </c>
      <c r="K184" s="2">
        <f t="shared" si="10"/>
        <v>3719.6000000000004</v>
      </c>
      <c r="L184" s="3">
        <v>44531</v>
      </c>
      <c r="M184" s="25" t="str">
        <f t="shared" si="11"/>
        <v>12</v>
      </c>
      <c r="N184" s="25" t="str">
        <f t="shared" si="12"/>
        <v>December</v>
      </c>
      <c r="O184" s="25" t="str">
        <f t="shared" si="13"/>
        <v>2021</v>
      </c>
      <c r="Q184" t="str">
        <f>Table62[[#This Row],[Month Name]]</f>
        <v>December</v>
      </c>
      <c r="R184">
        <f>Table62[[#This Row],[Sale Price]]</f>
        <v>9299</v>
      </c>
    </row>
    <row r="185" spans="1:18">
      <c r="A185" t="s">
        <v>20</v>
      </c>
      <c r="B185" t="s">
        <v>22</v>
      </c>
      <c r="C185" t="s">
        <v>26</v>
      </c>
      <c r="D185" t="s">
        <v>40</v>
      </c>
      <c r="E185" s="1">
        <v>196.70000000000002</v>
      </c>
      <c r="F185" s="2">
        <v>8999.4</v>
      </c>
      <c r="G185" s="2">
        <v>14999</v>
      </c>
      <c r="H185" s="2">
        <v>147515.16500000001</v>
      </c>
      <c r="K185" s="2">
        <f t="shared" si="10"/>
        <v>5999.6</v>
      </c>
      <c r="L185" s="3">
        <v>44256</v>
      </c>
      <c r="M185" s="25" t="str">
        <f t="shared" si="11"/>
        <v>03</v>
      </c>
      <c r="N185" s="25" t="str">
        <f t="shared" si="12"/>
        <v>March</v>
      </c>
      <c r="O185" s="25" t="str">
        <f t="shared" si="13"/>
        <v>2021</v>
      </c>
      <c r="Q185" t="str">
        <f>Table62[[#This Row],[Month Name]]</f>
        <v>March</v>
      </c>
      <c r="R185">
        <f>Table62[[#This Row],[Sale Price]]</f>
        <v>14999</v>
      </c>
    </row>
    <row r="186" spans="1:18">
      <c r="A186" t="s">
        <v>32</v>
      </c>
      <c r="B186" t="s">
        <v>23</v>
      </c>
      <c r="C186" t="s">
        <v>26</v>
      </c>
      <c r="D186" t="s">
        <v>40</v>
      </c>
      <c r="E186" s="1">
        <v>185.9</v>
      </c>
      <c r="F186" s="2">
        <v>8999.4</v>
      </c>
      <c r="G186" s="2">
        <v>14999</v>
      </c>
      <c r="H186" s="2">
        <v>139415.70500000002</v>
      </c>
      <c r="K186" s="2">
        <f t="shared" si="10"/>
        <v>5999.6</v>
      </c>
      <c r="L186" s="3">
        <v>44409</v>
      </c>
      <c r="M186" s="25" t="str">
        <f t="shared" si="11"/>
        <v>08</v>
      </c>
      <c r="N186" s="25" t="str">
        <f t="shared" si="12"/>
        <v>August</v>
      </c>
      <c r="O186" s="25" t="str">
        <f t="shared" si="13"/>
        <v>2021</v>
      </c>
      <c r="Q186" t="str">
        <f>Table62[[#This Row],[Month Name]]</f>
        <v>August</v>
      </c>
      <c r="R186">
        <f>Table62[[#This Row],[Sale Price]]</f>
        <v>14999</v>
      </c>
    </row>
    <row r="187" spans="1:18">
      <c r="A187" t="s">
        <v>15</v>
      </c>
      <c r="B187" t="s">
        <v>24</v>
      </c>
      <c r="C187" t="s">
        <v>26</v>
      </c>
      <c r="D187" t="s">
        <v>40</v>
      </c>
      <c r="E187" s="1">
        <v>285.10000000000002</v>
      </c>
      <c r="F187" s="2">
        <v>8999.4</v>
      </c>
      <c r="G187" s="2">
        <v>14999</v>
      </c>
      <c r="H187" s="2">
        <v>213810.74500000002</v>
      </c>
      <c r="K187" s="2">
        <f t="shared" si="10"/>
        <v>5999.6</v>
      </c>
      <c r="L187" s="3">
        <v>44105</v>
      </c>
      <c r="M187" s="25" t="str">
        <f t="shared" si="11"/>
        <v>10</v>
      </c>
      <c r="N187" s="25" t="str">
        <f t="shared" si="12"/>
        <v>October</v>
      </c>
      <c r="O187" s="25" t="str">
        <f t="shared" si="13"/>
        <v>2020</v>
      </c>
      <c r="Q187" t="str">
        <f>Table62[[#This Row],[Month Name]]</f>
        <v>October</v>
      </c>
      <c r="R187">
        <f>Table62[[#This Row],[Sale Price]]</f>
        <v>14999</v>
      </c>
    </row>
    <row r="188" spans="1:18">
      <c r="A188" t="s">
        <v>32</v>
      </c>
      <c r="B188" t="s">
        <v>25</v>
      </c>
      <c r="C188" t="s">
        <v>26</v>
      </c>
      <c r="D188" t="s">
        <v>40</v>
      </c>
      <c r="E188" s="1">
        <v>202.10000000000002</v>
      </c>
      <c r="F188" s="2">
        <v>8999.4</v>
      </c>
      <c r="G188" s="2">
        <v>14999</v>
      </c>
      <c r="H188" s="2">
        <v>151564.89500000002</v>
      </c>
      <c r="K188" s="2">
        <f t="shared" si="10"/>
        <v>5999.6</v>
      </c>
      <c r="L188" s="3">
        <v>44470</v>
      </c>
      <c r="M188" s="25" t="str">
        <f t="shared" si="11"/>
        <v>10</v>
      </c>
      <c r="N188" s="25" t="str">
        <f t="shared" si="12"/>
        <v>October</v>
      </c>
      <c r="O188" s="25" t="str">
        <f t="shared" si="13"/>
        <v>2021</v>
      </c>
      <c r="Q188" t="str">
        <f>Table62[[#This Row],[Month Name]]</f>
        <v>October</v>
      </c>
      <c r="R188">
        <f>Table62[[#This Row],[Sale Price]]</f>
        <v>14999</v>
      </c>
    </row>
    <row r="189" spans="1:18">
      <c r="A189" t="s">
        <v>30</v>
      </c>
      <c r="B189" t="s">
        <v>24</v>
      </c>
      <c r="C189" t="s">
        <v>26</v>
      </c>
      <c r="D189" t="s">
        <v>40</v>
      </c>
      <c r="E189" s="1">
        <v>113.80000000000001</v>
      </c>
      <c r="F189" s="2">
        <v>8999.4</v>
      </c>
      <c r="G189" s="2">
        <v>14999</v>
      </c>
      <c r="H189" s="2">
        <v>85344.310000000012</v>
      </c>
      <c r="K189" s="2">
        <f t="shared" si="10"/>
        <v>5999.6</v>
      </c>
      <c r="L189" s="3">
        <v>44531</v>
      </c>
      <c r="M189" s="25" t="str">
        <f t="shared" si="11"/>
        <v>12</v>
      </c>
      <c r="N189" s="25" t="str">
        <f t="shared" si="12"/>
        <v>December</v>
      </c>
      <c r="O189" s="25" t="str">
        <f t="shared" si="13"/>
        <v>2021</v>
      </c>
      <c r="Q189" t="str">
        <f>Table62[[#This Row],[Month Name]]</f>
        <v>December</v>
      </c>
      <c r="R189">
        <f>Table62[[#This Row],[Sale Price]]</f>
        <v>14999</v>
      </c>
    </row>
    <row r="190" spans="1:18">
      <c r="A190" t="s">
        <v>15</v>
      </c>
      <c r="B190" t="s">
        <v>28</v>
      </c>
      <c r="C190" t="s">
        <v>35</v>
      </c>
      <c r="D190" t="s">
        <v>40</v>
      </c>
      <c r="E190" s="1">
        <v>425.1</v>
      </c>
      <c r="F190" s="2">
        <v>11999.4</v>
      </c>
      <c r="G190" s="2">
        <v>19999</v>
      </c>
      <c r="H190" s="2">
        <v>425078.74500000005</v>
      </c>
      <c r="K190" s="2">
        <f t="shared" si="10"/>
        <v>7999.6</v>
      </c>
      <c r="L190" s="3">
        <v>44197</v>
      </c>
      <c r="M190" s="25" t="str">
        <f t="shared" si="11"/>
        <v>01</v>
      </c>
      <c r="N190" s="25" t="str">
        <f t="shared" si="12"/>
        <v>January</v>
      </c>
      <c r="O190" s="25" t="str">
        <f t="shared" si="13"/>
        <v>2021</v>
      </c>
      <c r="Q190" t="str">
        <f>Table62[[#This Row],[Month Name]]</f>
        <v>January</v>
      </c>
      <c r="R190">
        <f>Table62[[#This Row],[Sale Price]]</f>
        <v>19999</v>
      </c>
    </row>
    <row r="191" spans="1:18">
      <c r="A191" t="s">
        <v>30</v>
      </c>
      <c r="B191" t="s">
        <v>23</v>
      </c>
      <c r="C191" t="s">
        <v>35</v>
      </c>
      <c r="D191" t="s">
        <v>40</v>
      </c>
      <c r="E191" s="1">
        <v>79.5</v>
      </c>
      <c r="F191" s="2">
        <v>11999.4</v>
      </c>
      <c r="G191" s="2">
        <v>19999</v>
      </c>
      <c r="H191" s="2">
        <v>79496.025000000009</v>
      </c>
      <c r="K191" s="2">
        <f t="shared" si="10"/>
        <v>7999.6</v>
      </c>
      <c r="L191" s="3">
        <v>44256</v>
      </c>
      <c r="M191" s="25" t="str">
        <f t="shared" si="11"/>
        <v>03</v>
      </c>
      <c r="N191" s="25" t="str">
        <f t="shared" si="12"/>
        <v>March</v>
      </c>
      <c r="O191" s="25" t="str">
        <f t="shared" si="13"/>
        <v>2021</v>
      </c>
      <c r="Q191" t="str">
        <f>Table62[[#This Row],[Month Name]]</f>
        <v>March</v>
      </c>
      <c r="R191">
        <f>Table62[[#This Row],[Sale Price]]</f>
        <v>19999</v>
      </c>
    </row>
    <row r="192" spans="1:18">
      <c r="A192" t="s">
        <v>32</v>
      </c>
      <c r="B192" t="s">
        <v>29</v>
      </c>
      <c r="C192" t="s">
        <v>35</v>
      </c>
      <c r="D192" t="s">
        <v>40</v>
      </c>
      <c r="E192" s="1">
        <v>141.45000000000002</v>
      </c>
      <c r="F192" s="2">
        <v>11999.4</v>
      </c>
      <c r="G192" s="2">
        <v>19999</v>
      </c>
      <c r="H192" s="2">
        <v>141442.92750000002</v>
      </c>
      <c r="K192" s="2">
        <f t="shared" si="10"/>
        <v>7999.6</v>
      </c>
      <c r="L192" s="3">
        <v>44287</v>
      </c>
      <c r="M192" s="25" t="str">
        <f t="shared" si="11"/>
        <v>04</v>
      </c>
      <c r="N192" s="25" t="str">
        <f t="shared" si="12"/>
        <v>April</v>
      </c>
      <c r="O192" s="25" t="str">
        <f t="shared" si="13"/>
        <v>2021</v>
      </c>
      <c r="Q192" t="str">
        <f>Table62[[#This Row],[Month Name]]</f>
        <v>April</v>
      </c>
      <c r="R192">
        <f>Table62[[#This Row],[Sale Price]]</f>
        <v>19999</v>
      </c>
    </row>
    <row r="193" spans="1:18">
      <c r="A193" t="s">
        <v>32</v>
      </c>
      <c r="B193" t="s">
        <v>31</v>
      </c>
      <c r="C193" t="s">
        <v>35</v>
      </c>
      <c r="D193" t="s">
        <v>40</v>
      </c>
      <c r="E193" s="1">
        <v>291.8</v>
      </c>
      <c r="F193" s="2">
        <v>11999.4</v>
      </c>
      <c r="G193" s="2">
        <v>19999</v>
      </c>
      <c r="H193" s="2">
        <v>291785.41000000003</v>
      </c>
      <c r="K193" s="2">
        <f t="shared" si="10"/>
        <v>7999.6</v>
      </c>
      <c r="L193" s="3">
        <v>44317</v>
      </c>
      <c r="M193" s="25" t="str">
        <f t="shared" si="11"/>
        <v>05</v>
      </c>
      <c r="N193" s="25" t="str">
        <f t="shared" si="12"/>
        <v>May</v>
      </c>
      <c r="O193" s="25" t="str">
        <f t="shared" si="13"/>
        <v>2021</v>
      </c>
      <c r="Q193" t="str">
        <f>Table62[[#This Row],[Month Name]]</f>
        <v>May</v>
      </c>
      <c r="R193">
        <f>Table62[[#This Row],[Sale Price]]</f>
        <v>19999</v>
      </c>
    </row>
    <row r="194" spans="1:18">
      <c r="A194" t="s">
        <v>15</v>
      </c>
      <c r="B194" t="s">
        <v>33</v>
      </c>
      <c r="C194" t="s">
        <v>35</v>
      </c>
      <c r="D194" t="s">
        <v>40</v>
      </c>
      <c r="E194" s="1">
        <v>345</v>
      </c>
      <c r="F194" s="2">
        <v>11999.4</v>
      </c>
      <c r="G194" s="2">
        <v>19999</v>
      </c>
      <c r="H194" s="2">
        <v>344982.75</v>
      </c>
      <c r="K194" s="2">
        <f t="shared" ref="K194:K257" si="14">$G194-$F194</f>
        <v>7999.6</v>
      </c>
      <c r="L194" s="3">
        <v>44378</v>
      </c>
      <c r="M194" s="25" t="str">
        <f t="shared" ref="M194:M257" si="15">TEXT(L194,"MM")</f>
        <v>07</v>
      </c>
      <c r="N194" s="25" t="str">
        <f t="shared" ref="N194:N257" si="16">TEXT(L194,"MMMM")</f>
        <v>July</v>
      </c>
      <c r="O194" s="25" t="str">
        <f t="shared" ref="O194:O257" si="17">TEXT(L194,"YYYY")</f>
        <v>2021</v>
      </c>
      <c r="Q194" t="str">
        <f>Table62[[#This Row],[Month Name]]</f>
        <v>July</v>
      </c>
      <c r="R194">
        <f>Table62[[#This Row],[Sale Price]]</f>
        <v>19999</v>
      </c>
    </row>
    <row r="195" spans="1:18">
      <c r="A195" t="s">
        <v>30</v>
      </c>
      <c r="B195" t="s">
        <v>21</v>
      </c>
      <c r="C195" t="s">
        <v>35</v>
      </c>
      <c r="D195" t="s">
        <v>40</v>
      </c>
      <c r="E195" s="1">
        <v>298.8</v>
      </c>
      <c r="F195" s="2">
        <v>11999.4</v>
      </c>
      <c r="G195" s="2">
        <v>19999</v>
      </c>
      <c r="H195" s="2">
        <v>298785.06</v>
      </c>
      <c r="K195" s="2">
        <f t="shared" si="14"/>
        <v>7999.6</v>
      </c>
      <c r="L195" s="3">
        <v>44378</v>
      </c>
      <c r="M195" s="25" t="str">
        <f t="shared" si="15"/>
        <v>07</v>
      </c>
      <c r="N195" s="25" t="str">
        <f t="shared" si="16"/>
        <v>July</v>
      </c>
      <c r="O195" s="25" t="str">
        <f t="shared" si="17"/>
        <v>2021</v>
      </c>
      <c r="Q195" t="str">
        <f>Table62[[#This Row],[Month Name]]</f>
        <v>July</v>
      </c>
      <c r="R195">
        <f>Table62[[#This Row],[Sale Price]]</f>
        <v>19999</v>
      </c>
    </row>
    <row r="196" spans="1:18">
      <c r="A196" t="s">
        <v>20</v>
      </c>
      <c r="B196" t="s">
        <v>34</v>
      </c>
      <c r="C196" t="s">
        <v>35</v>
      </c>
      <c r="D196" t="s">
        <v>40</v>
      </c>
      <c r="E196" s="1">
        <v>21.8</v>
      </c>
      <c r="F196" s="2">
        <v>11999.4</v>
      </c>
      <c r="G196" s="2">
        <v>19999</v>
      </c>
      <c r="H196" s="2">
        <v>21798.910000000003</v>
      </c>
      <c r="K196" s="2">
        <f t="shared" si="14"/>
        <v>7999.6</v>
      </c>
      <c r="L196" s="3">
        <v>44440</v>
      </c>
      <c r="M196" s="25" t="str">
        <f t="shared" si="15"/>
        <v>09</v>
      </c>
      <c r="N196" s="25" t="str">
        <f t="shared" si="16"/>
        <v>September</v>
      </c>
      <c r="O196" s="25" t="str">
        <f t="shared" si="17"/>
        <v>2021</v>
      </c>
      <c r="Q196" t="str">
        <f>Table62[[#This Row],[Month Name]]</f>
        <v>September</v>
      </c>
      <c r="R196">
        <f>Table62[[#This Row],[Sale Price]]</f>
        <v>19999</v>
      </c>
    </row>
    <row r="197" spans="1:18">
      <c r="A197" t="s">
        <v>15</v>
      </c>
      <c r="B197" t="s">
        <v>31</v>
      </c>
      <c r="C197" t="s">
        <v>35</v>
      </c>
      <c r="D197" t="s">
        <v>40</v>
      </c>
      <c r="E197" s="1">
        <v>207.4</v>
      </c>
      <c r="F197" s="2">
        <v>11999.4</v>
      </c>
      <c r="G197" s="2">
        <v>19999</v>
      </c>
      <c r="H197" s="2">
        <v>207389.63</v>
      </c>
      <c r="K197" s="2">
        <f t="shared" si="14"/>
        <v>7999.6</v>
      </c>
      <c r="L197" s="3">
        <v>44440</v>
      </c>
      <c r="M197" s="25" t="str">
        <f t="shared" si="15"/>
        <v>09</v>
      </c>
      <c r="N197" s="25" t="str">
        <f t="shared" si="16"/>
        <v>September</v>
      </c>
      <c r="O197" s="25" t="str">
        <f t="shared" si="17"/>
        <v>2021</v>
      </c>
      <c r="Q197" t="str">
        <f>Table62[[#This Row],[Month Name]]</f>
        <v>September</v>
      </c>
      <c r="R197">
        <f>Table62[[#This Row],[Sale Price]]</f>
        <v>19999</v>
      </c>
    </row>
    <row r="198" spans="1:18">
      <c r="A198" t="s">
        <v>15</v>
      </c>
      <c r="B198" t="s">
        <v>19</v>
      </c>
      <c r="C198" t="s">
        <v>35</v>
      </c>
      <c r="D198" t="s">
        <v>40</v>
      </c>
      <c r="E198" s="1">
        <v>105.60000000000001</v>
      </c>
      <c r="F198" s="2">
        <v>11999.4</v>
      </c>
      <c r="G198" s="2">
        <v>19999</v>
      </c>
      <c r="H198" s="2">
        <v>105594.72000000003</v>
      </c>
      <c r="K198" s="2">
        <f t="shared" si="14"/>
        <v>7999.6</v>
      </c>
      <c r="L198" s="3">
        <v>44440</v>
      </c>
      <c r="M198" s="25" t="str">
        <f t="shared" si="15"/>
        <v>09</v>
      </c>
      <c r="N198" s="25" t="str">
        <f t="shared" si="16"/>
        <v>September</v>
      </c>
      <c r="O198" s="25" t="str">
        <f t="shared" si="17"/>
        <v>2021</v>
      </c>
      <c r="Q198" t="str">
        <f>Table62[[#This Row],[Month Name]]</f>
        <v>September</v>
      </c>
      <c r="R198">
        <f>Table62[[#This Row],[Sale Price]]</f>
        <v>19999</v>
      </c>
    </row>
    <row r="199" spans="1:18">
      <c r="A199" t="s">
        <v>20</v>
      </c>
      <c r="B199" t="s">
        <v>36</v>
      </c>
      <c r="C199" t="s">
        <v>35</v>
      </c>
      <c r="D199" t="s">
        <v>40</v>
      </c>
      <c r="E199" s="1">
        <v>67.100000000000009</v>
      </c>
      <c r="F199" s="2">
        <v>11999.4</v>
      </c>
      <c r="G199" s="2">
        <v>19999</v>
      </c>
      <c r="H199" s="2">
        <v>67096.645000000004</v>
      </c>
      <c r="K199" s="2">
        <f t="shared" si="14"/>
        <v>7999.6</v>
      </c>
      <c r="L199" s="3">
        <v>44105</v>
      </c>
      <c r="M199" s="25" t="str">
        <f t="shared" si="15"/>
        <v>10</v>
      </c>
      <c r="N199" s="25" t="str">
        <f t="shared" si="16"/>
        <v>October</v>
      </c>
      <c r="O199" s="25" t="str">
        <f t="shared" si="17"/>
        <v>2020</v>
      </c>
      <c r="Q199" t="str">
        <f>Table62[[#This Row],[Month Name]]</f>
        <v>October</v>
      </c>
      <c r="R199">
        <f>Table62[[#This Row],[Sale Price]]</f>
        <v>19999</v>
      </c>
    </row>
    <row r="200" spans="1:18">
      <c r="A200" t="s">
        <v>20</v>
      </c>
      <c r="B200" t="s">
        <v>16</v>
      </c>
      <c r="C200" t="s">
        <v>35</v>
      </c>
      <c r="D200" t="s">
        <v>40</v>
      </c>
      <c r="E200" s="1">
        <v>151.4</v>
      </c>
      <c r="F200" s="2">
        <v>11999.4</v>
      </c>
      <c r="G200" s="2">
        <v>19999</v>
      </c>
      <c r="H200" s="2">
        <v>151392.43000000002</v>
      </c>
      <c r="K200" s="2">
        <f t="shared" si="14"/>
        <v>7999.6</v>
      </c>
      <c r="L200" s="3">
        <v>44105</v>
      </c>
      <c r="M200" s="25" t="str">
        <f t="shared" si="15"/>
        <v>10</v>
      </c>
      <c r="N200" s="25" t="str">
        <f t="shared" si="16"/>
        <v>October</v>
      </c>
      <c r="O200" s="25" t="str">
        <f t="shared" si="17"/>
        <v>2020</v>
      </c>
      <c r="Q200" t="str">
        <f>Table62[[#This Row],[Month Name]]</f>
        <v>October</v>
      </c>
      <c r="R200">
        <f>Table62[[#This Row],[Sale Price]]</f>
        <v>19999</v>
      </c>
    </row>
    <row r="201" spans="1:18">
      <c r="A201" t="s">
        <v>15</v>
      </c>
      <c r="B201" t="s">
        <v>19</v>
      </c>
      <c r="C201" t="s">
        <v>35</v>
      </c>
      <c r="D201" t="s">
        <v>40</v>
      </c>
      <c r="E201" s="1">
        <v>27.400000000000002</v>
      </c>
      <c r="F201" s="2">
        <v>11999.4</v>
      </c>
      <c r="G201" s="2">
        <v>19999</v>
      </c>
      <c r="H201" s="2">
        <v>27398.630000000005</v>
      </c>
      <c r="K201" s="2">
        <f t="shared" si="14"/>
        <v>7999.6</v>
      </c>
      <c r="L201" s="3">
        <v>44531</v>
      </c>
      <c r="M201" s="25" t="str">
        <f t="shared" si="15"/>
        <v>12</v>
      </c>
      <c r="N201" s="25" t="str">
        <f t="shared" si="16"/>
        <v>December</v>
      </c>
      <c r="O201" s="25" t="str">
        <f t="shared" si="17"/>
        <v>2021</v>
      </c>
      <c r="Q201" t="str">
        <f>Table62[[#This Row],[Month Name]]</f>
        <v>December</v>
      </c>
      <c r="R201">
        <f>Table62[[#This Row],[Sale Price]]</f>
        <v>19999</v>
      </c>
    </row>
    <row r="202" spans="1:18">
      <c r="A202" t="s">
        <v>30</v>
      </c>
      <c r="B202" t="s">
        <v>21</v>
      </c>
      <c r="C202" t="s">
        <v>35</v>
      </c>
      <c r="D202" t="s">
        <v>40</v>
      </c>
      <c r="E202" s="1">
        <v>113.80000000000001</v>
      </c>
      <c r="F202" s="2">
        <v>11999.4</v>
      </c>
      <c r="G202" s="2">
        <v>19999</v>
      </c>
      <c r="H202" s="2">
        <v>113794.31000000001</v>
      </c>
      <c r="K202" s="2">
        <f t="shared" si="14"/>
        <v>7999.6</v>
      </c>
      <c r="L202" s="3">
        <v>44531</v>
      </c>
      <c r="M202" s="25" t="str">
        <f t="shared" si="15"/>
        <v>12</v>
      </c>
      <c r="N202" s="25" t="str">
        <f t="shared" si="16"/>
        <v>December</v>
      </c>
      <c r="O202" s="25" t="str">
        <f t="shared" si="17"/>
        <v>2021</v>
      </c>
      <c r="Q202" t="str">
        <f>Table62[[#This Row],[Month Name]]</f>
        <v>December</v>
      </c>
      <c r="R202">
        <f>Table62[[#This Row],[Sale Price]]</f>
        <v>19999</v>
      </c>
    </row>
    <row r="203" spans="1:18">
      <c r="A203" t="s">
        <v>27</v>
      </c>
      <c r="B203" t="s">
        <v>22</v>
      </c>
      <c r="C203" t="s">
        <v>37</v>
      </c>
      <c r="D203" t="s">
        <v>40</v>
      </c>
      <c r="E203" s="1">
        <v>146.5</v>
      </c>
      <c r="F203" s="2">
        <v>19794</v>
      </c>
      <c r="G203" s="2">
        <v>32990</v>
      </c>
      <c r="H203" s="2">
        <v>241651.75</v>
      </c>
      <c r="K203" s="2">
        <f t="shared" si="14"/>
        <v>13196</v>
      </c>
      <c r="L203" s="3">
        <v>44256</v>
      </c>
      <c r="M203" s="25" t="str">
        <f t="shared" si="15"/>
        <v>03</v>
      </c>
      <c r="N203" s="25" t="str">
        <f t="shared" si="16"/>
        <v>March</v>
      </c>
      <c r="O203" s="25" t="str">
        <f t="shared" si="17"/>
        <v>2021</v>
      </c>
      <c r="Q203" t="str">
        <f>Table62[[#This Row],[Month Name]]</f>
        <v>March</v>
      </c>
      <c r="R203">
        <f>Table62[[#This Row],[Sale Price]]</f>
        <v>32990</v>
      </c>
    </row>
    <row r="204" spans="1:18">
      <c r="A204" t="s">
        <v>15</v>
      </c>
      <c r="B204" t="s">
        <v>23</v>
      </c>
      <c r="C204" t="s">
        <v>37</v>
      </c>
      <c r="D204" t="s">
        <v>40</v>
      </c>
      <c r="E204" s="1">
        <v>264.60000000000002</v>
      </c>
      <c r="F204" s="2">
        <v>19794</v>
      </c>
      <c r="G204" s="2">
        <v>32990</v>
      </c>
      <c r="H204" s="2">
        <v>436457.7</v>
      </c>
      <c r="K204" s="2">
        <f t="shared" si="14"/>
        <v>13196</v>
      </c>
      <c r="L204" s="3">
        <v>44075</v>
      </c>
      <c r="M204" s="25" t="str">
        <f t="shared" si="15"/>
        <v>09</v>
      </c>
      <c r="N204" s="25" t="str">
        <f t="shared" si="16"/>
        <v>September</v>
      </c>
      <c r="O204" s="25" t="str">
        <f t="shared" si="17"/>
        <v>2020</v>
      </c>
      <c r="Q204" t="str">
        <f>Table62[[#This Row],[Month Name]]</f>
        <v>September</v>
      </c>
      <c r="R204">
        <f>Table62[[#This Row],[Sale Price]]</f>
        <v>32990</v>
      </c>
    </row>
    <row r="205" spans="1:18">
      <c r="A205" t="s">
        <v>15</v>
      </c>
      <c r="B205" t="s">
        <v>24</v>
      </c>
      <c r="C205" t="s">
        <v>37</v>
      </c>
      <c r="D205" t="s">
        <v>40</v>
      </c>
      <c r="E205" s="1">
        <v>217.70000000000002</v>
      </c>
      <c r="F205" s="2">
        <v>19794</v>
      </c>
      <c r="G205" s="2">
        <v>32990</v>
      </c>
      <c r="H205" s="2">
        <v>359096.15000000008</v>
      </c>
      <c r="K205" s="2">
        <f t="shared" si="14"/>
        <v>13196</v>
      </c>
      <c r="L205" s="3">
        <v>44470</v>
      </c>
      <c r="M205" s="25" t="str">
        <f t="shared" si="15"/>
        <v>10</v>
      </c>
      <c r="N205" s="25" t="str">
        <f t="shared" si="16"/>
        <v>October</v>
      </c>
      <c r="O205" s="25" t="str">
        <f t="shared" si="17"/>
        <v>2021</v>
      </c>
      <c r="Q205" t="str">
        <f>Table62[[#This Row],[Month Name]]</f>
        <v>October</v>
      </c>
      <c r="R205">
        <f>Table62[[#This Row],[Sale Price]]</f>
        <v>32990</v>
      </c>
    </row>
    <row r="206" spans="1:18">
      <c r="A206" t="s">
        <v>27</v>
      </c>
      <c r="B206" t="s">
        <v>25</v>
      </c>
      <c r="C206" t="s">
        <v>38</v>
      </c>
      <c r="D206" t="s">
        <v>40</v>
      </c>
      <c r="E206" s="1">
        <v>86.600000000000009</v>
      </c>
      <c r="F206" s="2">
        <v>13938</v>
      </c>
      <c r="G206" s="2">
        <v>23230</v>
      </c>
      <c r="H206" s="2">
        <v>100585.90000000002</v>
      </c>
      <c r="K206" s="2">
        <f t="shared" si="14"/>
        <v>9292</v>
      </c>
      <c r="L206" s="3">
        <v>44317</v>
      </c>
      <c r="M206" s="25" t="str">
        <f t="shared" si="15"/>
        <v>05</v>
      </c>
      <c r="N206" s="25" t="str">
        <f t="shared" si="16"/>
        <v>May</v>
      </c>
      <c r="O206" s="25" t="str">
        <f t="shared" si="17"/>
        <v>2021</v>
      </c>
      <c r="Q206" t="str">
        <f>Table62[[#This Row],[Month Name]]</f>
        <v>May</v>
      </c>
      <c r="R206">
        <f>Table62[[#This Row],[Sale Price]]</f>
        <v>23230</v>
      </c>
    </row>
    <row r="207" spans="1:18">
      <c r="A207" t="s">
        <v>15</v>
      </c>
      <c r="B207" t="s">
        <v>24</v>
      </c>
      <c r="C207" t="s">
        <v>38</v>
      </c>
      <c r="D207" t="s">
        <v>40</v>
      </c>
      <c r="E207" s="1">
        <v>34.9</v>
      </c>
      <c r="F207" s="2">
        <v>13938</v>
      </c>
      <c r="G207" s="2">
        <v>23230</v>
      </c>
      <c r="H207" s="2">
        <v>40536.350000000006</v>
      </c>
      <c r="K207" s="2">
        <f t="shared" si="14"/>
        <v>9292</v>
      </c>
      <c r="L207" s="3">
        <v>44075</v>
      </c>
      <c r="M207" s="25" t="str">
        <f t="shared" si="15"/>
        <v>09</v>
      </c>
      <c r="N207" s="25" t="str">
        <f t="shared" si="16"/>
        <v>September</v>
      </c>
      <c r="O207" s="25" t="str">
        <f t="shared" si="17"/>
        <v>2020</v>
      </c>
      <c r="Q207" t="str">
        <f>Table62[[#This Row],[Month Name]]</f>
        <v>September</v>
      </c>
      <c r="R207">
        <f>Table62[[#This Row],[Sale Price]]</f>
        <v>23230</v>
      </c>
    </row>
    <row r="208" spans="1:18">
      <c r="A208" t="s">
        <v>15</v>
      </c>
      <c r="B208" t="s">
        <v>28</v>
      </c>
      <c r="C208" t="s">
        <v>38</v>
      </c>
      <c r="D208" t="s">
        <v>40</v>
      </c>
      <c r="E208" s="1">
        <v>217.70000000000002</v>
      </c>
      <c r="F208" s="2">
        <v>13938</v>
      </c>
      <c r="G208" s="2">
        <v>23230</v>
      </c>
      <c r="H208" s="2">
        <v>252858.55000000002</v>
      </c>
      <c r="K208" s="2">
        <f t="shared" si="14"/>
        <v>9292</v>
      </c>
      <c r="L208" s="3">
        <v>44470</v>
      </c>
      <c r="M208" s="25" t="str">
        <f t="shared" si="15"/>
        <v>10</v>
      </c>
      <c r="N208" s="25" t="str">
        <f t="shared" si="16"/>
        <v>October</v>
      </c>
      <c r="O208" s="25" t="str">
        <f t="shared" si="17"/>
        <v>2021</v>
      </c>
      <c r="Q208" t="str">
        <f>Table62[[#This Row],[Month Name]]</f>
        <v>October</v>
      </c>
      <c r="R208">
        <f>Table62[[#This Row],[Sale Price]]</f>
        <v>23230</v>
      </c>
    </row>
    <row r="209" spans="1:18">
      <c r="A209" t="s">
        <v>20</v>
      </c>
      <c r="B209" t="s">
        <v>23</v>
      </c>
      <c r="C209" t="s">
        <v>38</v>
      </c>
      <c r="D209" t="s">
        <v>40</v>
      </c>
      <c r="E209" s="1">
        <v>151.4</v>
      </c>
      <c r="F209" s="2">
        <v>13938</v>
      </c>
      <c r="G209" s="2">
        <v>23230</v>
      </c>
      <c r="H209" s="2">
        <v>175851.1</v>
      </c>
      <c r="K209" s="2">
        <f t="shared" si="14"/>
        <v>9292</v>
      </c>
      <c r="L209" s="3">
        <v>44105</v>
      </c>
      <c r="M209" s="25" t="str">
        <f t="shared" si="15"/>
        <v>10</v>
      </c>
      <c r="N209" s="25" t="str">
        <f t="shared" si="16"/>
        <v>October</v>
      </c>
      <c r="O209" s="25" t="str">
        <f t="shared" si="17"/>
        <v>2020</v>
      </c>
      <c r="Q209" t="str">
        <f>Table62[[#This Row],[Month Name]]</f>
        <v>October</v>
      </c>
      <c r="R209">
        <f>Table62[[#This Row],[Sale Price]]</f>
        <v>23230</v>
      </c>
    </row>
    <row r="210" spans="1:18">
      <c r="A210" t="s">
        <v>15</v>
      </c>
      <c r="B210" t="s">
        <v>29</v>
      </c>
      <c r="C210" t="s">
        <v>39</v>
      </c>
      <c r="D210" t="s">
        <v>40</v>
      </c>
      <c r="E210" s="1">
        <v>186.5</v>
      </c>
      <c r="F210" s="2">
        <v>11999.4</v>
      </c>
      <c r="G210" s="2">
        <v>19999</v>
      </c>
      <c r="H210" s="2">
        <v>186490.67500000002</v>
      </c>
      <c r="K210" s="2">
        <f t="shared" si="14"/>
        <v>7999.6</v>
      </c>
      <c r="L210" s="3">
        <v>44228</v>
      </c>
      <c r="M210" s="25" t="str">
        <f t="shared" si="15"/>
        <v>02</v>
      </c>
      <c r="N210" s="25" t="str">
        <f t="shared" si="16"/>
        <v>February</v>
      </c>
      <c r="O210" s="25" t="str">
        <f t="shared" si="17"/>
        <v>2021</v>
      </c>
      <c r="Q210" t="str">
        <f>Table62[[#This Row],[Month Name]]</f>
        <v>February</v>
      </c>
      <c r="R210">
        <f>Table62[[#This Row],[Sale Price]]</f>
        <v>19999</v>
      </c>
    </row>
    <row r="211" spans="1:18">
      <c r="A211" t="s">
        <v>30</v>
      </c>
      <c r="B211" t="s">
        <v>31</v>
      </c>
      <c r="C211" t="s">
        <v>39</v>
      </c>
      <c r="D211" t="s">
        <v>40</v>
      </c>
      <c r="E211" s="1">
        <v>107.4</v>
      </c>
      <c r="F211" s="2">
        <v>11999.4</v>
      </c>
      <c r="G211" s="2">
        <v>19999</v>
      </c>
      <c r="H211" s="2">
        <v>107394.63</v>
      </c>
      <c r="K211" s="2">
        <f t="shared" si="14"/>
        <v>7999.6</v>
      </c>
      <c r="L211" s="3">
        <v>44287</v>
      </c>
      <c r="M211" s="25" t="str">
        <f t="shared" si="15"/>
        <v>04</v>
      </c>
      <c r="N211" s="25" t="str">
        <f t="shared" si="16"/>
        <v>April</v>
      </c>
      <c r="O211" s="25" t="str">
        <f t="shared" si="17"/>
        <v>2021</v>
      </c>
      <c r="Q211" t="str">
        <f>Table62[[#This Row],[Month Name]]</f>
        <v>April</v>
      </c>
      <c r="R211">
        <f>Table62[[#This Row],[Sale Price]]</f>
        <v>19999</v>
      </c>
    </row>
    <row r="212" spans="1:18">
      <c r="A212" t="s">
        <v>15</v>
      </c>
      <c r="B212" t="s">
        <v>33</v>
      </c>
      <c r="C212" t="s">
        <v>39</v>
      </c>
      <c r="D212" t="s">
        <v>40</v>
      </c>
      <c r="E212" s="1">
        <v>190.70000000000002</v>
      </c>
      <c r="F212" s="2">
        <v>11999.4</v>
      </c>
      <c r="G212" s="2">
        <v>19999</v>
      </c>
      <c r="H212" s="2">
        <v>190690.46500000003</v>
      </c>
      <c r="K212" s="2">
        <f t="shared" si="14"/>
        <v>7999.6</v>
      </c>
      <c r="L212" s="3">
        <v>44440</v>
      </c>
      <c r="M212" s="25" t="str">
        <f t="shared" si="15"/>
        <v>09</v>
      </c>
      <c r="N212" s="25" t="str">
        <f t="shared" si="16"/>
        <v>September</v>
      </c>
      <c r="O212" s="25" t="str">
        <f t="shared" si="17"/>
        <v>2021</v>
      </c>
      <c r="Q212" t="str">
        <f>Table62[[#This Row],[Month Name]]</f>
        <v>September</v>
      </c>
      <c r="R212">
        <f>Table62[[#This Row],[Sale Price]]</f>
        <v>19999</v>
      </c>
    </row>
    <row r="213" spans="1:18">
      <c r="A213" t="s">
        <v>20</v>
      </c>
      <c r="B213" t="s">
        <v>21</v>
      </c>
      <c r="C213" t="s">
        <v>39</v>
      </c>
      <c r="D213" t="s">
        <v>40</v>
      </c>
      <c r="E213" s="1">
        <v>67.100000000000009</v>
      </c>
      <c r="F213" s="2">
        <v>11999.4</v>
      </c>
      <c r="G213" s="2">
        <v>19999</v>
      </c>
      <c r="H213" s="2">
        <v>67096.645000000004</v>
      </c>
      <c r="K213" s="2">
        <f t="shared" si="14"/>
        <v>7999.6</v>
      </c>
      <c r="L213" s="3">
        <v>44105</v>
      </c>
      <c r="M213" s="25" t="str">
        <f t="shared" si="15"/>
        <v>10</v>
      </c>
      <c r="N213" s="25" t="str">
        <f t="shared" si="16"/>
        <v>October</v>
      </c>
      <c r="O213" s="25" t="str">
        <f t="shared" si="17"/>
        <v>2020</v>
      </c>
      <c r="Q213" t="str">
        <f>Table62[[#This Row],[Month Name]]</f>
        <v>October</v>
      </c>
      <c r="R213">
        <f>Table62[[#This Row],[Sale Price]]</f>
        <v>19999</v>
      </c>
    </row>
    <row r="214" spans="1:18">
      <c r="A214" t="s">
        <v>15</v>
      </c>
      <c r="B214" t="s">
        <v>34</v>
      </c>
      <c r="C214" t="s">
        <v>39</v>
      </c>
      <c r="D214" t="s">
        <v>40</v>
      </c>
      <c r="E214" s="1">
        <v>177.8</v>
      </c>
      <c r="F214" s="2">
        <v>11999.4</v>
      </c>
      <c r="G214" s="2">
        <v>19999</v>
      </c>
      <c r="H214" s="2">
        <v>177791.11000000002</v>
      </c>
      <c r="K214" s="2">
        <f t="shared" si="14"/>
        <v>7999.6</v>
      </c>
      <c r="L214" s="3">
        <v>44166</v>
      </c>
      <c r="M214" s="25" t="str">
        <f t="shared" si="15"/>
        <v>12</v>
      </c>
      <c r="N214" s="25" t="str">
        <f t="shared" si="16"/>
        <v>December</v>
      </c>
      <c r="O214" s="25" t="str">
        <f t="shared" si="17"/>
        <v>2020</v>
      </c>
      <c r="Q214" t="str">
        <f>Table62[[#This Row],[Month Name]]</f>
        <v>December</v>
      </c>
      <c r="R214">
        <f>Table62[[#This Row],[Sale Price]]</f>
        <v>19999</v>
      </c>
    </row>
    <row r="215" spans="1:18">
      <c r="A215" t="s">
        <v>15</v>
      </c>
      <c r="B215" t="s">
        <v>31</v>
      </c>
      <c r="C215" t="s">
        <v>26</v>
      </c>
      <c r="D215" t="s">
        <v>41</v>
      </c>
      <c r="E215" s="1">
        <v>115.9</v>
      </c>
      <c r="F215" s="2">
        <v>8999.4</v>
      </c>
      <c r="G215" s="2">
        <v>14999</v>
      </c>
      <c r="H215" s="2">
        <v>173838.41000000003</v>
      </c>
      <c r="K215" s="2">
        <f t="shared" si="14"/>
        <v>5999.6</v>
      </c>
      <c r="L215" s="3">
        <v>44105</v>
      </c>
      <c r="M215" s="25" t="str">
        <f t="shared" si="15"/>
        <v>10</v>
      </c>
      <c r="N215" s="25" t="str">
        <f t="shared" si="16"/>
        <v>October</v>
      </c>
      <c r="O215" s="25" t="str">
        <f t="shared" si="17"/>
        <v>2020</v>
      </c>
      <c r="Q215" t="str">
        <f>Table62[[#This Row],[Month Name]]</f>
        <v>October</v>
      </c>
      <c r="R215">
        <f>Table62[[#This Row],[Sale Price]]</f>
        <v>14999</v>
      </c>
    </row>
    <row r="216" spans="1:18">
      <c r="A216" t="s">
        <v>15</v>
      </c>
      <c r="B216" t="s">
        <v>19</v>
      </c>
      <c r="C216" t="s">
        <v>35</v>
      </c>
      <c r="D216" t="s">
        <v>41</v>
      </c>
      <c r="E216" s="1">
        <v>137.20000000000002</v>
      </c>
      <c r="F216" s="2">
        <v>11999.4</v>
      </c>
      <c r="G216" s="2">
        <v>19999</v>
      </c>
      <c r="H216" s="2">
        <v>274386.28000000003</v>
      </c>
      <c r="K216" s="2">
        <f t="shared" si="14"/>
        <v>7999.6</v>
      </c>
      <c r="L216" s="3">
        <v>44197</v>
      </c>
      <c r="M216" s="25" t="str">
        <f t="shared" si="15"/>
        <v>01</v>
      </c>
      <c r="N216" s="25" t="str">
        <f t="shared" si="16"/>
        <v>January</v>
      </c>
      <c r="O216" s="25" t="str">
        <f t="shared" si="17"/>
        <v>2021</v>
      </c>
      <c r="Q216" t="str">
        <f>Table62[[#This Row],[Month Name]]</f>
        <v>January</v>
      </c>
      <c r="R216">
        <f>Table62[[#This Row],[Sale Price]]</f>
        <v>19999</v>
      </c>
    </row>
    <row r="217" spans="1:18">
      <c r="A217" t="s">
        <v>15</v>
      </c>
      <c r="B217" t="s">
        <v>36</v>
      </c>
      <c r="C217" t="s">
        <v>35</v>
      </c>
      <c r="D217" t="s">
        <v>41</v>
      </c>
      <c r="E217" s="1">
        <v>234.9</v>
      </c>
      <c r="F217" s="2">
        <v>11999.4</v>
      </c>
      <c r="G217" s="2">
        <v>19999</v>
      </c>
      <c r="H217" s="2">
        <v>469776.51000000007</v>
      </c>
      <c r="K217" s="2">
        <f t="shared" si="14"/>
        <v>7999.6</v>
      </c>
      <c r="L217" s="3">
        <v>44075</v>
      </c>
      <c r="M217" s="25" t="str">
        <f t="shared" si="15"/>
        <v>09</v>
      </c>
      <c r="N217" s="25" t="str">
        <f t="shared" si="16"/>
        <v>September</v>
      </c>
      <c r="O217" s="25" t="str">
        <f t="shared" si="17"/>
        <v>2020</v>
      </c>
      <c r="Q217" t="str">
        <f>Table62[[#This Row],[Month Name]]</f>
        <v>September</v>
      </c>
      <c r="R217">
        <f>Table62[[#This Row],[Sale Price]]</f>
        <v>19999</v>
      </c>
    </row>
    <row r="218" spans="1:18">
      <c r="A218" t="s">
        <v>15</v>
      </c>
      <c r="B218" t="s">
        <v>16</v>
      </c>
      <c r="C218" t="s">
        <v>35</v>
      </c>
      <c r="D218" t="s">
        <v>41</v>
      </c>
      <c r="E218" s="1">
        <v>268.90000000000003</v>
      </c>
      <c r="F218" s="2">
        <v>11999.4</v>
      </c>
      <c r="G218" s="2">
        <v>19999</v>
      </c>
      <c r="H218" s="2">
        <v>537773.1100000001</v>
      </c>
      <c r="K218" s="2">
        <f t="shared" si="14"/>
        <v>7999.6</v>
      </c>
      <c r="L218" s="3">
        <v>44470</v>
      </c>
      <c r="M218" s="25" t="str">
        <f t="shared" si="15"/>
        <v>10</v>
      </c>
      <c r="N218" s="25" t="str">
        <f t="shared" si="16"/>
        <v>October</v>
      </c>
      <c r="O218" s="25" t="str">
        <f t="shared" si="17"/>
        <v>2021</v>
      </c>
      <c r="Q218" t="str">
        <f>Table62[[#This Row],[Month Name]]</f>
        <v>October</v>
      </c>
      <c r="R218">
        <f>Table62[[#This Row],[Sale Price]]</f>
        <v>19999</v>
      </c>
    </row>
    <row r="219" spans="1:18">
      <c r="A219" t="s">
        <v>27</v>
      </c>
      <c r="B219" t="s">
        <v>19</v>
      </c>
      <c r="C219" t="s">
        <v>35</v>
      </c>
      <c r="D219" t="s">
        <v>41</v>
      </c>
      <c r="E219" s="1">
        <v>243.10000000000002</v>
      </c>
      <c r="F219" s="2">
        <v>11999.4</v>
      </c>
      <c r="G219" s="2">
        <v>19999</v>
      </c>
      <c r="H219" s="2">
        <v>486175.69000000006</v>
      </c>
      <c r="K219" s="2">
        <f t="shared" si="14"/>
        <v>7999.6</v>
      </c>
      <c r="L219" s="3">
        <v>44531</v>
      </c>
      <c r="M219" s="25" t="str">
        <f t="shared" si="15"/>
        <v>12</v>
      </c>
      <c r="N219" s="25" t="str">
        <f t="shared" si="16"/>
        <v>December</v>
      </c>
      <c r="O219" s="25" t="str">
        <f t="shared" si="17"/>
        <v>2021</v>
      </c>
      <c r="Q219" t="str">
        <f>Table62[[#This Row],[Month Name]]</f>
        <v>December</v>
      </c>
      <c r="R219">
        <f>Table62[[#This Row],[Sale Price]]</f>
        <v>19999</v>
      </c>
    </row>
    <row r="220" spans="1:18">
      <c r="A220" t="s">
        <v>27</v>
      </c>
      <c r="B220" t="s">
        <v>21</v>
      </c>
      <c r="C220" t="s">
        <v>37</v>
      </c>
      <c r="D220" t="s">
        <v>41</v>
      </c>
      <c r="E220" s="1">
        <v>243.10000000000002</v>
      </c>
      <c r="F220" s="2">
        <v>19794</v>
      </c>
      <c r="G220" s="2">
        <v>32990</v>
      </c>
      <c r="H220" s="2">
        <v>801986.90000000014</v>
      </c>
      <c r="K220" s="2">
        <f t="shared" si="14"/>
        <v>13196</v>
      </c>
      <c r="L220" s="3">
        <v>44531</v>
      </c>
      <c r="M220" s="25" t="str">
        <f t="shared" si="15"/>
        <v>12</v>
      </c>
      <c r="N220" s="25" t="str">
        <f t="shared" si="16"/>
        <v>December</v>
      </c>
      <c r="O220" s="25" t="str">
        <f t="shared" si="17"/>
        <v>2021</v>
      </c>
      <c r="Q220" t="str">
        <f>Table62[[#This Row],[Month Name]]</f>
        <v>December</v>
      </c>
      <c r="R220">
        <f>Table62[[#This Row],[Sale Price]]</f>
        <v>32990</v>
      </c>
    </row>
    <row r="221" spans="1:18">
      <c r="A221" t="s">
        <v>15</v>
      </c>
      <c r="B221" t="s">
        <v>22</v>
      </c>
      <c r="C221" t="s">
        <v>38</v>
      </c>
      <c r="D221" t="s">
        <v>41</v>
      </c>
      <c r="E221" s="1">
        <v>268.90000000000003</v>
      </c>
      <c r="F221" s="2">
        <v>13938</v>
      </c>
      <c r="G221" s="2">
        <v>23230</v>
      </c>
      <c r="H221" s="2">
        <v>624654.70000000007</v>
      </c>
      <c r="K221" s="2">
        <f t="shared" si="14"/>
        <v>9292</v>
      </c>
      <c r="L221" s="3">
        <v>44470</v>
      </c>
      <c r="M221" s="25" t="str">
        <f t="shared" si="15"/>
        <v>10</v>
      </c>
      <c r="N221" s="25" t="str">
        <f t="shared" si="16"/>
        <v>October</v>
      </c>
      <c r="O221" s="25" t="str">
        <f t="shared" si="17"/>
        <v>2021</v>
      </c>
      <c r="Q221" t="str">
        <f>Table62[[#This Row],[Month Name]]</f>
        <v>October</v>
      </c>
      <c r="R221">
        <f>Table62[[#This Row],[Sale Price]]</f>
        <v>23230</v>
      </c>
    </row>
    <row r="222" spans="1:18">
      <c r="A222" t="s">
        <v>15</v>
      </c>
      <c r="B222" t="s">
        <v>23</v>
      </c>
      <c r="C222" t="s">
        <v>39</v>
      </c>
      <c r="D222" t="s">
        <v>41</v>
      </c>
      <c r="E222" s="1">
        <v>168.3</v>
      </c>
      <c r="F222" s="2">
        <v>11999.4</v>
      </c>
      <c r="G222" s="2">
        <v>19999</v>
      </c>
      <c r="H222" s="2">
        <v>336583.17000000004</v>
      </c>
      <c r="K222" s="2">
        <f t="shared" si="14"/>
        <v>7999.6</v>
      </c>
      <c r="L222" s="3">
        <v>44378</v>
      </c>
      <c r="M222" s="25" t="str">
        <f t="shared" si="15"/>
        <v>07</v>
      </c>
      <c r="N222" s="25" t="str">
        <f t="shared" si="16"/>
        <v>July</v>
      </c>
      <c r="O222" s="25" t="str">
        <f t="shared" si="17"/>
        <v>2021</v>
      </c>
      <c r="Q222" t="str">
        <f>Table62[[#This Row],[Month Name]]</f>
        <v>July</v>
      </c>
      <c r="R222">
        <f>Table62[[#This Row],[Sale Price]]</f>
        <v>19999</v>
      </c>
    </row>
    <row r="223" spans="1:18">
      <c r="A223" t="s">
        <v>27</v>
      </c>
      <c r="B223" t="s">
        <v>24</v>
      </c>
      <c r="C223" t="s">
        <v>39</v>
      </c>
      <c r="D223" t="s">
        <v>41</v>
      </c>
      <c r="E223" s="1">
        <v>112.30000000000001</v>
      </c>
      <c r="F223" s="2">
        <v>11999.4</v>
      </c>
      <c r="G223" s="2">
        <v>19999</v>
      </c>
      <c r="H223" s="2">
        <v>224588.77000000002</v>
      </c>
      <c r="K223" s="2">
        <f t="shared" si="14"/>
        <v>7999.6</v>
      </c>
      <c r="L223" s="3">
        <v>44409</v>
      </c>
      <c r="M223" s="25" t="str">
        <f t="shared" si="15"/>
        <v>08</v>
      </c>
      <c r="N223" s="25" t="str">
        <f t="shared" si="16"/>
        <v>August</v>
      </c>
      <c r="O223" s="25" t="str">
        <f t="shared" si="17"/>
        <v>2021</v>
      </c>
      <c r="Q223" t="str">
        <f>Table62[[#This Row],[Month Name]]</f>
        <v>August</v>
      </c>
      <c r="R223">
        <f>Table62[[#This Row],[Sale Price]]</f>
        <v>19999</v>
      </c>
    </row>
    <row r="224" spans="1:18">
      <c r="A224" t="s">
        <v>15</v>
      </c>
      <c r="B224" t="s">
        <v>25</v>
      </c>
      <c r="C224" t="s">
        <v>39</v>
      </c>
      <c r="D224" t="s">
        <v>41</v>
      </c>
      <c r="E224" s="1">
        <v>115.9</v>
      </c>
      <c r="F224" s="2">
        <v>11999.4</v>
      </c>
      <c r="G224" s="2">
        <v>19999</v>
      </c>
      <c r="H224" s="2">
        <v>231788.41000000003</v>
      </c>
      <c r="K224" s="2">
        <f t="shared" si="14"/>
        <v>7999.6</v>
      </c>
      <c r="L224" s="3">
        <v>44105</v>
      </c>
      <c r="M224" s="25" t="str">
        <f t="shared" si="15"/>
        <v>10</v>
      </c>
      <c r="N224" s="25" t="str">
        <f t="shared" si="16"/>
        <v>October</v>
      </c>
      <c r="O224" s="25" t="str">
        <f t="shared" si="17"/>
        <v>2020</v>
      </c>
      <c r="Q224" t="str">
        <f>Table62[[#This Row],[Month Name]]</f>
        <v>October</v>
      </c>
      <c r="R224">
        <f>Table62[[#This Row],[Sale Price]]</f>
        <v>19999</v>
      </c>
    </row>
    <row r="225" spans="1:18">
      <c r="A225" t="s">
        <v>27</v>
      </c>
      <c r="B225" t="s">
        <v>24</v>
      </c>
      <c r="C225" t="s">
        <v>17</v>
      </c>
      <c r="D225" t="s">
        <v>41</v>
      </c>
      <c r="E225" s="1">
        <v>186.5</v>
      </c>
      <c r="F225" s="2">
        <v>5579.4</v>
      </c>
      <c r="G225" s="2">
        <v>9299</v>
      </c>
      <c r="H225" s="2">
        <v>173426.35</v>
      </c>
      <c r="K225" s="2">
        <f t="shared" si="14"/>
        <v>3719.6000000000004</v>
      </c>
      <c r="L225" s="3">
        <v>44228</v>
      </c>
      <c r="M225" s="25" t="str">
        <f t="shared" si="15"/>
        <v>02</v>
      </c>
      <c r="N225" s="25" t="str">
        <f t="shared" si="16"/>
        <v>February</v>
      </c>
      <c r="O225" s="25" t="str">
        <f t="shared" si="17"/>
        <v>2021</v>
      </c>
      <c r="Q225" t="str">
        <f>Table62[[#This Row],[Month Name]]</f>
        <v>February</v>
      </c>
      <c r="R225">
        <f>Table62[[#This Row],[Sale Price]]</f>
        <v>9299</v>
      </c>
    </row>
    <row r="226" spans="1:18">
      <c r="A226" t="s">
        <v>27</v>
      </c>
      <c r="B226" t="s">
        <v>28</v>
      </c>
      <c r="C226" t="s">
        <v>17</v>
      </c>
      <c r="D226" t="s">
        <v>41</v>
      </c>
      <c r="E226" s="1">
        <v>111.60000000000001</v>
      </c>
      <c r="F226" s="2">
        <v>5579.4</v>
      </c>
      <c r="G226" s="2">
        <v>9299</v>
      </c>
      <c r="H226" s="2">
        <v>103776.84000000001</v>
      </c>
      <c r="K226" s="2">
        <f t="shared" si="14"/>
        <v>3719.6000000000004</v>
      </c>
      <c r="L226" s="3">
        <v>44228</v>
      </c>
      <c r="M226" s="25" t="str">
        <f t="shared" si="15"/>
        <v>02</v>
      </c>
      <c r="N226" s="25" t="str">
        <f t="shared" si="16"/>
        <v>February</v>
      </c>
      <c r="O226" s="25" t="str">
        <f t="shared" si="17"/>
        <v>2021</v>
      </c>
      <c r="Q226" t="str">
        <f>Table62[[#This Row],[Month Name]]</f>
        <v>February</v>
      </c>
      <c r="R226">
        <f>Table62[[#This Row],[Sale Price]]</f>
        <v>9299</v>
      </c>
    </row>
    <row r="227" spans="1:18">
      <c r="A227" t="s">
        <v>15</v>
      </c>
      <c r="B227" t="s">
        <v>23</v>
      </c>
      <c r="C227" t="s">
        <v>17</v>
      </c>
      <c r="D227" t="s">
        <v>41</v>
      </c>
      <c r="E227" s="1">
        <v>156.30000000000001</v>
      </c>
      <c r="F227" s="2">
        <v>5579.4</v>
      </c>
      <c r="G227" s="2">
        <v>9299</v>
      </c>
      <c r="H227" s="2">
        <v>145343.37000000002</v>
      </c>
      <c r="K227" s="2">
        <f t="shared" si="14"/>
        <v>3719.6000000000004</v>
      </c>
      <c r="L227" s="3">
        <v>44317</v>
      </c>
      <c r="M227" s="25" t="str">
        <f t="shared" si="15"/>
        <v>05</v>
      </c>
      <c r="N227" s="25" t="str">
        <f t="shared" si="16"/>
        <v>May</v>
      </c>
      <c r="O227" s="25" t="str">
        <f t="shared" si="17"/>
        <v>2021</v>
      </c>
      <c r="Q227" t="str">
        <f>Table62[[#This Row],[Month Name]]</f>
        <v>May</v>
      </c>
      <c r="R227">
        <f>Table62[[#This Row],[Sale Price]]</f>
        <v>9299</v>
      </c>
    </row>
    <row r="228" spans="1:18">
      <c r="A228" t="s">
        <v>32</v>
      </c>
      <c r="B228" t="s">
        <v>29</v>
      </c>
      <c r="C228" t="s">
        <v>17</v>
      </c>
      <c r="D228" t="s">
        <v>41</v>
      </c>
      <c r="E228" s="1">
        <v>99.100000000000009</v>
      </c>
      <c r="F228" s="2">
        <v>5579.4</v>
      </c>
      <c r="G228" s="2">
        <v>9299</v>
      </c>
      <c r="H228" s="2">
        <v>92153.090000000011</v>
      </c>
      <c r="K228" s="2">
        <f t="shared" si="14"/>
        <v>3719.6000000000004</v>
      </c>
      <c r="L228" s="3">
        <v>44348</v>
      </c>
      <c r="M228" s="25" t="str">
        <f t="shared" si="15"/>
        <v>06</v>
      </c>
      <c r="N228" s="25" t="str">
        <f t="shared" si="16"/>
        <v>June</v>
      </c>
      <c r="O228" s="25" t="str">
        <f t="shared" si="17"/>
        <v>2021</v>
      </c>
      <c r="Q228" t="str">
        <f>Table62[[#This Row],[Month Name]]</f>
        <v>June</v>
      </c>
      <c r="R228">
        <f>Table62[[#This Row],[Sale Price]]</f>
        <v>9299</v>
      </c>
    </row>
    <row r="229" spans="1:18">
      <c r="A229" t="s">
        <v>15</v>
      </c>
      <c r="B229" t="s">
        <v>31</v>
      </c>
      <c r="C229" t="s">
        <v>17</v>
      </c>
      <c r="D229" t="s">
        <v>41</v>
      </c>
      <c r="E229" s="1">
        <v>101.60000000000001</v>
      </c>
      <c r="F229" s="2">
        <v>5579.4</v>
      </c>
      <c r="G229" s="2">
        <v>9299</v>
      </c>
      <c r="H229" s="2">
        <v>94477.840000000011</v>
      </c>
      <c r="K229" s="2">
        <f t="shared" si="14"/>
        <v>3719.6000000000004</v>
      </c>
      <c r="L229" s="3">
        <v>44136</v>
      </c>
      <c r="M229" s="25" t="str">
        <f t="shared" si="15"/>
        <v>11</v>
      </c>
      <c r="N229" s="25" t="str">
        <f t="shared" si="16"/>
        <v>November</v>
      </c>
      <c r="O229" s="25" t="str">
        <f t="shared" si="17"/>
        <v>2020</v>
      </c>
      <c r="Q229" t="str">
        <f>Table62[[#This Row],[Month Name]]</f>
        <v>November</v>
      </c>
      <c r="R229">
        <f>Table62[[#This Row],[Sale Price]]</f>
        <v>9299</v>
      </c>
    </row>
    <row r="230" spans="1:18">
      <c r="A230" t="s">
        <v>20</v>
      </c>
      <c r="B230" t="s">
        <v>33</v>
      </c>
      <c r="C230" t="s">
        <v>17</v>
      </c>
      <c r="D230" t="s">
        <v>41</v>
      </c>
      <c r="E230" s="1">
        <v>279.10000000000002</v>
      </c>
      <c r="F230" s="2">
        <v>5579.4</v>
      </c>
      <c r="G230" s="2">
        <v>9299</v>
      </c>
      <c r="H230" s="2">
        <v>259535.09000000005</v>
      </c>
      <c r="K230" s="2">
        <f t="shared" si="14"/>
        <v>3719.6000000000004</v>
      </c>
      <c r="L230" s="3">
        <v>44501</v>
      </c>
      <c r="M230" s="25" t="str">
        <f t="shared" si="15"/>
        <v>11</v>
      </c>
      <c r="N230" s="25" t="str">
        <f t="shared" si="16"/>
        <v>November</v>
      </c>
      <c r="O230" s="25" t="str">
        <f t="shared" si="17"/>
        <v>2021</v>
      </c>
      <c r="Q230" t="str">
        <f>Table62[[#This Row],[Month Name]]</f>
        <v>November</v>
      </c>
      <c r="R230">
        <f>Table62[[#This Row],[Sale Price]]</f>
        <v>9299</v>
      </c>
    </row>
    <row r="231" spans="1:18">
      <c r="A231" t="s">
        <v>15</v>
      </c>
      <c r="B231" t="s">
        <v>21</v>
      </c>
      <c r="C231" t="s">
        <v>17</v>
      </c>
      <c r="D231" t="s">
        <v>41</v>
      </c>
      <c r="E231" s="1">
        <v>57</v>
      </c>
      <c r="F231" s="2">
        <v>5579.4</v>
      </c>
      <c r="G231" s="2">
        <v>9299</v>
      </c>
      <c r="H231" s="2">
        <v>53004.3</v>
      </c>
      <c r="K231" s="2">
        <f t="shared" si="14"/>
        <v>3719.6000000000004</v>
      </c>
      <c r="L231" s="3">
        <v>44531</v>
      </c>
      <c r="M231" s="25" t="str">
        <f t="shared" si="15"/>
        <v>12</v>
      </c>
      <c r="N231" s="25" t="str">
        <f t="shared" si="16"/>
        <v>December</v>
      </c>
      <c r="O231" s="25" t="str">
        <f t="shared" si="17"/>
        <v>2021</v>
      </c>
      <c r="Q231" t="str">
        <f>Table62[[#This Row],[Month Name]]</f>
        <v>December</v>
      </c>
      <c r="R231">
        <f>Table62[[#This Row],[Sale Price]]</f>
        <v>9299</v>
      </c>
    </row>
    <row r="232" spans="1:18">
      <c r="A232" t="s">
        <v>15</v>
      </c>
      <c r="B232" t="s">
        <v>34</v>
      </c>
      <c r="C232" t="s">
        <v>17</v>
      </c>
      <c r="D232" t="s">
        <v>41</v>
      </c>
      <c r="E232" s="1">
        <v>248.70000000000002</v>
      </c>
      <c r="F232" s="2">
        <v>5579.4</v>
      </c>
      <c r="G232" s="2">
        <v>9299</v>
      </c>
      <c r="H232" s="2">
        <v>231266.13000000003</v>
      </c>
      <c r="K232" s="2">
        <f t="shared" si="14"/>
        <v>3719.6000000000004</v>
      </c>
      <c r="L232" s="3">
        <v>44531</v>
      </c>
      <c r="M232" s="25" t="str">
        <f t="shared" si="15"/>
        <v>12</v>
      </c>
      <c r="N232" s="25" t="str">
        <f t="shared" si="16"/>
        <v>December</v>
      </c>
      <c r="O232" s="25" t="str">
        <f t="shared" si="17"/>
        <v>2021</v>
      </c>
      <c r="Q232" t="str">
        <f>Table62[[#This Row],[Month Name]]</f>
        <v>December</v>
      </c>
      <c r="R232">
        <f>Table62[[#This Row],[Sale Price]]</f>
        <v>9299</v>
      </c>
    </row>
    <row r="233" spans="1:18">
      <c r="A233" t="s">
        <v>15</v>
      </c>
      <c r="B233" t="s">
        <v>31</v>
      </c>
      <c r="C233" t="s">
        <v>26</v>
      </c>
      <c r="D233" t="s">
        <v>41</v>
      </c>
      <c r="E233" s="1">
        <v>138.45000000000002</v>
      </c>
      <c r="F233" s="2">
        <v>8999.4</v>
      </c>
      <c r="G233" s="2">
        <v>14999</v>
      </c>
      <c r="H233" s="2">
        <v>207661.15500000003</v>
      </c>
      <c r="K233" s="2">
        <f t="shared" si="14"/>
        <v>5999.6</v>
      </c>
      <c r="L233" s="3">
        <v>44197</v>
      </c>
      <c r="M233" s="25" t="str">
        <f t="shared" si="15"/>
        <v>01</v>
      </c>
      <c r="N233" s="25" t="str">
        <f t="shared" si="16"/>
        <v>January</v>
      </c>
      <c r="O233" s="25" t="str">
        <f t="shared" si="17"/>
        <v>2021</v>
      </c>
      <c r="Q233" t="str">
        <f>Table62[[#This Row],[Month Name]]</f>
        <v>January</v>
      </c>
      <c r="R233">
        <f>Table62[[#This Row],[Sale Price]]</f>
        <v>14999</v>
      </c>
    </row>
    <row r="234" spans="1:18">
      <c r="A234" t="s">
        <v>30</v>
      </c>
      <c r="B234" t="s">
        <v>19</v>
      </c>
      <c r="C234" t="s">
        <v>26</v>
      </c>
      <c r="D234" t="s">
        <v>41</v>
      </c>
      <c r="E234" s="1">
        <v>362.70000000000005</v>
      </c>
      <c r="F234" s="2">
        <v>8999.4</v>
      </c>
      <c r="G234" s="2">
        <v>14999</v>
      </c>
      <c r="H234" s="2">
        <v>544013.7300000001</v>
      </c>
      <c r="K234" s="2">
        <f t="shared" si="14"/>
        <v>5999.6</v>
      </c>
      <c r="L234" s="3">
        <v>44378</v>
      </c>
      <c r="M234" s="25" t="str">
        <f t="shared" si="15"/>
        <v>07</v>
      </c>
      <c r="N234" s="25" t="str">
        <f t="shared" si="16"/>
        <v>July</v>
      </c>
      <c r="O234" s="25" t="str">
        <f t="shared" si="17"/>
        <v>2021</v>
      </c>
      <c r="Q234" t="str">
        <f>Table62[[#This Row],[Month Name]]</f>
        <v>July</v>
      </c>
      <c r="R234">
        <f>Table62[[#This Row],[Sale Price]]</f>
        <v>14999</v>
      </c>
    </row>
    <row r="235" spans="1:18">
      <c r="A235" t="s">
        <v>15</v>
      </c>
      <c r="B235" t="s">
        <v>36</v>
      </c>
      <c r="C235" t="s">
        <v>26</v>
      </c>
      <c r="D235" t="s">
        <v>41</v>
      </c>
      <c r="E235" s="1">
        <v>72</v>
      </c>
      <c r="F235" s="2">
        <v>8999.4</v>
      </c>
      <c r="G235" s="2">
        <v>14999</v>
      </c>
      <c r="H235" s="2">
        <v>107992.8</v>
      </c>
      <c r="K235" s="2">
        <f t="shared" si="14"/>
        <v>5999.6</v>
      </c>
      <c r="L235" s="3">
        <v>44075</v>
      </c>
      <c r="M235" s="25" t="str">
        <f t="shared" si="15"/>
        <v>09</v>
      </c>
      <c r="N235" s="25" t="str">
        <f t="shared" si="16"/>
        <v>September</v>
      </c>
      <c r="O235" s="25" t="str">
        <f t="shared" si="17"/>
        <v>2020</v>
      </c>
      <c r="Q235" t="str">
        <f>Table62[[#This Row],[Month Name]]</f>
        <v>September</v>
      </c>
      <c r="R235">
        <f>Table62[[#This Row],[Sale Price]]</f>
        <v>14999</v>
      </c>
    </row>
    <row r="236" spans="1:18">
      <c r="A236" t="s">
        <v>27</v>
      </c>
      <c r="B236" t="s">
        <v>16</v>
      </c>
      <c r="C236" t="s">
        <v>26</v>
      </c>
      <c r="D236" t="s">
        <v>41</v>
      </c>
      <c r="E236" s="1">
        <v>234.20000000000002</v>
      </c>
      <c r="F236" s="2">
        <v>8999.4</v>
      </c>
      <c r="G236" s="2">
        <v>14999</v>
      </c>
      <c r="H236" s="2">
        <v>351276.58000000007</v>
      </c>
      <c r="K236" s="2">
        <f t="shared" si="14"/>
        <v>5999.6</v>
      </c>
      <c r="L236" s="3">
        <v>44501</v>
      </c>
      <c r="M236" s="25" t="str">
        <f t="shared" si="15"/>
        <v>11</v>
      </c>
      <c r="N236" s="25" t="str">
        <f t="shared" si="16"/>
        <v>November</v>
      </c>
      <c r="O236" s="25" t="str">
        <f t="shared" si="17"/>
        <v>2021</v>
      </c>
      <c r="Q236" t="str">
        <f>Table62[[#This Row],[Month Name]]</f>
        <v>November</v>
      </c>
      <c r="R236">
        <f>Table62[[#This Row],[Sale Price]]</f>
        <v>14999</v>
      </c>
    </row>
    <row r="237" spans="1:18">
      <c r="A237" t="s">
        <v>32</v>
      </c>
      <c r="B237" t="s">
        <v>19</v>
      </c>
      <c r="C237" t="s">
        <v>26</v>
      </c>
      <c r="D237" t="s">
        <v>41</v>
      </c>
      <c r="E237" s="1">
        <v>110</v>
      </c>
      <c r="F237" s="2">
        <v>8999.4</v>
      </c>
      <c r="G237" s="2">
        <v>14999</v>
      </c>
      <c r="H237" s="2">
        <v>164989</v>
      </c>
      <c r="K237" s="2">
        <f t="shared" si="14"/>
        <v>5999.6</v>
      </c>
      <c r="L237" s="3">
        <v>44166</v>
      </c>
      <c r="M237" s="25" t="str">
        <f t="shared" si="15"/>
        <v>12</v>
      </c>
      <c r="N237" s="25" t="str">
        <f t="shared" si="16"/>
        <v>December</v>
      </c>
      <c r="O237" s="25" t="str">
        <f t="shared" si="17"/>
        <v>2020</v>
      </c>
      <c r="Q237" t="str">
        <f>Table62[[#This Row],[Month Name]]</f>
        <v>December</v>
      </c>
      <c r="R237">
        <f>Table62[[#This Row],[Sale Price]]</f>
        <v>14999</v>
      </c>
    </row>
    <row r="238" spans="1:18">
      <c r="A238" t="s">
        <v>15</v>
      </c>
      <c r="B238" t="s">
        <v>21</v>
      </c>
      <c r="C238" t="s">
        <v>35</v>
      </c>
      <c r="D238" t="s">
        <v>41</v>
      </c>
      <c r="E238" s="1">
        <v>130.30000000000001</v>
      </c>
      <c r="F238" s="2">
        <v>11999.4</v>
      </c>
      <c r="G238" s="2">
        <v>19999</v>
      </c>
      <c r="H238" s="2">
        <v>260586.97000000003</v>
      </c>
      <c r="K238" s="2">
        <f t="shared" si="14"/>
        <v>7999.6</v>
      </c>
      <c r="L238" s="3">
        <v>44228</v>
      </c>
      <c r="M238" s="25" t="str">
        <f t="shared" si="15"/>
        <v>02</v>
      </c>
      <c r="N238" s="25" t="str">
        <f t="shared" si="16"/>
        <v>February</v>
      </c>
      <c r="O238" s="25" t="str">
        <f t="shared" si="17"/>
        <v>2021</v>
      </c>
      <c r="Q238" t="str">
        <f>Table62[[#This Row],[Month Name]]</f>
        <v>February</v>
      </c>
      <c r="R238">
        <f>Table62[[#This Row],[Sale Price]]</f>
        <v>19999</v>
      </c>
    </row>
    <row r="239" spans="1:18">
      <c r="A239" t="s">
        <v>30</v>
      </c>
      <c r="B239" t="s">
        <v>22</v>
      </c>
      <c r="C239" t="s">
        <v>35</v>
      </c>
      <c r="D239" t="s">
        <v>41</v>
      </c>
      <c r="E239" s="1">
        <v>299.2</v>
      </c>
      <c r="F239" s="2">
        <v>11999.4</v>
      </c>
      <c r="G239" s="2">
        <v>19999</v>
      </c>
      <c r="H239" s="2">
        <v>598370.07999999996</v>
      </c>
      <c r="K239" s="2">
        <f t="shared" si="14"/>
        <v>7999.6</v>
      </c>
      <c r="L239" s="3">
        <v>44256</v>
      </c>
      <c r="M239" s="25" t="str">
        <f t="shared" si="15"/>
        <v>03</v>
      </c>
      <c r="N239" s="25" t="str">
        <f t="shared" si="16"/>
        <v>March</v>
      </c>
      <c r="O239" s="25" t="str">
        <f t="shared" si="17"/>
        <v>2021</v>
      </c>
      <c r="Q239" t="str">
        <f>Table62[[#This Row],[Month Name]]</f>
        <v>March</v>
      </c>
      <c r="R239">
        <f>Table62[[#This Row],[Sale Price]]</f>
        <v>19999</v>
      </c>
    </row>
    <row r="240" spans="1:18">
      <c r="A240" t="s">
        <v>30</v>
      </c>
      <c r="B240" t="s">
        <v>23</v>
      </c>
      <c r="C240" t="s">
        <v>35</v>
      </c>
      <c r="D240" t="s">
        <v>41</v>
      </c>
      <c r="E240" s="1">
        <v>238.5</v>
      </c>
      <c r="F240" s="2">
        <v>11999.4</v>
      </c>
      <c r="G240" s="2">
        <v>19999</v>
      </c>
      <c r="H240" s="2">
        <v>476976.15</v>
      </c>
      <c r="K240" s="2">
        <f t="shared" si="14"/>
        <v>7999.6</v>
      </c>
      <c r="L240" s="3">
        <v>44256</v>
      </c>
      <c r="M240" s="25" t="str">
        <f t="shared" si="15"/>
        <v>03</v>
      </c>
      <c r="N240" s="25" t="str">
        <f t="shared" si="16"/>
        <v>March</v>
      </c>
      <c r="O240" s="25" t="str">
        <f t="shared" si="17"/>
        <v>2021</v>
      </c>
      <c r="Q240" t="str">
        <f>Table62[[#This Row],[Month Name]]</f>
        <v>March</v>
      </c>
      <c r="R240">
        <f>Table62[[#This Row],[Sale Price]]</f>
        <v>19999</v>
      </c>
    </row>
    <row r="241" spans="1:18">
      <c r="A241" t="s">
        <v>32</v>
      </c>
      <c r="B241" t="s">
        <v>24</v>
      </c>
      <c r="C241" t="s">
        <v>35</v>
      </c>
      <c r="D241" t="s">
        <v>41</v>
      </c>
      <c r="E241" s="1">
        <v>160.70000000000002</v>
      </c>
      <c r="F241" s="2">
        <v>11999.4</v>
      </c>
      <c r="G241" s="2">
        <v>19999</v>
      </c>
      <c r="H241" s="2">
        <v>321383.93000000005</v>
      </c>
      <c r="K241" s="2">
        <f t="shared" si="14"/>
        <v>7999.6</v>
      </c>
      <c r="L241" s="3">
        <v>44287</v>
      </c>
      <c r="M241" s="25" t="str">
        <f t="shared" si="15"/>
        <v>04</v>
      </c>
      <c r="N241" s="25" t="str">
        <f t="shared" si="16"/>
        <v>April</v>
      </c>
      <c r="O241" s="25" t="str">
        <f t="shared" si="17"/>
        <v>2021</v>
      </c>
      <c r="Q241" t="str">
        <f>Table62[[#This Row],[Month Name]]</f>
        <v>April</v>
      </c>
      <c r="R241">
        <f>Table62[[#This Row],[Sale Price]]</f>
        <v>19999</v>
      </c>
    </row>
    <row r="242" spans="1:18">
      <c r="A242" t="s">
        <v>15</v>
      </c>
      <c r="B242" t="s">
        <v>25</v>
      </c>
      <c r="C242" t="s">
        <v>35</v>
      </c>
      <c r="D242" t="s">
        <v>41</v>
      </c>
      <c r="E242" s="1">
        <v>232.70000000000002</v>
      </c>
      <c r="F242" s="2">
        <v>11999.4</v>
      </c>
      <c r="G242" s="2">
        <v>19999</v>
      </c>
      <c r="H242" s="2">
        <v>465376.7300000001</v>
      </c>
      <c r="K242" s="2">
        <f t="shared" si="14"/>
        <v>7999.6</v>
      </c>
      <c r="L242" s="3">
        <v>44317</v>
      </c>
      <c r="M242" s="25" t="str">
        <f t="shared" si="15"/>
        <v>05</v>
      </c>
      <c r="N242" s="25" t="str">
        <f t="shared" si="16"/>
        <v>May</v>
      </c>
      <c r="O242" s="25" t="str">
        <f t="shared" si="17"/>
        <v>2021</v>
      </c>
      <c r="Q242" t="str">
        <f>Table62[[#This Row],[Month Name]]</f>
        <v>May</v>
      </c>
      <c r="R242">
        <f>Table62[[#This Row],[Sale Price]]</f>
        <v>19999</v>
      </c>
    </row>
    <row r="243" spans="1:18">
      <c r="A243" t="s">
        <v>32</v>
      </c>
      <c r="B243" t="s">
        <v>24</v>
      </c>
      <c r="C243" t="s">
        <v>35</v>
      </c>
      <c r="D243" t="s">
        <v>41</v>
      </c>
      <c r="E243" s="1">
        <v>99.100000000000009</v>
      </c>
      <c r="F243" s="2">
        <v>11999.4</v>
      </c>
      <c r="G243" s="2">
        <v>19999</v>
      </c>
      <c r="H243" s="2">
        <v>198190.09000000003</v>
      </c>
      <c r="K243" s="2">
        <f t="shared" si="14"/>
        <v>7999.6</v>
      </c>
      <c r="L243" s="3">
        <v>44348</v>
      </c>
      <c r="M243" s="25" t="str">
        <f t="shared" si="15"/>
        <v>06</v>
      </c>
      <c r="N243" s="25" t="str">
        <f t="shared" si="16"/>
        <v>June</v>
      </c>
      <c r="O243" s="25" t="str">
        <f t="shared" si="17"/>
        <v>2021</v>
      </c>
      <c r="Q243" t="str">
        <f>Table62[[#This Row],[Month Name]]</f>
        <v>June</v>
      </c>
      <c r="R243">
        <f>Table62[[#This Row],[Sale Price]]</f>
        <v>19999</v>
      </c>
    </row>
    <row r="244" spans="1:18">
      <c r="A244" t="s">
        <v>15</v>
      </c>
      <c r="B244" t="s">
        <v>28</v>
      </c>
      <c r="C244" t="s">
        <v>35</v>
      </c>
      <c r="D244" t="s">
        <v>41</v>
      </c>
      <c r="E244" s="1">
        <v>60.2</v>
      </c>
      <c r="F244" s="2">
        <v>11999.4</v>
      </c>
      <c r="G244" s="2">
        <v>19999</v>
      </c>
      <c r="H244" s="2">
        <v>120393.98000000001</v>
      </c>
      <c r="K244" s="2">
        <f t="shared" si="14"/>
        <v>7999.6</v>
      </c>
      <c r="L244" s="3">
        <v>44348</v>
      </c>
      <c r="M244" s="25" t="str">
        <f t="shared" si="15"/>
        <v>06</v>
      </c>
      <c r="N244" s="25" t="str">
        <f t="shared" si="16"/>
        <v>June</v>
      </c>
      <c r="O244" s="25" t="str">
        <f t="shared" si="17"/>
        <v>2021</v>
      </c>
      <c r="Q244" t="str">
        <f>Table62[[#This Row],[Month Name]]</f>
        <v>June</v>
      </c>
      <c r="R244">
        <f>Table62[[#This Row],[Sale Price]]</f>
        <v>19999</v>
      </c>
    </row>
    <row r="245" spans="1:18">
      <c r="A245" t="s">
        <v>20</v>
      </c>
      <c r="B245" t="s">
        <v>23</v>
      </c>
      <c r="C245" t="s">
        <v>35</v>
      </c>
      <c r="D245" t="s">
        <v>41</v>
      </c>
      <c r="E245" s="1">
        <v>262</v>
      </c>
      <c r="F245" s="2">
        <v>11999.4</v>
      </c>
      <c r="G245" s="2">
        <v>19999</v>
      </c>
      <c r="H245" s="2">
        <v>523973.80000000005</v>
      </c>
      <c r="K245" s="2">
        <f t="shared" si="14"/>
        <v>7999.6</v>
      </c>
      <c r="L245" s="3">
        <v>44440</v>
      </c>
      <c r="M245" s="25" t="str">
        <f t="shared" si="15"/>
        <v>09</v>
      </c>
      <c r="N245" s="25" t="str">
        <f t="shared" si="16"/>
        <v>September</v>
      </c>
      <c r="O245" s="25" t="str">
        <f t="shared" si="17"/>
        <v>2021</v>
      </c>
      <c r="Q245" t="str">
        <f>Table62[[#This Row],[Month Name]]</f>
        <v>September</v>
      </c>
      <c r="R245">
        <f>Table62[[#This Row],[Sale Price]]</f>
        <v>19999</v>
      </c>
    </row>
    <row r="246" spans="1:18">
      <c r="A246" t="s">
        <v>15</v>
      </c>
      <c r="B246" t="s">
        <v>29</v>
      </c>
      <c r="C246" t="s">
        <v>35</v>
      </c>
      <c r="D246" t="s">
        <v>41</v>
      </c>
      <c r="E246" s="1">
        <v>122.80000000000001</v>
      </c>
      <c r="F246" s="2">
        <v>11999.4</v>
      </c>
      <c r="G246" s="2">
        <v>19999</v>
      </c>
      <c r="H246" s="2">
        <v>245587.72000000003</v>
      </c>
      <c r="K246" s="2">
        <f t="shared" si="14"/>
        <v>7999.6</v>
      </c>
      <c r="L246" s="3">
        <v>44105</v>
      </c>
      <c r="M246" s="25" t="str">
        <f t="shared" si="15"/>
        <v>10</v>
      </c>
      <c r="N246" s="25" t="str">
        <f t="shared" si="16"/>
        <v>October</v>
      </c>
      <c r="O246" s="25" t="str">
        <f t="shared" si="17"/>
        <v>2020</v>
      </c>
      <c r="Q246" t="str">
        <f>Table62[[#This Row],[Month Name]]</f>
        <v>October</v>
      </c>
      <c r="R246">
        <f>Table62[[#This Row],[Sale Price]]</f>
        <v>19999</v>
      </c>
    </row>
    <row r="247" spans="1:18">
      <c r="A247" t="s">
        <v>15</v>
      </c>
      <c r="B247" t="s">
        <v>31</v>
      </c>
      <c r="C247" t="s">
        <v>35</v>
      </c>
      <c r="D247" t="s">
        <v>41</v>
      </c>
      <c r="E247" s="1">
        <v>138.9</v>
      </c>
      <c r="F247" s="2">
        <v>11999.4</v>
      </c>
      <c r="G247" s="2">
        <v>19999</v>
      </c>
      <c r="H247" s="2">
        <v>277786.11000000004</v>
      </c>
      <c r="K247" s="2">
        <f t="shared" si="14"/>
        <v>7999.6</v>
      </c>
      <c r="L247" s="3">
        <v>44105</v>
      </c>
      <c r="M247" s="25" t="str">
        <f t="shared" si="15"/>
        <v>10</v>
      </c>
      <c r="N247" s="25" t="str">
        <f t="shared" si="16"/>
        <v>October</v>
      </c>
      <c r="O247" s="25" t="str">
        <f t="shared" si="17"/>
        <v>2020</v>
      </c>
      <c r="Q247" t="str">
        <f>Table62[[#This Row],[Month Name]]</f>
        <v>October</v>
      </c>
      <c r="R247">
        <f>Table62[[#This Row],[Sale Price]]</f>
        <v>19999</v>
      </c>
    </row>
    <row r="248" spans="1:18">
      <c r="A248" t="s">
        <v>30</v>
      </c>
      <c r="B248" t="s">
        <v>33</v>
      </c>
      <c r="C248" t="s">
        <v>35</v>
      </c>
      <c r="D248" t="s">
        <v>41</v>
      </c>
      <c r="E248" s="1">
        <v>86.100000000000009</v>
      </c>
      <c r="F248" s="2">
        <v>11999.4</v>
      </c>
      <c r="G248" s="2">
        <v>19999</v>
      </c>
      <c r="H248" s="2">
        <v>172191.39</v>
      </c>
      <c r="K248" s="2">
        <f t="shared" si="14"/>
        <v>7999.6</v>
      </c>
      <c r="L248" s="3">
        <v>44470</v>
      </c>
      <c r="M248" s="25" t="str">
        <f t="shared" si="15"/>
        <v>10</v>
      </c>
      <c r="N248" s="25" t="str">
        <f t="shared" si="16"/>
        <v>October</v>
      </c>
      <c r="O248" s="25" t="str">
        <f t="shared" si="17"/>
        <v>2021</v>
      </c>
      <c r="Q248" t="str">
        <f>Table62[[#This Row],[Month Name]]</f>
        <v>October</v>
      </c>
      <c r="R248">
        <f>Table62[[#This Row],[Sale Price]]</f>
        <v>19999</v>
      </c>
    </row>
    <row r="249" spans="1:18">
      <c r="A249" t="s">
        <v>30</v>
      </c>
      <c r="B249" t="s">
        <v>21</v>
      </c>
      <c r="C249" t="s">
        <v>35</v>
      </c>
      <c r="D249" t="s">
        <v>41</v>
      </c>
      <c r="E249" s="1">
        <v>70.400000000000006</v>
      </c>
      <c r="F249" s="2">
        <v>11999.4</v>
      </c>
      <c r="G249" s="2">
        <v>19999</v>
      </c>
      <c r="H249" s="2">
        <v>140792.96000000002</v>
      </c>
      <c r="K249" s="2">
        <f t="shared" si="14"/>
        <v>7999.6</v>
      </c>
      <c r="L249" s="3">
        <v>44105</v>
      </c>
      <c r="M249" s="25" t="str">
        <f t="shared" si="15"/>
        <v>10</v>
      </c>
      <c r="N249" s="25" t="str">
        <f t="shared" si="16"/>
        <v>October</v>
      </c>
      <c r="O249" s="25" t="str">
        <f t="shared" si="17"/>
        <v>2020</v>
      </c>
      <c r="Q249" t="str">
        <f>Table62[[#This Row],[Month Name]]</f>
        <v>October</v>
      </c>
      <c r="R249">
        <f>Table62[[#This Row],[Sale Price]]</f>
        <v>19999</v>
      </c>
    </row>
    <row r="250" spans="1:18">
      <c r="A250" t="s">
        <v>15</v>
      </c>
      <c r="B250" t="s">
        <v>34</v>
      </c>
      <c r="C250" t="s">
        <v>35</v>
      </c>
      <c r="D250" t="s">
        <v>41</v>
      </c>
      <c r="E250" s="1">
        <v>180.20000000000002</v>
      </c>
      <c r="F250" s="2">
        <v>11999.4</v>
      </c>
      <c r="G250" s="2">
        <v>19999</v>
      </c>
      <c r="H250" s="2">
        <v>360381.98000000004</v>
      </c>
      <c r="K250" s="2">
        <f t="shared" si="14"/>
        <v>7999.6</v>
      </c>
      <c r="L250" s="3">
        <v>44166</v>
      </c>
      <c r="M250" s="25" t="str">
        <f t="shared" si="15"/>
        <v>12</v>
      </c>
      <c r="N250" s="25" t="str">
        <f t="shared" si="16"/>
        <v>December</v>
      </c>
      <c r="O250" s="25" t="str">
        <f t="shared" si="17"/>
        <v>2020</v>
      </c>
      <c r="Q250" t="str">
        <f>Table62[[#This Row],[Month Name]]</f>
        <v>December</v>
      </c>
      <c r="R250">
        <f>Table62[[#This Row],[Sale Price]]</f>
        <v>19999</v>
      </c>
    </row>
    <row r="251" spans="1:18">
      <c r="A251" t="s">
        <v>15</v>
      </c>
      <c r="B251" t="s">
        <v>31</v>
      </c>
      <c r="C251" t="s">
        <v>35</v>
      </c>
      <c r="D251" t="s">
        <v>41</v>
      </c>
      <c r="E251" s="1">
        <v>266.3</v>
      </c>
      <c r="F251" s="2">
        <v>11999.4</v>
      </c>
      <c r="G251" s="2">
        <v>19999</v>
      </c>
      <c r="H251" s="2">
        <v>532573.37</v>
      </c>
      <c r="K251" s="2">
        <f t="shared" si="14"/>
        <v>7999.6</v>
      </c>
      <c r="L251" s="3">
        <v>44531</v>
      </c>
      <c r="M251" s="25" t="str">
        <f t="shared" si="15"/>
        <v>12</v>
      </c>
      <c r="N251" s="25" t="str">
        <f t="shared" si="16"/>
        <v>December</v>
      </c>
      <c r="O251" s="25" t="str">
        <f t="shared" si="17"/>
        <v>2021</v>
      </c>
      <c r="Q251" t="str">
        <f>Table62[[#This Row],[Month Name]]</f>
        <v>December</v>
      </c>
      <c r="R251">
        <f>Table62[[#This Row],[Sale Price]]</f>
        <v>19999</v>
      </c>
    </row>
    <row r="252" spans="1:18">
      <c r="A252" t="s">
        <v>15</v>
      </c>
      <c r="B252" t="s">
        <v>19</v>
      </c>
      <c r="C252" t="s">
        <v>35</v>
      </c>
      <c r="D252" t="s">
        <v>41</v>
      </c>
      <c r="E252" s="1">
        <v>213.60000000000002</v>
      </c>
      <c r="F252" s="2">
        <v>11999.4</v>
      </c>
      <c r="G252" s="2">
        <v>19999</v>
      </c>
      <c r="H252" s="2">
        <v>427178.64000000007</v>
      </c>
      <c r="K252" s="2">
        <f t="shared" si="14"/>
        <v>7999.6</v>
      </c>
      <c r="L252" s="3">
        <v>44166</v>
      </c>
      <c r="M252" s="25" t="str">
        <f t="shared" si="15"/>
        <v>12</v>
      </c>
      <c r="N252" s="25" t="str">
        <f t="shared" si="16"/>
        <v>December</v>
      </c>
      <c r="O252" s="25" t="str">
        <f t="shared" si="17"/>
        <v>2020</v>
      </c>
      <c r="Q252" t="str">
        <f>Table62[[#This Row],[Month Name]]</f>
        <v>December</v>
      </c>
      <c r="R252">
        <f>Table62[[#This Row],[Sale Price]]</f>
        <v>19999</v>
      </c>
    </row>
    <row r="253" spans="1:18">
      <c r="A253" t="s">
        <v>20</v>
      </c>
      <c r="B253" t="s">
        <v>36</v>
      </c>
      <c r="C253" t="s">
        <v>35</v>
      </c>
      <c r="D253" t="s">
        <v>41</v>
      </c>
      <c r="E253" s="1">
        <v>211.60000000000002</v>
      </c>
      <c r="F253" s="2">
        <v>11999.4</v>
      </c>
      <c r="G253" s="2">
        <v>19999</v>
      </c>
      <c r="H253" s="2">
        <v>423178.84000000008</v>
      </c>
      <c r="K253" s="2">
        <f t="shared" si="14"/>
        <v>7999.6</v>
      </c>
      <c r="L253" s="3">
        <v>44166</v>
      </c>
      <c r="M253" s="25" t="str">
        <f t="shared" si="15"/>
        <v>12</v>
      </c>
      <c r="N253" s="25" t="str">
        <f t="shared" si="16"/>
        <v>December</v>
      </c>
      <c r="O253" s="25" t="str">
        <f t="shared" si="17"/>
        <v>2020</v>
      </c>
      <c r="Q253" t="str">
        <f>Table62[[#This Row],[Month Name]]</f>
        <v>December</v>
      </c>
      <c r="R253">
        <f>Table62[[#This Row],[Sale Price]]</f>
        <v>19999</v>
      </c>
    </row>
    <row r="254" spans="1:18">
      <c r="A254" t="s">
        <v>20</v>
      </c>
      <c r="B254" t="s">
        <v>16</v>
      </c>
      <c r="C254" t="s">
        <v>37</v>
      </c>
      <c r="D254" t="s">
        <v>41</v>
      </c>
      <c r="E254" s="1">
        <v>55.5</v>
      </c>
      <c r="F254" s="2">
        <v>19794</v>
      </c>
      <c r="G254" s="2">
        <v>32990</v>
      </c>
      <c r="H254" s="2">
        <v>183094.5</v>
      </c>
      <c r="K254" s="2">
        <f t="shared" si="14"/>
        <v>13196</v>
      </c>
      <c r="L254" s="3">
        <v>44197</v>
      </c>
      <c r="M254" s="25" t="str">
        <f t="shared" si="15"/>
        <v>01</v>
      </c>
      <c r="N254" s="25" t="str">
        <f t="shared" si="16"/>
        <v>January</v>
      </c>
      <c r="O254" s="25" t="str">
        <f t="shared" si="17"/>
        <v>2021</v>
      </c>
      <c r="Q254" t="str">
        <f>Table62[[#This Row],[Month Name]]</f>
        <v>January</v>
      </c>
      <c r="R254">
        <f>Table62[[#This Row],[Sale Price]]</f>
        <v>32990</v>
      </c>
    </row>
    <row r="255" spans="1:18">
      <c r="A255" t="s">
        <v>20</v>
      </c>
      <c r="B255" t="s">
        <v>19</v>
      </c>
      <c r="C255" t="s">
        <v>37</v>
      </c>
      <c r="D255" t="s">
        <v>41</v>
      </c>
      <c r="E255" s="1">
        <v>286.10000000000002</v>
      </c>
      <c r="F255" s="2">
        <v>19794</v>
      </c>
      <c r="G255" s="2">
        <v>32990</v>
      </c>
      <c r="H255" s="2">
        <v>943843.9</v>
      </c>
      <c r="K255" s="2">
        <f t="shared" si="14"/>
        <v>13196</v>
      </c>
      <c r="L255" s="3">
        <v>44197</v>
      </c>
      <c r="M255" s="25" t="str">
        <f t="shared" si="15"/>
        <v>01</v>
      </c>
      <c r="N255" s="25" t="str">
        <f t="shared" si="16"/>
        <v>January</v>
      </c>
      <c r="O255" s="25" t="str">
        <f t="shared" si="17"/>
        <v>2021</v>
      </c>
      <c r="Q255" t="str">
        <f>Table62[[#This Row],[Month Name]]</f>
        <v>January</v>
      </c>
      <c r="R255">
        <f>Table62[[#This Row],[Sale Price]]</f>
        <v>32990</v>
      </c>
    </row>
    <row r="256" spans="1:18">
      <c r="A256" t="s">
        <v>30</v>
      </c>
      <c r="B256" t="s">
        <v>21</v>
      </c>
      <c r="C256" t="s">
        <v>37</v>
      </c>
      <c r="D256" t="s">
        <v>41</v>
      </c>
      <c r="E256" s="1">
        <v>80.7</v>
      </c>
      <c r="F256" s="2">
        <v>19794</v>
      </c>
      <c r="G256" s="2">
        <v>32990</v>
      </c>
      <c r="H256" s="2">
        <v>266229.3</v>
      </c>
      <c r="K256" s="2">
        <f t="shared" si="14"/>
        <v>13196</v>
      </c>
      <c r="L256" s="3">
        <v>44228</v>
      </c>
      <c r="M256" s="25" t="str">
        <f t="shared" si="15"/>
        <v>02</v>
      </c>
      <c r="N256" s="25" t="str">
        <f t="shared" si="16"/>
        <v>February</v>
      </c>
      <c r="O256" s="25" t="str">
        <f t="shared" si="17"/>
        <v>2021</v>
      </c>
      <c r="Q256" t="str">
        <f>Table62[[#This Row],[Month Name]]</f>
        <v>February</v>
      </c>
      <c r="R256">
        <f>Table62[[#This Row],[Sale Price]]</f>
        <v>32990</v>
      </c>
    </row>
    <row r="257" spans="1:18">
      <c r="A257" t="s">
        <v>15</v>
      </c>
      <c r="B257" t="s">
        <v>22</v>
      </c>
      <c r="C257" t="s">
        <v>37</v>
      </c>
      <c r="D257" t="s">
        <v>41</v>
      </c>
      <c r="E257" s="1">
        <v>60.2</v>
      </c>
      <c r="F257" s="2">
        <v>19794</v>
      </c>
      <c r="G257" s="2">
        <v>32990</v>
      </c>
      <c r="H257" s="2">
        <v>198599.80000000002</v>
      </c>
      <c r="K257" s="2">
        <f t="shared" si="14"/>
        <v>13196</v>
      </c>
      <c r="L257" s="3">
        <v>44348</v>
      </c>
      <c r="M257" s="25" t="str">
        <f t="shared" si="15"/>
        <v>06</v>
      </c>
      <c r="N257" s="25" t="str">
        <f t="shared" si="16"/>
        <v>June</v>
      </c>
      <c r="O257" s="25" t="str">
        <f t="shared" si="17"/>
        <v>2021</v>
      </c>
      <c r="Q257" t="str">
        <f>Table62[[#This Row],[Month Name]]</f>
        <v>June</v>
      </c>
      <c r="R257">
        <f>Table62[[#This Row],[Sale Price]]</f>
        <v>32990</v>
      </c>
    </row>
    <row r="258" spans="1:18">
      <c r="A258" t="s">
        <v>15</v>
      </c>
      <c r="B258" t="s">
        <v>23</v>
      </c>
      <c r="C258" t="s">
        <v>37</v>
      </c>
      <c r="D258" t="s">
        <v>41</v>
      </c>
      <c r="E258" s="1">
        <v>283.2</v>
      </c>
      <c r="F258" s="2">
        <v>19794</v>
      </c>
      <c r="G258" s="2">
        <v>32990</v>
      </c>
      <c r="H258" s="2">
        <v>934276.8</v>
      </c>
      <c r="K258" s="2">
        <f t="shared" ref="K258:K321" si="18">$G258-$F258</f>
        <v>13196</v>
      </c>
      <c r="L258" s="3">
        <v>44409</v>
      </c>
      <c r="M258" s="25" t="str">
        <f t="shared" ref="M258:M321" si="19">TEXT(L258,"MM")</f>
        <v>08</v>
      </c>
      <c r="N258" s="25" t="str">
        <f t="shared" ref="N258:N321" si="20">TEXT(L258,"MMMM")</f>
        <v>August</v>
      </c>
      <c r="O258" s="25" t="str">
        <f t="shared" ref="O258:O321" si="21">TEXT(L258,"YYYY")</f>
        <v>2021</v>
      </c>
      <c r="Q258" t="str">
        <f>Table62[[#This Row],[Month Name]]</f>
        <v>August</v>
      </c>
      <c r="R258">
        <f>Table62[[#This Row],[Sale Price]]</f>
        <v>32990</v>
      </c>
    </row>
    <row r="259" spans="1:18">
      <c r="A259" t="s">
        <v>15</v>
      </c>
      <c r="B259" t="s">
        <v>24</v>
      </c>
      <c r="C259" t="s">
        <v>37</v>
      </c>
      <c r="D259" t="s">
        <v>41</v>
      </c>
      <c r="E259" s="1">
        <v>157.9</v>
      </c>
      <c r="F259" s="2">
        <v>19794</v>
      </c>
      <c r="G259" s="2">
        <v>32990</v>
      </c>
      <c r="H259" s="2">
        <v>520912.10000000003</v>
      </c>
      <c r="K259" s="2">
        <f t="shared" si="18"/>
        <v>13196</v>
      </c>
      <c r="L259" s="3">
        <v>44409</v>
      </c>
      <c r="M259" s="25" t="str">
        <f t="shared" si="19"/>
        <v>08</v>
      </c>
      <c r="N259" s="25" t="str">
        <f t="shared" si="20"/>
        <v>August</v>
      </c>
      <c r="O259" s="25" t="str">
        <f t="shared" si="21"/>
        <v>2021</v>
      </c>
      <c r="Q259" t="str">
        <f>Table62[[#This Row],[Month Name]]</f>
        <v>August</v>
      </c>
      <c r="R259">
        <f>Table62[[#This Row],[Sale Price]]</f>
        <v>32990</v>
      </c>
    </row>
    <row r="260" spans="1:18">
      <c r="A260" t="s">
        <v>30</v>
      </c>
      <c r="B260" t="s">
        <v>25</v>
      </c>
      <c r="C260" t="s">
        <v>37</v>
      </c>
      <c r="D260" t="s">
        <v>41</v>
      </c>
      <c r="E260" s="1">
        <v>86.100000000000009</v>
      </c>
      <c r="F260" s="2">
        <v>19794</v>
      </c>
      <c r="G260" s="2">
        <v>32990</v>
      </c>
      <c r="H260" s="2">
        <v>284043.90000000008</v>
      </c>
      <c r="K260" s="2">
        <f t="shared" si="18"/>
        <v>13196</v>
      </c>
      <c r="L260" s="3">
        <v>44470</v>
      </c>
      <c r="M260" s="25" t="str">
        <f t="shared" si="19"/>
        <v>10</v>
      </c>
      <c r="N260" s="25" t="str">
        <f t="shared" si="20"/>
        <v>October</v>
      </c>
      <c r="O260" s="25" t="str">
        <f t="shared" si="21"/>
        <v>2021</v>
      </c>
      <c r="Q260" t="str">
        <f>Table62[[#This Row],[Month Name]]</f>
        <v>October</v>
      </c>
      <c r="R260">
        <f>Table62[[#This Row],[Sale Price]]</f>
        <v>32990</v>
      </c>
    </row>
    <row r="261" spans="1:18">
      <c r="A261" t="s">
        <v>30</v>
      </c>
      <c r="B261" t="s">
        <v>42</v>
      </c>
      <c r="C261" t="s">
        <v>37</v>
      </c>
      <c r="D261" t="s">
        <v>41</v>
      </c>
      <c r="E261" s="1">
        <v>70.400000000000006</v>
      </c>
      <c r="F261" s="2">
        <v>19794</v>
      </c>
      <c r="G261" s="2">
        <v>32990</v>
      </c>
      <c r="H261" s="2">
        <v>232249.60000000001</v>
      </c>
      <c r="K261" s="2">
        <f t="shared" si="18"/>
        <v>13196</v>
      </c>
      <c r="L261" s="3">
        <v>44105</v>
      </c>
      <c r="M261" s="25" t="str">
        <f t="shared" si="19"/>
        <v>10</v>
      </c>
      <c r="N261" s="25" t="str">
        <f t="shared" si="20"/>
        <v>October</v>
      </c>
      <c r="O261" s="25" t="str">
        <f t="shared" si="21"/>
        <v>2020</v>
      </c>
      <c r="Q261" t="str">
        <f>Table62[[#This Row],[Month Name]]</f>
        <v>October</v>
      </c>
      <c r="R261">
        <f>Table62[[#This Row],[Sale Price]]</f>
        <v>32990</v>
      </c>
    </row>
    <row r="262" spans="1:18">
      <c r="A262" t="s">
        <v>15</v>
      </c>
      <c r="B262" t="s">
        <v>28</v>
      </c>
      <c r="C262" t="s">
        <v>37</v>
      </c>
      <c r="D262" t="s">
        <v>41</v>
      </c>
      <c r="E262" s="1">
        <v>103.30000000000001</v>
      </c>
      <c r="F262" s="2">
        <v>19794</v>
      </c>
      <c r="G262" s="2">
        <v>32990</v>
      </c>
      <c r="H262" s="2">
        <v>340786.70000000007</v>
      </c>
      <c r="K262" s="2">
        <f t="shared" si="18"/>
        <v>13196</v>
      </c>
      <c r="L262" s="3">
        <v>44166</v>
      </c>
      <c r="M262" s="25" t="str">
        <f t="shared" si="19"/>
        <v>12</v>
      </c>
      <c r="N262" s="25" t="str">
        <f t="shared" si="20"/>
        <v>December</v>
      </c>
      <c r="O262" s="25" t="str">
        <f t="shared" si="21"/>
        <v>2020</v>
      </c>
      <c r="Q262" t="str">
        <f>Table62[[#This Row],[Month Name]]</f>
        <v>December</v>
      </c>
      <c r="R262">
        <f>Table62[[#This Row],[Sale Price]]</f>
        <v>32990</v>
      </c>
    </row>
    <row r="263" spans="1:18">
      <c r="A263" t="s">
        <v>32</v>
      </c>
      <c r="B263" t="s">
        <v>23</v>
      </c>
      <c r="C263" t="s">
        <v>37</v>
      </c>
      <c r="D263" t="s">
        <v>41</v>
      </c>
      <c r="E263" s="1">
        <v>125</v>
      </c>
      <c r="F263" s="2">
        <v>19794</v>
      </c>
      <c r="G263" s="2">
        <v>32990</v>
      </c>
      <c r="H263" s="2">
        <v>412375</v>
      </c>
      <c r="K263" s="2">
        <f t="shared" si="18"/>
        <v>13196</v>
      </c>
      <c r="L263" s="3">
        <v>44531</v>
      </c>
      <c r="M263" s="25" t="str">
        <f t="shared" si="19"/>
        <v>12</v>
      </c>
      <c r="N263" s="25" t="str">
        <f t="shared" si="20"/>
        <v>December</v>
      </c>
      <c r="O263" s="25" t="str">
        <f t="shared" si="21"/>
        <v>2021</v>
      </c>
      <c r="Q263" t="str">
        <f>Table62[[#This Row],[Month Name]]</f>
        <v>December</v>
      </c>
      <c r="R263">
        <f>Table62[[#This Row],[Sale Price]]</f>
        <v>32990</v>
      </c>
    </row>
    <row r="264" spans="1:18">
      <c r="A264" t="s">
        <v>15</v>
      </c>
      <c r="B264" t="s">
        <v>29</v>
      </c>
      <c r="C264" t="s">
        <v>38</v>
      </c>
      <c r="D264" t="s">
        <v>41</v>
      </c>
      <c r="E264" s="1">
        <v>138.9</v>
      </c>
      <c r="F264" s="2">
        <v>13938</v>
      </c>
      <c r="G264" s="2">
        <v>23230</v>
      </c>
      <c r="H264" s="2">
        <v>322664.7</v>
      </c>
      <c r="K264" s="2">
        <f t="shared" si="18"/>
        <v>9292</v>
      </c>
      <c r="L264" s="3">
        <v>44105</v>
      </c>
      <c r="M264" s="25" t="str">
        <f t="shared" si="19"/>
        <v>10</v>
      </c>
      <c r="N264" s="25" t="str">
        <f t="shared" si="20"/>
        <v>October</v>
      </c>
      <c r="O264" s="25" t="str">
        <f t="shared" si="21"/>
        <v>2020</v>
      </c>
      <c r="Q264" t="str">
        <f>Table62[[#This Row],[Month Name]]</f>
        <v>October</v>
      </c>
      <c r="R264">
        <f>Table62[[#This Row],[Sale Price]]</f>
        <v>23230</v>
      </c>
    </row>
    <row r="265" spans="1:18">
      <c r="A265" t="s">
        <v>15</v>
      </c>
      <c r="B265" t="s">
        <v>31</v>
      </c>
      <c r="C265" t="s">
        <v>38</v>
      </c>
      <c r="D265" t="s">
        <v>41</v>
      </c>
      <c r="E265" s="1">
        <v>126.5</v>
      </c>
      <c r="F265" s="2">
        <v>13938</v>
      </c>
      <c r="G265" s="2">
        <v>23230</v>
      </c>
      <c r="H265" s="2">
        <v>293859.5</v>
      </c>
      <c r="K265" s="2">
        <f t="shared" si="18"/>
        <v>9292</v>
      </c>
      <c r="L265" s="3">
        <v>44136</v>
      </c>
      <c r="M265" s="25" t="str">
        <f t="shared" si="19"/>
        <v>11</v>
      </c>
      <c r="N265" s="25" t="str">
        <f t="shared" si="20"/>
        <v>November</v>
      </c>
      <c r="O265" s="25" t="str">
        <f t="shared" si="21"/>
        <v>2020</v>
      </c>
      <c r="Q265" t="str">
        <f>Table62[[#This Row],[Month Name]]</f>
        <v>November</v>
      </c>
      <c r="R265">
        <f>Table62[[#This Row],[Sale Price]]</f>
        <v>23230</v>
      </c>
    </row>
    <row r="266" spans="1:18">
      <c r="A266" t="s">
        <v>15</v>
      </c>
      <c r="B266" t="s">
        <v>33</v>
      </c>
      <c r="C266" t="s">
        <v>38</v>
      </c>
      <c r="D266" t="s">
        <v>41</v>
      </c>
      <c r="E266" s="1">
        <v>229.70000000000002</v>
      </c>
      <c r="F266" s="2">
        <v>13938</v>
      </c>
      <c r="G266" s="2">
        <v>23230</v>
      </c>
      <c r="H266" s="2">
        <v>533593.1</v>
      </c>
      <c r="K266" s="2">
        <f t="shared" si="18"/>
        <v>9292</v>
      </c>
      <c r="L266" s="3">
        <v>44136</v>
      </c>
      <c r="M266" s="25" t="str">
        <f t="shared" si="19"/>
        <v>11</v>
      </c>
      <c r="N266" s="25" t="str">
        <f t="shared" si="20"/>
        <v>November</v>
      </c>
      <c r="O266" s="25" t="str">
        <f t="shared" si="21"/>
        <v>2020</v>
      </c>
      <c r="Q266" t="str">
        <f>Table62[[#This Row],[Month Name]]</f>
        <v>November</v>
      </c>
      <c r="R266">
        <f>Table62[[#This Row],[Sale Price]]</f>
        <v>23230</v>
      </c>
    </row>
    <row r="267" spans="1:18">
      <c r="A267" t="s">
        <v>15</v>
      </c>
      <c r="B267" t="s">
        <v>21</v>
      </c>
      <c r="C267" t="s">
        <v>38</v>
      </c>
      <c r="D267" t="s">
        <v>41</v>
      </c>
      <c r="E267" s="1">
        <v>266.3</v>
      </c>
      <c r="F267" s="2">
        <v>13938</v>
      </c>
      <c r="G267" s="2">
        <v>23230</v>
      </c>
      <c r="H267" s="2">
        <v>618614.9</v>
      </c>
      <c r="K267" s="2">
        <f t="shared" si="18"/>
        <v>9292</v>
      </c>
      <c r="L267" s="3">
        <v>44531</v>
      </c>
      <c r="M267" s="25" t="str">
        <f t="shared" si="19"/>
        <v>12</v>
      </c>
      <c r="N267" s="25" t="str">
        <f t="shared" si="20"/>
        <v>December</v>
      </c>
      <c r="O267" s="25" t="str">
        <f t="shared" si="21"/>
        <v>2021</v>
      </c>
      <c r="Q267" t="str">
        <f>Table62[[#This Row],[Month Name]]</f>
        <v>December</v>
      </c>
      <c r="R267">
        <f>Table62[[#This Row],[Sale Price]]</f>
        <v>23230</v>
      </c>
    </row>
    <row r="268" spans="1:18">
      <c r="A268" t="s">
        <v>15</v>
      </c>
      <c r="B268" t="s">
        <v>34</v>
      </c>
      <c r="C268" t="s">
        <v>38</v>
      </c>
      <c r="D268" t="s">
        <v>41</v>
      </c>
      <c r="E268" s="1">
        <v>57</v>
      </c>
      <c r="F268" s="2">
        <v>13938</v>
      </c>
      <c r="G268" s="2">
        <v>23230</v>
      </c>
      <c r="H268" s="2">
        <v>132411</v>
      </c>
      <c r="K268" s="2">
        <f t="shared" si="18"/>
        <v>9292</v>
      </c>
      <c r="L268" s="3">
        <v>44531</v>
      </c>
      <c r="M268" s="25" t="str">
        <f t="shared" si="19"/>
        <v>12</v>
      </c>
      <c r="N268" s="25" t="str">
        <f t="shared" si="20"/>
        <v>December</v>
      </c>
      <c r="O268" s="25" t="str">
        <f t="shared" si="21"/>
        <v>2021</v>
      </c>
      <c r="Q268" t="str">
        <f>Table62[[#This Row],[Month Name]]</f>
        <v>December</v>
      </c>
      <c r="R268">
        <f>Table62[[#This Row],[Sale Price]]</f>
        <v>23230</v>
      </c>
    </row>
    <row r="269" spans="1:18">
      <c r="A269" t="s">
        <v>15</v>
      </c>
      <c r="B269" t="s">
        <v>31</v>
      </c>
      <c r="C269" t="s">
        <v>38</v>
      </c>
      <c r="D269" t="s">
        <v>41</v>
      </c>
      <c r="E269" s="1">
        <v>248.70000000000002</v>
      </c>
      <c r="F269" s="2">
        <v>13938</v>
      </c>
      <c r="G269" s="2">
        <v>23230</v>
      </c>
      <c r="H269" s="2">
        <v>577730.1</v>
      </c>
      <c r="K269" s="2">
        <f t="shared" si="18"/>
        <v>9292</v>
      </c>
      <c r="L269" s="3">
        <v>44531</v>
      </c>
      <c r="M269" s="25" t="str">
        <f t="shared" si="19"/>
        <v>12</v>
      </c>
      <c r="N269" s="25" t="str">
        <f t="shared" si="20"/>
        <v>December</v>
      </c>
      <c r="O269" s="25" t="str">
        <f t="shared" si="21"/>
        <v>2021</v>
      </c>
      <c r="Q269" t="str">
        <f>Table62[[#This Row],[Month Name]]</f>
        <v>December</v>
      </c>
      <c r="R269">
        <f>Table62[[#This Row],[Sale Price]]</f>
        <v>23230</v>
      </c>
    </row>
    <row r="270" spans="1:18">
      <c r="A270" t="s">
        <v>15</v>
      </c>
      <c r="B270" t="s">
        <v>19</v>
      </c>
      <c r="C270" t="s">
        <v>39</v>
      </c>
      <c r="D270" t="s">
        <v>41</v>
      </c>
      <c r="E270" s="1">
        <v>135</v>
      </c>
      <c r="F270" s="2">
        <v>11999.4</v>
      </c>
      <c r="G270" s="2">
        <v>19999</v>
      </c>
      <c r="H270" s="2">
        <v>269986.5</v>
      </c>
      <c r="K270" s="2">
        <f t="shared" si="18"/>
        <v>7999.6</v>
      </c>
      <c r="L270" s="3">
        <v>44228</v>
      </c>
      <c r="M270" s="25" t="str">
        <f t="shared" si="19"/>
        <v>02</v>
      </c>
      <c r="N270" s="25" t="str">
        <f t="shared" si="20"/>
        <v>February</v>
      </c>
      <c r="O270" s="25" t="str">
        <f t="shared" si="21"/>
        <v>2021</v>
      </c>
      <c r="Q270" t="str">
        <f>Table62[[#This Row],[Month Name]]</f>
        <v>February</v>
      </c>
      <c r="R270">
        <f>Table62[[#This Row],[Sale Price]]</f>
        <v>19999</v>
      </c>
    </row>
    <row r="271" spans="1:18">
      <c r="A271" t="s">
        <v>15</v>
      </c>
      <c r="B271" t="s">
        <v>36</v>
      </c>
      <c r="C271" t="s">
        <v>39</v>
      </c>
      <c r="D271" t="s">
        <v>41</v>
      </c>
      <c r="E271" s="1">
        <v>55.2</v>
      </c>
      <c r="F271" s="2">
        <v>11999.4</v>
      </c>
      <c r="G271" s="2">
        <v>19999</v>
      </c>
      <c r="H271" s="2">
        <v>110394.48000000001</v>
      </c>
      <c r="K271" s="2">
        <f t="shared" si="18"/>
        <v>7999.6</v>
      </c>
      <c r="L271" s="3">
        <v>44409</v>
      </c>
      <c r="M271" s="25" t="str">
        <f t="shared" si="19"/>
        <v>08</v>
      </c>
      <c r="N271" s="25" t="str">
        <f t="shared" si="20"/>
        <v>August</v>
      </c>
      <c r="O271" s="25" t="str">
        <f t="shared" si="21"/>
        <v>2021</v>
      </c>
      <c r="Q271" t="str">
        <f>Table62[[#This Row],[Month Name]]</f>
        <v>August</v>
      </c>
      <c r="R271">
        <f>Table62[[#This Row],[Sale Price]]</f>
        <v>19999</v>
      </c>
    </row>
    <row r="272" spans="1:18">
      <c r="A272" t="s">
        <v>15</v>
      </c>
      <c r="B272" t="s">
        <v>16</v>
      </c>
      <c r="C272" t="s">
        <v>39</v>
      </c>
      <c r="D272" t="s">
        <v>41</v>
      </c>
      <c r="E272" s="1">
        <v>122.80000000000001</v>
      </c>
      <c r="F272" s="2">
        <v>11999.4</v>
      </c>
      <c r="G272" s="2">
        <v>19999</v>
      </c>
      <c r="H272" s="2">
        <v>245587.72000000003</v>
      </c>
      <c r="K272" s="2">
        <f t="shared" si="18"/>
        <v>7999.6</v>
      </c>
      <c r="L272" s="3">
        <v>44105</v>
      </c>
      <c r="M272" s="25" t="str">
        <f t="shared" si="19"/>
        <v>10</v>
      </c>
      <c r="N272" s="25" t="str">
        <f t="shared" si="20"/>
        <v>October</v>
      </c>
      <c r="O272" s="25" t="str">
        <f t="shared" si="21"/>
        <v>2020</v>
      </c>
      <c r="Q272" t="str">
        <f>Table62[[#This Row],[Month Name]]</f>
        <v>October</v>
      </c>
      <c r="R272">
        <f>Table62[[#This Row],[Sale Price]]</f>
        <v>19999</v>
      </c>
    </row>
    <row r="273" spans="1:18">
      <c r="A273" t="s">
        <v>32</v>
      </c>
      <c r="B273" t="s">
        <v>19</v>
      </c>
      <c r="C273" t="s">
        <v>39</v>
      </c>
      <c r="D273" t="s">
        <v>41</v>
      </c>
      <c r="E273" s="1">
        <v>125</v>
      </c>
      <c r="F273" s="2">
        <v>11999.4</v>
      </c>
      <c r="G273" s="2">
        <v>19999</v>
      </c>
      <c r="H273" s="2">
        <v>249987.5</v>
      </c>
      <c r="K273" s="2">
        <f t="shared" si="18"/>
        <v>7999.6</v>
      </c>
      <c r="L273" s="3">
        <v>44531</v>
      </c>
      <c r="M273" s="25" t="str">
        <f t="shared" si="19"/>
        <v>12</v>
      </c>
      <c r="N273" s="25" t="str">
        <f t="shared" si="20"/>
        <v>December</v>
      </c>
      <c r="O273" s="25" t="str">
        <f t="shared" si="21"/>
        <v>2021</v>
      </c>
      <c r="Q273" t="str">
        <f>Table62[[#This Row],[Month Name]]</f>
        <v>December</v>
      </c>
      <c r="R273">
        <f>Table62[[#This Row],[Sale Price]]</f>
        <v>19999</v>
      </c>
    </row>
    <row r="274" spans="1:18">
      <c r="A274" t="s">
        <v>20</v>
      </c>
      <c r="B274" t="s">
        <v>21</v>
      </c>
      <c r="C274" t="s">
        <v>35</v>
      </c>
      <c r="D274" t="s">
        <v>41</v>
      </c>
      <c r="E274" s="1">
        <v>380.1</v>
      </c>
      <c r="F274" s="2">
        <v>11999.4</v>
      </c>
      <c r="G274" s="2">
        <v>19999</v>
      </c>
      <c r="H274" s="2">
        <v>760161.99000000011</v>
      </c>
      <c r="K274" s="2">
        <f t="shared" si="18"/>
        <v>7999.6</v>
      </c>
      <c r="L274" s="3">
        <v>44287</v>
      </c>
      <c r="M274" s="25" t="str">
        <f t="shared" si="19"/>
        <v>04</v>
      </c>
      <c r="N274" s="25" t="str">
        <f t="shared" si="20"/>
        <v>April</v>
      </c>
      <c r="O274" s="25" t="str">
        <f t="shared" si="21"/>
        <v>2021</v>
      </c>
      <c r="Q274" t="str">
        <f>Table62[[#This Row],[Month Name]]</f>
        <v>April</v>
      </c>
      <c r="R274">
        <f>Table62[[#This Row],[Sale Price]]</f>
        <v>19999</v>
      </c>
    </row>
    <row r="275" spans="1:18">
      <c r="A275" t="s">
        <v>15</v>
      </c>
      <c r="B275" t="s">
        <v>22</v>
      </c>
      <c r="C275" t="s">
        <v>17</v>
      </c>
      <c r="D275" t="s">
        <v>41</v>
      </c>
      <c r="E275" s="1">
        <v>111.75</v>
      </c>
      <c r="F275" s="2">
        <v>5579.4</v>
      </c>
      <c r="G275" s="2">
        <v>9299</v>
      </c>
      <c r="H275" s="2">
        <v>103916.32500000001</v>
      </c>
      <c r="K275" s="2">
        <f t="shared" si="18"/>
        <v>3719.6000000000004</v>
      </c>
      <c r="L275" s="3">
        <v>44197</v>
      </c>
      <c r="M275" s="25" t="str">
        <f t="shared" si="19"/>
        <v>01</v>
      </c>
      <c r="N275" s="25" t="str">
        <f t="shared" si="20"/>
        <v>January</v>
      </c>
      <c r="O275" s="25" t="str">
        <f t="shared" si="21"/>
        <v>2021</v>
      </c>
      <c r="Q275" t="str">
        <f>Table62[[#This Row],[Month Name]]</f>
        <v>January</v>
      </c>
      <c r="R275">
        <f>Table62[[#This Row],[Sale Price]]</f>
        <v>9299</v>
      </c>
    </row>
    <row r="276" spans="1:18">
      <c r="A276" t="s">
        <v>20</v>
      </c>
      <c r="B276" t="s">
        <v>23</v>
      </c>
      <c r="C276" t="s">
        <v>17</v>
      </c>
      <c r="D276" t="s">
        <v>41</v>
      </c>
      <c r="E276" s="1">
        <v>284.40000000000003</v>
      </c>
      <c r="F276" s="2">
        <v>5579.4</v>
      </c>
      <c r="G276" s="2">
        <v>9299</v>
      </c>
      <c r="H276" s="2">
        <v>264463.56</v>
      </c>
      <c r="K276" s="2">
        <f t="shared" si="18"/>
        <v>3719.6000000000004</v>
      </c>
      <c r="L276" s="3">
        <v>44348</v>
      </c>
      <c r="M276" s="25" t="str">
        <f t="shared" si="19"/>
        <v>06</v>
      </c>
      <c r="N276" s="25" t="str">
        <f t="shared" si="20"/>
        <v>June</v>
      </c>
      <c r="O276" s="25" t="str">
        <f t="shared" si="21"/>
        <v>2021</v>
      </c>
      <c r="Q276" t="str">
        <f>Table62[[#This Row],[Month Name]]</f>
        <v>June</v>
      </c>
      <c r="R276">
        <f>Table62[[#This Row],[Sale Price]]</f>
        <v>9299</v>
      </c>
    </row>
    <row r="277" spans="1:18">
      <c r="A277" t="s">
        <v>27</v>
      </c>
      <c r="B277" t="s">
        <v>24</v>
      </c>
      <c r="C277" t="s">
        <v>17</v>
      </c>
      <c r="D277" t="s">
        <v>41</v>
      </c>
      <c r="E277" s="1">
        <v>56.2</v>
      </c>
      <c r="F277" s="2">
        <v>5579.4</v>
      </c>
      <c r="G277" s="2">
        <v>9299</v>
      </c>
      <c r="H277" s="2">
        <v>52260.380000000005</v>
      </c>
      <c r="K277" s="2">
        <f t="shared" si="18"/>
        <v>3719.6000000000004</v>
      </c>
      <c r="L277" s="3">
        <v>44440</v>
      </c>
      <c r="M277" s="25" t="str">
        <f t="shared" si="19"/>
        <v>09</v>
      </c>
      <c r="N277" s="25" t="str">
        <f t="shared" si="20"/>
        <v>September</v>
      </c>
      <c r="O277" s="25" t="str">
        <f t="shared" si="21"/>
        <v>2021</v>
      </c>
      <c r="Q277" t="str">
        <f>Table62[[#This Row],[Month Name]]</f>
        <v>September</v>
      </c>
      <c r="R277">
        <f>Table62[[#This Row],[Sale Price]]</f>
        <v>9299</v>
      </c>
    </row>
    <row r="278" spans="1:18">
      <c r="A278" t="s">
        <v>27</v>
      </c>
      <c r="B278" t="s">
        <v>25</v>
      </c>
      <c r="C278" t="s">
        <v>17</v>
      </c>
      <c r="D278" t="s">
        <v>41</v>
      </c>
      <c r="E278" s="1">
        <v>229.9</v>
      </c>
      <c r="F278" s="2">
        <v>5579.4</v>
      </c>
      <c r="G278" s="2">
        <v>9299</v>
      </c>
      <c r="H278" s="2">
        <v>213784.01</v>
      </c>
      <c r="K278" s="2">
        <f t="shared" si="18"/>
        <v>3719.6000000000004</v>
      </c>
      <c r="L278" s="3">
        <v>44105</v>
      </c>
      <c r="M278" s="25" t="str">
        <f t="shared" si="19"/>
        <v>10</v>
      </c>
      <c r="N278" s="25" t="str">
        <f t="shared" si="20"/>
        <v>October</v>
      </c>
      <c r="O278" s="25" t="str">
        <f t="shared" si="21"/>
        <v>2020</v>
      </c>
      <c r="Q278" t="str">
        <f>Table62[[#This Row],[Month Name]]</f>
        <v>October</v>
      </c>
      <c r="R278">
        <f>Table62[[#This Row],[Sale Price]]</f>
        <v>9299</v>
      </c>
    </row>
    <row r="279" spans="1:18">
      <c r="A279" t="s">
        <v>20</v>
      </c>
      <c r="B279" t="s">
        <v>42</v>
      </c>
      <c r="C279" t="s">
        <v>17</v>
      </c>
      <c r="D279" t="s">
        <v>41</v>
      </c>
      <c r="E279" s="1">
        <v>203</v>
      </c>
      <c r="F279" s="2">
        <v>5579.4</v>
      </c>
      <c r="G279" s="2">
        <v>9299</v>
      </c>
      <c r="H279" s="2">
        <v>188769.7</v>
      </c>
      <c r="K279" s="2">
        <f t="shared" si="18"/>
        <v>3719.6000000000004</v>
      </c>
      <c r="L279" s="3">
        <v>44501</v>
      </c>
      <c r="M279" s="25" t="str">
        <f t="shared" si="19"/>
        <v>11</v>
      </c>
      <c r="N279" s="25" t="str">
        <f t="shared" si="20"/>
        <v>November</v>
      </c>
      <c r="O279" s="25" t="str">
        <f t="shared" si="21"/>
        <v>2021</v>
      </c>
      <c r="Q279" t="str">
        <f>Table62[[#This Row],[Month Name]]</f>
        <v>November</v>
      </c>
      <c r="R279">
        <f>Table62[[#This Row],[Sale Price]]</f>
        <v>9299</v>
      </c>
    </row>
    <row r="280" spans="1:18">
      <c r="A280" t="s">
        <v>15</v>
      </c>
      <c r="B280" t="s">
        <v>28</v>
      </c>
      <c r="C280" t="s">
        <v>17</v>
      </c>
      <c r="D280" t="s">
        <v>41</v>
      </c>
      <c r="E280" s="1">
        <v>26.3</v>
      </c>
      <c r="F280" s="2">
        <v>5579.4</v>
      </c>
      <c r="G280" s="2">
        <v>9299</v>
      </c>
      <c r="H280" s="2">
        <v>24456.370000000003</v>
      </c>
      <c r="K280" s="2">
        <f t="shared" si="18"/>
        <v>3719.6000000000004</v>
      </c>
      <c r="L280" s="3">
        <v>44136</v>
      </c>
      <c r="M280" s="25" t="str">
        <f t="shared" si="19"/>
        <v>11</v>
      </c>
      <c r="N280" s="25" t="str">
        <f t="shared" si="20"/>
        <v>November</v>
      </c>
      <c r="O280" s="25" t="str">
        <f t="shared" si="21"/>
        <v>2020</v>
      </c>
      <c r="Q280" t="str">
        <f>Table62[[#This Row],[Month Name]]</f>
        <v>November</v>
      </c>
      <c r="R280">
        <f>Table62[[#This Row],[Sale Price]]</f>
        <v>9299</v>
      </c>
    </row>
    <row r="281" spans="1:18">
      <c r="A281" t="s">
        <v>30</v>
      </c>
      <c r="B281" t="s">
        <v>23</v>
      </c>
      <c r="C281" t="s">
        <v>17</v>
      </c>
      <c r="D281" t="s">
        <v>41</v>
      </c>
      <c r="E281" s="1">
        <v>88.7</v>
      </c>
      <c r="F281" s="2">
        <v>5579.4</v>
      </c>
      <c r="G281" s="2">
        <v>9299</v>
      </c>
      <c r="H281" s="2">
        <v>82482.13</v>
      </c>
      <c r="K281" s="2">
        <f t="shared" si="18"/>
        <v>3719.6000000000004</v>
      </c>
      <c r="L281" s="3">
        <v>44166</v>
      </c>
      <c r="M281" s="25" t="str">
        <f t="shared" si="19"/>
        <v>12</v>
      </c>
      <c r="N281" s="25" t="str">
        <f t="shared" si="20"/>
        <v>December</v>
      </c>
      <c r="O281" s="25" t="str">
        <f t="shared" si="21"/>
        <v>2020</v>
      </c>
      <c r="Q281" t="str">
        <f>Table62[[#This Row],[Month Name]]</f>
        <v>December</v>
      </c>
      <c r="R281">
        <f>Table62[[#This Row],[Sale Price]]</f>
        <v>9299</v>
      </c>
    </row>
    <row r="282" spans="1:18">
      <c r="A282" t="s">
        <v>15</v>
      </c>
      <c r="B282" t="s">
        <v>29</v>
      </c>
      <c r="C282" t="s">
        <v>26</v>
      </c>
      <c r="D282" t="s">
        <v>41</v>
      </c>
      <c r="E282" s="1">
        <v>98</v>
      </c>
      <c r="F282" s="2">
        <v>8999.4</v>
      </c>
      <c r="G282" s="2">
        <v>14999</v>
      </c>
      <c r="H282" s="2">
        <v>146990.20000000001</v>
      </c>
      <c r="K282" s="2">
        <f t="shared" si="18"/>
        <v>5999.6</v>
      </c>
      <c r="L282" s="3">
        <v>44287</v>
      </c>
      <c r="M282" s="25" t="str">
        <f t="shared" si="19"/>
        <v>04</v>
      </c>
      <c r="N282" s="25" t="str">
        <f t="shared" si="20"/>
        <v>April</v>
      </c>
      <c r="O282" s="25" t="str">
        <f t="shared" si="21"/>
        <v>2021</v>
      </c>
      <c r="Q282" t="str">
        <f>Table62[[#This Row],[Month Name]]</f>
        <v>April</v>
      </c>
      <c r="R282">
        <f>Table62[[#This Row],[Sale Price]]</f>
        <v>14999</v>
      </c>
    </row>
    <row r="283" spans="1:18">
      <c r="A283" t="s">
        <v>15</v>
      </c>
      <c r="B283" t="s">
        <v>31</v>
      </c>
      <c r="C283" t="s">
        <v>26</v>
      </c>
      <c r="D283" t="s">
        <v>41</v>
      </c>
      <c r="E283" s="1">
        <v>146</v>
      </c>
      <c r="F283" s="2">
        <v>8999.4</v>
      </c>
      <c r="G283" s="2">
        <v>14999</v>
      </c>
      <c r="H283" s="2">
        <v>218985.40000000002</v>
      </c>
      <c r="K283" s="2">
        <f t="shared" si="18"/>
        <v>5999.6</v>
      </c>
      <c r="L283" s="3">
        <v>44317</v>
      </c>
      <c r="M283" s="25" t="str">
        <f t="shared" si="19"/>
        <v>05</v>
      </c>
      <c r="N283" s="25" t="str">
        <f t="shared" si="20"/>
        <v>May</v>
      </c>
      <c r="O283" s="25" t="str">
        <f t="shared" si="21"/>
        <v>2021</v>
      </c>
      <c r="Q283" t="str">
        <f>Table62[[#This Row],[Month Name]]</f>
        <v>May</v>
      </c>
      <c r="R283">
        <f>Table62[[#This Row],[Sale Price]]</f>
        <v>14999</v>
      </c>
    </row>
    <row r="284" spans="1:18">
      <c r="A284" t="s">
        <v>15</v>
      </c>
      <c r="B284" t="s">
        <v>33</v>
      </c>
      <c r="C284" t="s">
        <v>26</v>
      </c>
      <c r="D284" t="s">
        <v>41</v>
      </c>
      <c r="E284" s="1">
        <v>140.30000000000001</v>
      </c>
      <c r="F284" s="2">
        <v>8999.4</v>
      </c>
      <c r="G284" s="2">
        <v>14999</v>
      </c>
      <c r="H284" s="2">
        <v>210435.97000000003</v>
      </c>
      <c r="K284" s="2">
        <f t="shared" si="18"/>
        <v>5999.6</v>
      </c>
      <c r="L284" s="3">
        <v>44105</v>
      </c>
      <c r="M284" s="25" t="str">
        <f t="shared" si="19"/>
        <v>10</v>
      </c>
      <c r="N284" s="25" t="str">
        <f t="shared" si="20"/>
        <v>October</v>
      </c>
      <c r="O284" s="25" t="str">
        <f t="shared" si="21"/>
        <v>2020</v>
      </c>
      <c r="Q284" t="str">
        <f>Table62[[#This Row],[Month Name]]</f>
        <v>October</v>
      </c>
      <c r="R284">
        <f>Table62[[#This Row],[Sale Price]]</f>
        <v>14999</v>
      </c>
    </row>
    <row r="285" spans="1:18">
      <c r="A285" t="s">
        <v>27</v>
      </c>
      <c r="B285" t="s">
        <v>21</v>
      </c>
      <c r="C285" t="s">
        <v>26</v>
      </c>
      <c r="D285" t="s">
        <v>41</v>
      </c>
      <c r="E285" s="1">
        <v>272.3</v>
      </c>
      <c r="F285" s="2">
        <v>8999.4</v>
      </c>
      <c r="G285" s="2">
        <v>14999</v>
      </c>
      <c r="H285" s="2">
        <v>408422.77</v>
      </c>
      <c r="K285" s="2">
        <f t="shared" si="18"/>
        <v>5999.6</v>
      </c>
      <c r="L285" s="3">
        <v>44501</v>
      </c>
      <c r="M285" s="25" t="str">
        <f t="shared" si="19"/>
        <v>11</v>
      </c>
      <c r="N285" s="25" t="str">
        <f t="shared" si="20"/>
        <v>November</v>
      </c>
      <c r="O285" s="25" t="str">
        <f t="shared" si="21"/>
        <v>2021</v>
      </c>
      <c r="Q285" t="str">
        <f>Table62[[#This Row],[Month Name]]</f>
        <v>November</v>
      </c>
      <c r="R285">
        <f>Table62[[#This Row],[Sale Price]]</f>
        <v>14999</v>
      </c>
    </row>
    <row r="286" spans="1:18">
      <c r="A286" t="s">
        <v>15</v>
      </c>
      <c r="B286" t="s">
        <v>34</v>
      </c>
      <c r="C286" t="s">
        <v>35</v>
      </c>
      <c r="D286" t="s">
        <v>41</v>
      </c>
      <c r="E286" s="1">
        <v>149.6</v>
      </c>
      <c r="F286" s="2">
        <v>11999.4</v>
      </c>
      <c r="G286" s="2">
        <v>19999</v>
      </c>
      <c r="H286" s="2">
        <v>299185.03999999998</v>
      </c>
      <c r="K286" s="2">
        <f t="shared" si="18"/>
        <v>7999.6</v>
      </c>
      <c r="L286" s="3">
        <v>44348</v>
      </c>
      <c r="M286" s="25" t="str">
        <f t="shared" si="19"/>
        <v>06</v>
      </c>
      <c r="N286" s="25" t="str">
        <f t="shared" si="20"/>
        <v>June</v>
      </c>
      <c r="O286" s="25" t="str">
        <f t="shared" si="21"/>
        <v>2021</v>
      </c>
      <c r="Q286" t="str">
        <f>Table62[[#This Row],[Month Name]]</f>
        <v>June</v>
      </c>
      <c r="R286">
        <f>Table62[[#This Row],[Sale Price]]</f>
        <v>19999</v>
      </c>
    </row>
    <row r="287" spans="1:18">
      <c r="A287" t="s">
        <v>27</v>
      </c>
      <c r="B287" t="s">
        <v>31</v>
      </c>
      <c r="C287" t="s">
        <v>35</v>
      </c>
      <c r="D287" t="s">
        <v>41</v>
      </c>
      <c r="E287" s="1">
        <v>229.9</v>
      </c>
      <c r="F287" s="2">
        <v>11999.4</v>
      </c>
      <c r="G287" s="2">
        <v>19999</v>
      </c>
      <c r="H287" s="2">
        <v>459777.01000000007</v>
      </c>
      <c r="K287" s="2">
        <f t="shared" si="18"/>
        <v>7999.6</v>
      </c>
      <c r="L287" s="3">
        <v>44105</v>
      </c>
      <c r="M287" s="25" t="str">
        <f t="shared" si="19"/>
        <v>10</v>
      </c>
      <c r="N287" s="25" t="str">
        <f t="shared" si="20"/>
        <v>October</v>
      </c>
      <c r="O287" s="25" t="str">
        <f t="shared" si="21"/>
        <v>2020</v>
      </c>
      <c r="Q287" t="str">
        <f>Table62[[#This Row],[Month Name]]</f>
        <v>October</v>
      </c>
      <c r="R287">
        <f>Table62[[#This Row],[Sale Price]]</f>
        <v>19999</v>
      </c>
    </row>
    <row r="288" spans="1:18">
      <c r="A288" t="s">
        <v>15</v>
      </c>
      <c r="B288" t="s">
        <v>19</v>
      </c>
      <c r="C288" t="s">
        <v>35</v>
      </c>
      <c r="D288" t="s">
        <v>41</v>
      </c>
      <c r="E288" s="1">
        <v>72.7</v>
      </c>
      <c r="F288" s="2">
        <v>11999.4</v>
      </c>
      <c r="G288" s="2">
        <v>19999</v>
      </c>
      <c r="H288" s="2">
        <v>145392.73000000001</v>
      </c>
      <c r="K288" s="2">
        <f t="shared" si="18"/>
        <v>7999.6</v>
      </c>
      <c r="L288" s="3">
        <v>44105</v>
      </c>
      <c r="M288" s="25" t="str">
        <f t="shared" si="19"/>
        <v>10</v>
      </c>
      <c r="N288" s="25" t="str">
        <f t="shared" si="20"/>
        <v>October</v>
      </c>
      <c r="O288" s="25" t="str">
        <f t="shared" si="21"/>
        <v>2020</v>
      </c>
      <c r="Q288" t="str">
        <f>Table62[[#This Row],[Month Name]]</f>
        <v>October</v>
      </c>
      <c r="R288">
        <f>Table62[[#This Row],[Sale Price]]</f>
        <v>19999</v>
      </c>
    </row>
    <row r="289" spans="1:18">
      <c r="A289" t="s">
        <v>30</v>
      </c>
      <c r="B289" t="s">
        <v>36</v>
      </c>
      <c r="C289" t="s">
        <v>37</v>
      </c>
      <c r="D289" t="s">
        <v>41</v>
      </c>
      <c r="E289" s="1">
        <v>95.2</v>
      </c>
      <c r="F289" s="2">
        <v>19794</v>
      </c>
      <c r="G289" s="2">
        <v>32990</v>
      </c>
      <c r="H289" s="2">
        <v>314064.8</v>
      </c>
      <c r="K289" s="2">
        <f t="shared" si="18"/>
        <v>13196</v>
      </c>
      <c r="L289" s="3">
        <v>44228</v>
      </c>
      <c r="M289" s="25" t="str">
        <f t="shared" si="19"/>
        <v>02</v>
      </c>
      <c r="N289" s="25" t="str">
        <f t="shared" si="20"/>
        <v>February</v>
      </c>
      <c r="O289" s="25" t="str">
        <f t="shared" si="21"/>
        <v>2021</v>
      </c>
      <c r="Q289" t="str">
        <f>Table62[[#This Row],[Month Name]]</f>
        <v>February</v>
      </c>
      <c r="R289">
        <f>Table62[[#This Row],[Sale Price]]</f>
        <v>32990</v>
      </c>
    </row>
    <row r="290" spans="1:18">
      <c r="A290" t="s">
        <v>30</v>
      </c>
      <c r="B290" t="s">
        <v>16</v>
      </c>
      <c r="C290" t="s">
        <v>37</v>
      </c>
      <c r="D290" t="s">
        <v>41</v>
      </c>
      <c r="E290" s="1">
        <v>275.5</v>
      </c>
      <c r="F290" s="2">
        <v>19794</v>
      </c>
      <c r="G290" s="2">
        <v>32990</v>
      </c>
      <c r="H290" s="2">
        <v>908874.5</v>
      </c>
      <c r="K290" s="2">
        <f t="shared" si="18"/>
        <v>13196</v>
      </c>
      <c r="L290" s="3">
        <v>44228</v>
      </c>
      <c r="M290" s="25" t="str">
        <f t="shared" si="19"/>
        <v>02</v>
      </c>
      <c r="N290" s="25" t="str">
        <f t="shared" si="20"/>
        <v>February</v>
      </c>
      <c r="O290" s="25" t="str">
        <f t="shared" si="21"/>
        <v>2021</v>
      </c>
      <c r="Q290" t="str">
        <f>Table62[[#This Row],[Month Name]]</f>
        <v>February</v>
      </c>
      <c r="R290">
        <f>Table62[[#This Row],[Sale Price]]</f>
        <v>32990</v>
      </c>
    </row>
    <row r="291" spans="1:18">
      <c r="A291" t="s">
        <v>20</v>
      </c>
      <c r="B291" t="s">
        <v>19</v>
      </c>
      <c r="C291" t="s">
        <v>37</v>
      </c>
      <c r="D291" t="s">
        <v>41</v>
      </c>
      <c r="E291" s="1">
        <v>153</v>
      </c>
      <c r="F291" s="2">
        <v>19794</v>
      </c>
      <c r="G291" s="2">
        <v>32990</v>
      </c>
      <c r="H291" s="2">
        <v>504747</v>
      </c>
      <c r="K291" s="2">
        <f t="shared" si="18"/>
        <v>13196</v>
      </c>
      <c r="L291" s="3">
        <v>44317</v>
      </c>
      <c r="M291" s="25" t="str">
        <f t="shared" si="19"/>
        <v>05</v>
      </c>
      <c r="N291" s="25" t="str">
        <f t="shared" si="20"/>
        <v>May</v>
      </c>
      <c r="O291" s="25" t="str">
        <f t="shared" si="21"/>
        <v>2021</v>
      </c>
      <c r="Q291" t="str">
        <f>Table62[[#This Row],[Month Name]]</f>
        <v>May</v>
      </c>
      <c r="R291">
        <f>Table62[[#This Row],[Sale Price]]</f>
        <v>32990</v>
      </c>
    </row>
    <row r="292" spans="1:18">
      <c r="A292" t="s">
        <v>15</v>
      </c>
      <c r="B292" t="s">
        <v>21</v>
      </c>
      <c r="C292" t="s">
        <v>37</v>
      </c>
      <c r="D292" t="s">
        <v>41</v>
      </c>
      <c r="E292" s="1">
        <v>149.6</v>
      </c>
      <c r="F292" s="2">
        <v>19794</v>
      </c>
      <c r="G292" s="2">
        <v>32990</v>
      </c>
      <c r="H292" s="2">
        <v>493530.4</v>
      </c>
      <c r="K292" s="2">
        <f t="shared" si="18"/>
        <v>13196</v>
      </c>
      <c r="L292" s="3">
        <v>44348</v>
      </c>
      <c r="M292" s="25" t="str">
        <f t="shared" si="19"/>
        <v>06</v>
      </c>
      <c r="N292" s="25" t="str">
        <f t="shared" si="20"/>
        <v>June</v>
      </c>
      <c r="O292" s="25" t="str">
        <f t="shared" si="21"/>
        <v>2021</v>
      </c>
      <c r="Q292" t="str">
        <f>Table62[[#This Row],[Month Name]]</f>
        <v>June</v>
      </c>
      <c r="R292">
        <f>Table62[[#This Row],[Sale Price]]</f>
        <v>32990</v>
      </c>
    </row>
    <row r="293" spans="1:18">
      <c r="A293" t="s">
        <v>15</v>
      </c>
      <c r="B293" t="s">
        <v>22</v>
      </c>
      <c r="C293" t="s">
        <v>37</v>
      </c>
      <c r="D293" t="s">
        <v>41</v>
      </c>
      <c r="E293" s="1">
        <v>149.80000000000001</v>
      </c>
      <c r="F293" s="2">
        <v>19794</v>
      </c>
      <c r="G293" s="2">
        <v>32990</v>
      </c>
      <c r="H293" s="2">
        <v>494190.2</v>
      </c>
      <c r="K293" s="2">
        <f t="shared" si="18"/>
        <v>13196</v>
      </c>
      <c r="L293" s="3">
        <v>44348</v>
      </c>
      <c r="M293" s="25" t="str">
        <f t="shared" si="19"/>
        <v>06</v>
      </c>
      <c r="N293" s="25" t="str">
        <f t="shared" si="20"/>
        <v>June</v>
      </c>
      <c r="O293" s="25" t="str">
        <f t="shared" si="21"/>
        <v>2021</v>
      </c>
      <c r="Q293" t="str">
        <f>Table62[[#This Row],[Month Name]]</f>
        <v>June</v>
      </c>
      <c r="R293">
        <f>Table62[[#This Row],[Sale Price]]</f>
        <v>32990</v>
      </c>
    </row>
    <row r="294" spans="1:18">
      <c r="A294" t="s">
        <v>32</v>
      </c>
      <c r="B294" t="s">
        <v>23</v>
      </c>
      <c r="C294" t="s">
        <v>37</v>
      </c>
      <c r="D294" t="s">
        <v>41</v>
      </c>
      <c r="E294" s="1">
        <v>122.10000000000001</v>
      </c>
      <c r="F294" s="2">
        <v>19794</v>
      </c>
      <c r="G294" s="2">
        <v>32990</v>
      </c>
      <c r="H294" s="2">
        <v>402807.90000000008</v>
      </c>
      <c r="K294" s="2">
        <f t="shared" si="18"/>
        <v>13196</v>
      </c>
      <c r="L294" s="3">
        <v>44105</v>
      </c>
      <c r="M294" s="25" t="str">
        <f t="shared" si="19"/>
        <v>10</v>
      </c>
      <c r="N294" s="25" t="str">
        <f t="shared" si="20"/>
        <v>October</v>
      </c>
      <c r="O294" s="25" t="str">
        <f t="shared" si="21"/>
        <v>2020</v>
      </c>
      <c r="Q294" t="str">
        <f>Table62[[#This Row],[Month Name]]</f>
        <v>October</v>
      </c>
      <c r="R294">
        <f>Table62[[#This Row],[Sale Price]]</f>
        <v>32990</v>
      </c>
    </row>
    <row r="295" spans="1:18">
      <c r="A295" t="s">
        <v>15</v>
      </c>
      <c r="B295" t="s">
        <v>24</v>
      </c>
      <c r="C295" t="s">
        <v>37</v>
      </c>
      <c r="D295" t="s">
        <v>41</v>
      </c>
      <c r="E295" s="1">
        <v>207.60000000000002</v>
      </c>
      <c r="F295" s="2">
        <v>19794</v>
      </c>
      <c r="G295" s="2">
        <v>32990</v>
      </c>
      <c r="H295" s="2">
        <v>684872.40000000014</v>
      </c>
      <c r="K295" s="2">
        <f t="shared" si="18"/>
        <v>13196</v>
      </c>
      <c r="L295" s="3">
        <v>44105</v>
      </c>
      <c r="M295" s="25" t="str">
        <f t="shared" si="19"/>
        <v>10</v>
      </c>
      <c r="N295" s="25" t="str">
        <f t="shared" si="20"/>
        <v>October</v>
      </c>
      <c r="O295" s="25" t="str">
        <f t="shared" si="21"/>
        <v>2020</v>
      </c>
      <c r="Q295" t="str">
        <f>Table62[[#This Row],[Month Name]]</f>
        <v>October</v>
      </c>
      <c r="R295">
        <f>Table62[[#This Row],[Sale Price]]</f>
        <v>32990</v>
      </c>
    </row>
    <row r="296" spans="1:18">
      <c r="A296" t="s">
        <v>20</v>
      </c>
      <c r="B296" t="s">
        <v>25</v>
      </c>
      <c r="C296" t="s">
        <v>38</v>
      </c>
      <c r="D296" t="s">
        <v>41</v>
      </c>
      <c r="E296" s="1">
        <v>284.40000000000003</v>
      </c>
      <c r="F296" s="2">
        <v>13938</v>
      </c>
      <c r="G296" s="2">
        <v>23230</v>
      </c>
      <c r="H296" s="2">
        <v>660661.20000000019</v>
      </c>
      <c r="K296" s="2">
        <f t="shared" si="18"/>
        <v>9292</v>
      </c>
      <c r="L296" s="3">
        <v>44348</v>
      </c>
      <c r="M296" s="25" t="str">
        <f t="shared" si="19"/>
        <v>06</v>
      </c>
      <c r="N296" s="25" t="str">
        <f t="shared" si="20"/>
        <v>June</v>
      </c>
      <c r="O296" s="25" t="str">
        <f t="shared" si="21"/>
        <v>2021</v>
      </c>
      <c r="Q296" t="str">
        <f>Table62[[#This Row],[Month Name]]</f>
        <v>June</v>
      </c>
      <c r="R296">
        <f>Table62[[#This Row],[Sale Price]]</f>
        <v>23230</v>
      </c>
    </row>
    <row r="297" spans="1:18">
      <c r="A297" t="s">
        <v>15</v>
      </c>
      <c r="B297" t="s">
        <v>42</v>
      </c>
      <c r="C297" t="s">
        <v>38</v>
      </c>
      <c r="D297" t="s">
        <v>41</v>
      </c>
      <c r="E297" s="1">
        <v>149.80000000000001</v>
      </c>
      <c r="F297" s="2">
        <v>13938</v>
      </c>
      <c r="G297" s="2">
        <v>23230</v>
      </c>
      <c r="H297" s="2">
        <v>347985.40000000008</v>
      </c>
      <c r="K297" s="2">
        <f t="shared" si="18"/>
        <v>9292</v>
      </c>
      <c r="L297" s="3">
        <v>44348</v>
      </c>
      <c r="M297" s="25" t="str">
        <f t="shared" si="19"/>
        <v>06</v>
      </c>
      <c r="N297" s="25" t="str">
        <f t="shared" si="20"/>
        <v>June</v>
      </c>
      <c r="O297" s="25" t="str">
        <f t="shared" si="21"/>
        <v>2021</v>
      </c>
      <c r="Q297" t="str">
        <f>Table62[[#This Row],[Month Name]]</f>
        <v>June</v>
      </c>
      <c r="R297">
        <f>Table62[[#This Row],[Sale Price]]</f>
        <v>23230</v>
      </c>
    </row>
    <row r="298" spans="1:18">
      <c r="A298" t="s">
        <v>32</v>
      </c>
      <c r="B298" t="s">
        <v>28</v>
      </c>
      <c r="C298" t="s">
        <v>38</v>
      </c>
      <c r="D298" t="s">
        <v>41</v>
      </c>
      <c r="E298" s="1">
        <v>122.10000000000001</v>
      </c>
      <c r="F298" s="2">
        <v>13938</v>
      </c>
      <c r="G298" s="2">
        <v>23230</v>
      </c>
      <c r="H298" s="2">
        <v>283638.3</v>
      </c>
      <c r="K298" s="2">
        <f t="shared" si="18"/>
        <v>9292</v>
      </c>
      <c r="L298" s="3">
        <v>44105</v>
      </c>
      <c r="M298" s="25" t="str">
        <f t="shared" si="19"/>
        <v>10</v>
      </c>
      <c r="N298" s="25" t="str">
        <f t="shared" si="20"/>
        <v>October</v>
      </c>
      <c r="O298" s="25" t="str">
        <f t="shared" si="21"/>
        <v>2020</v>
      </c>
      <c r="Q298" t="str">
        <f>Table62[[#This Row],[Month Name]]</f>
        <v>October</v>
      </c>
      <c r="R298">
        <f>Table62[[#This Row],[Sale Price]]</f>
        <v>23230</v>
      </c>
    </row>
    <row r="299" spans="1:18">
      <c r="A299" t="s">
        <v>15</v>
      </c>
      <c r="B299" t="s">
        <v>23</v>
      </c>
      <c r="C299" t="s">
        <v>38</v>
      </c>
      <c r="D299" t="s">
        <v>41</v>
      </c>
      <c r="E299" s="1">
        <v>112.30000000000001</v>
      </c>
      <c r="F299" s="2">
        <v>13938</v>
      </c>
      <c r="G299" s="2">
        <v>23230</v>
      </c>
      <c r="H299" s="2">
        <v>260872.90000000005</v>
      </c>
      <c r="K299" s="2">
        <f t="shared" si="18"/>
        <v>9292</v>
      </c>
      <c r="L299" s="3">
        <v>44136</v>
      </c>
      <c r="M299" s="25" t="str">
        <f t="shared" si="19"/>
        <v>11</v>
      </c>
      <c r="N299" s="25" t="str">
        <f t="shared" si="20"/>
        <v>November</v>
      </c>
      <c r="O299" s="25" t="str">
        <f t="shared" si="21"/>
        <v>2020</v>
      </c>
      <c r="Q299" t="str">
        <f>Table62[[#This Row],[Month Name]]</f>
        <v>November</v>
      </c>
      <c r="R299">
        <f>Table62[[#This Row],[Sale Price]]</f>
        <v>23230</v>
      </c>
    </row>
    <row r="300" spans="1:18">
      <c r="A300" t="s">
        <v>32</v>
      </c>
      <c r="B300" t="s">
        <v>29</v>
      </c>
      <c r="C300" t="s">
        <v>38</v>
      </c>
      <c r="D300" t="s">
        <v>41</v>
      </c>
      <c r="E300" s="1">
        <v>243.60000000000002</v>
      </c>
      <c r="F300" s="2">
        <v>13938</v>
      </c>
      <c r="G300" s="2">
        <v>23230</v>
      </c>
      <c r="H300" s="2">
        <v>565882.80000000016</v>
      </c>
      <c r="K300" s="2">
        <f t="shared" si="18"/>
        <v>9292</v>
      </c>
      <c r="L300" s="3">
        <v>44166</v>
      </c>
      <c r="M300" s="25" t="str">
        <f t="shared" si="19"/>
        <v>12</v>
      </c>
      <c r="N300" s="25" t="str">
        <f t="shared" si="20"/>
        <v>December</v>
      </c>
      <c r="O300" s="25" t="str">
        <f t="shared" si="21"/>
        <v>2020</v>
      </c>
      <c r="Q300" t="str">
        <f>Table62[[#This Row],[Month Name]]</f>
        <v>December</v>
      </c>
      <c r="R300">
        <f>Table62[[#This Row],[Sale Price]]</f>
        <v>23230</v>
      </c>
    </row>
    <row r="301" spans="1:18">
      <c r="A301" t="s">
        <v>30</v>
      </c>
      <c r="B301" t="s">
        <v>31</v>
      </c>
      <c r="C301" t="s">
        <v>39</v>
      </c>
      <c r="D301" t="s">
        <v>41</v>
      </c>
      <c r="E301" s="1">
        <v>198.75</v>
      </c>
      <c r="F301" s="2">
        <v>11999.4</v>
      </c>
      <c r="G301" s="2">
        <v>19999</v>
      </c>
      <c r="H301" s="2">
        <v>397480.125</v>
      </c>
      <c r="K301" s="2">
        <f t="shared" si="18"/>
        <v>7999.6</v>
      </c>
      <c r="L301" s="3">
        <v>44197</v>
      </c>
      <c r="M301" s="25" t="str">
        <f t="shared" si="19"/>
        <v>01</v>
      </c>
      <c r="N301" s="25" t="str">
        <f t="shared" si="20"/>
        <v>January</v>
      </c>
      <c r="O301" s="25" t="str">
        <f t="shared" si="21"/>
        <v>2021</v>
      </c>
      <c r="Q301" t="str">
        <f>Table62[[#This Row],[Month Name]]</f>
        <v>January</v>
      </c>
      <c r="R301">
        <f>Table62[[#This Row],[Sale Price]]</f>
        <v>19999</v>
      </c>
    </row>
    <row r="302" spans="1:18">
      <c r="A302" t="s">
        <v>15</v>
      </c>
      <c r="B302" t="s">
        <v>33</v>
      </c>
      <c r="C302" t="s">
        <v>39</v>
      </c>
      <c r="D302" t="s">
        <v>41</v>
      </c>
      <c r="E302" s="1">
        <v>167.9</v>
      </c>
      <c r="F302" s="2">
        <v>11999.4</v>
      </c>
      <c r="G302" s="2">
        <v>19999</v>
      </c>
      <c r="H302" s="2">
        <v>335783.21</v>
      </c>
      <c r="K302" s="2">
        <f t="shared" si="18"/>
        <v>7999.6</v>
      </c>
      <c r="L302" s="3">
        <v>44440</v>
      </c>
      <c r="M302" s="25" t="str">
        <f t="shared" si="19"/>
        <v>09</v>
      </c>
      <c r="N302" s="25" t="str">
        <f t="shared" si="20"/>
        <v>September</v>
      </c>
      <c r="O302" s="25" t="str">
        <f t="shared" si="21"/>
        <v>2021</v>
      </c>
      <c r="Q302" t="str">
        <f>Table62[[#This Row],[Month Name]]</f>
        <v>September</v>
      </c>
      <c r="R302">
        <f>Table62[[#This Row],[Sale Price]]</f>
        <v>19999</v>
      </c>
    </row>
    <row r="303" spans="1:18">
      <c r="A303" t="s">
        <v>15</v>
      </c>
      <c r="B303" t="s">
        <v>21</v>
      </c>
      <c r="C303" t="s">
        <v>39</v>
      </c>
      <c r="D303" t="s">
        <v>41</v>
      </c>
      <c r="E303" s="1">
        <v>72.7</v>
      </c>
      <c r="F303" s="2">
        <v>11999.4</v>
      </c>
      <c r="G303" s="2">
        <v>19999</v>
      </c>
      <c r="H303" s="2">
        <v>145392.73000000001</v>
      </c>
      <c r="K303" s="2">
        <f t="shared" si="18"/>
        <v>7999.6</v>
      </c>
      <c r="L303" s="3">
        <v>44105</v>
      </c>
      <c r="M303" s="25" t="str">
        <f t="shared" si="19"/>
        <v>10</v>
      </c>
      <c r="N303" s="25" t="str">
        <f t="shared" si="20"/>
        <v>October</v>
      </c>
      <c r="O303" s="25" t="str">
        <f t="shared" si="21"/>
        <v>2020</v>
      </c>
      <c r="Q303" t="str">
        <f>Table62[[#This Row],[Month Name]]</f>
        <v>October</v>
      </c>
      <c r="R303">
        <f>Table62[[#This Row],[Sale Price]]</f>
        <v>19999</v>
      </c>
    </row>
    <row r="304" spans="1:18">
      <c r="A304" t="s">
        <v>15</v>
      </c>
      <c r="B304" t="s">
        <v>34</v>
      </c>
      <c r="C304" t="s">
        <v>39</v>
      </c>
      <c r="D304" t="s">
        <v>41</v>
      </c>
      <c r="E304" s="1">
        <v>140.30000000000001</v>
      </c>
      <c r="F304" s="2">
        <v>11999.4</v>
      </c>
      <c r="G304" s="2">
        <v>19999</v>
      </c>
      <c r="H304" s="2">
        <v>280585.97000000003</v>
      </c>
      <c r="K304" s="2">
        <f t="shared" si="18"/>
        <v>7999.6</v>
      </c>
      <c r="L304" s="3">
        <v>44105</v>
      </c>
      <c r="M304" s="25" t="str">
        <f t="shared" si="19"/>
        <v>10</v>
      </c>
      <c r="N304" s="25" t="str">
        <f t="shared" si="20"/>
        <v>October</v>
      </c>
      <c r="O304" s="25" t="str">
        <f t="shared" si="21"/>
        <v>2020</v>
      </c>
      <c r="Q304" t="str">
        <f>Table62[[#This Row],[Month Name]]</f>
        <v>October</v>
      </c>
      <c r="R304">
        <f>Table62[[#This Row],[Sale Price]]</f>
        <v>19999</v>
      </c>
    </row>
    <row r="305" spans="1:18">
      <c r="A305" t="s">
        <v>15</v>
      </c>
      <c r="B305" t="s">
        <v>31</v>
      </c>
      <c r="C305" t="s">
        <v>39</v>
      </c>
      <c r="D305" t="s">
        <v>41</v>
      </c>
      <c r="E305" s="1">
        <v>207.60000000000002</v>
      </c>
      <c r="F305" s="2">
        <v>11999.4</v>
      </c>
      <c r="G305" s="2">
        <v>19999</v>
      </c>
      <c r="H305" s="2">
        <v>415179.24000000005</v>
      </c>
      <c r="K305" s="2">
        <f t="shared" si="18"/>
        <v>7999.6</v>
      </c>
      <c r="L305" s="3">
        <v>44105</v>
      </c>
      <c r="M305" s="25" t="str">
        <f t="shared" si="19"/>
        <v>10</v>
      </c>
      <c r="N305" s="25" t="str">
        <f t="shared" si="20"/>
        <v>October</v>
      </c>
      <c r="O305" s="25" t="str">
        <f t="shared" si="21"/>
        <v>2020</v>
      </c>
      <c r="Q305" t="str">
        <f>Table62[[#This Row],[Month Name]]</f>
        <v>October</v>
      </c>
      <c r="R305">
        <f>Table62[[#This Row],[Sale Price]]</f>
        <v>19999</v>
      </c>
    </row>
    <row r="306" spans="1:18">
      <c r="A306" t="s">
        <v>15</v>
      </c>
      <c r="B306" t="s">
        <v>19</v>
      </c>
      <c r="C306" t="s">
        <v>26</v>
      </c>
      <c r="D306" t="s">
        <v>41</v>
      </c>
      <c r="E306" s="1">
        <v>175.70000000000002</v>
      </c>
      <c r="F306" s="2">
        <v>8999.4</v>
      </c>
      <c r="G306" s="2">
        <v>14999</v>
      </c>
      <c r="H306" s="2">
        <v>263532.43000000005</v>
      </c>
      <c r="K306" s="2">
        <f t="shared" si="18"/>
        <v>5999.6</v>
      </c>
      <c r="L306" s="3">
        <v>44105</v>
      </c>
      <c r="M306" s="25" t="str">
        <f t="shared" si="19"/>
        <v>10</v>
      </c>
      <c r="N306" s="25" t="str">
        <f t="shared" si="20"/>
        <v>October</v>
      </c>
      <c r="O306" s="25" t="str">
        <f t="shared" si="21"/>
        <v>2020</v>
      </c>
      <c r="Q306" t="str">
        <f>Table62[[#This Row],[Month Name]]</f>
        <v>October</v>
      </c>
      <c r="R306">
        <f>Table62[[#This Row],[Sale Price]]</f>
        <v>14999</v>
      </c>
    </row>
    <row r="307" spans="1:18">
      <c r="A307" t="s">
        <v>20</v>
      </c>
      <c r="B307" t="s">
        <v>36</v>
      </c>
      <c r="C307" t="s">
        <v>35</v>
      </c>
      <c r="D307" t="s">
        <v>41</v>
      </c>
      <c r="E307" s="1">
        <v>219.8</v>
      </c>
      <c r="F307" s="2">
        <v>11999.4</v>
      </c>
      <c r="G307" s="2">
        <v>19999</v>
      </c>
      <c r="H307" s="2">
        <v>439578.02</v>
      </c>
      <c r="K307" s="2">
        <f t="shared" si="18"/>
        <v>7999.6</v>
      </c>
      <c r="L307" s="3">
        <v>44409</v>
      </c>
      <c r="M307" s="25" t="str">
        <f t="shared" si="19"/>
        <v>08</v>
      </c>
      <c r="N307" s="25" t="str">
        <f t="shared" si="20"/>
        <v>August</v>
      </c>
      <c r="O307" s="25" t="str">
        <f t="shared" si="21"/>
        <v>2021</v>
      </c>
      <c r="Q307" t="str">
        <f>Table62[[#This Row],[Month Name]]</f>
        <v>August</v>
      </c>
      <c r="R307">
        <f>Table62[[#This Row],[Sale Price]]</f>
        <v>19999</v>
      </c>
    </row>
    <row r="308" spans="1:18">
      <c r="A308" t="s">
        <v>20</v>
      </c>
      <c r="B308" t="s">
        <v>16</v>
      </c>
      <c r="C308" t="s">
        <v>35</v>
      </c>
      <c r="D308" t="s">
        <v>41</v>
      </c>
      <c r="E308" s="1">
        <v>174.3</v>
      </c>
      <c r="F308" s="2">
        <v>11999.4</v>
      </c>
      <c r="G308" s="2">
        <v>19999</v>
      </c>
      <c r="H308" s="2">
        <v>348582.57000000007</v>
      </c>
      <c r="K308" s="2">
        <f t="shared" si="18"/>
        <v>7999.6</v>
      </c>
      <c r="L308" s="3">
        <v>44409</v>
      </c>
      <c r="M308" s="25" t="str">
        <f t="shared" si="19"/>
        <v>08</v>
      </c>
      <c r="N308" s="25" t="str">
        <f t="shared" si="20"/>
        <v>August</v>
      </c>
      <c r="O308" s="25" t="str">
        <f t="shared" si="21"/>
        <v>2021</v>
      </c>
      <c r="Q308" t="str">
        <f>Table62[[#This Row],[Month Name]]</f>
        <v>August</v>
      </c>
      <c r="R308">
        <f>Table62[[#This Row],[Sale Price]]</f>
        <v>19999</v>
      </c>
    </row>
    <row r="309" spans="1:18">
      <c r="A309" t="s">
        <v>20</v>
      </c>
      <c r="B309" t="s">
        <v>19</v>
      </c>
      <c r="C309" t="s">
        <v>35</v>
      </c>
      <c r="D309" t="s">
        <v>41</v>
      </c>
      <c r="E309" s="1">
        <v>115.30000000000001</v>
      </c>
      <c r="F309" s="2">
        <v>11999.4</v>
      </c>
      <c r="G309" s="2">
        <v>19999</v>
      </c>
      <c r="H309" s="2">
        <v>230588.47000000003</v>
      </c>
      <c r="K309" s="2">
        <f t="shared" si="18"/>
        <v>7999.6</v>
      </c>
      <c r="L309" s="3">
        <v>44470</v>
      </c>
      <c r="M309" s="25" t="str">
        <f t="shared" si="19"/>
        <v>10</v>
      </c>
      <c r="N309" s="25" t="str">
        <f t="shared" si="20"/>
        <v>October</v>
      </c>
      <c r="O309" s="25" t="str">
        <f t="shared" si="21"/>
        <v>2021</v>
      </c>
      <c r="Q309" t="str">
        <f>Table62[[#This Row],[Month Name]]</f>
        <v>October</v>
      </c>
      <c r="R309">
        <f>Table62[[#This Row],[Sale Price]]</f>
        <v>19999</v>
      </c>
    </row>
    <row r="310" spans="1:18">
      <c r="A310" t="s">
        <v>15</v>
      </c>
      <c r="B310" t="s">
        <v>21</v>
      </c>
      <c r="C310" t="s">
        <v>35</v>
      </c>
      <c r="D310" t="s">
        <v>41</v>
      </c>
      <c r="E310" s="1">
        <v>175.70000000000002</v>
      </c>
      <c r="F310" s="2">
        <v>11999.4</v>
      </c>
      <c r="G310" s="2">
        <v>19999</v>
      </c>
      <c r="H310" s="2">
        <v>351382.43000000005</v>
      </c>
      <c r="K310" s="2">
        <f t="shared" si="18"/>
        <v>7999.6</v>
      </c>
      <c r="L310" s="3">
        <v>44105</v>
      </c>
      <c r="M310" s="25" t="str">
        <f t="shared" si="19"/>
        <v>10</v>
      </c>
      <c r="N310" s="25" t="str">
        <f t="shared" si="20"/>
        <v>October</v>
      </c>
      <c r="O310" s="25" t="str">
        <f t="shared" si="21"/>
        <v>2020</v>
      </c>
      <c r="Q310" t="str">
        <f>Table62[[#This Row],[Month Name]]</f>
        <v>October</v>
      </c>
      <c r="R310">
        <f>Table62[[#This Row],[Sale Price]]</f>
        <v>19999</v>
      </c>
    </row>
    <row r="311" spans="1:18">
      <c r="A311" t="s">
        <v>15</v>
      </c>
      <c r="B311" t="s">
        <v>22</v>
      </c>
      <c r="C311" t="s">
        <v>37</v>
      </c>
      <c r="D311" t="s">
        <v>41</v>
      </c>
      <c r="E311" s="1">
        <v>100.10000000000001</v>
      </c>
      <c r="F311" s="2">
        <v>19794</v>
      </c>
      <c r="G311" s="2">
        <v>32990</v>
      </c>
      <c r="H311" s="2">
        <v>330229.90000000008</v>
      </c>
      <c r="K311" s="2">
        <f t="shared" si="18"/>
        <v>13196</v>
      </c>
      <c r="L311" s="3">
        <v>44409</v>
      </c>
      <c r="M311" s="25" t="str">
        <f t="shared" si="19"/>
        <v>08</v>
      </c>
      <c r="N311" s="25" t="str">
        <f t="shared" si="20"/>
        <v>August</v>
      </c>
      <c r="O311" s="25" t="str">
        <f t="shared" si="21"/>
        <v>2021</v>
      </c>
      <c r="Q311" t="str">
        <f>Table62[[#This Row],[Month Name]]</f>
        <v>August</v>
      </c>
      <c r="R311">
        <f>Table62[[#This Row],[Sale Price]]</f>
        <v>32990</v>
      </c>
    </row>
    <row r="312" spans="1:18">
      <c r="A312" t="s">
        <v>15</v>
      </c>
      <c r="B312" t="s">
        <v>34</v>
      </c>
      <c r="C312" t="s">
        <v>37</v>
      </c>
      <c r="D312" t="s">
        <v>41</v>
      </c>
      <c r="E312" s="1">
        <v>133.30000000000001</v>
      </c>
      <c r="F312" s="2">
        <v>19794</v>
      </c>
      <c r="G312" s="2">
        <v>32990</v>
      </c>
      <c r="H312" s="2">
        <v>439756.7</v>
      </c>
      <c r="K312" s="2">
        <f t="shared" si="18"/>
        <v>13196</v>
      </c>
      <c r="L312" s="3">
        <v>44501</v>
      </c>
      <c r="M312" s="25" t="str">
        <f t="shared" si="19"/>
        <v>11</v>
      </c>
      <c r="N312" s="25" t="str">
        <f t="shared" si="20"/>
        <v>November</v>
      </c>
      <c r="O312" s="25" t="str">
        <f t="shared" si="21"/>
        <v>2021</v>
      </c>
      <c r="Q312" t="str">
        <f>Table62[[#This Row],[Month Name]]</f>
        <v>November</v>
      </c>
      <c r="R312">
        <f>Table62[[#This Row],[Sale Price]]</f>
        <v>32990</v>
      </c>
    </row>
    <row r="313" spans="1:18">
      <c r="A313" t="s">
        <v>20</v>
      </c>
      <c r="B313" t="s">
        <v>24</v>
      </c>
      <c r="C313" t="s">
        <v>38</v>
      </c>
      <c r="D313" t="s">
        <v>41</v>
      </c>
      <c r="E313" s="1">
        <v>115.30000000000001</v>
      </c>
      <c r="F313" s="2">
        <v>13938</v>
      </c>
      <c r="G313" s="2">
        <v>23230</v>
      </c>
      <c r="H313" s="2">
        <v>267841.90000000008</v>
      </c>
      <c r="K313" s="2">
        <f t="shared" si="18"/>
        <v>9292</v>
      </c>
      <c r="L313" s="3">
        <v>44470</v>
      </c>
      <c r="M313" s="25" t="str">
        <f t="shared" si="19"/>
        <v>10</v>
      </c>
      <c r="N313" s="25" t="str">
        <f t="shared" si="20"/>
        <v>October</v>
      </c>
      <c r="O313" s="25" t="str">
        <f t="shared" si="21"/>
        <v>2021</v>
      </c>
      <c r="Q313" t="str">
        <f>Table62[[#This Row],[Month Name]]</f>
        <v>October</v>
      </c>
      <c r="R313">
        <f>Table62[[#This Row],[Sale Price]]</f>
        <v>23230</v>
      </c>
    </row>
    <row r="314" spans="1:18">
      <c r="A314" t="s">
        <v>27</v>
      </c>
      <c r="B314" t="s">
        <v>25</v>
      </c>
      <c r="C314" t="s">
        <v>17</v>
      </c>
      <c r="D314" t="s">
        <v>41</v>
      </c>
      <c r="E314" s="1">
        <v>72.7</v>
      </c>
      <c r="F314" s="2">
        <v>5579.4</v>
      </c>
      <c r="G314" s="2">
        <v>9299</v>
      </c>
      <c r="H314" s="2">
        <v>67603.73000000001</v>
      </c>
      <c r="K314" s="2">
        <f t="shared" si="18"/>
        <v>3719.6000000000004</v>
      </c>
      <c r="L314" s="3">
        <v>44228</v>
      </c>
      <c r="M314" s="25" t="str">
        <f t="shared" si="19"/>
        <v>02</v>
      </c>
      <c r="N314" s="25" t="str">
        <f t="shared" si="20"/>
        <v>February</v>
      </c>
      <c r="O314" s="25" t="str">
        <f t="shared" si="21"/>
        <v>2021</v>
      </c>
      <c r="Q314" t="str">
        <f>Table62[[#This Row],[Month Name]]</f>
        <v>February</v>
      </c>
      <c r="R314">
        <f>Table62[[#This Row],[Sale Price]]</f>
        <v>9299</v>
      </c>
    </row>
    <row r="315" spans="1:18">
      <c r="A315" t="s">
        <v>27</v>
      </c>
      <c r="B315" t="s">
        <v>42</v>
      </c>
      <c r="C315" t="s">
        <v>17</v>
      </c>
      <c r="D315" t="s">
        <v>41</v>
      </c>
      <c r="E315" s="1">
        <v>188.4</v>
      </c>
      <c r="F315" s="2">
        <v>5579.4</v>
      </c>
      <c r="G315" s="2">
        <v>9299</v>
      </c>
      <c r="H315" s="2">
        <v>175193.16000000003</v>
      </c>
      <c r="K315" s="2">
        <f t="shared" si="18"/>
        <v>3719.6000000000004</v>
      </c>
      <c r="L315" s="3">
        <v>44409</v>
      </c>
      <c r="M315" s="25" t="str">
        <f t="shared" si="19"/>
        <v>08</v>
      </c>
      <c r="N315" s="25" t="str">
        <f t="shared" si="20"/>
        <v>August</v>
      </c>
      <c r="O315" s="25" t="str">
        <f t="shared" si="21"/>
        <v>2021</v>
      </c>
      <c r="Q315" t="str">
        <f>Table62[[#This Row],[Month Name]]</f>
        <v>August</v>
      </c>
      <c r="R315">
        <f>Table62[[#This Row],[Sale Price]]</f>
        <v>9299</v>
      </c>
    </row>
    <row r="316" spans="1:18">
      <c r="A316" t="s">
        <v>15</v>
      </c>
      <c r="B316" t="s">
        <v>28</v>
      </c>
      <c r="C316" t="s">
        <v>17</v>
      </c>
      <c r="D316" t="s">
        <v>41</v>
      </c>
      <c r="E316" s="1">
        <v>183.4</v>
      </c>
      <c r="F316" s="2">
        <v>5579.4</v>
      </c>
      <c r="G316" s="2">
        <v>9299</v>
      </c>
      <c r="H316" s="2">
        <v>170543.66000000003</v>
      </c>
      <c r="K316" s="2">
        <f t="shared" si="18"/>
        <v>3719.6000000000004</v>
      </c>
      <c r="L316" s="3">
        <v>44075</v>
      </c>
      <c r="M316" s="25" t="str">
        <f t="shared" si="19"/>
        <v>09</v>
      </c>
      <c r="N316" s="25" t="str">
        <f t="shared" si="20"/>
        <v>September</v>
      </c>
      <c r="O316" s="25" t="str">
        <f t="shared" si="21"/>
        <v>2020</v>
      </c>
      <c r="Q316" t="str">
        <f>Table62[[#This Row],[Month Name]]</f>
        <v>September</v>
      </c>
      <c r="R316">
        <f>Table62[[#This Row],[Sale Price]]</f>
        <v>9299</v>
      </c>
    </row>
    <row r="317" spans="1:18">
      <c r="A317" t="s">
        <v>27</v>
      </c>
      <c r="B317" t="s">
        <v>23</v>
      </c>
      <c r="C317" t="s">
        <v>26</v>
      </c>
      <c r="D317" t="s">
        <v>41</v>
      </c>
      <c r="E317" s="1">
        <v>234</v>
      </c>
      <c r="F317" s="2">
        <v>8999.4</v>
      </c>
      <c r="G317" s="2">
        <v>14999</v>
      </c>
      <c r="H317" s="2">
        <v>350976.60000000003</v>
      </c>
      <c r="K317" s="2">
        <f t="shared" si="18"/>
        <v>5999.6</v>
      </c>
      <c r="L317" s="3">
        <v>44197</v>
      </c>
      <c r="M317" s="25" t="str">
        <f t="shared" si="19"/>
        <v>01</v>
      </c>
      <c r="N317" s="25" t="str">
        <f t="shared" si="20"/>
        <v>January</v>
      </c>
      <c r="O317" s="25" t="str">
        <f t="shared" si="21"/>
        <v>2021</v>
      </c>
      <c r="Q317" t="str">
        <f>Table62[[#This Row],[Month Name]]</f>
        <v>January</v>
      </c>
      <c r="R317">
        <f>Table62[[#This Row],[Sale Price]]</f>
        <v>14999</v>
      </c>
    </row>
    <row r="318" spans="1:18">
      <c r="A318" t="s">
        <v>27</v>
      </c>
      <c r="B318" t="s">
        <v>29</v>
      </c>
      <c r="C318" t="s">
        <v>26</v>
      </c>
      <c r="D318" t="s">
        <v>41</v>
      </c>
      <c r="E318" s="1">
        <v>234.20000000000002</v>
      </c>
      <c r="F318" s="2">
        <v>8999.4</v>
      </c>
      <c r="G318" s="2">
        <v>14999</v>
      </c>
      <c r="H318" s="2">
        <v>351276.58000000007</v>
      </c>
      <c r="K318" s="2">
        <f t="shared" si="18"/>
        <v>5999.6</v>
      </c>
      <c r="L318" s="3">
        <v>44501</v>
      </c>
      <c r="M318" s="25" t="str">
        <f t="shared" si="19"/>
        <v>11</v>
      </c>
      <c r="N318" s="25" t="str">
        <f t="shared" si="20"/>
        <v>November</v>
      </c>
      <c r="O318" s="25" t="str">
        <f t="shared" si="21"/>
        <v>2021</v>
      </c>
      <c r="Q318" t="str">
        <f>Table62[[#This Row],[Month Name]]</f>
        <v>November</v>
      </c>
      <c r="R318">
        <f>Table62[[#This Row],[Sale Price]]</f>
        <v>14999</v>
      </c>
    </row>
    <row r="319" spans="1:18">
      <c r="A319" t="s">
        <v>15</v>
      </c>
      <c r="B319" t="s">
        <v>31</v>
      </c>
      <c r="C319" t="s">
        <v>35</v>
      </c>
      <c r="D319" t="s">
        <v>41</v>
      </c>
      <c r="E319" s="1">
        <v>103.10000000000001</v>
      </c>
      <c r="F319" s="2">
        <v>11999.4</v>
      </c>
      <c r="G319" s="2">
        <v>19999</v>
      </c>
      <c r="H319" s="2">
        <v>206189.69000000003</v>
      </c>
      <c r="K319" s="2">
        <f t="shared" si="18"/>
        <v>7999.6</v>
      </c>
      <c r="L319" s="3">
        <v>44075</v>
      </c>
      <c r="M319" s="25" t="str">
        <f t="shared" si="19"/>
        <v>09</v>
      </c>
      <c r="N319" s="25" t="str">
        <f t="shared" si="20"/>
        <v>September</v>
      </c>
      <c r="O319" s="25" t="str">
        <f t="shared" si="21"/>
        <v>2020</v>
      </c>
      <c r="Q319" t="str">
        <f>Table62[[#This Row],[Month Name]]</f>
        <v>September</v>
      </c>
      <c r="R319">
        <f>Table62[[#This Row],[Sale Price]]</f>
        <v>19999</v>
      </c>
    </row>
    <row r="320" spans="1:18">
      <c r="A320" t="s">
        <v>20</v>
      </c>
      <c r="B320" t="s">
        <v>33</v>
      </c>
      <c r="C320" t="s">
        <v>37</v>
      </c>
      <c r="D320" t="s">
        <v>41</v>
      </c>
      <c r="E320" s="1">
        <v>126.2</v>
      </c>
      <c r="F320" s="2">
        <v>19794</v>
      </c>
      <c r="G320" s="2">
        <v>32990</v>
      </c>
      <c r="H320" s="2">
        <v>416333.80000000005</v>
      </c>
      <c r="K320" s="2">
        <f t="shared" si="18"/>
        <v>13196</v>
      </c>
      <c r="L320" s="3">
        <v>44317</v>
      </c>
      <c r="M320" s="25" t="str">
        <f t="shared" si="19"/>
        <v>05</v>
      </c>
      <c r="N320" s="25" t="str">
        <f t="shared" si="20"/>
        <v>May</v>
      </c>
      <c r="O320" s="25" t="str">
        <f t="shared" si="21"/>
        <v>2021</v>
      </c>
      <c r="Q320" t="str">
        <f>Table62[[#This Row],[Month Name]]</f>
        <v>May</v>
      </c>
      <c r="R320">
        <f>Table62[[#This Row],[Sale Price]]</f>
        <v>32990</v>
      </c>
    </row>
    <row r="321" spans="1:18">
      <c r="A321" t="s">
        <v>15</v>
      </c>
      <c r="B321" t="s">
        <v>21</v>
      </c>
      <c r="C321" t="s">
        <v>37</v>
      </c>
      <c r="D321" t="s">
        <v>41</v>
      </c>
      <c r="E321" s="1">
        <v>113.5</v>
      </c>
      <c r="F321" s="2">
        <v>19794</v>
      </c>
      <c r="G321" s="2">
        <v>32990</v>
      </c>
      <c r="H321" s="2">
        <v>374436.5</v>
      </c>
      <c r="K321" s="2">
        <f t="shared" si="18"/>
        <v>13196</v>
      </c>
      <c r="L321" s="3">
        <v>44348</v>
      </c>
      <c r="M321" s="25" t="str">
        <f t="shared" si="19"/>
        <v>06</v>
      </c>
      <c r="N321" s="25" t="str">
        <f t="shared" si="20"/>
        <v>June</v>
      </c>
      <c r="O321" s="25" t="str">
        <f t="shared" si="21"/>
        <v>2021</v>
      </c>
      <c r="Q321" t="str">
        <f>Table62[[#This Row],[Month Name]]</f>
        <v>June</v>
      </c>
      <c r="R321">
        <f>Table62[[#This Row],[Sale Price]]</f>
        <v>32990</v>
      </c>
    </row>
    <row r="322" spans="1:18">
      <c r="A322" t="s">
        <v>15</v>
      </c>
      <c r="B322" t="s">
        <v>34</v>
      </c>
      <c r="C322" t="s">
        <v>37</v>
      </c>
      <c r="D322" t="s">
        <v>41</v>
      </c>
      <c r="E322" s="1">
        <v>54.7</v>
      </c>
      <c r="F322" s="2">
        <v>19794</v>
      </c>
      <c r="G322" s="2">
        <v>32990</v>
      </c>
      <c r="H322" s="2">
        <v>180455.30000000002</v>
      </c>
      <c r="K322" s="2">
        <f t="shared" ref="K322:K385" si="22">$G322-$F322</f>
        <v>13196</v>
      </c>
      <c r="L322" s="3">
        <v>44501</v>
      </c>
      <c r="M322" s="25" t="str">
        <f t="shared" ref="M322:M385" si="23">TEXT(L322,"MM")</f>
        <v>11</v>
      </c>
      <c r="N322" s="25" t="str">
        <f t="shared" ref="N322:N385" si="24">TEXT(L322,"MMMM")</f>
        <v>November</v>
      </c>
      <c r="O322" s="25" t="str">
        <f t="shared" ref="O322:O385" si="25">TEXT(L322,"YYYY")</f>
        <v>2021</v>
      </c>
      <c r="Q322" t="str">
        <f>Table62[[#This Row],[Month Name]]</f>
        <v>November</v>
      </c>
      <c r="R322">
        <f>Table62[[#This Row],[Sale Price]]</f>
        <v>32990</v>
      </c>
    </row>
    <row r="323" spans="1:18">
      <c r="A323" t="s">
        <v>15</v>
      </c>
      <c r="B323" t="s">
        <v>31</v>
      </c>
      <c r="C323" t="s">
        <v>37</v>
      </c>
      <c r="D323" t="s">
        <v>41</v>
      </c>
      <c r="E323" s="1">
        <v>158.20000000000002</v>
      </c>
      <c r="F323" s="2">
        <v>19794</v>
      </c>
      <c r="G323" s="2">
        <v>32990</v>
      </c>
      <c r="H323" s="2">
        <v>521901.8000000001</v>
      </c>
      <c r="K323" s="2">
        <f t="shared" si="22"/>
        <v>13196</v>
      </c>
      <c r="L323" s="3">
        <v>44531</v>
      </c>
      <c r="M323" s="25" t="str">
        <f t="shared" si="23"/>
        <v>12</v>
      </c>
      <c r="N323" s="25" t="str">
        <f t="shared" si="24"/>
        <v>December</v>
      </c>
      <c r="O323" s="25" t="str">
        <f t="shared" si="25"/>
        <v>2021</v>
      </c>
      <c r="Q323" t="str">
        <f>Table62[[#This Row],[Month Name]]</f>
        <v>December</v>
      </c>
      <c r="R323">
        <f>Table62[[#This Row],[Sale Price]]</f>
        <v>32990</v>
      </c>
    </row>
    <row r="324" spans="1:18">
      <c r="A324" t="s">
        <v>27</v>
      </c>
      <c r="B324" t="s">
        <v>19</v>
      </c>
      <c r="C324" t="s">
        <v>38</v>
      </c>
      <c r="D324" t="s">
        <v>41</v>
      </c>
      <c r="E324" s="1">
        <v>173.85000000000002</v>
      </c>
      <c r="F324" s="2">
        <v>13938</v>
      </c>
      <c r="G324" s="2">
        <v>23230</v>
      </c>
      <c r="H324" s="2">
        <v>403853.55000000005</v>
      </c>
      <c r="K324" s="2">
        <f t="shared" si="22"/>
        <v>9292</v>
      </c>
      <c r="L324" s="3">
        <v>44287</v>
      </c>
      <c r="M324" s="25" t="str">
        <f t="shared" si="23"/>
        <v>04</v>
      </c>
      <c r="N324" s="25" t="str">
        <f t="shared" si="24"/>
        <v>April</v>
      </c>
      <c r="O324" s="25" t="str">
        <f t="shared" si="25"/>
        <v>2021</v>
      </c>
      <c r="Q324" t="str">
        <f>Table62[[#This Row],[Month Name]]</f>
        <v>April</v>
      </c>
      <c r="R324">
        <f>Table62[[#This Row],[Sale Price]]</f>
        <v>23230</v>
      </c>
    </row>
    <row r="325" spans="1:18">
      <c r="A325" t="s">
        <v>27</v>
      </c>
      <c r="B325" t="s">
        <v>36</v>
      </c>
      <c r="C325" t="s">
        <v>38</v>
      </c>
      <c r="D325" t="s">
        <v>41</v>
      </c>
      <c r="E325" s="1">
        <v>221.5</v>
      </c>
      <c r="F325" s="2">
        <v>13938</v>
      </c>
      <c r="G325" s="2">
        <v>23230</v>
      </c>
      <c r="H325" s="2">
        <v>514544.5</v>
      </c>
      <c r="K325" s="2">
        <f t="shared" si="22"/>
        <v>9292</v>
      </c>
      <c r="L325" s="3">
        <v>44075</v>
      </c>
      <c r="M325" s="25" t="str">
        <f t="shared" si="23"/>
        <v>09</v>
      </c>
      <c r="N325" s="25" t="str">
        <f t="shared" si="24"/>
        <v>September</v>
      </c>
      <c r="O325" s="25" t="str">
        <f t="shared" si="25"/>
        <v>2020</v>
      </c>
      <c r="Q325" t="str">
        <f>Table62[[#This Row],[Month Name]]</f>
        <v>September</v>
      </c>
      <c r="R325">
        <f>Table62[[#This Row],[Sale Price]]</f>
        <v>23230</v>
      </c>
    </row>
    <row r="326" spans="1:18">
      <c r="A326" t="s">
        <v>15</v>
      </c>
      <c r="B326" t="s">
        <v>16</v>
      </c>
      <c r="C326" t="s">
        <v>38</v>
      </c>
      <c r="D326" t="s">
        <v>41</v>
      </c>
      <c r="E326" s="1">
        <v>158.20000000000002</v>
      </c>
      <c r="F326" s="2">
        <v>13938</v>
      </c>
      <c r="G326" s="2">
        <v>23230</v>
      </c>
      <c r="H326" s="2">
        <v>367498.60000000009</v>
      </c>
      <c r="K326" s="2">
        <f t="shared" si="22"/>
        <v>9292</v>
      </c>
      <c r="L326" s="3">
        <v>44531</v>
      </c>
      <c r="M326" s="25" t="str">
        <f t="shared" si="23"/>
        <v>12</v>
      </c>
      <c r="N326" s="25" t="str">
        <f t="shared" si="24"/>
        <v>December</v>
      </c>
      <c r="O326" s="25" t="str">
        <f t="shared" si="25"/>
        <v>2021</v>
      </c>
      <c r="Q326" t="str">
        <f>Table62[[#This Row],[Month Name]]</f>
        <v>December</v>
      </c>
      <c r="R326">
        <f>Table62[[#This Row],[Sale Price]]</f>
        <v>23230</v>
      </c>
    </row>
    <row r="327" spans="1:18">
      <c r="A327" t="s">
        <v>15</v>
      </c>
      <c r="B327" t="s">
        <v>19</v>
      </c>
      <c r="C327" t="s">
        <v>39</v>
      </c>
      <c r="D327" t="s">
        <v>41</v>
      </c>
      <c r="E327" s="1">
        <v>113.5</v>
      </c>
      <c r="F327" s="2">
        <v>11999.4</v>
      </c>
      <c r="G327" s="2">
        <v>19999</v>
      </c>
      <c r="H327" s="2">
        <v>226988.65000000002</v>
      </c>
      <c r="K327" s="2">
        <f t="shared" si="22"/>
        <v>7999.6</v>
      </c>
      <c r="L327" s="3">
        <v>44348</v>
      </c>
      <c r="M327" s="25" t="str">
        <f t="shared" si="23"/>
        <v>06</v>
      </c>
      <c r="N327" s="25" t="str">
        <f t="shared" si="24"/>
        <v>June</v>
      </c>
      <c r="O327" s="25" t="str">
        <f t="shared" si="25"/>
        <v>2021</v>
      </c>
      <c r="Q327" t="str">
        <f>Table62[[#This Row],[Month Name]]</f>
        <v>June</v>
      </c>
      <c r="R327">
        <f>Table62[[#This Row],[Sale Price]]</f>
        <v>19999</v>
      </c>
    </row>
    <row r="328" spans="1:18">
      <c r="A328" t="s">
        <v>15</v>
      </c>
      <c r="B328" t="s">
        <v>21</v>
      </c>
      <c r="C328" t="s">
        <v>17</v>
      </c>
      <c r="D328" t="s">
        <v>41</v>
      </c>
      <c r="E328" s="1">
        <v>176.10000000000002</v>
      </c>
      <c r="F328" s="2">
        <v>5579.4</v>
      </c>
      <c r="G328" s="2">
        <v>9299</v>
      </c>
      <c r="H328" s="2">
        <v>163755.39000000001</v>
      </c>
      <c r="K328" s="2">
        <f t="shared" si="22"/>
        <v>3719.6000000000004</v>
      </c>
      <c r="L328" s="3">
        <v>44256</v>
      </c>
      <c r="M328" s="25" t="str">
        <f t="shared" si="23"/>
        <v>03</v>
      </c>
      <c r="N328" s="25" t="str">
        <f t="shared" si="24"/>
        <v>March</v>
      </c>
      <c r="O328" s="25" t="str">
        <f t="shared" si="25"/>
        <v>2021</v>
      </c>
      <c r="Q328" t="str">
        <f>Table62[[#This Row],[Month Name]]</f>
        <v>March</v>
      </c>
      <c r="R328">
        <f>Table62[[#This Row],[Sale Price]]</f>
        <v>9299</v>
      </c>
    </row>
    <row r="329" spans="1:18">
      <c r="A329" t="s">
        <v>32</v>
      </c>
      <c r="B329" t="s">
        <v>22</v>
      </c>
      <c r="C329" t="s">
        <v>17</v>
      </c>
      <c r="D329" t="s">
        <v>41</v>
      </c>
      <c r="E329" s="1">
        <v>44.800000000000004</v>
      </c>
      <c r="F329" s="2">
        <v>5579.4</v>
      </c>
      <c r="G329" s="2">
        <v>9299</v>
      </c>
      <c r="H329" s="2">
        <v>41659.520000000004</v>
      </c>
      <c r="K329" s="2">
        <f t="shared" si="22"/>
        <v>3719.6000000000004</v>
      </c>
      <c r="L329" s="3">
        <v>44348</v>
      </c>
      <c r="M329" s="25" t="str">
        <f t="shared" si="23"/>
        <v>06</v>
      </c>
      <c r="N329" s="25" t="str">
        <f t="shared" si="24"/>
        <v>June</v>
      </c>
      <c r="O329" s="25" t="str">
        <f t="shared" si="25"/>
        <v>2021</v>
      </c>
      <c r="Q329" t="str">
        <f>Table62[[#This Row],[Month Name]]</f>
        <v>June</v>
      </c>
      <c r="R329">
        <f>Table62[[#This Row],[Sale Price]]</f>
        <v>9299</v>
      </c>
    </row>
    <row r="330" spans="1:18">
      <c r="A330" t="s">
        <v>32</v>
      </c>
      <c r="B330" t="s">
        <v>34</v>
      </c>
      <c r="C330" t="s">
        <v>17</v>
      </c>
      <c r="D330" t="s">
        <v>41</v>
      </c>
      <c r="E330" s="1">
        <v>218.10000000000002</v>
      </c>
      <c r="F330" s="2">
        <v>5579.4</v>
      </c>
      <c r="G330" s="2">
        <v>9299</v>
      </c>
      <c r="H330" s="2">
        <v>202811.19000000003</v>
      </c>
      <c r="K330" s="2">
        <f t="shared" si="22"/>
        <v>3719.6000000000004</v>
      </c>
      <c r="L330" s="3">
        <v>44470</v>
      </c>
      <c r="M330" s="25" t="str">
        <f t="shared" si="23"/>
        <v>10</v>
      </c>
      <c r="N330" s="25" t="str">
        <f t="shared" si="24"/>
        <v>October</v>
      </c>
      <c r="O330" s="25" t="str">
        <f t="shared" si="25"/>
        <v>2021</v>
      </c>
      <c r="Q330" t="str">
        <f>Table62[[#This Row],[Month Name]]</f>
        <v>October</v>
      </c>
      <c r="R330">
        <f>Table62[[#This Row],[Sale Price]]</f>
        <v>9299</v>
      </c>
    </row>
    <row r="331" spans="1:18">
      <c r="A331" t="s">
        <v>15</v>
      </c>
      <c r="B331" t="s">
        <v>24</v>
      </c>
      <c r="C331" t="s">
        <v>26</v>
      </c>
      <c r="D331" t="s">
        <v>41</v>
      </c>
      <c r="E331" s="1">
        <v>197.60000000000002</v>
      </c>
      <c r="F331" s="2">
        <v>8999.4</v>
      </c>
      <c r="G331" s="2">
        <v>14999</v>
      </c>
      <c r="H331" s="2">
        <v>296380.24000000005</v>
      </c>
      <c r="K331" s="2">
        <f t="shared" si="22"/>
        <v>5999.6</v>
      </c>
      <c r="L331" s="3">
        <v>44470</v>
      </c>
      <c r="M331" s="25" t="str">
        <f t="shared" si="23"/>
        <v>10</v>
      </c>
      <c r="N331" s="25" t="str">
        <f t="shared" si="24"/>
        <v>October</v>
      </c>
      <c r="O331" s="25" t="str">
        <f t="shared" si="25"/>
        <v>2021</v>
      </c>
      <c r="Q331" t="str">
        <f>Table62[[#This Row],[Month Name]]</f>
        <v>October</v>
      </c>
      <c r="R331">
        <f>Table62[[#This Row],[Sale Price]]</f>
        <v>14999</v>
      </c>
    </row>
    <row r="332" spans="1:18">
      <c r="A332" t="s">
        <v>32</v>
      </c>
      <c r="B332" t="s">
        <v>25</v>
      </c>
      <c r="C332" t="s">
        <v>26</v>
      </c>
      <c r="D332" t="s">
        <v>41</v>
      </c>
      <c r="E332" s="1">
        <v>218.10000000000002</v>
      </c>
      <c r="F332" s="2">
        <v>8999.4</v>
      </c>
      <c r="G332" s="2">
        <v>14999</v>
      </c>
      <c r="H332" s="2">
        <v>327128.19000000006</v>
      </c>
      <c r="K332" s="2">
        <f t="shared" si="22"/>
        <v>5999.6</v>
      </c>
      <c r="L332" s="3">
        <v>44470</v>
      </c>
      <c r="M332" s="25" t="str">
        <f t="shared" si="23"/>
        <v>10</v>
      </c>
      <c r="N332" s="25" t="str">
        <f t="shared" si="24"/>
        <v>October</v>
      </c>
      <c r="O332" s="25" t="str">
        <f t="shared" si="25"/>
        <v>2021</v>
      </c>
      <c r="Q332" t="str">
        <f>Table62[[#This Row],[Month Name]]</f>
        <v>October</v>
      </c>
      <c r="R332">
        <f>Table62[[#This Row],[Sale Price]]</f>
        <v>14999</v>
      </c>
    </row>
    <row r="333" spans="1:18">
      <c r="A333" t="s">
        <v>30</v>
      </c>
      <c r="B333" t="s">
        <v>42</v>
      </c>
      <c r="C333" t="s">
        <v>26</v>
      </c>
      <c r="D333" t="s">
        <v>41</v>
      </c>
      <c r="E333" s="1">
        <v>250</v>
      </c>
      <c r="F333" s="2">
        <v>8999.4</v>
      </c>
      <c r="G333" s="2">
        <v>14999</v>
      </c>
      <c r="H333" s="2">
        <v>374975</v>
      </c>
      <c r="K333" s="2">
        <f t="shared" si="22"/>
        <v>5999.6</v>
      </c>
      <c r="L333" s="3">
        <v>44136</v>
      </c>
      <c r="M333" s="25" t="str">
        <f t="shared" si="23"/>
        <v>11</v>
      </c>
      <c r="N333" s="25" t="str">
        <f t="shared" si="24"/>
        <v>November</v>
      </c>
      <c r="O333" s="25" t="str">
        <f t="shared" si="25"/>
        <v>2020</v>
      </c>
      <c r="Q333" t="str">
        <f>Table62[[#This Row],[Month Name]]</f>
        <v>November</v>
      </c>
      <c r="R333">
        <f>Table62[[#This Row],[Sale Price]]</f>
        <v>14999</v>
      </c>
    </row>
    <row r="334" spans="1:18">
      <c r="A334" t="s">
        <v>32</v>
      </c>
      <c r="B334" t="s">
        <v>28</v>
      </c>
      <c r="C334" t="s">
        <v>35</v>
      </c>
      <c r="D334" t="s">
        <v>41</v>
      </c>
      <c r="E334" s="1">
        <v>170.20000000000002</v>
      </c>
      <c r="F334" s="2">
        <v>11999.4</v>
      </c>
      <c r="G334" s="2">
        <v>19999</v>
      </c>
      <c r="H334" s="2">
        <v>340382.98000000004</v>
      </c>
      <c r="K334" s="2">
        <f t="shared" si="22"/>
        <v>7999.6</v>
      </c>
      <c r="L334" s="3">
        <v>44317</v>
      </c>
      <c r="M334" s="25" t="str">
        <f t="shared" si="23"/>
        <v>05</v>
      </c>
      <c r="N334" s="25" t="str">
        <f t="shared" si="24"/>
        <v>May</v>
      </c>
      <c r="O334" s="25" t="str">
        <f t="shared" si="25"/>
        <v>2021</v>
      </c>
      <c r="Q334" t="str">
        <f>Table62[[#This Row],[Month Name]]</f>
        <v>May</v>
      </c>
      <c r="R334">
        <f>Table62[[#This Row],[Sale Price]]</f>
        <v>19999</v>
      </c>
    </row>
    <row r="335" spans="1:18">
      <c r="A335" t="s">
        <v>32</v>
      </c>
      <c r="B335" t="s">
        <v>23</v>
      </c>
      <c r="C335" t="s">
        <v>35</v>
      </c>
      <c r="D335" t="s">
        <v>41</v>
      </c>
      <c r="E335" s="1">
        <v>44.800000000000004</v>
      </c>
      <c r="F335" s="2">
        <v>11999.4</v>
      </c>
      <c r="G335" s="2">
        <v>19999</v>
      </c>
      <c r="H335" s="2">
        <v>89595.520000000019</v>
      </c>
      <c r="K335" s="2">
        <f t="shared" si="22"/>
        <v>7999.6</v>
      </c>
      <c r="L335" s="3">
        <v>44348</v>
      </c>
      <c r="M335" s="25" t="str">
        <f t="shared" si="23"/>
        <v>06</v>
      </c>
      <c r="N335" s="25" t="str">
        <f t="shared" si="24"/>
        <v>June</v>
      </c>
      <c r="O335" s="25" t="str">
        <f t="shared" si="25"/>
        <v>2021</v>
      </c>
      <c r="Q335" t="str">
        <f>Table62[[#This Row],[Month Name]]</f>
        <v>June</v>
      </c>
      <c r="R335">
        <f>Table62[[#This Row],[Sale Price]]</f>
        <v>19999</v>
      </c>
    </row>
    <row r="336" spans="1:18">
      <c r="A336" t="s">
        <v>30</v>
      </c>
      <c r="B336" t="s">
        <v>29</v>
      </c>
      <c r="C336" t="s">
        <v>35</v>
      </c>
      <c r="D336" t="s">
        <v>41</v>
      </c>
      <c r="E336" s="1">
        <v>351.3</v>
      </c>
      <c r="F336" s="2">
        <v>11999.4</v>
      </c>
      <c r="G336" s="2">
        <v>19999</v>
      </c>
      <c r="H336" s="2">
        <v>702564.87000000011</v>
      </c>
      <c r="K336" s="2">
        <f t="shared" si="22"/>
        <v>7999.6</v>
      </c>
      <c r="L336" s="3">
        <v>44378</v>
      </c>
      <c r="M336" s="25" t="str">
        <f t="shared" si="23"/>
        <v>07</v>
      </c>
      <c r="N336" s="25" t="str">
        <f t="shared" si="24"/>
        <v>July</v>
      </c>
      <c r="O336" s="25" t="str">
        <f t="shared" si="25"/>
        <v>2021</v>
      </c>
      <c r="Q336" t="str">
        <f>Table62[[#This Row],[Month Name]]</f>
        <v>July</v>
      </c>
      <c r="R336">
        <f>Table62[[#This Row],[Sale Price]]</f>
        <v>19999</v>
      </c>
    </row>
    <row r="337" spans="1:18">
      <c r="A337" t="s">
        <v>20</v>
      </c>
      <c r="B337" t="s">
        <v>31</v>
      </c>
      <c r="C337" t="s">
        <v>35</v>
      </c>
      <c r="D337" t="s">
        <v>41</v>
      </c>
      <c r="E337" s="1">
        <v>210.10000000000002</v>
      </c>
      <c r="F337" s="2">
        <v>11999.4</v>
      </c>
      <c r="G337" s="2">
        <v>19999</v>
      </c>
      <c r="H337" s="2">
        <v>420178.99000000005</v>
      </c>
      <c r="K337" s="2">
        <f t="shared" si="22"/>
        <v>7999.6</v>
      </c>
      <c r="L337" s="3">
        <v>44409</v>
      </c>
      <c r="M337" s="25" t="str">
        <f t="shared" si="23"/>
        <v>08</v>
      </c>
      <c r="N337" s="25" t="str">
        <f t="shared" si="24"/>
        <v>August</v>
      </c>
      <c r="O337" s="25" t="str">
        <f t="shared" si="25"/>
        <v>2021</v>
      </c>
      <c r="Q337" t="str">
        <f>Table62[[#This Row],[Month Name]]</f>
        <v>August</v>
      </c>
      <c r="R337">
        <f>Table62[[#This Row],[Sale Price]]</f>
        <v>19999</v>
      </c>
    </row>
    <row r="338" spans="1:18">
      <c r="A338" t="s">
        <v>20</v>
      </c>
      <c r="B338" t="s">
        <v>33</v>
      </c>
      <c r="C338" t="s">
        <v>35</v>
      </c>
      <c r="D338" t="s">
        <v>41</v>
      </c>
      <c r="E338" s="1">
        <v>293.10000000000002</v>
      </c>
      <c r="F338" s="2">
        <v>11999.4</v>
      </c>
      <c r="G338" s="2">
        <v>19999</v>
      </c>
      <c r="H338" s="2">
        <v>586170.69000000006</v>
      </c>
      <c r="K338" s="2">
        <f t="shared" si="22"/>
        <v>7999.6</v>
      </c>
      <c r="L338" s="3">
        <v>44075</v>
      </c>
      <c r="M338" s="25" t="str">
        <f t="shared" si="23"/>
        <v>09</v>
      </c>
      <c r="N338" s="25" t="str">
        <f t="shared" si="24"/>
        <v>September</v>
      </c>
      <c r="O338" s="25" t="str">
        <f t="shared" si="25"/>
        <v>2020</v>
      </c>
      <c r="Q338" t="str">
        <f>Table62[[#This Row],[Month Name]]</f>
        <v>September</v>
      </c>
      <c r="R338">
        <f>Table62[[#This Row],[Sale Price]]</f>
        <v>19999</v>
      </c>
    </row>
    <row r="339" spans="1:18">
      <c r="A339" t="s">
        <v>15</v>
      </c>
      <c r="B339" t="s">
        <v>21</v>
      </c>
      <c r="C339" t="s">
        <v>35</v>
      </c>
      <c r="D339" t="s">
        <v>41</v>
      </c>
      <c r="E339" s="1">
        <v>153.5</v>
      </c>
      <c r="F339" s="2">
        <v>11999.4</v>
      </c>
      <c r="G339" s="2">
        <v>19999</v>
      </c>
      <c r="H339" s="2">
        <v>306984.65000000002</v>
      </c>
      <c r="K339" s="2">
        <f t="shared" si="22"/>
        <v>7999.6</v>
      </c>
      <c r="L339" s="3">
        <v>44440</v>
      </c>
      <c r="M339" s="25" t="str">
        <f t="shared" si="23"/>
        <v>09</v>
      </c>
      <c r="N339" s="25" t="str">
        <f t="shared" si="24"/>
        <v>September</v>
      </c>
      <c r="O339" s="25" t="str">
        <f t="shared" si="25"/>
        <v>2021</v>
      </c>
      <c r="Q339" t="str">
        <f>Table62[[#This Row],[Month Name]]</f>
        <v>September</v>
      </c>
      <c r="R339">
        <f>Table62[[#This Row],[Sale Price]]</f>
        <v>19999</v>
      </c>
    </row>
    <row r="340" spans="1:18">
      <c r="A340" t="s">
        <v>32</v>
      </c>
      <c r="B340" t="s">
        <v>34</v>
      </c>
      <c r="C340" t="s">
        <v>35</v>
      </c>
      <c r="D340" t="s">
        <v>41</v>
      </c>
      <c r="E340" s="1">
        <v>112.30000000000001</v>
      </c>
      <c r="F340" s="2">
        <v>11999.4</v>
      </c>
      <c r="G340" s="2">
        <v>19999</v>
      </c>
      <c r="H340" s="2">
        <v>224588.77000000002</v>
      </c>
      <c r="K340" s="2">
        <f t="shared" si="22"/>
        <v>7999.6</v>
      </c>
      <c r="L340" s="3">
        <v>44075</v>
      </c>
      <c r="M340" s="25" t="str">
        <f t="shared" si="23"/>
        <v>09</v>
      </c>
      <c r="N340" s="25" t="str">
        <f t="shared" si="24"/>
        <v>September</v>
      </c>
      <c r="O340" s="25" t="str">
        <f t="shared" si="25"/>
        <v>2020</v>
      </c>
      <c r="Q340" t="str">
        <f>Table62[[#This Row],[Month Name]]</f>
        <v>September</v>
      </c>
      <c r="R340">
        <f>Table62[[#This Row],[Sale Price]]</f>
        <v>19999</v>
      </c>
    </row>
    <row r="341" spans="1:18">
      <c r="A341" t="s">
        <v>32</v>
      </c>
      <c r="B341" t="s">
        <v>31</v>
      </c>
      <c r="C341" t="s">
        <v>35</v>
      </c>
      <c r="D341" t="s">
        <v>41</v>
      </c>
      <c r="E341" s="1">
        <v>140.4</v>
      </c>
      <c r="F341" s="2">
        <v>11999.4</v>
      </c>
      <c r="G341" s="2">
        <v>19999</v>
      </c>
      <c r="H341" s="2">
        <v>280785.96000000002</v>
      </c>
      <c r="K341" s="2">
        <f t="shared" si="22"/>
        <v>7999.6</v>
      </c>
      <c r="L341" s="3">
        <v>44136</v>
      </c>
      <c r="M341" s="25" t="str">
        <f t="shared" si="23"/>
        <v>11</v>
      </c>
      <c r="N341" s="25" t="str">
        <f t="shared" si="24"/>
        <v>November</v>
      </c>
      <c r="O341" s="25" t="str">
        <f t="shared" si="25"/>
        <v>2020</v>
      </c>
      <c r="Q341" t="str">
        <f>Table62[[#This Row],[Month Name]]</f>
        <v>November</v>
      </c>
      <c r="R341">
        <f>Table62[[#This Row],[Sale Price]]</f>
        <v>19999</v>
      </c>
    </row>
    <row r="342" spans="1:18">
      <c r="A342" t="s">
        <v>27</v>
      </c>
      <c r="B342" t="s">
        <v>19</v>
      </c>
      <c r="C342" t="s">
        <v>35</v>
      </c>
      <c r="D342" t="s">
        <v>41</v>
      </c>
      <c r="E342" s="1">
        <v>276.3</v>
      </c>
      <c r="F342" s="2">
        <v>11999.4</v>
      </c>
      <c r="G342" s="2">
        <v>19999</v>
      </c>
      <c r="H342" s="2">
        <v>552572.37</v>
      </c>
      <c r="K342" s="2">
        <f t="shared" si="22"/>
        <v>7999.6</v>
      </c>
      <c r="L342" s="3">
        <v>44136</v>
      </c>
      <c r="M342" s="25" t="str">
        <f t="shared" si="23"/>
        <v>11</v>
      </c>
      <c r="N342" s="25" t="str">
        <f t="shared" si="24"/>
        <v>November</v>
      </c>
      <c r="O342" s="25" t="str">
        <f t="shared" si="25"/>
        <v>2020</v>
      </c>
      <c r="Q342" t="str">
        <f>Table62[[#This Row],[Month Name]]</f>
        <v>November</v>
      </c>
      <c r="R342">
        <f>Table62[[#This Row],[Sale Price]]</f>
        <v>19999</v>
      </c>
    </row>
    <row r="343" spans="1:18">
      <c r="A343" t="s">
        <v>15</v>
      </c>
      <c r="B343" t="s">
        <v>36</v>
      </c>
      <c r="C343" t="s">
        <v>35</v>
      </c>
      <c r="D343" t="s">
        <v>41</v>
      </c>
      <c r="E343" s="1">
        <v>212.5</v>
      </c>
      <c r="F343" s="2">
        <v>11999.4</v>
      </c>
      <c r="G343" s="2">
        <v>19999</v>
      </c>
      <c r="H343" s="2">
        <v>424978.75</v>
      </c>
      <c r="K343" s="2">
        <f t="shared" si="22"/>
        <v>7999.6</v>
      </c>
      <c r="L343" s="3">
        <v>44166</v>
      </c>
      <c r="M343" s="25" t="str">
        <f t="shared" si="23"/>
        <v>12</v>
      </c>
      <c r="N343" s="25" t="str">
        <f t="shared" si="24"/>
        <v>December</v>
      </c>
      <c r="O343" s="25" t="str">
        <f t="shared" si="25"/>
        <v>2020</v>
      </c>
      <c r="Q343" t="str">
        <f>Table62[[#This Row],[Month Name]]</f>
        <v>December</v>
      </c>
      <c r="R343">
        <f>Table62[[#This Row],[Sale Price]]</f>
        <v>19999</v>
      </c>
    </row>
    <row r="344" spans="1:18">
      <c r="A344" t="s">
        <v>32</v>
      </c>
      <c r="B344" t="s">
        <v>16</v>
      </c>
      <c r="C344" t="s">
        <v>37</v>
      </c>
      <c r="D344" t="s">
        <v>41</v>
      </c>
      <c r="E344" s="1">
        <v>165.9</v>
      </c>
      <c r="F344" s="2">
        <v>19794</v>
      </c>
      <c r="G344" s="2">
        <v>32990</v>
      </c>
      <c r="H344" s="2">
        <v>547304.1</v>
      </c>
      <c r="K344" s="2">
        <f t="shared" si="22"/>
        <v>13196</v>
      </c>
      <c r="L344" s="3">
        <v>44378</v>
      </c>
      <c r="M344" s="25" t="str">
        <f t="shared" si="23"/>
        <v>07</v>
      </c>
      <c r="N344" s="25" t="str">
        <f t="shared" si="24"/>
        <v>July</v>
      </c>
      <c r="O344" s="25" t="str">
        <f t="shared" si="25"/>
        <v>2021</v>
      </c>
      <c r="Q344" t="str">
        <f>Table62[[#This Row],[Month Name]]</f>
        <v>July</v>
      </c>
      <c r="R344">
        <f>Table62[[#This Row],[Sale Price]]</f>
        <v>32990</v>
      </c>
    </row>
    <row r="345" spans="1:18">
      <c r="A345" t="s">
        <v>15</v>
      </c>
      <c r="B345" t="s">
        <v>19</v>
      </c>
      <c r="C345" t="s">
        <v>37</v>
      </c>
      <c r="D345" t="s">
        <v>41</v>
      </c>
      <c r="E345" s="1">
        <v>60.900000000000006</v>
      </c>
      <c r="F345" s="2">
        <v>19794</v>
      </c>
      <c r="G345" s="2">
        <v>32990</v>
      </c>
      <c r="H345" s="2">
        <v>200909.10000000003</v>
      </c>
      <c r="K345" s="2">
        <f t="shared" si="22"/>
        <v>13196</v>
      </c>
      <c r="L345" s="3">
        <v>44409</v>
      </c>
      <c r="M345" s="25" t="str">
        <f t="shared" si="23"/>
        <v>08</v>
      </c>
      <c r="N345" s="25" t="str">
        <f t="shared" si="24"/>
        <v>August</v>
      </c>
      <c r="O345" s="25" t="str">
        <f t="shared" si="25"/>
        <v>2021</v>
      </c>
      <c r="Q345" t="str">
        <f>Table62[[#This Row],[Month Name]]</f>
        <v>August</v>
      </c>
      <c r="R345">
        <f>Table62[[#This Row],[Sale Price]]</f>
        <v>32990</v>
      </c>
    </row>
    <row r="346" spans="1:18">
      <c r="A346" t="s">
        <v>30</v>
      </c>
      <c r="B346" t="s">
        <v>21</v>
      </c>
      <c r="C346" t="s">
        <v>37</v>
      </c>
      <c r="D346" t="s">
        <v>41</v>
      </c>
      <c r="E346" s="1">
        <v>208.70000000000002</v>
      </c>
      <c r="F346" s="2">
        <v>19794</v>
      </c>
      <c r="G346" s="2">
        <v>32990</v>
      </c>
      <c r="H346" s="2">
        <v>688501.30000000016</v>
      </c>
      <c r="K346" s="2">
        <f t="shared" si="22"/>
        <v>13196</v>
      </c>
      <c r="L346" s="3">
        <v>44440</v>
      </c>
      <c r="M346" s="25" t="str">
        <f t="shared" si="23"/>
        <v>09</v>
      </c>
      <c r="N346" s="25" t="str">
        <f t="shared" si="24"/>
        <v>September</v>
      </c>
      <c r="O346" s="25" t="str">
        <f t="shared" si="25"/>
        <v>2021</v>
      </c>
      <c r="Q346" t="str">
        <f>Table62[[#This Row],[Month Name]]</f>
        <v>September</v>
      </c>
      <c r="R346">
        <f>Table62[[#This Row],[Sale Price]]</f>
        <v>32990</v>
      </c>
    </row>
    <row r="347" spans="1:18">
      <c r="A347" t="s">
        <v>15</v>
      </c>
      <c r="B347" t="s">
        <v>22</v>
      </c>
      <c r="C347" t="s">
        <v>37</v>
      </c>
      <c r="D347" t="s">
        <v>41</v>
      </c>
      <c r="E347" s="1">
        <v>197.60000000000002</v>
      </c>
      <c r="F347" s="2">
        <v>19794</v>
      </c>
      <c r="G347" s="2">
        <v>32990</v>
      </c>
      <c r="H347" s="2">
        <v>651882.40000000014</v>
      </c>
      <c r="K347" s="2">
        <f t="shared" si="22"/>
        <v>13196</v>
      </c>
      <c r="L347" s="3">
        <v>44470</v>
      </c>
      <c r="M347" s="25" t="str">
        <f t="shared" si="23"/>
        <v>10</v>
      </c>
      <c r="N347" s="25" t="str">
        <f t="shared" si="24"/>
        <v>October</v>
      </c>
      <c r="O347" s="25" t="str">
        <f t="shared" si="25"/>
        <v>2021</v>
      </c>
      <c r="Q347" t="str">
        <f>Table62[[#This Row],[Month Name]]</f>
        <v>October</v>
      </c>
      <c r="R347">
        <f>Table62[[#This Row],[Sale Price]]</f>
        <v>32990</v>
      </c>
    </row>
    <row r="348" spans="1:18">
      <c r="A348" t="s">
        <v>15</v>
      </c>
      <c r="B348" t="s">
        <v>34</v>
      </c>
      <c r="C348" t="s">
        <v>37</v>
      </c>
      <c r="D348" t="s">
        <v>41</v>
      </c>
      <c r="E348" s="1">
        <v>142.1</v>
      </c>
      <c r="F348" s="2">
        <v>19794</v>
      </c>
      <c r="G348" s="2">
        <v>32990</v>
      </c>
      <c r="H348" s="2">
        <v>468787.9</v>
      </c>
      <c r="K348" s="2">
        <f t="shared" si="22"/>
        <v>13196</v>
      </c>
      <c r="L348" s="3">
        <v>44166</v>
      </c>
      <c r="M348" s="25" t="str">
        <f t="shared" si="23"/>
        <v>12</v>
      </c>
      <c r="N348" s="25" t="str">
        <f t="shared" si="24"/>
        <v>December</v>
      </c>
      <c r="O348" s="25" t="str">
        <f t="shared" si="25"/>
        <v>2020</v>
      </c>
      <c r="Q348" t="str">
        <f>Table62[[#This Row],[Month Name]]</f>
        <v>December</v>
      </c>
      <c r="R348">
        <f>Table62[[#This Row],[Sale Price]]</f>
        <v>32990</v>
      </c>
    </row>
    <row r="349" spans="1:18">
      <c r="A349" t="s">
        <v>32</v>
      </c>
      <c r="B349" t="s">
        <v>24</v>
      </c>
      <c r="C349" t="s">
        <v>37</v>
      </c>
      <c r="D349" t="s">
        <v>41</v>
      </c>
      <c r="E349" s="1">
        <v>137.20000000000002</v>
      </c>
      <c r="F349" s="2">
        <v>19794</v>
      </c>
      <c r="G349" s="2">
        <v>32990</v>
      </c>
      <c r="H349" s="2">
        <v>452622.8000000001</v>
      </c>
      <c r="K349" s="2">
        <f t="shared" si="22"/>
        <v>13196</v>
      </c>
      <c r="L349" s="3">
        <v>44531</v>
      </c>
      <c r="M349" s="25" t="str">
        <f t="shared" si="23"/>
        <v>12</v>
      </c>
      <c r="N349" s="25" t="str">
        <f t="shared" si="24"/>
        <v>December</v>
      </c>
      <c r="O349" s="25" t="str">
        <f t="shared" si="25"/>
        <v>2021</v>
      </c>
      <c r="Q349" t="str">
        <f>Table62[[#This Row],[Month Name]]</f>
        <v>December</v>
      </c>
      <c r="R349">
        <f>Table62[[#This Row],[Sale Price]]</f>
        <v>32990</v>
      </c>
    </row>
    <row r="350" spans="1:18">
      <c r="A350" t="s">
        <v>15</v>
      </c>
      <c r="B350" t="s">
        <v>25</v>
      </c>
      <c r="C350" t="s">
        <v>37</v>
      </c>
      <c r="D350" t="s">
        <v>41</v>
      </c>
      <c r="E350" s="1">
        <v>58.800000000000004</v>
      </c>
      <c r="F350" s="2">
        <v>19794</v>
      </c>
      <c r="G350" s="2">
        <v>32990</v>
      </c>
      <c r="H350" s="2">
        <v>193981.20000000004</v>
      </c>
      <c r="K350" s="2">
        <f t="shared" si="22"/>
        <v>13196</v>
      </c>
      <c r="L350" s="3">
        <v>44166</v>
      </c>
      <c r="M350" s="25" t="str">
        <f t="shared" si="23"/>
        <v>12</v>
      </c>
      <c r="N350" s="25" t="str">
        <f t="shared" si="24"/>
        <v>December</v>
      </c>
      <c r="O350" s="25" t="str">
        <f t="shared" si="25"/>
        <v>2020</v>
      </c>
      <c r="Q350" t="str">
        <f>Table62[[#This Row],[Month Name]]</f>
        <v>December</v>
      </c>
      <c r="R350">
        <f>Table62[[#This Row],[Sale Price]]</f>
        <v>32990</v>
      </c>
    </row>
    <row r="351" spans="1:18">
      <c r="A351" t="s">
        <v>27</v>
      </c>
      <c r="B351" t="s">
        <v>42</v>
      </c>
      <c r="C351" t="s">
        <v>38</v>
      </c>
      <c r="D351" t="s">
        <v>41</v>
      </c>
      <c r="E351" s="1">
        <v>324.45000000000005</v>
      </c>
      <c r="F351" s="2">
        <v>13938</v>
      </c>
      <c r="G351" s="2">
        <v>23230</v>
      </c>
      <c r="H351" s="2">
        <v>753697.35000000009</v>
      </c>
      <c r="K351" s="2">
        <f t="shared" si="22"/>
        <v>9292</v>
      </c>
      <c r="L351" s="3">
        <v>44197</v>
      </c>
      <c r="M351" s="25" t="str">
        <f t="shared" si="23"/>
        <v>01</v>
      </c>
      <c r="N351" s="25" t="str">
        <f t="shared" si="24"/>
        <v>January</v>
      </c>
      <c r="O351" s="25" t="str">
        <f t="shared" si="25"/>
        <v>2021</v>
      </c>
      <c r="Q351" t="str">
        <f>Table62[[#This Row],[Month Name]]</f>
        <v>January</v>
      </c>
      <c r="R351">
        <f>Table62[[#This Row],[Sale Price]]</f>
        <v>23230</v>
      </c>
    </row>
    <row r="352" spans="1:18">
      <c r="A352" t="s">
        <v>32</v>
      </c>
      <c r="B352" t="s">
        <v>28</v>
      </c>
      <c r="C352" t="s">
        <v>38</v>
      </c>
      <c r="D352" t="s">
        <v>41</v>
      </c>
      <c r="E352" s="1">
        <v>95.9</v>
      </c>
      <c r="F352" s="2">
        <v>13938</v>
      </c>
      <c r="G352" s="2">
        <v>23230</v>
      </c>
      <c r="H352" s="2">
        <v>222775.7</v>
      </c>
      <c r="K352" s="2">
        <f t="shared" si="22"/>
        <v>9292</v>
      </c>
      <c r="L352" s="3">
        <v>44228</v>
      </c>
      <c r="M352" s="25" t="str">
        <f t="shared" si="23"/>
        <v>02</v>
      </c>
      <c r="N352" s="25" t="str">
        <f t="shared" si="24"/>
        <v>February</v>
      </c>
      <c r="O352" s="25" t="str">
        <f t="shared" si="25"/>
        <v>2021</v>
      </c>
      <c r="Q352" t="str">
        <f>Table62[[#This Row],[Month Name]]</f>
        <v>February</v>
      </c>
      <c r="R352">
        <f>Table62[[#This Row],[Sale Price]]</f>
        <v>23230</v>
      </c>
    </row>
    <row r="353" spans="1:18">
      <c r="A353" t="s">
        <v>32</v>
      </c>
      <c r="B353" t="s">
        <v>23</v>
      </c>
      <c r="C353" t="s">
        <v>38</v>
      </c>
      <c r="D353" t="s">
        <v>41</v>
      </c>
      <c r="E353" s="1">
        <v>274.7</v>
      </c>
      <c r="F353" s="2">
        <v>13938</v>
      </c>
      <c r="G353" s="2">
        <v>23230</v>
      </c>
      <c r="H353" s="2">
        <v>638128.10000000009</v>
      </c>
      <c r="K353" s="2">
        <f t="shared" si="22"/>
        <v>9292</v>
      </c>
      <c r="L353" s="3">
        <v>44228</v>
      </c>
      <c r="M353" s="25" t="str">
        <f t="shared" si="23"/>
        <v>02</v>
      </c>
      <c r="N353" s="25" t="str">
        <f t="shared" si="24"/>
        <v>February</v>
      </c>
      <c r="O353" s="25" t="str">
        <f t="shared" si="25"/>
        <v>2021</v>
      </c>
      <c r="Q353" t="str">
        <f>Table62[[#This Row],[Month Name]]</f>
        <v>February</v>
      </c>
      <c r="R353">
        <f>Table62[[#This Row],[Sale Price]]</f>
        <v>23230</v>
      </c>
    </row>
    <row r="354" spans="1:18">
      <c r="A354" t="s">
        <v>30</v>
      </c>
      <c r="B354" t="s">
        <v>29</v>
      </c>
      <c r="C354" t="s">
        <v>39</v>
      </c>
      <c r="D354" t="s">
        <v>41</v>
      </c>
      <c r="E354" s="1">
        <v>164.5</v>
      </c>
      <c r="F354" s="2">
        <v>11999.4</v>
      </c>
      <c r="G354" s="2">
        <v>19999</v>
      </c>
      <c r="H354" s="2">
        <v>328983.55000000005</v>
      </c>
      <c r="K354" s="2">
        <f t="shared" si="22"/>
        <v>7999.6</v>
      </c>
      <c r="L354" s="3">
        <v>44317</v>
      </c>
      <c r="M354" s="25" t="str">
        <f t="shared" si="23"/>
        <v>05</v>
      </c>
      <c r="N354" s="25" t="str">
        <f t="shared" si="24"/>
        <v>May</v>
      </c>
      <c r="O354" s="25" t="str">
        <f t="shared" si="25"/>
        <v>2021</v>
      </c>
      <c r="Q354" t="str">
        <f>Table62[[#This Row],[Month Name]]</f>
        <v>May</v>
      </c>
      <c r="R354">
        <f>Table62[[#This Row],[Sale Price]]</f>
        <v>19999</v>
      </c>
    </row>
    <row r="355" spans="1:18">
      <c r="A355" t="s">
        <v>15</v>
      </c>
      <c r="B355" t="s">
        <v>31</v>
      </c>
      <c r="C355" t="s">
        <v>39</v>
      </c>
      <c r="D355" t="s">
        <v>41</v>
      </c>
      <c r="E355" s="1">
        <v>287.60000000000002</v>
      </c>
      <c r="F355" s="2">
        <v>11999.4</v>
      </c>
      <c r="G355" s="2">
        <v>19999</v>
      </c>
      <c r="H355" s="2">
        <v>575171.24000000011</v>
      </c>
      <c r="K355" s="2">
        <f t="shared" si="22"/>
        <v>7999.6</v>
      </c>
      <c r="L355" s="3">
        <v>44440</v>
      </c>
      <c r="M355" s="25" t="str">
        <f t="shared" si="23"/>
        <v>09</v>
      </c>
      <c r="N355" s="25" t="str">
        <f t="shared" si="24"/>
        <v>September</v>
      </c>
      <c r="O355" s="25" t="str">
        <f t="shared" si="25"/>
        <v>2021</v>
      </c>
      <c r="Q355" t="str">
        <f>Table62[[#This Row],[Month Name]]</f>
        <v>September</v>
      </c>
      <c r="R355">
        <f>Table62[[#This Row],[Sale Price]]</f>
        <v>19999</v>
      </c>
    </row>
    <row r="356" spans="1:18">
      <c r="A356" t="s">
        <v>30</v>
      </c>
      <c r="B356" t="s">
        <v>33</v>
      </c>
      <c r="C356" t="s">
        <v>39</v>
      </c>
      <c r="D356" t="s">
        <v>41</v>
      </c>
      <c r="E356" s="1">
        <v>99.4</v>
      </c>
      <c r="F356" s="2">
        <v>11999.4</v>
      </c>
      <c r="G356" s="2">
        <v>19999</v>
      </c>
      <c r="H356" s="2">
        <v>198790.06000000003</v>
      </c>
      <c r="K356" s="2">
        <f t="shared" si="22"/>
        <v>7999.6</v>
      </c>
      <c r="L356" s="3">
        <v>44075</v>
      </c>
      <c r="M356" s="25" t="str">
        <f t="shared" si="23"/>
        <v>09</v>
      </c>
      <c r="N356" s="25" t="str">
        <f t="shared" si="24"/>
        <v>September</v>
      </c>
      <c r="O356" s="25" t="str">
        <f t="shared" si="25"/>
        <v>2020</v>
      </c>
      <c r="Q356" t="str">
        <f>Table62[[#This Row],[Month Name]]</f>
        <v>September</v>
      </c>
      <c r="R356">
        <f>Table62[[#This Row],[Sale Price]]</f>
        <v>19999</v>
      </c>
    </row>
    <row r="357" spans="1:18">
      <c r="A357" t="s">
        <v>15</v>
      </c>
      <c r="B357" t="s">
        <v>21</v>
      </c>
      <c r="C357" t="s">
        <v>39</v>
      </c>
      <c r="D357" t="s">
        <v>41</v>
      </c>
      <c r="E357" s="1">
        <v>111.80000000000001</v>
      </c>
      <c r="F357" s="2">
        <v>11999.4</v>
      </c>
      <c r="G357" s="2">
        <v>19999</v>
      </c>
      <c r="H357" s="2">
        <v>223588.82000000004</v>
      </c>
      <c r="K357" s="2">
        <f t="shared" si="22"/>
        <v>7999.6</v>
      </c>
      <c r="L357" s="3">
        <v>44501</v>
      </c>
      <c r="M357" s="25" t="str">
        <f t="shared" si="23"/>
        <v>11</v>
      </c>
      <c r="N357" s="25" t="str">
        <f t="shared" si="24"/>
        <v>November</v>
      </c>
      <c r="O357" s="25" t="str">
        <f t="shared" si="25"/>
        <v>2021</v>
      </c>
      <c r="Q357" t="str">
        <f>Table62[[#This Row],[Month Name]]</f>
        <v>November</v>
      </c>
      <c r="R357">
        <f>Table62[[#This Row],[Sale Price]]</f>
        <v>19999</v>
      </c>
    </row>
    <row r="358" spans="1:18">
      <c r="A358" t="s">
        <v>32</v>
      </c>
      <c r="B358" t="s">
        <v>34</v>
      </c>
      <c r="C358" t="s">
        <v>39</v>
      </c>
      <c r="D358" t="s">
        <v>41</v>
      </c>
      <c r="E358" s="1">
        <v>137.20000000000002</v>
      </c>
      <c r="F358" s="2">
        <v>11999.4</v>
      </c>
      <c r="G358" s="2">
        <v>19999</v>
      </c>
      <c r="H358" s="2">
        <v>274386.28000000003</v>
      </c>
      <c r="K358" s="2">
        <f t="shared" si="22"/>
        <v>7999.6</v>
      </c>
      <c r="L358" s="3">
        <v>44531</v>
      </c>
      <c r="M358" s="25" t="str">
        <f t="shared" si="23"/>
        <v>12</v>
      </c>
      <c r="N358" s="25" t="str">
        <f t="shared" si="24"/>
        <v>December</v>
      </c>
      <c r="O358" s="25" t="str">
        <f t="shared" si="25"/>
        <v>2021</v>
      </c>
      <c r="Q358" t="str">
        <f>Table62[[#This Row],[Month Name]]</f>
        <v>December</v>
      </c>
      <c r="R358">
        <f>Table62[[#This Row],[Sale Price]]</f>
        <v>19999</v>
      </c>
    </row>
    <row r="359" spans="1:18">
      <c r="A359" t="s">
        <v>15</v>
      </c>
      <c r="B359" t="s">
        <v>31</v>
      </c>
      <c r="C359" t="s">
        <v>26</v>
      </c>
      <c r="D359" t="s">
        <v>41</v>
      </c>
      <c r="E359" s="1">
        <v>48.800000000000004</v>
      </c>
      <c r="F359" s="2">
        <v>8999.4</v>
      </c>
      <c r="G359" s="2">
        <v>14999</v>
      </c>
      <c r="H359" s="2">
        <v>73195.12000000001</v>
      </c>
      <c r="K359" s="2">
        <f t="shared" si="22"/>
        <v>5999.6</v>
      </c>
      <c r="L359" s="3">
        <v>44228</v>
      </c>
      <c r="M359" s="25" t="str">
        <f t="shared" si="23"/>
        <v>02</v>
      </c>
      <c r="N359" s="25" t="str">
        <f t="shared" si="24"/>
        <v>February</v>
      </c>
      <c r="O359" s="25" t="str">
        <f t="shared" si="25"/>
        <v>2021</v>
      </c>
      <c r="Q359" t="str">
        <f>Table62[[#This Row],[Month Name]]</f>
        <v>February</v>
      </c>
      <c r="R359">
        <f>Table62[[#This Row],[Sale Price]]</f>
        <v>14999</v>
      </c>
    </row>
    <row r="360" spans="1:18">
      <c r="A360" t="s">
        <v>15</v>
      </c>
      <c r="B360" t="s">
        <v>19</v>
      </c>
      <c r="C360" t="s">
        <v>26</v>
      </c>
      <c r="D360" t="s">
        <v>41</v>
      </c>
      <c r="E360" s="1">
        <v>128.20000000000002</v>
      </c>
      <c r="F360" s="2">
        <v>8999.4</v>
      </c>
      <c r="G360" s="2">
        <v>14999</v>
      </c>
      <c r="H360" s="2">
        <v>192287.18000000005</v>
      </c>
      <c r="K360" s="2">
        <f t="shared" si="22"/>
        <v>5999.6</v>
      </c>
      <c r="L360" s="3">
        <v>44348</v>
      </c>
      <c r="M360" s="25" t="str">
        <f t="shared" si="23"/>
        <v>06</v>
      </c>
      <c r="N360" s="25" t="str">
        <f t="shared" si="24"/>
        <v>June</v>
      </c>
      <c r="O360" s="25" t="str">
        <f t="shared" si="25"/>
        <v>2021</v>
      </c>
      <c r="Q360" t="str">
        <f>Table62[[#This Row],[Month Name]]</f>
        <v>June</v>
      </c>
      <c r="R360">
        <f>Table62[[#This Row],[Sale Price]]</f>
        <v>14999</v>
      </c>
    </row>
    <row r="361" spans="1:18">
      <c r="A361" t="s">
        <v>15</v>
      </c>
      <c r="B361" t="s">
        <v>36</v>
      </c>
      <c r="C361" t="s">
        <v>35</v>
      </c>
      <c r="D361" t="s">
        <v>41</v>
      </c>
      <c r="E361" s="1">
        <v>25.700000000000003</v>
      </c>
      <c r="F361" s="2">
        <v>11999.4</v>
      </c>
      <c r="G361" s="2">
        <v>19999</v>
      </c>
      <c r="H361" s="2">
        <v>51397.430000000008</v>
      </c>
      <c r="K361" s="2">
        <f t="shared" si="22"/>
        <v>7999.6</v>
      </c>
      <c r="L361" s="3">
        <v>44317</v>
      </c>
      <c r="M361" s="25" t="str">
        <f t="shared" si="23"/>
        <v>05</v>
      </c>
      <c r="N361" s="25" t="str">
        <f t="shared" si="24"/>
        <v>May</v>
      </c>
      <c r="O361" s="25" t="str">
        <f t="shared" si="25"/>
        <v>2021</v>
      </c>
      <c r="Q361" t="str">
        <f>Table62[[#This Row],[Month Name]]</f>
        <v>May</v>
      </c>
      <c r="R361">
        <f>Table62[[#This Row],[Sale Price]]</f>
        <v>19999</v>
      </c>
    </row>
    <row r="362" spans="1:18">
      <c r="A362" t="s">
        <v>15</v>
      </c>
      <c r="B362" t="s">
        <v>16</v>
      </c>
      <c r="C362" t="s">
        <v>39</v>
      </c>
      <c r="D362" t="s">
        <v>41</v>
      </c>
      <c r="E362" s="1">
        <v>128.20000000000002</v>
      </c>
      <c r="F362" s="2">
        <v>11999.4</v>
      </c>
      <c r="G362" s="2">
        <v>19999</v>
      </c>
      <c r="H362" s="2">
        <v>256387.18000000005</v>
      </c>
      <c r="K362" s="2">
        <f t="shared" si="22"/>
        <v>7999.6</v>
      </c>
      <c r="L362" s="3">
        <v>44348</v>
      </c>
      <c r="M362" s="25" t="str">
        <f t="shared" si="23"/>
        <v>06</v>
      </c>
      <c r="N362" s="25" t="str">
        <f t="shared" si="24"/>
        <v>June</v>
      </c>
      <c r="O362" s="25" t="str">
        <f t="shared" si="25"/>
        <v>2021</v>
      </c>
      <c r="Q362" t="str">
        <f>Table62[[#This Row],[Month Name]]</f>
        <v>June</v>
      </c>
      <c r="R362">
        <f>Table62[[#This Row],[Sale Price]]</f>
        <v>19999</v>
      </c>
    </row>
    <row r="363" spans="1:18">
      <c r="A363" t="s">
        <v>30</v>
      </c>
      <c r="B363" t="s">
        <v>19</v>
      </c>
      <c r="C363" t="s">
        <v>17</v>
      </c>
      <c r="D363" t="s">
        <v>41</v>
      </c>
      <c r="E363" s="1">
        <v>154</v>
      </c>
      <c r="F363" s="2">
        <v>5579.4</v>
      </c>
      <c r="G363" s="2">
        <v>9299</v>
      </c>
      <c r="H363" s="2">
        <v>143204.6</v>
      </c>
      <c r="K363" s="2">
        <f t="shared" si="22"/>
        <v>3719.6000000000004</v>
      </c>
      <c r="L363" s="3">
        <v>44409</v>
      </c>
      <c r="M363" s="25" t="str">
        <f t="shared" si="23"/>
        <v>08</v>
      </c>
      <c r="N363" s="25" t="str">
        <f t="shared" si="24"/>
        <v>August</v>
      </c>
      <c r="O363" s="25" t="str">
        <f t="shared" si="25"/>
        <v>2021</v>
      </c>
      <c r="Q363" t="str">
        <f>Table62[[#This Row],[Month Name]]</f>
        <v>August</v>
      </c>
      <c r="R363">
        <f>Table62[[#This Row],[Sale Price]]</f>
        <v>9299</v>
      </c>
    </row>
    <row r="364" spans="1:18">
      <c r="A364" t="s">
        <v>20</v>
      </c>
      <c r="B364" t="s">
        <v>21</v>
      </c>
      <c r="C364" t="s">
        <v>17</v>
      </c>
      <c r="D364" t="s">
        <v>41</v>
      </c>
      <c r="E364" s="1">
        <v>49</v>
      </c>
      <c r="F364" s="2">
        <v>5579.4</v>
      </c>
      <c r="G364" s="2">
        <v>9299</v>
      </c>
      <c r="H364" s="2">
        <v>45565.100000000006</v>
      </c>
      <c r="K364" s="2">
        <f t="shared" si="22"/>
        <v>3719.6000000000004</v>
      </c>
      <c r="L364" s="3">
        <v>44501</v>
      </c>
      <c r="M364" s="25" t="str">
        <f t="shared" si="23"/>
        <v>11</v>
      </c>
      <c r="N364" s="25" t="str">
        <f t="shared" si="24"/>
        <v>November</v>
      </c>
      <c r="O364" s="25" t="str">
        <f t="shared" si="25"/>
        <v>2021</v>
      </c>
      <c r="Q364" t="str">
        <f>Table62[[#This Row],[Month Name]]</f>
        <v>November</v>
      </c>
      <c r="R364">
        <f>Table62[[#This Row],[Sale Price]]</f>
        <v>9299</v>
      </c>
    </row>
    <row r="365" spans="1:18">
      <c r="A365" t="s">
        <v>15</v>
      </c>
      <c r="B365" t="s">
        <v>22</v>
      </c>
      <c r="C365" t="s">
        <v>17</v>
      </c>
      <c r="D365" t="s">
        <v>41</v>
      </c>
      <c r="E365" s="1">
        <v>136.20000000000002</v>
      </c>
      <c r="F365" s="2">
        <v>5579.4</v>
      </c>
      <c r="G365" s="2">
        <v>9299</v>
      </c>
      <c r="H365" s="2">
        <v>126652.38</v>
      </c>
      <c r="K365" s="2">
        <f t="shared" si="22"/>
        <v>3719.6000000000004</v>
      </c>
      <c r="L365" s="3">
        <v>44531</v>
      </c>
      <c r="M365" s="25" t="str">
        <f t="shared" si="23"/>
        <v>12</v>
      </c>
      <c r="N365" s="25" t="str">
        <f t="shared" si="24"/>
        <v>December</v>
      </c>
      <c r="O365" s="25" t="str">
        <f t="shared" si="25"/>
        <v>2021</v>
      </c>
      <c r="Q365" t="str">
        <f>Table62[[#This Row],[Month Name]]</f>
        <v>December</v>
      </c>
      <c r="R365">
        <f>Table62[[#This Row],[Sale Price]]</f>
        <v>9299</v>
      </c>
    </row>
    <row r="366" spans="1:18">
      <c r="A366" t="s">
        <v>20</v>
      </c>
      <c r="B366" t="s">
        <v>34</v>
      </c>
      <c r="C366" t="s">
        <v>26</v>
      </c>
      <c r="D366" t="s">
        <v>41</v>
      </c>
      <c r="E366" s="1">
        <v>250.10000000000002</v>
      </c>
      <c r="F366" s="2">
        <v>8999.4</v>
      </c>
      <c r="G366" s="2">
        <v>14999</v>
      </c>
      <c r="H366" s="2">
        <v>375124.99000000005</v>
      </c>
      <c r="K366" s="2">
        <f t="shared" si="22"/>
        <v>5999.6</v>
      </c>
      <c r="L366" s="3">
        <v>44256</v>
      </c>
      <c r="M366" s="25" t="str">
        <f t="shared" si="23"/>
        <v>03</v>
      </c>
      <c r="N366" s="25" t="str">
        <f t="shared" si="24"/>
        <v>March</v>
      </c>
      <c r="O366" s="25" t="str">
        <f t="shared" si="25"/>
        <v>2021</v>
      </c>
      <c r="Q366" t="str">
        <f>Table62[[#This Row],[Month Name]]</f>
        <v>March</v>
      </c>
      <c r="R366">
        <f>Table62[[#This Row],[Sale Price]]</f>
        <v>14999</v>
      </c>
    </row>
    <row r="367" spans="1:18">
      <c r="A367" t="s">
        <v>15</v>
      </c>
      <c r="B367" t="s">
        <v>24</v>
      </c>
      <c r="C367" t="s">
        <v>26</v>
      </c>
      <c r="D367" t="s">
        <v>41</v>
      </c>
      <c r="E367" s="1">
        <v>70.8</v>
      </c>
      <c r="F367" s="2">
        <v>8999.4</v>
      </c>
      <c r="G367" s="2">
        <v>14999</v>
      </c>
      <c r="H367" s="2">
        <v>106192.92</v>
      </c>
      <c r="K367" s="2">
        <f t="shared" si="22"/>
        <v>5999.6</v>
      </c>
      <c r="L367" s="3">
        <v>44348</v>
      </c>
      <c r="M367" s="25" t="str">
        <f t="shared" si="23"/>
        <v>06</v>
      </c>
      <c r="N367" s="25" t="str">
        <f t="shared" si="24"/>
        <v>June</v>
      </c>
      <c r="O367" s="25" t="str">
        <f t="shared" si="25"/>
        <v>2021</v>
      </c>
      <c r="Q367" t="str">
        <f>Table62[[#This Row],[Month Name]]</f>
        <v>June</v>
      </c>
      <c r="R367">
        <f>Table62[[#This Row],[Sale Price]]</f>
        <v>14999</v>
      </c>
    </row>
    <row r="368" spans="1:18">
      <c r="A368" t="s">
        <v>15</v>
      </c>
      <c r="B368" t="s">
        <v>25</v>
      </c>
      <c r="C368" t="s">
        <v>26</v>
      </c>
      <c r="D368" t="s">
        <v>41</v>
      </c>
      <c r="E368" s="1">
        <v>64.5</v>
      </c>
      <c r="F368" s="2">
        <v>8999.4</v>
      </c>
      <c r="G368" s="2">
        <v>14999</v>
      </c>
      <c r="H368" s="2">
        <v>96743.55</v>
      </c>
      <c r="K368" s="2">
        <f t="shared" si="22"/>
        <v>5999.6</v>
      </c>
      <c r="L368" s="3">
        <v>44378</v>
      </c>
      <c r="M368" s="25" t="str">
        <f t="shared" si="23"/>
        <v>07</v>
      </c>
      <c r="N368" s="25" t="str">
        <f t="shared" si="24"/>
        <v>July</v>
      </c>
      <c r="O368" s="25" t="str">
        <f t="shared" si="25"/>
        <v>2021</v>
      </c>
      <c r="Q368" t="str">
        <f>Table62[[#This Row],[Month Name]]</f>
        <v>July</v>
      </c>
      <c r="R368">
        <f>Table62[[#This Row],[Sale Price]]</f>
        <v>14999</v>
      </c>
    </row>
    <row r="369" spans="1:18">
      <c r="A369" t="s">
        <v>32</v>
      </c>
      <c r="B369" t="s">
        <v>42</v>
      </c>
      <c r="C369" t="s">
        <v>26</v>
      </c>
      <c r="D369" t="s">
        <v>41</v>
      </c>
      <c r="E369" s="1">
        <v>156.20000000000002</v>
      </c>
      <c r="F369" s="2">
        <v>8999.4</v>
      </c>
      <c r="G369" s="2">
        <v>14999</v>
      </c>
      <c r="H369" s="2">
        <v>234284.38000000003</v>
      </c>
      <c r="K369" s="2">
        <f t="shared" si="22"/>
        <v>5999.6</v>
      </c>
      <c r="L369" s="3">
        <v>44409</v>
      </c>
      <c r="M369" s="25" t="str">
        <f t="shared" si="23"/>
        <v>08</v>
      </c>
      <c r="N369" s="25" t="str">
        <f t="shared" si="24"/>
        <v>August</v>
      </c>
      <c r="O369" s="25" t="str">
        <f t="shared" si="25"/>
        <v>2021</v>
      </c>
      <c r="Q369" t="str">
        <f>Table62[[#This Row],[Month Name]]</f>
        <v>August</v>
      </c>
      <c r="R369">
        <f>Table62[[#This Row],[Sale Price]]</f>
        <v>14999</v>
      </c>
    </row>
    <row r="370" spans="1:18">
      <c r="A370" t="s">
        <v>32</v>
      </c>
      <c r="B370" t="s">
        <v>28</v>
      </c>
      <c r="C370" t="s">
        <v>26</v>
      </c>
      <c r="D370" t="s">
        <v>41</v>
      </c>
      <c r="E370" s="1">
        <v>128.30000000000001</v>
      </c>
      <c r="F370" s="2">
        <v>8999.4</v>
      </c>
      <c r="G370" s="2">
        <v>14999</v>
      </c>
      <c r="H370" s="2">
        <v>192437.17000000004</v>
      </c>
      <c r="K370" s="2">
        <f t="shared" si="22"/>
        <v>5999.6</v>
      </c>
      <c r="L370" s="3">
        <v>44075</v>
      </c>
      <c r="M370" s="25" t="str">
        <f t="shared" si="23"/>
        <v>09</v>
      </c>
      <c r="N370" s="25" t="str">
        <f t="shared" si="24"/>
        <v>September</v>
      </c>
      <c r="O370" s="25" t="str">
        <f t="shared" si="25"/>
        <v>2020</v>
      </c>
      <c r="Q370" t="str">
        <f>Table62[[#This Row],[Month Name]]</f>
        <v>September</v>
      </c>
      <c r="R370">
        <f>Table62[[#This Row],[Sale Price]]</f>
        <v>14999</v>
      </c>
    </row>
    <row r="371" spans="1:18">
      <c r="A371" t="s">
        <v>20</v>
      </c>
      <c r="B371" t="s">
        <v>23</v>
      </c>
      <c r="C371" t="s">
        <v>26</v>
      </c>
      <c r="D371" t="s">
        <v>41</v>
      </c>
      <c r="E371" s="1">
        <v>71.100000000000009</v>
      </c>
      <c r="F371" s="2">
        <v>8999.4</v>
      </c>
      <c r="G371" s="2">
        <v>14999</v>
      </c>
      <c r="H371" s="2">
        <v>106642.89000000001</v>
      </c>
      <c r="K371" s="2">
        <f t="shared" si="22"/>
        <v>5999.6</v>
      </c>
      <c r="L371" s="3">
        <v>44531</v>
      </c>
      <c r="M371" s="25" t="str">
        <f t="shared" si="23"/>
        <v>12</v>
      </c>
      <c r="N371" s="25" t="str">
        <f t="shared" si="24"/>
        <v>December</v>
      </c>
      <c r="O371" s="25" t="str">
        <f t="shared" si="25"/>
        <v>2021</v>
      </c>
      <c r="Q371" t="str">
        <f>Table62[[#This Row],[Month Name]]</f>
        <v>December</v>
      </c>
      <c r="R371">
        <f>Table62[[#This Row],[Sale Price]]</f>
        <v>14999</v>
      </c>
    </row>
    <row r="372" spans="1:18">
      <c r="A372" t="s">
        <v>30</v>
      </c>
      <c r="B372" t="s">
        <v>29</v>
      </c>
      <c r="C372" t="s">
        <v>35</v>
      </c>
      <c r="D372" t="s">
        <v>41</v>
      </c>
      <c r="E372" s="1">
        <v>111.4</v>
      </c>
      <c r="F372" s="2">
        <v>11999.4</v>
      </c>
      <c r="G372" s="2">
        <v>19999</v>
      </c>
      <c r="H372" s="2">
        <v>222788.86000000002</v>
      </c>
      <c r="K372" s="2">
        <f t="shared" si="22"/>
        <v>7999.6</v>
      </c>
      <c r="L372" s="3">
        <v>44256</v>
      </c>
      <c r="M372" s="25" t="str">
        <f t="shared" si="23"/>
        <v>03</v>
      </c>
      <c r="N372" s="25" t="str">
        <f t="shared" si="24"/>
        <v>March</v>
      </c>
      <c r="O372" s="25" t="str">
        <f t="shared" si="25"/>
        <v>2021</v>
      </c>
      <c r="Q372" t="str">
        <f>Table62[[#This Row],[Month Name]]</f>
        <v>March</v>
      </c>
      <c r="R372">
        <f>Table62[[#This Row],[Sale Price]]</f>
        <v>19999</v>
      </c>
    </row>
    <row r="373" spans="1:18">
      <c r="A373" t="s">
        <v>15</v>
      </c>
      <c r="B373" t="s">
        <v>31</v>
      </c>
      <c r="C373" t="s">
        <v>35</v>
      </c>
      <c r="D373" t="s">
        <v>41</v>
      </c>
      <c r="E373" s="1">
        <v>125.9</v>
      </c>
      <c r="F373" s="2">
        <v>11999.4</v>
      </c>
      <c r="G373" s="2">
        <v>19999</v>
      </c>
      <c r="H373" s="2">
        <v>251787.41000000003</v>
      </c>
      <c r="K373" s="2">
        <f t="shared" si="22"/>
        <v>7999.6</v>
      </c>
      <c r="L373" s="3">
        <v>44287</v>
      </c>
      <c r="M373" s="25" t="str">
        <f t="shared" si="23"/>
        <v>04</v>
      </c>
      <c r="N373" s="25" t="str">
        <f t="shared" si="24"/>
        <v>April</v>
      </c>
      <c r="O373" s="25" t="str">
        <f t="shared" si="25"/>
        <v>2021</v>
      </c>
      <c r="Q373" t="str">
        <f>Table62[[#This Row],[Month Name]]</f>
        <v>April</v>
      </c>
      <c r="R373">
        <f>Table62[[#This Row],[Sale Price]]</f>
        <v>19999</v>
      </c>
    </row>
    <row r="374" spans="1:18">
      <c r="A374" t="s">
        <v>15</v>
      </c>
      <c r="B374" t="s">
        <v>33</v>
      </c>
      <c r="C374" t="s">
        <v>35</v>
      </c>
      <c r="D374" t="s">
        <v>41</v>
      </c>
      <c r="E374" s="1">
        <v>109.5</v>
      </c>
      <c r="F374" s="2">
        <v>11999.4</v>
      </c>
      <c r="G374" s="2">
        <v>19999</v>
      </c>
      <c r="H374" s="2">
        <v>218989.05000000002</v>
      </c>
      <c r="K374" s="2">
        <f t="shared" si="22"/>
        <v>7999.6</v>
      </c>
      <c r="L374" s="3">
        <v>44317</v>
      </c>
      <c r="M374" s="25" t="str">
        <f t="shared" si="23"/>
        <v>05</v>
      </c>
      <c r="N374" s="25" t="str">
        <f t="shared" si="24"/>
        <v>May</v>
      </c>
      <c r="O374" s="25" t="str">
        <f t="shared" si="25"/>
        <v>2021</v>
      </c>
      <c r="Q374" t="str">
        <f>Table62[[#This Row],[Month Name]]</f>
        <v>May</v>
      </c>
      <c r="R374">
        <f>Table62[[#This Row],[Sale Price]]</f>
        <v>19999</v>
      </c>
    </row>
    <row r="375" spans="1:18">
      <c r="A375" t="s">
        <v>15</v>
      </c>
      <c r="B375" t="s">
        <v>21</v>
      </c>
      <c r="C375" t="s">
        <v>35</v>
      </c>
      <c r="D375" t="s">
        <v>41</v>
      </c>
      <c r="E375" s="1">
        <v>136.6</v>
      </c>
      <c r="F375" s="2">
        <v>11999.4</v>
      </c>
      <c r="G375" s="2">
        <v>19999</v>
      </c>
      <c r="H375" s="2">
        <v>273186.34000000003</v>
      </c>
      <c r="K375" s="2">
        <f t="shared" si="22"/>
        <v>7999.6</v>
      </c>
      <c r="L375" s="3">
        <v>44348</v>
      </c>
      <c r="M375" s="25" t="str">
        <f t="shared" si="23"/>
        <v>06</v>
      </c>
      <c r="N375" s="25" t="str">
        <f t="shared" si="24"/>
        <v>June</v>
      </c>
      <c r="O375" s="25" t="str">
        <f t="shared" si="25"/>
        <v>2021</v>
      </c>
      <c r="Q375" t="str">
        <f>Table62[[#This Row],[Month Name]]</f>
        <v>June</v>
      </c>
      <c r="R375">
        <f>Table62[[#This Row],[Sale Price]]</f>
        <v>19999</v>
      </c>
    </row>
    <row r="376" spans="1:18">
      <c r="A376" t="s">
        <v>32</v>
      </c>
      <c r="B376" t="s">
        <v>34</v>
      </c>
      <c r="C376" t="s">
        <v>35</v>
      </c>
      <c r="D376" t="s">
        <v>41</v>
      </c>
      <c r="E376" s="1">
        <v>246</v>
      </c>
      <c r="F376" s="2">
        <v>11999.4</v>
      </c>
      <c r="G376" s="2">
        <v>19999</v>
      </c>
      <c r="H376" s="2">
        <v>491975.4</v>
      </c>
      <c r="K376" s="2">
        <f t="shared" si="22"/>
        <v>7999.6</v>
      </c>
      <c r="L376" s="3">
        <v>44348</v>
      </c>
      <c r="M376" s="25" t="str">
        <f t="shared" si="23"/>
        <v>06</v>
      </c>
      <c r="N376" s="25" t="str">
        <f t="shared" si="24"/>
        <v>June</v>
      </c>
      <c r="O376" s="25" t="str">
        <f t="shared" si="25"/>
        <v>2021</v>
      </c>
      <c r="Q376" t="str">
        <f>Table62[[#This Row],[Month Name]]</f>
        <v>June</v>
      </c>
      <c r="R376">
        <f>Table62[[#This Row],[Sale Price]]</f>
        <v>19999</v>
      </c>
    </row>
    <row r="377" spans="1:18">
      <c r="A377" t="s">
        <v>15</v>
      </c>
      <c r="B377" t="s">
        <v>31</v>
      </c>
      <c r="C377" t="s">
        <v>35</v>
      </c>
      <c r="D377" t="s">
        <v>41</v>
      </c>
      <c r="E377" s="1">
        <v>67.8</v>
      </c>
      <c r="F377" s="2">
        <v>11999.4</v>
      </c>
      <c r="G377" s="2">
        <v>19999</v>
      </c>
      <c r="H377" s="2">
        <v>135593.22</v>
      </c>
      <c r="K377" s="2">
        <f t="shared" si="22"/>
        <v>7999.6</v>
      </c>
      <c r="L377" s="3">
        <v>44409</v>
      </c>
      <c r="M377" s="25" t="str">
        <f t="shared" si="23"/>
        <v>08</v>
      </c>
      <c r="N377" s="25" t="str">
        <f t="shared" si="24"/>
        <v>August</v>
      </c>
      <c r="O377" s="25" t="str">
        <f t="shared" si="25"/>
        <v>2021</v>
      </c>
      <c r="Q377" t="str">
        <f>Table62[[#This Row],[Month Name]]</f>
        <v>August</v>
      </c>
      <c r="R377">
        <f>Table62[[#This Row],[Sale Price]]</f>
        <v>19999</v>
      </c>
    </row>
    <row r="378" spans="1:18">
      <c r="A378" t="s">
        <v>15</v>
      </c>
      <c r="B378" t="s">
        <v>19</v>
      </c>
      <c r="C378" t="s">
        <v>35</v>
      </c>
      <c r="D378" t="s">
        <v>41</v>
      </c>
      <c r="E378" s="1">
        <v>159.80000000000001</v>
      </c>
      <c r="F378" s="2">
        <v>11999.4</v>
      </c>
      <c r="G378" s="2">
        <v>19999</v>
      </c>
      <c r="H378" s="2">
        <v>319584.02</v>
      </c>
      <c r="K378" s="2">
        <f t="shared" si="22"/>
        <v>7999.6</v>
      </c>
      <c r="L378" s="3">
        <v>44409</v>
      </c>
      <c r="M378" s="25" t="str">
        <f t="shared" si="23"/>
        <v>08</v>
      </c>
      <c r="N378" s="25" t="str">
        <f t="shared" si="24"/>
        <v>August</v>
      </c>
      <c r="O378" s="25" t="str">
        <f t="shared" si="25"/>
        <v>2021</v>
      </c>
      <c r="Q378" t="str">
        <f>Table62[[#This Row],[Month Name]]</f>
        <v>August</v>
      </c>
      <c r="R378">
        <f>Table62[[#This Row],[Sale Price]]</f>
        <v>19999</v>
      </c>
    </row>
    <row r="379" spans="1:18">
      <c r="A379" t="s">
        <v>15</v>
      </c>
      <c r="B379" t="s">
        <v>36</v>
      </c>
      <c r="C379" t="s">
        <v>35</v>
      </c>
      <c r="D379" t="s">
        <v>41</v>
      </c>
      <c r="E379" s="1">
        <v>240.9</v>
      </c>
      <c r="F379" s="2">
        <v>11999.4</v>
      </c>
      <c r="G379" s="2">
        <v>19999</v>
      </c>
      <c r="H379" s="2">
        <v>481775.91000000009</v>
      </c>
      <c r="K379" s="2">
        <f t="shared" si="22"/>
        <v>7999.6</v>
      </c>
      <c r="L379" s="3">
        <v>44075</v>
      </c>
      <c r="M379" s="25" t="str">
        <f t="shared" si="23"/>
        <v>09</v>
      </c>
      <c r="N379" s="25" t="str">
        <f t="shared" si="24"/>
        <v>September</v>
      </c>
      <c r="O379" s="25" t="str">
        <f t="shared" si="25"/>
        <v>2020</v>
      </c>
      <c r="Q379" t="str">
        <f>Table62[[#This Row],[Month Name]]</f>
        <v>September</v>
      </c>
      <c r="R379">
        <f>Table62[[#This Row],[Sale Price]]</f>
        <v>19999</v>
      </c>
    </row>
    <row r="380" spans="1:18">
      <c r="A380" t="s">
        <v>15</v>
      </c>
      <c r="B380" t="s">
        <v>16</v>
      </c>
      <c r="C380" t="s">
        <v>35</v>
      </c>
      <c r="D380" t="s">
        <v>41</v>
      </c>
      <c r="E380" s="1">
        <v>193.4</v>
      </c>
      <c r="F380" s="2">
        <v>11999.4</v>
      </c>
      <c r="G380" s="2">
        <v>19999</v>
      </c>
      <c r="H380" s="2">
        <v>386780.66000000003</v>
      </c>
      <c r="K380" s="2">
        <f t="shared" si="22"/>
        <v>7999.6</v>
      </c>
      <c r="L380" s="3">
        <v>44440</v>
      </c>
      <c r="M380" s="25" t="str">
        <f t="shared" si="23"/>
        <v>09</v>
      </c>
      <c r="N380" s="25" t="str">
        <f t="shared" si="24"/>
        <v>September</v>
      </c>
      <c r="O380" s="25" t="str">
        <f t="shared" si="25"/>
        <v>2021</v>
      </c>
      <c r="Q380" t="str">
        <f>Table62[[#This Row],[Month Name]]</f>
        <v>September</v>
      </c>
      <c r="R380">
        <f>Table62[[#This Row],[Sale Price]]</f>
        <v>19999</v>
      </c>
    </row>
    <row r="381" spans="1:18">
      <c r="A381" t="s">
        <v>15</v>
      </c>
      <c r="B381" t="s">
        <v>19</v>
      </c>
      <c r="C381" t="s">
        <v>35</v>
      </c>
      <c r="D381" t="s">
        <v>41</v>
      </c>
      <c r="E381" s="1">
        <v>299.3</v>
      </c>
      <c r="F381" s="2">
        <v>11999.4</v>
      </c>
      <c r="G381" s="2">
        <v>19999</v>
      </c>
      <c r="H381" s="2">
        <v>598570.07000000007</v>
      </c>
      <c r="K381" s="2">
        <f t="shared" si="22"/>
        <v>7999.6</v>
      </c>
      <c r="L381" s="3">
        <v>44440</v>
      </c>
      <c r="M381" s="25" t="str">
        <f t="shared" si="23"/>
        <v>09</v>
      </c>
      <c r="N381" s="25" t="str">
        <f t="shared" si="24"/>
        <v>September</v>
      </c>
      <c r="O381" s="25" t="str">
        <f t="shared" si="25"/>
        <v>2021</v>
      </c>
      <c r="Q381" t="str">
        <f>Table62[[#This Row],[Month Name]]</f>
        <v>September</v>
      </c>
      <c r="R381">
        <f>Table62[[#This Row],[Sale Price]]</f>
        <v>19999</v>
      </c>
    </row>
    <row r="382" spans="1:18">
      <c r="A382" t="s">
        <v>15</v>
      </c>
      <c r="B382" t="s">
        <v>21</v>
      </c>
      <c r="C382" t="s">
        <v>35</v>
      </c>
      <c r="D382" t="s">
        <v>41</v>
      </c>
      <c r="E382" s="1">
        <v>214.60000000000002</v>
      </c>
      <c r="F382" s="2">
        <v>11999.4</v>
      </c>
      <c r="G382" s="2">
        <v>19999</v>
      </c>
      <c r="H382" s="2">
        <v>429178.54000000004</v>
      </c>
      <c r="K382" s="2">
        <f t="shared" si="22"/>
        <v>7999.6</v>
      </c>
      <c r="L382" s="3">
        <v>44136</v>
      </c>
      <c r="M382" s="25" t="str">
        <f t="shared" si="23"/>
        <v>11</v>
      </c>
      <c r="N382" s="25" t="str">
        <f t="shared" si="24"/>
        <v>November</v>
      </c>
      <c r="O382" s="25" t="str">
        <f t="shared" si="25"/>
        <v>2020</v>
      </c>
      <c r="Q382" t="str">
        <f>Table62[[#This Row],[Month Name]]</f>
        <v>November</v>
      </c>
      <c r="R382">
        <f>Table62[[#This Row],[Sale Price]]</f>
        <v>19999</v>
      </c>
    </row>
    <row r="383" spans="1:18">
      <c r="A383" t="s">
        <v>15</v>
      </c>
      <c r="B383" t="s">
        <v>22</v>
      </c>
      <c r="C383" t="s">
        <v>35</v>
      </c>
      <c r="D383" t="s">
        <v>41</v>
      </c>
      <c r="E383" s="1">
        <v>194.60000000000002</v>
      </c>
      <c r="F383" s="2">
        <v>11999.4</v>
      </c>
      <c r="G383" s="2">
        <v>19999</v>
      </c>
      <c r="H383" s="2">
        <v>389180.54000000004</v>
      </c>
      <c r="K383" s="2">
        <f t="shared" si="22"/>
        <v>7999.6</v>
      </c>
      <c r="L383" s="3">
        <v>44166</v>
      </c>
      <c r="M383" s="25" t="str">
        <f t="shared" si="23"/>
        <v>12</v>
      </c>
      <c r="N383" s="25" t="str">
        <f t="shared" si="24"/>
        <v>December</v>
      </c>
      <c r="O383" s="25" t="str">
        <f t="shared" si="25"/>
        <v>2020</v>
      </c>
      <c r="Q383" t="str">
        <f>Table62[[#This Row],[Month Name]]</f>
        <v>December</v>
      </c>
      <c r="R383">
        <f>Table62[[#This Row],[Sale Price]]</f>
        <v>19999</v>
      </c>
    </row>
    <row r="384" spans="1:18">
      <c r="A384" t="s">
        <v>15</v>
      </c>
      <c r="B384" t="s">
        <v>34</v>
      </c>
      <c r="C384" t="s">
        <v>35</v>
      </c>
      <c r="D384" t="s">
        <v>41</v>
      </c>
      <c r="E384" s="1">
        <v>136.20000000000002</v>
      </c>
      <c r="F384" s="2">
        <v>11999.4</v>
      </c>
      <c r="G384" s="2">
        <v>19999</v>
      </c>
      <c r="H384" s="2">
        <v>272386.38000000006</v>
      </c>
      <c r="K384" s="2">
        <f t="shared" si="22"/>
        <v>7999.6</v>
      </c>
      <c r="L384" s="3">
        <v>44531</v>
      </c>
      <c r="M384" s="25" t="str">
        <f t="shared" si="23"/>
        <v>12</v>
      </c>
      <c r="N384" s="25" t="str">
        <f t="shared" si="24"/>
        <v>December</v>
      </c>
      <c r="O384" s="25" t="str">
        <f t="shared" si="25"/>
        <v>2021</v>
      </c>
      <c r="Q384" t="str">
        <f>Table62[[#This Row],[Month Name]]</f>
        <v>December</v>
      </c>
      <c r="R384">
        <f>Table62[[#This Row],[Sale Price]]</f>
        <v>19999</v>
      </c>
    </row>
    <row r="385" spans="1:18">
      <c r="A385" t="s">
        <v>27</v>
      </c>
      <c r="B385" t="s">
        <v>24</v>
      </c>
      <c r="C385" t="s">
        <v>37</v>
      </c>
      <c r="D385" t="s">
        <v>41</v>
      </c>
      <c r="E385" s="1">
        <v>59.800000000000004</v>
      </c>
      <c r="F385" s="2">
        <v>19794</v>
      </c>
      <c r="G385" s="2">
        <v>32990</v>
      </c>
      <c r="H385" s="2">
        <v>197280.20000000004</v>
      </c>
      <c r="K385" s="2">
        <f t="shared" si="22"/>
        <v>13196</v>
      </c>
      <c r="L385" s="3">
        <v>44256</v>
      </c>
      <c r="M385" s="25" t="str">
        <f t="shared" si="23"/>
        <v>03</v>
      </c>
      <c r="N385" s="25" t="str">
        <f t="shared" si="24"/>
        <v>March</v>
      </c>
      <c r="O385" s="25" t="str">
        <f t="shared" si="25"/>
        <v>2021</v>
      </c>
      <c r="Q385" t="str">
        <f>Table62[[#This Row],[Month Name]]</f>
        <v>March</v>
      </c>
      <c r="R385">
        <f>Table62[[#This Row],[Sale Price]]</f>
        <v>32990</v>
      </c>
    </row>
    <row r="386" spans="1:18">
      <c r="A386" t="s">
        <v>15</v>
      </c>
      <c r="B386" t="s">
        <v>25</v>
      </c>
      <c r="C386" t="s">
        <v>37</v>
      </c>
      <c r="D386" t="s">
        <v>41</v>
      </c>
      <c r="E386" s="1">
        <v>290.7</v>
      </c>
      <c r="F386" s="2">
        <v>19794</v>
      </c>
      <c r="G386" s="2">
        <v>32990</v>
      </c>
      <c r="H386" s="2">
        <v>959019.3</v>
      </c>
      <c r="K386" s="2">
        <f t="shared" ref="K386:K449" si="26">$G386-$F386</f>
        <v>13196</v>
      </c>
      <c r="L386" s="3">
        <v>44348</v>
      </c>
      <c r="M386" s="25" t="str">
        <f t="shared" ref="M386:M449" si="27">TEXT(L386,"MM")</f>
        <v>06</v>
      </c>
      <c r="N386" s="25" t="str">
        <f t="shared" ref="N386:N449" si="28">TEXT(L386,"MMMM")</f>
        <v>June</v>
      </c>
      <c r="O386" s="25" t="str">
        <f t="shared" ref="O386:O449" si="29">TEXT(L386,"YYYY")</f>
        <v>2021</v>
      </c>
      <c r="Q386" t="str">
        <f>Table62[[#This Row],[Month Name]]</f>
        <v>June</v>
      </c>
      <c r="R386">
        <f>Table62[[#This Row],[Sale Price]]</f>
        <v>32990</v>
      </c>
    </row>
    <row r="387" spans="1:18">
      <c r="A387" t="s">
        <v>15</v>
      </c>
      <c r="B387" t="s">
        <v>42</v>
      </c>
      <c r="C387" t="s">
        <v>37</v>
      </c>
      <c r="D387" t="s">
        <v>41</v>
      </c>
      <c r="E387" s="1">
        <v>233.8</v>
      </c>
      <c r="F387" s="2">
        <v>19794</v>
      </c>
      <c r="G387" s="2">
        <v>32990</v>
      </c>
      <c r="H387" s="2">
        <v>771306.20000000007</v>
      </c>
      <c r="K387" s="2">
        <f t="shared" si="26"/>
        <v>13196</v>
      </c>
      <c r="L387" s="3">
        <v>44348</v>
      </c>
      <c r="M387" s="25" t="str">
        <f t="shared" si="27"/>
        <v>06</v>
      </c>
      <c r="N387" s="25" t="str">
        <f t="shared" si="28"/>
        <v>June</v>
      </c>
      <c r="O387" s="25" t="str">
        <f t="shared" si="29"/>
        <v>2021</v>
      </c>
      <c r="Q387" t="str">
        <f>Table62[[#This Row],[Month Name]]</f>
        <v>June</v>
      </c>
      <c r="R387">
        <f>Table62[[#This Row],[Sale Price]]</f>
        <v>32990</v>
      </c>
    </row>
    <row r="388" spans="1:18">
      <c r="A388" t="s">
        <v>32</v>
      </c>
      <c r="B388" t="s">
        <v>28</v>
      </c>
      <c r="C388" t="s">
        <v>37</v>
      </c>
      <c r="D388" t="s">
        <v>41</v>
      </c>
      <c r="E388" s="1">
        <v>38.6</v>
      </c>
      <c r="F388" s="2">
        <v>19794</v>
      </c>
      <c r="G388" s="2">
        <v>32990</v>
      </c>
      <c r="H388" s="2">
        <v>127341.40000000001</v>
      </c>
      <c r="K388" s="2">
        <f t="shared" si="26"/>
        <v>13196</v>
      </c>
      <c r="L388" s="3">
        <v>44136</v>
      </c>
      <c r="M388" s="25" t="str">
        <f t="shared" si="27"/>
        <v>11</v>
      </c>
      <c r="N388" s="25" t="str">
        <f t="shared" si="28"/>
        <v>November</v>
      </c>
      <c r="O388" s="25" t="str">
        <f t="shared" si="29"/>
        <v>2020</v>
      </c>
      <c r="Q388" t="str">
        <f>Table62[[#This Row],[Month Name]]</f>
        <v>November</v>
      </c>
      <c r="R388">
        <f>Table62[[#This Row],[Sale Price]]</f>
        <v>32990</v>
      </c>
    </row>
    <row r="389" spans="1:18">
      <c r="A389" t="s">
        <v>32</v>
      </c>
      <c r="B389" t="s">
        <v>23</v>
      </c>
      <c r="C389" t="s">
        <v>37</v>
      </c>
      <c r="D389" t="s">
        <v>41</v>
      </c>
      <c r="E389" s="1">
        <v>63.5</v>
      </c>
      <c r="F389" s="2">
        <v>19794</v>
      </c>
      <c r="G389" s="2">
        <v>32990</v>
      </c>
      <c r="H389" s="2">
        <v>209486.5</v>
      </c>
      <c r="K389" s="2">
        <f t="shared" si="26"/>
        <v>13196</v>
      </c>
      <c r="L389" s="3">
        <v>44531</v>
      </c>
      <c r="M389" s="25" t="str">
        <f t="shared" si="27"/>
        <v>12</v>
      </c>
      <c r="N389" s="25" t="str">
        <f t="shared" si="28"/>
        <v>December</v>
      </c>
      <c r="O389" s="25" t="str">
        <f t="shared" si="29"/>
        <v>2021</v>
      </c>
      <c r="Q389" t="str">
        <f>Table62[[#This Row],[Month Name]]</f>
        <v>December</v>
      </c>
      <c r="R389">
        <f>Table62[[#This Row],[Sale Price]]</f>
        <v>32990</v>
      </c>
    </row>
    <row r="390" spans="1:18">
      <c r="A390" t="s">
        <v>15</v>
      </c>
      <c r="B390" t="s">
        <v>29</v>
      </c>
      <c r="C390" t="s">
        <v>38</v>
      </c>
      <c r="D390" t="s">
        <v>41</v>
      </c>
      <c r="E390" s="1">
        <v>57.45</v>
      </c>
      <c r="F390" s="2">
        <v>13938</v>
      </c>
      <c r="G390" s="2">
        <v>23230</v>
      </c>
      <c r="H390" s="2">
        <v>133456.35</v>
      </c>
      <c r="K390" s="2">
        <f t="shared" si="26"/>
        <v>9292</v>
      </c>
      <c r="L390" s="3">
        <v>44287</v>
      </c>
      <c r="M390" s="25" t="str">
        <f t="shared" si="27"/>
        <v>04</v>
      </c>
      <c r="N390" s="25" t="str">
        <f t="shared" si="28"/>
        <v>April</v>
      </c>
      <c r="O390" s="25" t="str">
        <f t="shared" si="29"/>
        <v>2021</v>
      </c>
      <c r="Q390" t="str">
        <f>Table62[[#This Row],[Month Name]]</f>
        <v>April</v>
      </c>
      <c r="R390">
        <f>Table62[[#This Row],[Sale Price]]</f>
        <v>23230</v>
      </c>
    </row>
    <row r="391" spans="1:18">
      <c r="A391" t="s">
        <v>15</v>
      </c>
      <c r="B391" t="s">
        <v>31</v>
      </c>
      <c r="C391" t="s">
        <v>38</v>
      </c>
      <c r="D391" t="s">
        <v>41</v>
      </c>
      <c r="E391" s="1">
        <v>233.8</v>
      </c>
      <c r="F391" s="2">
        <v>13938</v>
      </c>
      <c r="G391" s="2">
        <v>23230</v>
      </c>
      <c r="H391" s="2">
        <v>543117.4</v>
      </c>
      <c r="K391" s="2">
        <f t="shared" si="26"/>
        <v>9292</v>
      </c>
      <c r="L391" s="3">
        <v>44348</v>
      </c>
      <c r="M391" s="25" t="str">
        <f t="shared" si="27"/>
        <v>06</v>
      </c>
      <c r="N391" s="25" t="str">
        <f t="shared" si="28"/>
        <v>June</v>
      </c>
      <c r="O391" s="25" t="str">
        <f t="shared" si="29"/>
        <v>2021</v>
      </c>
      <c r="Q391" t="str">
        <f>Table62[[#This Row],[Month Name]]</f>
        <v>June</v>
      </c>
      <c r="R391">
        <f>Table62[[#This Row],[Sale Price]]</f>
        <v>23230</v>
      </c>
    </row>
    <row r="392" spans="1:18">
      <c r="A392" t="s">
        <v>15</v>
      </c>
      <c r="B392" t="s">
        <v>33</v>
      </c>
      <c r="C392" t="s">
        <v>38</v>
      </c>
      <c r="D392" t="s">
        <v>41</v>
      </c>
      <c r="E392" s="1">
        <v>38.1</v>
      </c>
      <c r="F392" s="2">
        <v>13938</v>
      </c>
      <c r="G392" s="2">
        <v>23230</v>
      </c>
      <c r="H392" s="2">
        <v>88506.3</v>
      </c>
      <c r="K392" s="2">
        <f t="shared" si="26"/>
        <v>9292</v>
      </c>
      <c r="L392" s="3">
        <v>44409</v>
      </c>
      <c r="M392" s="25" t="str">
        <f t="shared" si="27"/>
        <v>08</v>
      </c>
      <c r="N392" s="25" t="str">
        <f t="shared" si="28"/>
        <v>August</v>
      </c>
      <c r="O392" s="25" t="str">
        <f t="shared" si="29"/>
        <v>2021</v>
      </c>
      <c r="Q392" t="str">
        <f>Table62[[#This Row],[Month Name]]</f>
        <v>August</v>
      </c>
      <c r="R392">
        <f>Table62[[#This Row],[Sale Price]]</f>
        <v>23230</v>
      </c>
    </row>
    <row r="393" spans="1:18">
      <c r="A393" t="s">
        <v>15</v>
      </c>
      <c r="B393" t="s">
        <v>21</v>
      </c>
      <c r="C393" t="s">
        <v>38</v>
      </c>
      <c r="D393" t="s">
        <v>41</v>
      </c>
      <c r="E393" s="1">
        <v>42.2</v>
      </c>
      <c r="F393" s="2">
        <v>13938</v>
      </c>
      <c r="G393" s="2">
        <v>23230</v>
      </c>
      <c r="H393" s="2">
        <v>98030.60000000002</v>
      </c>
      <c r="K393" s="2">
        <f t="shared" si="26"/>
        <v>9292</v>
      </c>
      <c r="L393" s="3">
        <v>44409</v>
      </c>
      <c r="M393" s="25" t="str">
        <f t="shared" si="27"/>
        <v>08</v>
      </c>
      <c r="N393" s="25" t="str">
        <f t="shared" si="28"/>
        <v>August</v>
      </c>
      <c r="O393" s="25" t="str">
        <f t="shared" si="29"/>
        <v>2021</v>
      </c>
      <c r="Q393" t="str">
        <f>Table62[[#This Row],[Month Name]]</f>
        <v>August</v>
      </c>
      <c r="R393">
        <f>Table62[[#This Row],[Sale Price]]</f>
        <v>23230</v>
      </c>
    </row>
    <row r="394" spans="1:18">
      <c r="A394" t="s">
        <v>32</v>
      </c>
      <c r="B394" t="s">
        <v>34</v>
      </c>
      <c r="C394" t="s">
        <v>38</v>
      </c>
      <c r="D394" t="s">
        <v>41</v>
      </c>
      <c r="E394" s="1">
        <v>213.4</v>
      </c>
      <c r="F394" s="2">
        <v>13938</v>
      </c>
      <c r="G394" s="2">
        <v>23230</v>
      </c>
      <c r="H394" s="2">
        <v>495728.2</v>
      </c>
      <c r="K394" s="2">
        <f t="shared" si="26"/>
        <v>9292</v>
      </c>
      <c r="L394" s="3">
        <v>44440</v>
      </c>
      <c r="M394" s="25" t="str">
        <f t="shared" si="27"/>
        <v>09</v>
      </c>
      <c r="N394" s="25" t="str">
        <f t="shared" si="28"/>
        <v>September</v>
      </c>
      <c r="O394" s="25" t="str">
        <f t="shared" si="29"/>
        <v>2021</v>
      </c>
      <c r="Q394" t="str">
        <f>Table62[[#This Row],[Month Name]]</f>
        <v>September</v>
      </c>
      <c r="R394">
        <f>Table62[[#This Row],[Sale Price]]</f>
        <v>23230</v>
      </c>
    </row>
    <row r="395" spans="1:18">
      <c r="A395" t="s">
        <v>32</v>
      </c>
      <c r="B395" t="s">
        <v>31</v>
      </c>
      <c r="C395" t="s">
        <v>38</v>
      </c>
      <c r="D395" t="s">
        <v>41</v>
      </c>
      <c r="E395" s="1">
        <v>80.800000000000011</v>
      </c>
      <c r="F395" s="2">
        <v>13938</v>
      </c>
      <c r="G395" s="2">
        <v>23230</v>
      </c>
      <c r="H395" s="2">
        <v>187698.40000000002</v>
      </c>
      <c r="K395" s="2">
        <f t="shared" si="26"/>
        <v>9292</v>
      </c>
      <c r="L395" s="3">
        <v>44166</v>
      </c>
      <c r="M395" s="25" t="str">
        <f t="shared" si="27"/>
        <v>12</v>
      </c>
      <c r="N395" s="25" t="str">
        <f t="shared" si="28"/>
        <v>December</v>
      </c>
      <c r="O395" s="25" t="str">
        <f t="shared" si="29"/>
        <v>2020</v>
      </c>
      <c r="Q395" t="str">
        <f>Table62[[#This Row],[Month Name]]</f>
        <v>December</v>
      </c>
      <c r="R395">
        <f>Table62[[#This Row],[Sale Price]]</f>
        <v>23230</v>
      </c>
    </row>
    <row r="396" spans="1:18">
      <c r="A396" t="s">
        <v>15</v>
      </c>
      <c r="B396" t="s">
        <v>19</v>
      </c>
      <c r="C396" t="s">
        <v>39</v>
      </c>
      <c r="D396" t="s">
        <v>41</v>
      </c>
      <c r="E396" s="1">
        <v>70.8</v>
      </c>
      <c r="F396" s="2">
        <v>11999.4</v>
      </c>
      <c r="G396" s="2">
        <v>19999</v>
      </c>
      <c r="H396" s="2">
        <v>141592.92000000001</v>
      </c>
      <c r="K396" s="2">
        <f t="shared" si="26"/>
        <v>7999.6</v>
      </c>
      <c r="L396" s="3">
        <v>44348</v>
      </c>
      <c r="M396" s="25" t="str">
        <f t="shared" si="27"/>
        <v>06</v>
      </c>
      <c r="N396" s="25" t="str">
        <f t="shared" si="28"/>
        <v>June</v>
      </c>
      <c r="O396" s="25" t="str">
        <f t="shared" si="29"/>
        <v>2021</v>
      </c>
      <c r="Q396" t="str">
        <f>Table62[[#This Row],[Month Name]]</f>
        <v>June</v>
      </c>
      <c r="R396">
        <f>Table62[[#This Row],[Sale Price]]</f>
        <v>19999</v>
      </c>
    </row>
    <row r="397" spans="1:18">
      <c r="A397" t="s">
        <v>15</v>
      </c>
      <c r="B397" t="s">
        <v>36</v>
      </c>
      <c r="C397" t="s">
        <v>39</v>
      </c>
      <c r="D397" t="s">
        <v>41</v>
      </c>
      <c r="E397" s="1">
        <v>290.7</v>
      </c>
      <c r="F397" s="2">
        <v>11999.4</v>
      </c>
      <c r="G397" s="2">
        <v>19999</v>
      </c>
      <c r="H397" s="2">
        <v>581370.93000000005</v>
      </c>
      <c r="K397" s="2">
        <f t="shared" si="26"/>
        <v>7999.6</v>
      </c>
      <c r="L397" s="3">
        <v>44348</v>
      </c>
      <c r="M397" s="25" t="str">
        <f t="shared" si="27"/>
        <v>06</v>
      </c>
      <c r="N397" s="25" t="str">
        <f t="shared" si="28"/>
        <v>June</v>
      </c>
      <c r="O397" s="25" t="str">
        <f t="shared" si="29"/>
        <v>2021</v>
      </c>
      <c r="Q397" t="str">
        <f>Table62[[#This Row],[Month Name]]</f>
        <v>June</v>
      </c>
      <c r="R397">
        <f>Table62[[#This Row],[Sale Price]]</f>
        <v>19999</v>
      </c>
    </row>
    <row r="398" spans="1:18">
      <c r="A398" t="s">
        <v>15</v>
      </c>
      <c r="B398" t="s">
        <v>16</v>
      </c>
      <c r="C398" t="s">
        <v>39</v>
      </c>
      <c r="D398" t="s">
        <v>41</v>
      </c>
      <c r="E398" s="1">
        <v>136.6</v>
      </c>
      <c r="F398" s="2">
        <v>11999.4</v>
      </c>
      <c r="G398" s="2">
        <v>19999</v>
      </c>
      <c r="H398" s="2">
        <v>273186.34000000003</v>
      </c>
      <c r="K398" s="2">
        <f t="shared" si="26"/>
        <v>7999.6</v>
      </c>
      <c r="L398" s="3">
        <v>44348</v>
      </c>
      <c r="M398" s="25" t="str">
        <f t="shared" si="27"/>
        <v>06</v>
      </c>
      <c r="N398" s="25" t="str">
        <f t="shared" si="28"/>
        <v>June</v>
      </c>
      <c r="O398" s="25" t="str">
        <f t="shared" si="29"/>
        <v>2021</v>
      </c>
      <c r="Q398" t="str">
        <f>Table62[[#This Row],[Month Name]]</f>
        <v>June</v>
      </c>
      <c r="R398">
        <f>Table62[[#This Row],[Sale Price]]</f>
        <v>19999</v>
      </c>
    </row>
    <row r="399" spans="1:18">
      <c r="A399" t="s">
        <v>32</v>
      </c>
      <c r="B399" t="s">
        <v>19</v>
      </c>
      <c r="C399" t="s">
        <v>39</v>
      </c>
      <c r="D399" t="s">
        <v>41</v>
      </c>
      <c r="E399" s="1">
        <v>246</v>
      </c>
      <c r="F399" s="2">
        <v>11999.4</v>
      </c>
      <c r="G399" s="2">
        <v>19999</v>
      </c>
      <c r="H399" s="2">
        <v>491975.4</v>
      </c>
      <c r="K399" s="2">
        <f t="shared" si="26"/>
        <v>7999.6</v>
      </c>
      <c r="L399" s="3">
        <v>44348</v>
      </c>
      <c r="M399" s="25" t="str">
        <f t="shared" si="27"/>
        <v>06</v>
      </c>
      <c r="N399" s="25" t="str">
        <f t="shared" si="28"/>
        <v>June</v>
      </c>
      <c r="O399" s="25" t="str">
        <f t="shared" si="29"/>
        <v>2021</v>
      </c>
      <c r="Q399" t="str">
        <f>Table62[[#This Row],[Month Name]]</f>
        <v>June</v>
      </c>
      <c r="R399">
        <f>Table62[[#This Row],[Sale Price]]</f>
        <v>19999</v>
      </c>
    </row>
    <row r="400" spans="1:18">
      <c r="A400" t="s">
        <v>15</v>
      </c>
      <c r="B400" t="s">
        <v>21</v>
      </c>
      <c r="C400" t="s">
        <v>39</v>
      </c>
      <c r="D400" t="s">
        <v>41</v>
      </c>
      <c r="E400" s="1">
        <v>152</v>
      </c>
      <c r="F400" s="2">
        <v>11999.4</v>
      </c>
      <c r="G400" s="2">
        <v>19999</v>
      </c>
      <c r="H400" s="2">
        <v>303984.8</v>
      </c>
      <c r="K400" s="2">
        <f t="shared" si="26"/>
        <v>7999.6</v>
      </c>
      <c r="L400" s="3">
        <v>44501</v>
      </c>
      <c r="M400" s="25" t="str">
        <f t="shared" si="27"/>
        <v>11</v>
      </c>
      <c r="N400" s="25" t="str">
        <f t="shared" si="28"/>
        <v>November</v>
      </c>
      <c r="O400" s="25" t="str">
        <f t="shared" si="29"/>
        <v>2021</v>
      </c>
      <c r="Q400" t="str">
        <f>Table62[[#This Row],[Month Name]]</f>
        <v>November</v>
      </c>
      <c r="R400">
        <f>Table62[[#This Row],[Sale Price]]</f>
        <v>19999</v>
      </c>
    </row>
    <row r="401" spans="1:18">
      <c r="A401" t="s">
        <v>20</v>
      </c>
      <c r="B401" t="s">
        <v>22</v>
      </c>
      <c r="C401" t="s">
        <v>39</v>
      </c>
      <c r="D401" t="s">
        <v>41</v>
      </c>
      <c r="E401" s="1">
        <v>71.100000000000009</v>
      </c>
      <c r="F401" s="2">
        <v>11999.4</v>
      </c>
      <c r="G401" s="2">
        <v>19999</v>
      </c>
      <c r="H401" s="2">
        <v>142192.89000000001</v>
      </c>
      <c r="K401" s="2">
        <f t="shared" si="26"/>
        <v>7999.6</v>
      </c>
      <c r="L401" s="3">
        <v>44531</v>
      </c>
      <c r="M401" s="25" t="str">
        <f t="shared" si="27"/>
        <v>12</v>
      </c>
      <c r="N401" s="25" t="str">
        <f t="shared" si="28"/>
        <v>December</v>
      </c>
      <c r="O401" s="25" t="str">
        <f t="shared" si="29"/>
        <v>2021</v>
      </c>
      <c r="Q401" t="str">
        <f>Table62[[#This Row],[Month Name]]</f>
        <v>December</v>
      </c>
      <c r="R401">
        <f>Table62[[#This Row],[Sale Price]]</f>
        <v>19999</v>
      </c>
    </row>
    <row r="402" spans="1:18">
      <c r="A402" t="s">
        <v>27</v>
      </c>
      <c r="B402" t="s">
        <v>34</v>
      </c>
      <c r="C402" t="s">
        <v>39</v>
      </c>
      <c r="D402" t="s">
        <v>41</v>
      </c>
      <c r="E402" s="1">
        <v>137.5</v>
      </c>
      <c r="F402" s="2">
        <v>11999.4</v>
      </c>
      <c r="G402" s="2">
        <v>19999</v>
      </c>
      <c r="H402" s="2">
        <v>274986.25</v>
      </c>
      <c r="K402" s="2">
        <f t="shared" si="26"/>
        <v>7999.6</v>
      </c>
      <c r="L402" s="3">
        <v>44166</v>
      </c>
      <c r="M402" s="25" t="str">
        <f t="shared" si="27"/>
        <v>12</v>
      </c>
      <c r="N402" s="25" t="str">
        <f t="shared" si="28"/>
        <v>December</v>
      </c>
      <c r="O402" s="25" t="str">
        <f t="shared" si="29"/>
        <v>2020</v>
      </c>
      <c r="Q402" t="str">
        <f>Table62[[#This Row],[Month Name]]</f>
        <v>December</v>
      </c>
      <c r="R402">
        <f>Table62[[#This Row],[Sale Price]]</f>
        <v>19999</v>
      </c>
    </row>
    <row r="403" spans="1:18">
      <c r="A403" t="s">
        <v>32</v>
      </c>
      <c r="B403" t="s">
        <v>24</v>
      </c>
      <c r="C403" t="s">
        <v>39</v>
      </c>
      <c r="D403" t="s">
        <v>41</v>
      </c>
      <c r="E403" s="1">
        <v>63.5</v>
      </c>
      <c r="F403" s="2">
        <v>11999.4</v>
      </c>
      <c r="G403" s="2">
        <v>19999</v>
      </c>
      <c r="H403" s="2">
        <v>126993.65000000001</v>
      </c>
      <c r="K403" s="2">
        <f t="shared" si="26"/>
        <v>7999.6</v>
      </c>
      <c r="L403" s="3">
        <v>44531</v>
      </c>
      <c r="M403" s="25" t="str">
        <f t="shared" si="27"/>
        <v>12</v>
      </c>
      <c r="N403" s="25" t="str">
        <f t="shared" si="28"/>
        <v>December</v>
      </c>
      <c r="O403" s="25" t="str">
        <f t="shared" si="29"/>
        <v>2021</v>
      </c>
      <c r="Q403" t="str">
        <f>Table62[[#This Row],[Month Name]]</f>
        <v>December</v>
      </c>
      <c r="R403">
        <f>Table62[[#This Row],[Sale Price]]</f>
        <v>19999</v>
      </c>
    </row>
    <row r="404" spans="1:18">
      <c r="A404" t="s">
        <v>15</v>
      </c>
      <c r="B404" t="s">
        <v>25</v>
      </c>
      <c r="C404" t="s">
        <v>38</v>
      </c>
      <c r="D404" t="s">
        <v>41</v>
      </c>
      <c r="E404" s="1">
        <v>43.650000000000006</v>
      </c>
      <c r="F404" s="2">
        <v>13938</v>
      </c>
      <c r="G404" s="2">
        <v>23230</v>
      </c>
      <c r="H404" s="2">
        <v>101398.95000000001</v>
      </c>
      <c r="K404" s="2">
        <f t="shared" si="26"/>
        <v>9292</v>
      </c>
      <c r="L404" s="3">
        <v>44378</v>
      </c>
      <c r="M404" s="25" t="str">
        <f t="shared" si="27"/>
        <v>07</v>
      </c>
      <c r="N404" s="25" t="str">
        <f t="shared" si="28"/>
        <v>July</v>
      </c>
      <c r="O404" s="25" t="str">
        <f t="shared" si="29"/>
        <v>2021</v>
      </c>
      <c r="Q404" t="str">
        <f>Table62[[#This Row],[Month Name]]</f>
        <v>July</v>
      </c>
      <c r="R404">
        <f>Table62[[#This Row],[Sale Price]]</f>
        <v>23230</v>
      </c>
    </row>
    <row r="405" spans="1:18">
      <c r="A405" t="s">
        <v>32</v>
      </c>
      <c r="B405" t="s">
        <v>42</v>
      </c>
      <c r="C405" t="s">
        <v>17</v>
      </c>
      <c r="D405" t="s">
        <v>41</v>
      </c>
      <c r="E405" s="1">
        <v>109.4</v>
      </c>
      <c r="F405" s="2">
        <v>5579.4</v>
      </c>
      <c r="G405" s="2">
        <v>9299</v>
      </c>
      <c r="H405" s="2">
        <v>101731.06000000001</v>
      </c>
      <c r="K405" s="2">
        <f t="shared" si="26"/>
        <v>3719.6000000000004</v>
      </c>
      <c r="L405" s="3">
        <v>44348</v>
      </c>
      <c r="M405" s="25" t="str">
        <f t="shared" si="27"/>
        <v>06</v>
      </c>
      <c r="N405" s="25" t="str">
        <f t="shared" si="28"/>
        <v>June</v>
      </c>
      <c r="O405" s="25" t="str">
        <f t="shared" si="29"/>
        <v>2021</v>
      </c>
      <c r="Q405" t="str">
        <f>Table62[[#This Row],[Month Name]]</f>
        <v>June</v>
      </c>
      <c r="R405">
        <f>Table62[[#This Row],[Sale Price]]</f>
        <v>9299</v>
      </c>
    </row>
    <row r="406" spans="1:18">
      <c r="A406" t="s">
        <v>27</v>
      </c>
      <c r="B406" t="s">
        <v>28</v>
      </c>
      <c r="C406" t="s">
        <v>17</v>
      </c>
      <c r="D406" t="s">
        <v>41</v>
      </c>
      <c r="E406" s="1">
        <v>36.700000000000003</v>
      </c>
      <c r="F406" s="2">
        <v>5579.4</v>
      </c>
      <c r="G406" s="2">
        <v>9299</v>
      </c>
      <c r="H406" s="2">
        <v>34127.330000000009</v>
      </c>
      <c r="K406" s="2">
        <f t="shared" si="26"/>
        <v>3719.6000000000004</v>
      </c>
      <c r="L406" s="3">
        <v>44105</v>
      </c>
      <c r="M406" s="25" t="str">
        <f t="shared" si="27"/>
        <v>10</v>
      </c>
      <c r="N406" s="25" t="str">
        <f t="shared" si="28"/>
        <v>October</v>
      </c>
      <c r="O406" s="25" t="str">
        <f t="shared" si="29"/>
        <v>2020</v>
      </c>
      <c r="Q406" t="str">
        <f>Table62[[#This Row],[Month Name]]</f>
        <v>October</v>
      </c>
      <c r="R406">
        <f>Table62[[#This Row],[Sale Price]]</f>
        <v>9299</v>
      </c>
    </row>
    <row r="407" spans="1:18">
      <c r="A407" t="s">
        <v>32</v>
      </c>
      <c r="B407" t="s">
        <v>23</v>
      </c>
      <c r="C407" t="s">
        <v>26</v>
      </c>
      <c r="D407" t="s">
        <v>41</v>
      </c>
      <c r="E407" s="1">
        <v>380.25</v>
      </c>
      <c r="F407" s="2">
        <v>8999.4</v>
      </c>
      <c r="G407" s="2">
        <v>14999</v>
      </c>
      <c r="H407" s="2">
        <v>570336.97499999998</v>
      </c>
      <c r="K407" s="2">
        <f t="shared" si="26"/>
        <v>5999.6</v>
      </c>
      <c r="L407" s="3">
        <v>44287</v>
      </c>
      <c r="M407" s="25" t="str">
        <f t="shared" si="27"/>
        <v>04</v>
      </c>
      <c r="N407" s="25" t="str">
        <f t="shared" si="28"/>
        <v>April</v>
      </c>
      <c r="O407" s="25" t="str">
        <f t="shared" si="29"/>
        <v>2021</v>
      </c>
      <c r="Q407" t="str">
        <f>Table62[[#This Row],[Month Name]]</f>
        <v>April</v>
      </c>
      <c r="R407">
        <f>Table62[[#This Row],[Sale Price]]</f>
        <v>14999</v>
      </c>
    </row>
    <row r="408" spans="1:18">
      <c r="A408" t="s">
        <v>15</v>
      </c>
      <c r="B408" t="s">
        <v>29</v>
      </c>
      <c r="C408" t="s">
        <v>26</v>
      </c>
      <c r="D408" t="s">
        <v>41</v>
      </c>
      <c r="E408" s="1">
        <v>166.60000000000002</v>
      </c>
      <c r="F408" s="2">
        <v>8999.4</v>
      </c>
      <c r="G408" s="2">
        <v>14999</v>
      </c>
      <c r="H408" s="2">
        <v>249883.34000000005</v>
      </c>
      <c r="K408" s="2">
        <f t="shared" si="26"/>
        <v>5999.6</v>
      </c>
      <c r="L408" s="3">
        <v>44317</v>
      </c>
      <c r="M408" s="25" t="str">
        <f t="shared" si="27"/>
        <v>05</v>
      </c>
      <c r="N408" s="25" t="str">
        <f t="shared" si="28"/>
        <v>May</v>
      </c>
      <c r="O408" s="25" t="str">
        <f t="shared" si="29"/>
        <v>2021</v>
      </c>
      <c r="Q408" t="str">
        <f>Table62[[#This Row],[Month Name]]</f>
        <v>May</v>
      </c>
      <c r="R408">
        <f>Table62[[#This Row],[Sale Price]]</f>
        <v>14999</v>
      </c>
    </row>
    <row r="409" spans="1:18">
      <c r="A409" t="s">
        <v>32</v>
      </c>
      <c r="B409" t="s">
        <v>31</v>
      </c>
      <c r="C409" t="s">
        <v>26</v>
      </c>
      <c r="D409" t="s">
        <v>41</v>
      </c>
      <c r="E409" s="1">
        <v>32.200000000000003</v>
      </c>
      <c r="F409" s="2">
        <v>8999.4</v>
      </c>
      <c r="G409" s="2">
        <v>14999</v>
      </c>
      <c r="H409" s="2">
        <v>48296.780000000006</v>
      </c>
      <c r="K409" s="2">
        <f t="shared" si="26"/>
        <v>5999.6</v>
      </c>
      <c r="L409" s="3">
        <v>44075</v>
      </c>
      <c r="M409" s="25" t="str">
        <f t="shared" si="27"/>
        <v>09</v>
      </c>
      <c r="N409" s="25" t="str">
        <f t="shared" si="28"/>
        <v>September</v>
      </c>
      <c r="O409" s="25" t="str">
        <f t="shared" si="29"/>
        <v>2020</v>
      </c>
      <c r="Q409" t="str">
        <f>Table62[[#This Row],[Month Name]]</f>
        <v>September</v>
      </c>
      <c r="R409">
        <f>Table62[[#This Row],[Sale Price]]</f>
        <v>14999</v>
      </c>
    </row>
    <row r="410" spans="1:18">
      <c r="A410" t="s">
        <v>27</v>
      </c>
      <c r="B410" t="s">
        <v>33</v>
      </c>
      <c r="C410" t="s">
        <v>26</v>
      </c>
      <c r="D410" t="s">
        <v>41</v>
      </c>
      <c r="E410" s="1">
        <v>232.10000000000002</v>
      </c>
      <c r="F410" s="2">
        <v>8999.4</v>
      </c>
      <c r="G410" s="2">
        <v>14999</v>
      </c>
      <c r="H410" s="2">
        <v>348126.79000000004</v>
      </c>
      <c r="K410" s="2">
        <f t="shared" si="26"/>
        <v>5999.6</v>
      </c>
      <c r="L410" s="3">
        <v>44501</v>
      </c>
      <c r="M410" s="25" t="str">
        <f t="shared" si="27"/>
        <v>11</v>
      </c>
      <c r="N410" s="25" t="str">
        <f t="shared" si="28"/>
        <v>November</v>
      </c>
      <c r="O410" s="25" t="str">
        <f t="shared" si="29"/>
        <v>2021</v>
      </c>
      <c r="Q410" t="str">
        <f>Table62[[#This Row],[Month Name]]</f>
        <v>November</v>
      </c>
      <c r="R410">
        <f>Table62[[#This Row],[Sale Price]]</f>
        <v>14999</v>
      </c>
    </row>
    <row r="411" spans="1:18">
      <c r="A411" t="s">
        <v>30</v>
      </c>
      <c r="B411" t="s">
        <v>21</v>
      </c>
      <c r="C411" t="s">
        <v>26</v>
      </c>
      <c r="D411" t="s">
        <v>41</v>
      </c>
      <c r="E411" s="1">
        <v>185.70000000000002</v>
      </c>
      <c r="F411" s="2">
        <v>8999.4</v>
      </c>
      <c r="G411" s="2">
        <v>14999</v>
      </c>
      <c r="H411" s="2">
        <v>278531.43000000005</v>
      </c>
      <c r="K411" s="2">
        <f t="shared" si="26"/>
        <v>5999.6</v>
      </c>
      <c r="L411" s="3">
        <v>44136</v>
      </c>
      <c r="M411" s="25" t="str">
        <f t="shared" si="27"/>
        <v>11</v>
      </c>
      <c r="N411" s="25" t="str">
        <f t="shared" si="28"/>
        <v>November</v>
      </c>
      <c r="O411" s="25" t="str">
        <f t="shared" si="29"/>
        <v>2020</v>
      </c>
      <c r="Q411" t="str">
        <f>Table62[[#This Row],[Month Name]]</f>
        <v>November</v>
      </c>
      <c r="R411">
        <f>Table62[[#This Row],[Sale Price]]</f>
        <v>14999</v>
      </c>
    </row>
    <row r="412" spans="1:18">
      <c r="A412" t="s">
        <v>15</v>
      </c>
      <c r="B412" t="s">
        <v>34</v>
      </c>
      <c r="C412" t="s">
        <v>26</v>
      </c>
      <c r="D412" t="s">
        <v>41</v>
      </c>
      <c r="E412" s="1">
        <v>161.10000000000002</v>
      </c>
      <c r="F412" s="2">
        <v>8999.4</v>
      </c>
      <c r="G412" s="2">
        <v>14999</v>
      </c>
      <c r="H412" s="2">
        <v>241633.89000000004</v>
      </c>
      <c r="K412" s="2">
        <f t="shared" si="26"/>
        <v>5999.6</v>
      </c>
      <c r="L412" s="3">
        <v>44166</v>
      </c>
      <c r="M412" s="25" t="str">
        <f t="shared" si="27"/>
        <v>12</v>
      </c>
      <c r="N412" s="25" t="str">
        <f t="shared" si="28"/>
        <v>December</v>
      </c>
      <c r="O412" s="25" t="str">
        <f t="shared" si="29"/>
        <v>2020</v>
      </c>
      <c r="Q412" t="str">
        <f>Table62[[#This Row],[Month Name]]</f>
        <v>December</v>
      </c>
      <c r="R412">
        <f>Table62[[#This Row],[Sale Price]]</f>
        <v>14999</v>
      </c>
    </row>
    <row r="413" spans="1:18">
      <c r="A413" t="s">
        <v>30</v>
      </c>
      <c r="B413" t="s">
        <v>31</v>
      </c>
      <c r="C413" t="s">
        <v>26</v>
      </c>
      <c r="D413" t="s">
        <v>41</v>
      </c>
      <c r="E413" s="1">
        <v>279.7</v>
      </c>
      <c r="F413" s="2">
        <v>8999.4</v>
      </c>
      <c r="G413" s="2">
        <v>14999</v>
      </c>
      <c r="H413" s="2">
        <v>419522.03</v>
      </c>
      <c r="K413" s="2">
        <f t="shared" si="26"/>
        <v>5999.6</v>
      </c>
      <c r="L413" s="3">
        <v>44531</v>
      </c>
      <c r="M413" s="25" t="str">
        <f t="shared" si="27"/>
        <v>12</v>
      </c>
      <c r="N413" s="25" t="str">
        <f t="shared" si="28"/>
        <v>December</v>
      </c>
      <c r="O413" s="25" t="str">
        <f t="shared" si="29"/>
        <v>2021</v>
      </c>
      <c r="Q413" t="str">
        <f>Table62[[#This Row],[Month Name]]</f>
        <v>December</v>
      </c>
      <c r="R413">
        <f>Table62[[#This Row],[Sale Price]]</f>
        <v>14999</v>
      </c>
    </row>
    <row r="414" spans="1:18">
      <c r="A414" t="s">
        <v>32</v>
      </c>
      <c r="B414" t="s">
        <v>19</v>
      </c>
      <c r="C414" t="s">
        <v>26</v>
      </c>
      <c r="D414" t="s">
        <v>41</v>
      </c>
      <c r="E414" s="1">
        <v>33.4</v>
      </c>
      <c r="F414" s="2">
        <v>8999.4</v>
      </c>
      <c r="G414" s="2">
        <v>14999</v>
      </c>
      <c r="H414" s="2">
        <v>50096.66</v>
      </c>
      <c r="K414" s="2">
        <f t="shared" si="26"/>
        <v>5999.6</v>
      </c>
      <c r="L414" s="3">
        <v>44166</v>
      </c>
      <c r="M414" s="25" t="str">
        <f t="shared" si="27"/>
        <v>12</v>
      </c>
      <c r="N414" s="25" t="str">
        <f t="shared" si="28"/>
        <v>December</v>
      </c>
      <c r="O414" s="25" t="str">
        <f t="shared" si="29"/>
        <v>2020</v>
      </c>
      <c r="Q414" t="str">
        <f>Table62[[#This Row],[Month Name]]</f>
        <v>December</v>
      </c>
      <c r="R414">
        <f>Table62[[#This Row],[Sale Price]]</f>
        <v>14999</v>
      </c>
    </row>
    <row r="415" spans="1:18">
      <c r="A415" t="s">
        <v>32</v>
      </c>
      <c r="B415" t="s">
        <v>36</v>
      </c>
      <c r="C415" t="s">
        <v>35</v>
      </c>
      <c r="D415" t="s">
        <v>41</v>
      </c>
      <c r="E415" s="1">
        <v>256.5</v>
      </c>
      <c r="F415" s="2">
        <v>11999.4</v>
      </c>
      <c r="G415" s="2">
        <v>19999</v>
      </c>
      <c r="H415" s="2">
        <v>512974.35000000003</v>
      </c>
      <c r="K415" s="2">
        <f t="shared" si="26"/>
        <v>7999.6</v>
      </c>
      <c r="L415" s="3">
        <v>44197</v>
      </c>
      <c r="M415" s="25" t="str">
        <f t="shared" si="27"/>
        <v>01</v>
      </c>
      <c r="N415" s="25" t="str">
        <f t="shared" si="28"/>
        <v>January</v>
      </c>
      <c r="O415" s="25" t="str">
        <f t="shared" si="29"/>
        <v>2021</v>
      </c>
      <c r="Q415" t="str">
        <f>Table62[[#This Row],[Month Name]]</f>
        <v>January</v>
      </c>
      <c r="R415">
        <f>Table62[[#This Row],[Sale Price]]</f>
        <v>19999</v>
      </c>
    </row>
    <row r="416" spans="1:18">
      <c r="A416" t="s">
        <v>15</v>
      </c>
      <c r="B416" t="s">
        <v>16</v>
      </c>
      <c r="C416" t="s">
        <v>35</v>
      </c>
      <c r="D416" t="s">
        <v>41</v>
      </c>
      <c r="E416" s="1">
        <v>241.70000000000002</v>
      </c>
      <c r="F416" s="2">
        <v>11999.4</v>
      </c>
      <c r="G416" s="2">
        <v>19999</v>
      </c>
      <c r="H416" s="2">
        <v>483375.83000000007</v>
      </c>
      <c r="K416" s="2">
        <f t="shared" si="26"/>
        <v>7999.6</v>
      </c>
      <c r="L416" s="3">
        <v>44197</v>
      </c>
      <c r="M416" s="25" t="str">
        <f t="shared" si="27"/>
        <v>01</v>
      </c>
      <c r="N416" s="25" t="str">
        <f t="shared" si="28"/>
        <v>January</v>
      </c>
      <c r="O416" s="25" t="str">
        <f t="shared" si="29"/>
        <v>2021</v>
      </c>
      <c r="Q416" t="str">
        <f>Table62[[#This Row],[Month Name]]</f>
        <v>January</v>
      </c>
      <c r="R416">
        <f>Table62[[#This Row],[Sale Price]]</f>
        <v>19999</v>
      </c>
    </row>
    <row r="417" spans="1:18">
      <c r="A417" t="s">
        <v>20</v>
      </c>
      <c r="B417" t="s">
        <v>19</v>
      </c>
      <c r="C417" t="s">
        <v>35</v>
      </c>
      <c r="D417" t="s">
        <v>41</v>
      </c>
      <c r="E417" s="1">
        <v>367.5</v>
      </c>
      <c r="F417" s="2">
        <v>11999.4</v>
      </c>
      <c r="G417" s="2">
        <v>19999</v>
      </c>
      <c r="H417" s="2">
        <v>734963.25</v>
      </c>
      <c r="K417" s="2">
        <f t="shared" si="26"/>
        <v>7999.6</v>
      </c>
      <c r="L417" s="3">
        <v>44287</v>
      </c>
      <c r="M417" s="25" t="str">
        <f t="shared" si="27"/>
        <v>04</v>
      </c>
      <c r="N417" s="25" t="str">
        <f t="shared" si="28"/>
        <v>April</v>
      </c>
      <c r="O417" s="25" t="str">
        <f t="shared" si="29"/>
        <v>2021</v>
      </c>
      <c r="Q417" t="str">
        <f>Table62[[#This Row],[Month Name]]</f>
        <v>April</v>
      </c>
      <c r="R417">
        <f>Table62[[#This Row],[Sale Price]]</f>
        <v>19999</v>
      </c>
    </row>
    <row r="418" spans="1:18">
      <c r="A418" t="s">
        <v>32</v>
      </c>
      <c r="B418" t="s">
        <v>21</v>
      </c>
      <c r="C418" t="s">
        <v>35</v>
      </c>
      <c r="D418" t="s">
        <v>41</v>
      </c>
      <c r="E418" s="1">
        <v>109.4</v>
      </c>
      <c r="F418" s="2">
        <v>11999.4</v>
      </c>
      <c r="G418" s="2">
        <v>19999</v>
      </c>
      <c r="H418" s="2">
        <v>218789.06000000003</v>
      </c>
      <c r="K418" s="2">
        <f t="shared" si="26"/>
        <v>7999.6</v>
      </c>
      <c r="L418" s="3">
        <v>44348</v>
      </c>
      <c r="M418" s="25" t="str">
        <f t="shared" si="27"/>
        <v>06</v>
      </c>
      <c r="N418" s="25" t="str">
        <f t="shared" si="28"/>
        <v>June</v>
      </c>
      <c r="O418" s="25" t="str">
        <f t="shared" si="29"/>
        <v>2021</v>
      </c>
      <c r="Q418" t="str">
        <f>Table62[[#This Row],[Month Name]]</f>
        <v>June</v>
      </c>
      <c r="R418">
        <f>Table62[[#This Row],[Sale Price]]</f>
        <v>19999</v>
      </c>
    </row>
    <row r="419" spans="1:18">
      <c r="A419" t="s">
        <v>20</v>
      </c>
      <c r="B419" t="s">
        <v>22</v>
      </c>
      <c r="C419" t="s">
        <v>35</v>
      </c>
      <c r="D419" t="s">
        <v>41</v>
      </c>
      <c r="E419" s="1">
        <v>122.7</v>
      </c>
      <c r="F419" s="2">
        <v>11999.4</v>
      </c>
      <c r="G419" s="2">
        <v>19999</v>
      </c>
      <c r="H419" s="2">
        <v>245387.73000000004</v>
      </c>
      <c r="K419" s="2">
        <f t="shared" si="26"/>
        <v>7999.6</v>
      </c>
      <c r="L419" s="3">
        <v>44470</v>
      </c>
      <c r="M419" s="25" t="str">
        <f t="shared" si="27"/>
        <v>10</v>
      </c>
      <c r="N419" s="25" t="str">
        <f t="shared" si="28"/>
        <v>October</v>
      </c>
      <c r="O419" s="25" t="str">
        <f t="shared" si="29"/>
        <v>2021</v>
      </c>
      <c r="Q419" t="str">
        <f>Table62[[#This Row],[Month Name]]</f>
        <v>October</v>
      </c>
      <c r="R419">
        <f>Table62[[#This Row],[Sale Price]]</f>
        <v>19999</v>
      </c>
    </row>
    <row r="420" spans="1:18">
      <c r="A420" t="s">
        <v>27</v>
      </c>
      <c r="B420" t="s">
        <v>34</v>
      </c>
      <c r="C420" t="s">
        <v>35</v>
      </c>
      <c r="D420" t="s">
        <v>41</v>
      </c>
      <c r="E420" s="1">
        <v>36.700000000000003</v>
      </c>
      <c r="F420" s="2">
        <v>11999.4</v>
      </c>
      <c r="G420" s="2">
        <v>19999</v>
      </c>
      <c r="H420" s="2">
        <v>73396.33</v>
      </c>
      <c r="K420" s="2">
        <f t="shared" si="26"/>
        <v>7999.6</v>
      </c>
      <c r="L420" s="3">
        <v>44105</v>
      </c>
      <c r="M420" s="25" t="str">
        <f t="shared" si="27"/>
        <v>10</v>
      </c>
      <c r="N420" s="25" t="str">
        <f t="shared" si="28"/>
        <v>October</v>
      </c>
      <c r="O420" s="25" t="str">
        <f t="shared" si="29"/>
        <v>2020</v>
      </c>
      <c r="Q420" t="str">
        <f>Table62[[#This Row],[Month Name]]</f>
        <v>October</v>
      </c>
      <c r="R420">
        <f>Table62[[#This Row],[Sale Price]]</f>
        <v>19999</v>
      </c>
    </row>
    <row r="421" spans="1:18">
      <c r="A421" t="s">
        <v>32</v>
      </c>
      <c r="B421" t="s">
        <v>24</v>
      </c>
      <c r="C421" t="s">
        <v>35</v>
      </c>
      <c r="D421" t="s">
        <v>41</v>
      </c>
      <c r="E421" s="1">
        <v>132.4</v>
      </c>
      <c r="F421" s="2">
        <v>11999.4</v>
      </c>
      <c r="G421" s="2">
        <v>19999</v>
      </c>
      <c r="H421" s="2">
        <v>264786.76</v>
      </c>
      <c r="K421" s="2">
        <f t="shared" si="26"/>
        <v>7999.6</v>
      </c>
      <c r="L421" s="3">
        <v>44501</v>
      </c>
      <c r="M421" s="25" t="str">
        <f t="shared" si="27"/>
        <v>11</v>
      </c>
      <c r="N421" s="25" t="str">
        <f t="shared" si="28"/>
        <v>November</v>
      </c>
      <c r="O421" s="25" t="str">
        <f t="shared" si="29"/>
        <v>2021</v>
      </c>
      <c r="Q421" t="str">
        <f>Table62[[#This Row],[Month Name]]</f>
        <v>November</v>
      </c>
      <c r="R421">
        <f>Table62[[#This Row],[Sale Price]]</f>
        <v>19999</v>
      </c>
    </row>
    <row r="422" spans="1:18">
      <c r="A422" t="s">
        <v>27</v>
      </c>
      <c r="B422" t="s">
        <v>25</v>
      </c>
      <c r="C422" t="s">
        <v>35</v>
      </c>
      <c r="D422" t="s">
        <v>41</v>
      </c>
      <c r="E422" s="1">
        <v>177.5</v>
      </c>
      <c r="F422" s="2">
        <v>11999.4</v>
      </c>
      <c r="G422" s="2">
        <v>19999</v>
      </c>
      <c r="H422" s="2">
        <v>354982.25</v>
      </c>
      <c r="K422" s="2">
        <f t="shared" si="26"/>
        <v>7999.6</v>
      </c>
      <c r="L422" s="3">
        <v>44136</v>
      </c>
      <c r="M422" s="25" t="str">
        <f t="shared" si="27"/>
        <v>11</v>
      </c>
      <c r="N422" s="25" t="str">
        <f t="shared" si="28"/>
        <v>November</v>
      </c>
      <c r="O422" s="25" t="str">
        <f t="shared" si="29"/>
        <v>2020</v>
      </c>
      <c r="Q422" t="str">
        <f>Table62[[#This Row],[Month Name]]</f>
        <v>November</v>
      </c>
      <c r="R422">
        <f>Table62[[#This Row],[Sale Price]]</f>
        <v>19999</v>
      </c>
    </row>
    <row r="423" spans="1:18">
      <c r="A423" t="s">
        <v>30</v>
      </c>
      <c r="B423" t="s">
        <v>42</v>
      </c>
      <c r="C423" t="s">
        <v>35</v>
      </c>
      <c r="D423" t="s">
        <v>41</v>
      </c>
      <c r="E423" s="1">
        <v>279.7</v>
      </c>
      <c r="F423" s="2">
        <v>11999.4</v>
      </c>
      <c r="G423" s="2">
        <v>19999</v>
      </c>
      <c r="H423" s="2">
        <v>559372.03</v>
      </c>
      <c r="K423" s="2">
        <f t="shared" si="26"/>
        <v>7999.6</v>
      </c>
      <c r="L423" s="3">
        <v>44531</v>
      </c>
      <c r="M423" s="25" t="str">
        <f t="shared" si="27"/>
        <v>12</v>
      </c>
      <c r="N423" s="25" t="str">
        <f t="shared" si="28"/>
        <v>December</v>
      </c>
      <c r="O423" s="25" t="str">
        <f t="shared" si="29"/>
        <v>2021</v>
      </c>
      <c r="Q423" t="str">
        <f>Table62[[#This Row],[Month Name]]</f>
        <v>December</v>
      </c>
      <c r="R423">
        <f>Table62[[#This Row],[Sale Price]]</f>
        <v>19999</v>
      </c>
    </row>
    <row r="424" spans="1:18">
      <c r="A424" t="s">
        <v>20</v>
      </c>
      <c r="B424" t="s">
        <v>28</v>
      </c>
      <c r="C424" t="s">
        <v>37</v>
      </c>
      <c r="D424" t="s">
        <v>41</v>
      </c>
      <c r="E424" s="1">
        <v>24.5</v>
      </c>
      <c r="F424" s="2">
        <v>19794</v>
      </c>
      <c r="G424" s="2">
        <v>32990</v>
      </c>
      <c r="H424" s="2">
        <v>80825.5</v>
      </c>
      <c r="K424" s="2">
        <f t="shared" si="26"/>
        <v>13196</v>
      </c>
      <c r="L424" s="3">
        <v>44317</v>
      </c>
      <c r="M424" s="25" t="str">
        <f t="shared" si="27"/>
        <v>05</v>
      </c>
      <c r="N424" s="25" t="str">
        <f t="shared" si="28"/>
        <v>May</v>
      </c>
      <c r="O424" s="25" t="str">
        <f t="shared" si="29"/>
        <v>2021</v>
      </c>
      <c r="Q424" t="str">
        <f>Table62[[#This Row],[Month Name]]</f>
        <v>May</v>
      </c>
      <c r="R424">
        <f>Table62[[#This Row],[Sale Price]]</f>
        <v>32990</v>
      </c>
    </row>
    <row r="425" spans="1:18">
      <c r="A425" t="s">
        <v>32</v>
      </c>
      <c r="B425" t="s">
        <v>23</v>
      </c>
      <c r="C425" t="s">
        <v>37</v>
      </c>
      <c r="D425" t="s">
        <v>41</v>
      </c>
      <c r="E425" s="1">
        <v>379.35</v>
      </c>
      <c r="F425" s="2">
        <v>19794</v>
      </c>
      <c r="G425" s="2">
        <v>32990</v>
      </c>
      <c r="H425" s="2">
        <v>1251475.6500000001</v>
      </c>
      <c r="K425" s="2">
        <f t="shared" si="26"/>
        <v>13196</v>
      </c>
      <c r="L425" s="3">
        <v>44378</v>
      </c>
      <c r="M425" s="25" t="str">
        <f t="shared" si="27"/>
        <v>07</v>
      </c>
      <c r="N425" s="25" t="str">
        <f t="shared" si="28"/>
        <v>July</v>
      </c>
      <c r="O425" s="25" t="str">
        <f t="shared" si="29"/>
        <v>2021</v>
      </c>
      <c r="Q425" t="str">
        <f>Table62[[#This Row],[Month Name]]</f>
        <v>July</v>
      </c>
      <c r="R425">
        <f>Table62[[#This Row],[Sale Price]]</f>
        <v>32990</v>
      </c>
    </row>
    <row r="426" spans="1:18">
      <c r="A426" t="s">
        <v>15</v>
      </c>
      <c r="B426" t="s">
        <v>29</v>
      </c>
      <c r="C426" t="s">
        <v>37</v>
      </c>
      <c r="D426" t="s">
        <v>41</v>
      </c>
      <c r="E426" s="1">
        <v>130.70000000000002</v>
      </c>
      <c r="F426" s="2">
        <v>19794</v>
      </c>
      <c r="G426" s="2">
        <v>32990</v>
      </c>
      <c r="H426" s="2">
        <v>431179.3000000001</v>
      </c>
      <c r="K426" s="2">
        <f t="shared" si="26"/>
        <v>13196</v>
      </c>
      <c r="L426" s="3">
        <v>44378</v>
      </c>
      <c r="M426" s="25" t="str">
        <f t="shared" si="27"/>
        <v>07</v>
      </c>
      <c r="N426" s="25" t="str">
        <f t="shared" si="28"/>
        <v>July</v>
      </c>
      <c r="O426" s="25" t="str">
        <f t="shared" si="29"/>
        <v>2021</v>
      </c>
      <c r="Q426" t="str">
        <f>Table62[[#This Row],[Month Name]]</f>
        <v>July</v>
      </c>
      <c r="R426">
        <f>Table62[[#This Row],[Sale Price]]</f>
        <v>32990</v>
      </c>
    </row>
    <row r="427" spans="1:18">
      <c r="A427" t="s">
        <v>30</v>
      </c>
      <c r="B427" t="s">
        <v>31</v>
      </c>
      <c r="C427" t="s">
        <v>37</v>
      </c>
      <c r="D427" t="s">
        <v>41</v>
      </c>
      <c r="E427" s="1">
        <v>56.7</v>
      </c>
      <c r="F427" s="2">
        <v>19794</v>
      </c>
      <c r="G427" s="2">
        <v>32990</v>
      </c>
      <c r="H427" s="2">
        <v>187053.30000000002</v>
      </c>
      <c r="K427" s="2">
        <f t="shared" si="26"/>
        <v>13196</v>
      </c>
      <c r="L427" s="3">
        <v>44440</v>
      </c>
      <c r="M427" s="25" t="str">
        <f t="shared" si="27"/>
        <v>09</v>
      </c>
      <c r="N427" s="25" t="str">
        <f t="shared" si="28"/>
        <v>September</v>
      </c>
      <c r="O427" s="25" t="str">
        <f t="shared" si="29"/>
        <v>2021</v>
      </c>
      <c r="Q427" t="str">
        <f>Table62[[#This Row],[Month Name]]</f>
        <v>September</v>
      </c>
      <c r="R427">
        <f>Table62[[#This Row],[Sale Price]]</f>
        <v>32990</v>
      </c>
    </row>
    <row r="428" spans="1:18">
      <c r="A428" t="s">
        <v>30</v>
      </c>
      <c r="B428" t="s">
        <v>33</v>
      </c>
      <c r="C428" t="s">
        <v>37</v>
      </c>
      <c r="D428" t="s">
        <v>41</v>
      </c>
      <c r="E428" s="1">
        <v>211</v>
      </c>
      <c r="F428" s="2">
        <v>19794</v>
      </c>
      <c r="G428" s="2">
        <v>32990</v>
      </c>
      <c r="H428" s="2">
        <v>696089</v>
      </c>
      <c r="K428" s="2">
        <f t="shared" si="26"/>
        <v>13196</v>
      </c>
      <c r="L428" s="3">
        <v>44440</v>
      </c>
      <c r="M428" s="25" t="str">
        <f t="shared" si="27"/>
        <v>09</v>
      </c>
      <c r="N428" s="25" t="str">
        <f t="shared" si="28"/>
        <v>September</v>
      </c>
      <c r="O428" s="25" t="str">
        <f t="shared" si="29"/>
        <v>2021</v>
      </c>
      <c r="Q428" t="str">
        <f>Table62[[#This Row],[Month Name]]</f>
        <v>September</v>
      </c>
      <c r="R428">
        <f>Table62[[#This Row],[Sale Price]]</f>
        <v>32990</v>
      </c>
    </row>
    <row r="429" spans="1:18">
      <c r="A429" t="s">
        <v>15</v>
      </c>
      <c r="B429" t="s">
        <v>21</v>
      </c>
      <c r="C429" t="s">
        <v>37</v>
      </c>
      <c r="D429" t="s">
        <v>41</v>
      </c>
      <c r="E429" s="1">
        <v>126.9</v>
      </c>
      <c r="F429" s="2">
        <v>19794</v>
      </c>
      <c r="G429" s="2">
        <v>32990</v>
      </c>
      <c r="H429" s="2">
        <v>418643.10000000003</v>
      </c>
      <c r="K429" s="2">
        <f t="shared" si="26"/>
        <v>13196</v>
      </c>
      <c r="L429" s="3">
        <v>44470</v>
      </c>
      <c r="M429" s="25" t="str">
        <f t="shared" si="27"/>
        <v>10</v>
      </c>
      <c r="N429" s="25" t="str">
        <f t="shared" si="28"/>
        <v>October</v>
      </c>
      <c r="O429" s="25" t="str">
        <f t="shared" si="29"/>
        <v>2021</v>
      </c>
      <c r="Q429" t="str">
        <f>Table62[[#This Row],[Month Name]]</f>
        <v>October</v>
      </c>
      <c r="R429">
        <f>Table62[[#This Row],[Sale Price]]</f>
        <v>32990</v>
      </c>
    </row>
    <row r="430" spans="1:18">
      <c r="A430" t="s">
        <v>27</v>
      </c>
      <c r="B430" t="s">
        <v>34</v>
      </c>
      <c r="C430" t="s">
        <v>38</v>
      </c>
      <c r="D430" t="s">
        <v>41</v>
      </c>
      <c r="E430" s="1">
        <v>195.60000000000002</v>
      </c>
      <c r="F430" s="2">
        <v>13938</v>
      </c>
      <c r="G430" s="2">
        <v>23230</v>
      </c>
      <c r="H430" s="2">
        <v>454378.8000000001</v>
      </c>
      <c r="K430" s="2">
        <f t="shared" si="26"/>
        <v>9292</v>
      </c>
      <c r="L430" s="3">
        <v>44197</v>
      </c>
      <c r="M430" s="25" t="str">
        <f t="shared" si="27"/>
        <v>01</v>
      </c>
      <c r="N430" s="25" t="str">
        <f t="shared" si="28"/>
        <v>January</v>
      </c>
      <c r="O430" s="25" t="str">
        <f t="shared" si="29"/>
        <v>2021</v>
      </c>
      <c r="Q430" t="str">
        <f>Table62[[#This Row],[Month Name]]</f>
        <v>January</v>
      </c>
      <c r="R430">
        <f>Table62[[#This Row],[Sale Price]]</f>
        <v>23230</v>
      </c>
    </row>
    <row r="431" spans="1:18">
      <c r="A431" t="s">
        <v>32</v>
      </c>
      <c r="B431" t="s">
        <v>31</v>
      </c>
      <c r="C431" t="s">
        <v>38</v>
      </c>
      <c r="D431" t="s">
        <v>41</v>
      </c>
      <c r="E431" s="1">
        <v>265.90000000000003</v>
      </c>
      <c r="F431" s="2">
        <v>13938</v>
      </c>
      <c r="G431" s="2">
        <v>23230</v>
      </c>
      <c r="H431" s="2">
        <v>617685.70000000007</v>
      </c>
      <c r="K431" s="2">
        <f t="shared" si="26"/>
        <v>9292</v>
      </c>
      <c r="L431" s="3">
        <v>44228</v>
      </c>
      <c r="M431" s="25" t="str">
        <f t="shared" si="27"/>
        <v>02</v>
      </c>
      <c r="N431" s="25" t="str">
        <f t="shared" si="28"/>
        <v>February</v>
      </c>
      <c r="O431" s="25" t="str">
        <f t="shared" si="29"/>
        <v>2021</v>
      </c>
      <c r="Q431" t="str">
        <f>Table62[[#This Row],[Month Name]]</f>
        <v>February</v>
      </c>
      <c r="R431">
        <f>Table62[[#This Row],[Sale Price]]</f>
        <v>23230</v>
      </c>
    </row>
    <row r="432" spans="1:18">
      <c r="A432" t="s">
        <v>15</v>
      </c>
      <c r="B432" t="s">
        <v>19</v>
      </c>
      <c r="C432" t="s">
        <v>38</v>
      </c>
      <c r="D432" t="s">
        <v>41</v>
      </c>
      <c r="E432" s="1">
        <v>135.15</v>
      </c>
      <c r="F432" s="2">
        <v>13938</v>
      </c>
      <c r="G432" s="2">
        <v>23230</v>
      </c>
      <c r="H432" s="2">
        <v>313953.45</v>
      </c>
      <c r="K432" s="2">
        <f t="shared" si="26"/>
        <v>9292</v>
      </c>
      <c r="L432" s="3">
        <v>44287</v>
      </c>
      <c r="M432" s="25" t="str">
        <f t="shared" si="27"/>
        <v>04</v>
      </c>
      <c r="N432" s="25" t="str">
        <f t="shared" si="28"/>
        <v>April</v>
      </c>
      <c r="O432" s="25" t="str">
        <f t="shared" si="29"/>
        <v>2021</v>
      </c>
      <c r="Q432" t="str">
        <f>Table62[[#This Row],[Month Name]]</f>
        <v>April</v>
      </c>
      <c r="R432">
        <f>Table62[[#This Row],[Sale Price]]</f>
        <v>23230</v>
      </c>
    </row>
    <row r="433" spans="1:18">
      <c r="A433" t="s">
        <v>27</v>
      </c>
      <c r="B433" t="s">
        <v>36</v>
      </c>
      <c r="C433" t="s">
        <v>38</v>
      </c>
      <c r="D433" t="s">
        <v>41</v>
      </c>
      <c r="E433" s="1">
        <v>88</v>
      </c>
      <c r="F433" s="2">
        <v>13938</v>
      </c>
      <c r="G433" s="2">
        <v>23230</v>
      </c>
      <c r="H433" s="2">
        <v>204424</v>
      </c>
      <c r="K433" s="2">
        <f t="shared" si="26"/>
        <v>9292</v>
      </c>
      <c r="L433" s="3">
        <v>44317</v>
      </c>
      <c r="M433" s="25" t="str">
        <f t="shared" si="27"/>
        <v>05</v>
      </c>
      <c r="N433" s="25" t="str">
        <f t="shared" si="28"/>
        <v>May</v>
      </c>
      <c r="O433" s="25" t="str">
        <f t="shared" si="29"/>
        <v>2021</v>
      </c>
      <c r="Q433" t="str">
        <f>Table62[[#This Row],[Month Name]]</f>
        <v>May</v>
      </c>
      <c r="R433">
        <f>Table62[[#This Row],[Sale Price]]</f>
        <v>23230</v>
      </c>
    </row>
    <row r="434" spans="1:18">
      <c r="A434" t="s">
        <v>32</v>
      </c>
      <c r="B434" t="s">
        <v>16</v>
      </c>
      <c r="C434" t="s">
        <v>38</v>
      </c>
      <c r="D434" t="s">
        <v>41</v>
      </c>
      <c r="E434" s="1">
        <v>186.70000000000002</v>
      </c>
      <c r="F434" s="2">
        <v>13938</v>
      </c>
      <c r="G434" s="2">
        <v>23230</v>
      </c>
      <c r="H434" s="2">
        <v>433704.10000000003</v>
      </c>
      <c r="K434" s="2">
        <f t="shared" si="26"/>
        <v>9292</v>
      </c>
      <c r="L434" s="3">
        <v>44440</v>
      </c>
      <c r="M434" s="25" t="str">
        <f t="shared" si="27"/>
        <v>09</v>
      </c>
      <c r="N434" s="25" t="str">
        <f t="shared" si="28"/>
        <v>September</v>
      </c>
      <c r="O434" s="25" t="str">
        <f t="shared" si="29"/>
        <v>2021</v>
      </c>
      <c r="Q434" t="str">
        <f>Table62[[#This Row],[Month Name]]</f>
        <v>September</v>
      </c>
      <c r="R434">
        <f>Table62[[#This Row],[Sale Price]]</f>
        <v>23230</v>
      </c>
    </row>
    <row r="435" spans="1:18">
      <c r="A435" t="s">
        <v>27</v>
      </c>
      <c r="B435" t="s">
        <v>19</v>
      </c>
      <c r="C435" t="s">
        <v>38</v>
      </c>
      <c r="D435" t="s">
        <v>41</v>
      </c>
      <c r="E435" s="1">
        <v>223.4</v>
      </c>
      <c r="F435" s="2">
        <v>13938</v>
      </c>
      <c r="G435" s="2">
        <v>23230</v>
      </c>
      <c r="H435" s="2">
        <v>518958.2</v>
      </c>
      <c r="K435" s="2">
        <f t="shared" si="26"/>
        <v>9292</v>
      </c>
      <c r="L435" s="3">
        <v>44075</v>
      </c>
      <c r="M435" s="25" t="str">
        <f t="shared" si="27"/>
        <v>09</v>
      </c>
      <c r="N435" s="25" t="str">
        <f t="shared" si="28"/>
        <v>September</v>
      </c>
      <c r="O435" s="25" t="str">
        <f t="shared" si="29"/>
        <v>2020</v>
      </c>
      <c r="Q435" t="str">
        <f>Table62[[#This Row],[Month Name]]</f>
        <v>September</v>
      </c>
      <c r="R435">
        <f>Table62[[#This Row],[Sale Price]]</f>
        <v>23230</v>
      </c>
    </row>
    <row r="436" spans="1:18">
      <c r="A436" t="s">
        <v>20</v>
      </c>
      <c r="B436" t="s">
        <v>21</v>
      </c>
      <c r="C436" t="s">
        <v>38</v>
      </c>
      <c r="D436" t="s">
        <v>41</v>
      </c>
      <c r="E436" s="1">
        <v>122.7</v>
      </c>
      <c r="F436" s="2">
        <v>13938</v>
      </c>
      <c r="G436" s="2">
        <v>23230</v>
      </c>
      <c r="H436" s="2">
        <v>285032.10000000003</v>
      </c>
      <c r="K436" s="2">
        <f t="shared" si="26"/>
        <v>9292</v>
      </c>
      <c r="L436" s="3">
        <v>44470</v>
      </c>
      <c r="M436" s="25" t="str">
        <f t="shared" si="27"/>
        <v>10</v>
      </c>
      <c r="N436" s="25" t="str">
        <f t="shared" si="28"/>
        <v>October</v>
      </c>
      <c r="O436" s="25" t="str">
        <f t="shared" si="29"/>
        <v>2021</v>
      </c>
      <c r="Q436" t="str">
        <f>Table62[[#This Row],[Month Name]]</f>
        <v>October</v>
      </c>
      <c r="R436">
        <f>Table62[[#This Row],[Sale Price]]</f>
        <v>23230</v>
      </c>
    </row>
    <row r="437" spans="1:18">
      <c r="A437" t="s">
        <v>30</v>
      </c>
      <c r="B437" t="s">
        <v>22</v>
      </c>
      <c r="C437" t="s">
        <v>38</v>
      </c>
      <c r="D437" t="s">
        <v>41</v>
      </c>
      <c r="E437" s="1">
        <v>87.7</v>
      </c>
      <c r="F437" s="2">
        <v>13938</v>
      </c>
      <c r="G437" s="2">
        <v>23230</v>
      </c>
      <c r="H437" s="2">
        <v>203727.1</v>
      </c>
      <c r="K437" s="2">
        <f t="shared" si="26"/>
        <v>9292</v>
      </c>
      <c r="L437" s="3">
        <v>44501</v>
      </c>
      <c r="M437" s="25" t="str">
        <f t="shared" si="27"/>
        <v>11</v>
      </c>
      <c r="N437" s="25" t="str">
        <f t="shared" si="28"/>
        <v>November</v>
      </c>
      <c r="O437" s="25" t="str">
        <f t="shared" si="29"/>
        <v>2021</v>
      </c>
      <c r="Q437" t="str">
        <f>Table62[[#This Row],[Month Name]]</f>
        <v>November</v>
      </c>
      <c r="R437">
        <f>Table62[[#This Row],[Sale Price]]</f>
        <v>23230</v>
      </c>
    </row>
    <row r="438" spans="1:18">
      <c r="A438" t="s">
        <v>15</v>
      </c>
      <c r="B438" t="s">
        <v>34</v>
      </c>
      <c r="C438" t="s">
        <v>39</v>
      </c>
      <c r="D438" t="s">
        <v>41</v>
      </c>
      <c r="E438" s="1">
        <v>207.10000000000002</v>
      </c>
      <c r="F438" s="2">
        <v>11999.4</v>
      </c>
      <c r="G438" s="2">
        <v>19999</v>
      </c>
      <c r="H438" s="2">
        <v>414179.29000000004</v>
      </c>
      <c r="K438" s="2">
        <f t="shared" si="26"/>
        <v>7999.6</v>
      </c>
      <c r="L438" s="3">
        <v>44440</v>
      </c>
      <c r="M438" s="25" t="str">
        <f t="shared" si="27"/>
        <v>09</v>
      </c>
      <c r="N438" s="25" t="str">
        <f t="shared" si="28"/>
        <v>September</v>
      </c>
      <c r="O438" s="25" t="str">
        <f t="shared" si="29"/>
        <v>2021</v>
      </c>
      <c r="Q438" t="str">
        <f>Table62[[#This Row],[Month Name]]</f>
        <v>September</v>
      </c>
      <c r="R438">
        <f>Table62[[#This Row],[Sale Price]]</f>
        <v>19999</v>
      </c>
    </row>
    <row r="439" spans="1:18">
      <c r="A439" t="s">
        <v>15</v>
      </c>
      <c r="B439" t="s">
        <v>24</v>
      </c>
      <c r="C439" t="s">
        <v>39</v>
      </c>
      <c r="D439" t="s">
        <v>41</v>
      </c>
      <c r="E439" s="1">
        <v>126.9</v>
      </c>
      <c r="F439" s="2">
        <v>11999.4</v>
      </c>
      <c r="G439" s="2">
        <v>19999</v>
      </c>
      <c r="H439" s="2">
        <v>253787.31000000003</v>
      </c>
      <c r="K439" s="2">
        <f t="shared" si="26"/>
        <v>7999.6</v>
      </c>
      <c r="L439" s="3">
        <v>44470</v>
      </c>
      <c r="M439" s="25" t="str">
        <f t="shared" si="27"/>
        <v>10</v>
      </c>
      <c r="N439" s="25" t="str">
        <f t="shared" si="28"/>
        <v>October</v>
      </c>
      <c r="O439" s="25" t="str">
        <f t="shared" si="29"/>
        <v>2021</v>
      </c>
      <c r="Q439" t="str">
        <f>Table62[[#This Row],[Month Name]]</f>
        <v>October</v>
      </c>
      <c r="R439">
        <f>Table62[[#This Row],[Sale Price]]</f>
        <v>19999</v>
      </c>
    </row>
    <row r="440" spans="1:18">
      <c r="A440" t="s">
        <v>20</v>
      </c>
      <c r="B440" t="s">
        <v>25</v>
      </c>
      <c r="C440" t="s">
        <v>39</v>
      </c>
      <c r="D440" t="s">
        <v>41</v>
      </c>
      <c r="E440" s="1">
        <v>97</v>
      </c>
      <c r="F440" s="2">
        <v>11999.4</v>
      </c>
      <c r="G440" s="2">
        <v>19999</v>
      </c>
      <c r="H440" s="2">
        <v>193990.30000000002</v>
      </c>
      <c r="K440" s="2">
        <f t="shared" si="26"/>
        <v>7999.6</v>
      </c>
      <c r="L440" s="3">
        <v>44136</v>
      </c>
      <c r="M440" s="25" t="str">
        <f t="shared" si="27"/>
        <v>11</v>
      </c>
      <c r="N440" s="25" t="str">
        <f t="shared" si="28"/>
        <v>November</v>
      </c>
      <c r="O440" s="25" t="str">
        <f t="shared" si="29"/>
        <v>2020</v>
      </c>
      <c r="Q440" t="str">
        <f>Table62[[#This Row],[Month Name]]</f>
        <v>November</v>
      </c>
      <c r="R440">
        <f>Table62[[#This Row],[Sale Price]]</f>
        <v>19999</v>
      </c>
    </row>
    <row r="441" spans="1:18">
      <c r="A441" t="s">
        <v>15</v>
      </c>
      <c r="B441" t="s">
        <v>42</v>
      </c>
      <c r="C441" t="s">
        <v>39</v>
      </c>
      <c r="D441" t="s">
        <v>41</v>
      </c>
      <c r="E441" s="1">
        <v>169.4</v>
      </c>
      <c r="F441" s="2">
        <v>11999.4</v>
      </c>
      <c r="G441" s="2">
        <v>19999</v>
      </c>
      <c r="H441" s="2">
        <v>338783.06000000006</v>
      </c>
      <c r="K441" s="2">
        <f t="shared" si="26"/>
        <v>7999.6</v>
      </c>
      <c r="L441" s="3">
        <v>44501</v>
      </c>
      <c r="M441" s="25" t="str">
        <f t="shared" si="27"/>
        <v>11</v>
      </c>
      <c r="N441" s="25" t="str">
        <f t="shared" si="28"/>
        <v>November</v>
      </c>
      <c r="O441" s="25" t="str">
        <f t="shared" si="29"/>
        <v>2021</v>
      </c>
      <c r="Q441" t="str">
        <f>Table62[[#This Row],[Month Name]]</f>
        <v>November</v>
      </c>
      <c r="R441">
        <f>Table62[[#This Row],[Sale Price]]</f>
        <v>19999</v>
      </c>
    </row>
    <row r="442" spans="1:18">
      <c r="A442" t="s">
        <v>15</v>
      </c>
      <c r="B442" t="s">
        <v>28</v>
      </c>
      <c r="C442" t="s">
        <v>17</v>
      </c>
      <c r="D442" t="s">
        <v>41</v>
      </c>
      <c r="E442" s="1">
        <v>66.3</v>
      </c>
      <c r="F442" s="2">
        <v>5579.4</v>
      </c>
      <c r="G442" s="2">
        <v>9299</v>
      </c>
      <c r="H442" s="2">
        <v>61652.369999999995</v>
      </c>
      <c r="K442" s="2">
        <f t="shared" si="26"/>
        <v>3719.6000000000004</v>
      </c>
      <c r="L442" s="3">
        <v>44317</v>
      </c>
      <c r="M442" s="25" t="str">
        <f t="shared" si="27"/>
        <v>05</v>
      </c>
      <c r="N442" s="25" t="str">
        <f t="shared" si="28"/>
        <v>May</v>
      </c>
      <c r="O442" s="25" t="str">
        <f t="shared" si="29"/>
        <v>2021</v>
      </c>
      <c r="Q442" t="str">
        <f>Table62[[#This Row],[Month Name]]</f>
        <v>May</v>
      </c>
      <c r="R442">
        <f>Table62[[#This Row],[Sale Price]]</f>
        <v>9299</v>
      </c>
    </row>
    <row r="443" spans="1:18">
      <c r="A443" t="s">
        <v>15</v>
      </c>
      <c r="B443" t="s">
        <v>23</v>
      </c>
      <c r="C443" t="s">
        <v>17</v>
      </c>
      <c r="D443" t="s">
        <v>41</v>
      </c>
      <c r="E443" s="1">
        <v>81.900000000000006</v>
      </c>
      <c r="F443" s="2">
        <v>5579.4</v>
      </c>
      <c r="G443" s="2">
        <v>9299</v>
      </c>
      <c r="H443" s="2">
        <v>76158.810000000012</v>
      </c>
      <c r="K443" s="2">
        <f t="shared" si="26"/>
        <v>3719.6000000000004</v>
      </c>
      <c r="L443" s="3">
        <v>44378</v>
      </c>
      <c r="M443" s="25" t="str">
        <f t="shared" si="27"/>
        <v>07</v>
      </c>
      <c r="N443" s="25" t="str">
        <f t="shared" si="28"/>
        <v>July</v>
      </c>
      <c r="O443" s="25" t="str">
        <f t="shared" si="29"/>
        <v>2021</v>
      </c>
      <c r="Q443" t="str">
        <f>Table62[[#This Row],[Month Name]]</f>
        <v>July</v>
      </c>
      <c r="R443">
        <f>Table62[[#This Row],[Sale Price]]</f>
        <v>9299</v>
      </c>
    </row>
    <row r="444" spans="1:18">
      <c r="A444" t="s">
        <v>27</v>
      </c>
      <c r="B444" t="s">
        <v>29</v>
      </c>
      <c r="C444" t="s">
        <v>17</v>
      </c>
      <c r="D444" t="s">
        <v>41</v>
      </c>
      <c r="E444" s="1">
        <v>158</v>
      </c>
      <c r="F444" s="2">
        <v>5579.4</v>
      </c>
      <c r="G444" s="2">
        <v>9299</v>
      </c>
      <c r="H444" s="2">
        <v>146924.20000000001</v>
      </c>
      <c r="K444" s="2">
        <f t="shared" si="26"/>
        <v>3719.6000000000004</v>
      </c>
      <c r="L444" s="3">
        <v>44440</v>
      </c>
      <c r="M444" s="25" t="str">
        <f t="shared" si="27"/>
        <v>09</v>
      </c>
      <c r="N444" s="25" t="str">
        <f t="shared" si="28"/>
        <v>September</v>
      </c>
      <c r="O444" s="25" t="str">
        <f t="shared" si="29"/>
        <v>2021</v>
      </c>
      <c r="Q444" t="str">
        <f>Table62[[#This Row],[Month Name]]</f>
        <v>September</v>
      </c>
      <c r="R444">
        <f>Table62[[#This Row],[Sale Price]]</f>
        <v>9299</v>
      </c>
    </row>
    <row r="445" spans="1:18">
      <c r="A445" t="s">
        <v>15</v>
      </c>
      <c r="B445" t="s">
        <v>43</v>
      </c>
      <c r="C445" t="s">
        <v>17</v>
      </c>
      <c r="D445" t="s">
        <v>41</v>
      </c>
      <c r="E445" s="1">
        <v>52.1</v>
      </c>
      <c r="F445" s="2">
        <v>5579.4</v>
      </c>
      <c r="G445" s="2">
        <v>9299</v>
      </c>
      <c r="H445" s="2">
        <v>48447.790000000008</v>
      </c>
      <c r="K445" s="2">
        <f t="shared" si="26"/>
        <v>3719.6000000000004</v>
      </c>
      <c r="L445" s="3">
        <v>44531</v>
      </c>
      <c r="M445" s="25" t="str">
        <f t="shared" si="27"/>
        <v>12</v>
      </c>
      <c r="N445" s="25" t="str">
        <f t="shared" si="28"/>
        <v>December</v>
      </c>
      <c r="O445" s="25" t="str">
        <f t="shared" si="29"/>
        <v>2021</v>
      </c>
      <c r="Q445" t="str">
        <f>Table62[[#This Row],[Month Name]]</f>
        <v>December</v>
      </c>
      <c r="R445">
        <f>Table62[[#This Row],[Sale Price]]</f>
        <v>9299</v>
      </c>
    </row>
    <row r="446" spans="1:18">
      <c r="A446" t="s">
        <v>15</v>
      </c>
      <c r="B446" t="s">
        <v>33</v>
      </c>
      <c r="C446" t="s">
        <v>35</v>
      </c>
      <c r="D446" t="s">
        <v>41</v>
      </c>
      <c r="E446" s="1">
        <v>97.300000000000011</v>
      </c>
      <c r="F446" s="2">
        <v>11999.4</v>
      </c>
      <c r="G446" s="2">
        <v>19999</v>
      </c>
      <c r="H446" s="2">
        <v>194590.27000000002</v>
      </c>
      <c r="K446" s="2">
        <f t="shared" si="26"/>
        <v>7999.6</v>
      </c>
      <c r="L446" s="3">
        <v>44256</v>
      </c>
      <c r="M446" s="25" t="str">
        <f t="shared" si="27"/>
        <v>03</v>
      </c>
      <c r="N446" s="25" t="str">
        <f t="shared" si="28"/>
        <v>March</v>
      </c>
      <c r="O446" s="25" t="str">
        <f t="shared" si="29"/>
        <v>2021</v>
      </c>
      <c r="Q446" t="str">
        <f>Table62[[#This Row],[Month Name]]</f>
        <v>March</v>
      </c>
      <c r="R446">
        <f>Table62[[#This Row],[Sale Price]]</f>
        <v>19999</v>
      </c>
    </row>
    <row r="447" spans="1:18">
      <c r="A447" t="s">
        <v>15</v>
      </c>
      <c r="B447" t="s">
        <v>21</v>
      </c>
      <c r="C447" t="s">
        <v>35</v>
      </c>
      <c r="D447" t="s">
        <v>41</v>
      </c>
      <c r="E447" s="1">
        <v>103.80000000000001</v>
      </c>
      <c r="F447" s="2">
        <v>11999.4</v>
      </c>
      <c r="G447" s="2">
        <v>19999</v>
      </c>
      <c r="H447" s="2">
        <v>207589.62000000002</v>
      </c>
      <c r="K447" s="2">
        <f t="shared" si="26"/>
        <v>7999.6</v>
      </c>
      <c r="L447" s="3">
        <v>44348</v>
      </c>
      <c r="M447" s="25" t="str">
        <f t="shared" si="27"/>
        <v>06</v>
      </c>
      <c r="N447" s="25" t="str">
        <f t="shared" si="28"/>
        <v>June</v>
      </c>
      <c r="O447" s="25" t="str">
        <f t="shared" si="29"/>
        <v>2021</v>
      </c>
      <c r="Q447" t="str">
        <f>Table62[[#This Row],[Month Name]]</f>
        <v>June</v>
      </c>
      <c r="R447">
        <f>Table62[[#This Row],[Sale Price]]</f>
        <v>19999</v>
      </c>
    </row>
    <row r="448" spans="1:18">
      <c r="A448" t="s">
        <v>15</v>
      </c>
      <c r="B448" t="s">
        <v>34</v>
      </c>
      <c r="C448" t="s">
        <v>35</v>
      </c>
      <c r="D448" t="s">
        <v>41</v>
      </c>
      <c r="E448" s="1">
        <v>36</v>
      </c>
      <c r="F448" s="2">
        <v>11999.4</v>
      </c>
      <c r="G448" s="2">
        <v>19999</v>
      </c>
      <c r="H448" s="2">
        <v>71996.400000000009</v>
      </c>
      <c r="K448" s="2">
        <f t="shared" si="26"/>
        <v>7999.6</v>
      </c>
      <c r="L448" s="3">
        <v>44470</v>
      </c>
      <c r="M448" s="25" t="str">
        <f t="shared" si="27"/>
        <v>10</v>
      </c>
      <c r="N448" s="25" t="str">
        <f t="shared" si="28"/>
        <v>October</v>
      </c>
      <c r="O448" s="25" t="str">
        <f t="shared" si="29"/>
        <v>2021</v>
      </c>
      <c r="Q448" t="str">
        <f>Table62[[#This Row],[Month Name]]</f>
        <v>October</v>
      </c>
      <c r="R448">
        <f>Table62[[#This Row],[Sale Price]]</f>
        <v>19999</v>
      </c>
    </row>
    <row r="449" spans="1:18">
      <c r="A449" t="s">
        <v>27</v>
      </c>
      <c r="B449" t="s">
        <v>31</v>
      </c>
      <c r="C449" t="s">
        <v>37</v>
      </c>
      <c r="D449" t="s">
        <v>41</v>
      </c>
      <c r="E449" s="1">
        <v>196.70000000000002</v>
      </c>
      <c r="F449" s="2">
        <v>19794</v>
      </c>
      <c r="G449" s="2">
        <v>32990</v>
      </c>
      <c r="H449" s="2">
        <v>648913.30000000016</v>
      </c>
      <c r="K449" s="2">
        <f t="shared" si="26"/>
        <v>13196</v>
      </c>
      <c r="L449" s="3">
        <v>44256</v>
      </c>
      <c r="M449" s="25" t="str">
        <f t="shared" si="27"/>
        <v>03</v>
      </c>
      <c r="N449" s="25" t="str">
        <f t="shared" si="28"/>
        <v>March</v>
      </c>
      <c r="O449" s="25" t="str">
        <f t="shared" si="29"/>
        <v>2021</v>
      </c>
      <c r="Q449" t="str">
        <f>Table62[[#This Row],[Month Name]]</f>
        <v>March</v>
      </c>
      <c r="R449">
        <f>Table62[[#This Row],[Sale Price]]</f>
        <v>32990</v>
      </c>
    </row>
    <row r="450" spans="1:18">
      <c r="A450" t="s">
        <v>20</v>
      </c>
      <c r="B450" t="s">
        <v>19</v>
      </c>
      <c r="C450" t="s">
        <v>37</v>
      </c>
      <c r="D450" t="s">
        <v>41</v>
      </c>
      <c r="E450" s="1">
        <v>262.8</v>
      </c>
      <c r="F450" s="2">
        <v>19794</v>
      </c>
      <c r="G450" s="2">
        <v>32990</v>
      </c>
      <c r="H450" s="2">
        <v>866977.20000000007</v>
      </c>
      <c r="K450" s="2">
        <f t="shared" ref="K450:K513" si="30">$G450-$F450</f>
        <v>13196</v>
      </c>
      <c r="L450" s="3">
        <v>44287</v>
      </c>
      <c r="M450" s="25" t="str">
        <f t="shared" ref="M450:M513" si="31">TEXT(L450,"MM")</f>
        <v>04</v>
      </c>
      <c r="N450" s="25" t="str">
        <f t="shared" ref="N450:N513" si="32">TEXT(L450,"MMMM")</f>
        <v>April</v>
      </c>
      <c r="O450" s="25" t="str">
        <f t="shared" ref="O450:O513" si="33">TEXT(L450,"YYYY")</f>
        <v>2021</v>
      </c>
      <c r="Q450" t="str">
        <f>Table62[[#This Row],[Month Name]]</f>
        <v>April</v>
      </c>
      <c r="R450">
        <f>Table62[[#This Row],[Sale Price]]</f>
        <v>32990</v>
      </c>
    </row>
    <row r="451" spans="1:18">
      <c r="A451" t="s">
        <v>15</v>
      </c>
      <c r="B451" t="s">
        <v>36</v>
      </c>
      <c r="C451" t="s">
        <v>38</v>
      </c>
      <c r="D451" t="s">
        <v>41</v>
      </c>
      <c r="E451" s="1">
        <v>36</v>
      </c>
      <c r="F451" s="2">
        <v>13938</v>
      </c>
      <c r="G451" s="2">
        <v>23230</v>
      </c>
      <c r="H451" s="2">
        <v>83628</v>
      </c>
      <c r="K451" s="2">
        <f t="shared" si="30"/>
        <v>9292</v>
      </c>
      <c r="L451" s="3">
        <v>44470</v>
      </c>
      <c r="M451" s="25" t="str">
        <f t="shared" si="31"/>
        <v>10</v>
      </c>
      <c r="N451" s="25" t="str">
        <f t="shared" si="32"/>
        <v>October</v>
      </c>
      <c r="O451" s="25" t="str">
        <f t="shared" si="33"/>
        <v>2021</v>
      </c>
      <c r="Q451" t="str">
        <f>Table62[[#This Row],[Month Name]]</f>
        <v>October</v>
      </c>
      <c r="R451">
        <f>Table62[[#This Row],[Sale Price]]</f>
        <v>23230</v>
      </c>
    </row>
    <row r="452" spans="1:18">
      <c r="A452" t="s">
        <v>15</v>
      </c>
      <c r="B452" t="s">
        <v>16</v>
      </c>
      <c r="C452" t="s">
        <v>38</v>
      </c>
      <c r="D452" t="s">
        <v>41</v>
      </c>
      <c r="E452" s="1">
        <v>268.2</v>
      </c>
      <c r="F452" s="2">
        <v>13938</v>
      </c>
      <c r="G452" s="2">
        <v>23230</v>
      </c>
      <c r="H452" s="2">
        <v>623028.6</v>
      </c>
      <c r="K452" s="2">
        <f t="shared" si="30"/>
        <v>9292</v>
      </c>
      <c r="L452" s="3">
        <v>44136</v>
      </c>
      <c r="M452" s="25" t="str">
        <f t="shared" si="31"/>
        <v>11</v>
      </c>
      <c r="N452" s="25" t="str">
        <f t="shared" si="32"/>
        <v>November</v>
      </c>
      <c r="O452" s="25" t="str">
        <f t="shared" si="33"/>
        <v>2020</v>
      </c>
      <c r="Q452" t="str">
        <f>Table62[[#This Row],[Month Name]]</f>
        <v>November</v>
      </c>
      <c r="R452">
        <f>Table62[[#This Row],[Sale Price]]</f>
        <v>23230</v>
      </c>
    </row>
    <row r="453" spans="1:18">
      <c r="A453" t="s">
        <v>15</v>
      </c>
      <c r="B453" t="s">
        <v>19</v>
      </c>
      <c r="C453" t="s">
        <v>38</v>
      </c>
      <c r="D453" t="s">
        <v>41</v>
      </c>
      <c r="E453" s="1">
        <v>52.1</v>
      </c>
      <c r="F453" s="2">
        <v>13938</v>
      </c>
      <c r="G453" s="2">
        <v>23230</v>
      </c>
      <c r="H453" s="2">
        <v>121028.3</v>
      </c>
      <c r="K453" s="2">
        <f t="shared" si="30"/>
        <v>9292</v>
      </c>
      <c r="L453" s="3">
        <v>44531</v>
      </c>
      <c r="M453" s="25" t="str">
        <f t="shared" si="31"/>
        <v>12</v>
      </c>
      <c r="N453" s="25" t="str">
        <f t="shared" si="32"/>
        <v>December</v>
      </c>
      <c r="O453" s="25" t="str">
        <f t="shared" si="33"/>
        <v>2021</v>
      </c>
      <c r="Q453" t="str">
        <f>Table62[[#This Row],[Month Name]]</f>
        <v>December</v>
      </c>
      <c r="R453">
        <f>Table62[[#This Row],[Sale Price]]</f>
        <v>23230</v>
      </c>
    </row>
    <row r="454" spans="1:18">
      <c r="A454" t="s">
        <v>15</v>
      </c>
      <c r="B454" t="s">
        <v>21</v>
      </c>
      <c r="C454" t="s">
        <v>39</v>
      </c>
      <c r="D454" t="s">
        <v>41</v>
      </c>
      <c r="E454" s="1">
        <v>103.80000000000001</v>
      </c>
      <c r="F454" s="2">
        <v>11999.4</v>
      </c>
      <c r="G454" s="2">
        <v>19999</v>
      </c>
      <c r="H454" s="2">
        <v>207589.62000000002</v>
      </c>
      <c r="K454" s="2">
        <f t="shared" si="30"/>
        <v>7999.6</v>
      </c>
      <c r="L454" s="3">
        <v>44348</v>
      </c>
      <c r="M454" s="25" t="str">
        <f t="shared" si="31"/>
        <v>06</v>
      </c>
      <c r="N454" s="25" t="str">
        <f t="shared" si="32"/>
        <v>June</v>
      </c>
      <c r="O454" s="25" t="str">
        <f t="shared" si="33"/>
        <v>2021</v>
      </c>
      <c r="Q454" t="str">
        <f>Table62[[#This Row],[Month Name]]</f>
        <v>June</v>
      </c>
      <c r="R454">
        <f>Table62[[#This Row],[Sale Price]]</f>
        <v>19999</v>
      </c>
    </row>
    <row r="455" spans="1:18">
      <c r="A455" t="s">
        <v>20</v>
      </c>
      <c r="B455" t="s">
        <v>22</v>
      </c>
      <c r="C455" t="s">
        <v>39</v>
      </c>
      <c r="D455" t="s">
        <v>41</v>
      </c>
      <c r="E455" s="1">
        <v>163.05000000000001</v>
      </c>
      <c r="F455" s="2">
        <v>11999.4</v>
      </c>
      <c r="G455" s="2">
        <v>19999</v>
      </c>
      <c r="H455" s="2">
        <v>326083.69500000007</v>
      </c>
      <c r="K455" s="2">
        <f t="shared" si="30"/>
        <v>7999.6</v>
      </c>
      <c r="L455" s="3">
        <v>44378</v>
      </c>
      <c r="M455" s="25" t="str">
        <f t="shared" si="31"/>
        <v>07</v>
      </c>
      <c r="N455" s="25" t="str">
        <f t="shared" si="32"/>
        <v>July</v>
      </c>
      <c r="O455" s="25" t="str">
        <f t="shared" si="33"/>
        <v>2021</v>
      </c>
      <c r="Q455" t="str">
        <f>Table62[[#This Row],[Month Name]]</f>
        <v>July</v>
      </c>
      <c r="R455">
        <f>Table62[[#This Row],[Sale Price]]</f>
        <v>19999</v>
      </c>
    </row>
    <row r="456" spans="1:18">
      <c r="A456" t="s">
        <v>27</v>
      </c>
      <c r="B456" t="s">
        <v>34</v>
      </c>
      <c r="C456" t="s">
        <v>39</v>
      </c>
      <c r="D456" t="s">
        <v>41</v>
      </c>
      <c r="E456" s="1">
        <v>30.6</v>
      </c>
      <c r="F456" s="2">
        <v>11999.4</v>
      </c>
      <c r="G456" s="2">
        <v>19999</v>
      </c>
      <c r="H456" s="2">
        <v>61196.94</v>
      </c>
      <c r="K456" s="2">
        <f t="shared" si="30"/>
        <v>7999.6</v>
      </c>
      <c r="L456" s="3">
        <v>44166</v>
      </c>
      <c r="M456" s="25" t="str">
        <f t="shared" si="31"/>
        <v>12</v>
      </c>
      <c r="N456" s="25" t="str">
        <f t="shared" si="32"/>
        <v>December</v>
      </c>
      <c r="O456" s="25" t="str">
        <f t="shared" si="33"/>
        <v>2020</v>
      </c>
      <c r="Q456" t="str">
        <f>Table62[[#This Row],[Month Name]]</f>
        <v>December</v>
      </c>
      <c r="R456">
        <f>Table62[[#This Row],[Sale Price]]</f>
        <v>19999</v>
      </c>
    </row>
    <row r="457" spans="1:18">
      <c r="A457" t="s">
        <v>27</v>
      </c>
      <c r="B457" t="s">
        <v>24</v>
      </c>
      <c r="C457" t="s">
        <v>17</v>
      </c>
      <c r="D457" t="s">
        <v>44</v>
      </c>
      <c r="E457" s="1">
        <v>38.6</v>
      </c>
      <c r="F457" s="2">
        <v>5579.4</v>
      </c>
      <c r="G457" s="2">
        <v>9299</v>
      </c>
      <c r="H457" s="2">
        <v>53841.21</v>
      </c>
      <c r="K457" s="2">
        <f t="shared" si="30"/>
        <v>3719.6000000000004</v>
      </c>
      <c r="L457" s="3">
        <v>44105</v>
      </c>
      <c r="M457" s="25" t="str">
        <f t="shared" si="31"/>
        <v>10</v>
      </c>
      <c r="N457" s="25" t="str">
        <f t="shared" si="32"/>
        <v>October</v>
      </c>
      <c r="O457" s="25" t="str">
        <f t="shared" si="33"/>
        <v>2020</v>
      </c>
      <c r="Q457" t="str">
        <f>Table62[[#This Row],[Month Name]]</f>
        <v>October</v>
      </c>
      <c r="R457">
        <f>Table62[[#This Row],[Sale Price]]</f>
        <v>9299</v>
      </c>
    </row>
    <row r="458" spans="1:18">
      <c r="A458" t="s">
        <v>15</v>
      </c>
      <c r="B458" t="s">
        <v>25</v>
      </c>
      <c r="C458" t="s">
        <v>26</v>
      </c>
      <c r="D458" t="s">
        <v>44</v>
      </c>
      <c r="E458" s="1">
        <v>232.8</v>
      </c>
      <c r="F458" s="2">
        <v>8999.4</v>
      </c>
      <c r="G458" s="2">
        <v>14999</v>
      </c>
      <c r="H458" s="2">
        <v>523765.08</v>
      </c>
      <c r="K458" s="2">
        <f t="shared" si="30"/>
        <v>5999.6</v>
      </c>
      <c r="L458" s="3">
        <v>44440</v>
      </c>
      <c r="M458" s="25" t="str">
        <f t="shared" si="31"/>
        <v>09</v>
      </c>
      <c r="N458" s="25" t="str">
        <f t="shared" si="32"/>
        <v>September</v>
      </c>
      <c r="O458" s="25" t="str">
        <f t="shared" si="33"/>
        <v>2021</v>
      </c>
      <c r="Q458" t="str">
        <f>Table62[[#This Row],[Month Name]]</f>
        <v>September</v>
      </c>
      <c r="R458">
        <f>Table62[[#This Row],[Sale Price]]</f>
        <v>14999</v>
      </c>
    </row>
    <row r="459" spans="1:18">
      <c r="A459" t="s">
        <v>27</v>
      </c>
      <c r="B459" t="s">
        <v>42</v>
      </c>
      <c r="C459" t="s">
        <v>35</v>
      </c>
      <c r="D459" t="s">
        <v>44</v>
      </c>
      <c r="E459" s="1">
        <v>38.6</v>
      </c>
      <c r="F459" s="2">
        <v>11999.4</v>
      </c>
      <c r="G459" s="2">
        <v>19999</v>
      </c>
      <c r="H459" s="2">
        <v>115794.21</v>
      </c>
      <c r="K459" s="2">
        <f t="shared" si="30"/>
        <v>7999.6</v>
      </c>
      <c r="L459" s="3">
        <v>44105</v>
      </c>
      <c r="M459" s="25" t="str">
        <f t="shared" si="31"/>
        <v>10</v>
      </c>
      <c r="N459" s="25" t="str">
        <f t="shared" si="32"/>
        <v>October</v>
      </c>
      <c r="O459" s="25" t="str">
        <f t="shared" si="33"/>
        <v>2020</v>
      </c>
      <c r="Q459" t="str">
        <f>Table62[[#This Row],[Month Name]]</f>
        <v>October</v>
      </c>
      <c r="R459">
        <f>Table62[[#This Row],[Sale Price]]</f>
        <v>19999</v>
      </c>
    </row>
    <row r="460" spans="1:18">
      <c r="A460" t="s">
        <v>30</v>
      </c>
      <c r="B460" t="s">
        <v>28</v>
      </c>
      <c r="C460" t="s">
        <v>17</v>
      </c>
      <c r="D460" t="s">
        <v>44</v>
      </c>
      <c r="E460" s="1">
        <v>344.55</v>
      </c>
      <c r="F460" s="2">
        <v>5579.4</v>
      </c>
      <c r="G460" s="2">
        <v>9299</v>
      </c>
      <c r="H460" s="2">
        <v>480595.5675</v>
      </c>
      <c r="K460" s="2">
        <f t="shared" si="30"/>
        <v>3719.6000000000004</v>
      </c>
      <c r="L460" s="3">
        <v>44287</v>
      </c>
      <c r="M460" s="25" t="str">
        <f t="shared" si="31"/>
        <v>04</v>
      </c>
      <c r="N460" s="25" t="str">
        <f t="shared" si="32"/>
        <v>April</v>
      </c>
      <c r="O460" s="25" t="str">
        <f t="shared" si="33"/>
        <v>2021</v>
      </c>
      <c r="Q460" t="str">
        <f>Table62[[#This Row],[Month Name]]</f>
        <v>April</v>
      </c>
      <c r="R460">
        <f>Table62[[#This Row],[Sale Price]]</f>
        <v>9299</v>
      </c>
    </row>
    <row r="461" spans="1:18">
      <c r="A461" t="s">
        <v>30</v>
      </c>
      <c r="B461" t="s">
        <v>23</v>
      </c>
      <c r="C461" t="s">
        <v>17</v>
      </c>
      <c r="D461" t="s">
        <v>44</v>
      </c>
      <c r="E461" s="1">
        <v>148.20000000000002</v>
      </c>
      <c r="F461" s="2">
        <v>5579.4</v>
      </c>
      <c r="G461" s="2">
        <v>9299</v>
      </c>
      <c r="H461" s="2">
        <v>206716.77</v>
      </c>
      <c r="K461" s="2">
        <f t="shared" si="30"/>
        <v>3719.6000000000004</v>
      </c>
      <c r="L461" s="3">
        <v>44166</v>
      </c>
      <c r="M461" s="25" t="str">
        <f t="shared" si="31"/>
        <v>12</v>
      </c>
      <c r="N461" s="25" t="str">
        <f t="shared" si="32"/>
        <v>December</v>
      </c>
      <c r="O461" s="25" t="str">
        <f t="shared" si="33"/>
        <v>2020</v>
      </c>
      <c r="Q461" t="str">
        <f>Table62[[#This Row],[Month Name]]</f>
        <v>December</v>
      </c>
      <c r="R461">
        <f>Table62[[#This Row],[Sale Price]]</f>
        <v>9299</v>
      </c>
    </row>
    <row r="462" spans="1:18">
      <c r="A462" t="s">
        <v>15</v>
      </c>
      <c r="B462" t="s">
        <v>29</v>
      </c>
      <c r="C462" t="s">
        <v>26</v>
      </c>
      <c r="D462" t="s">
        <v>44</v>
      </c>
      <c r="E462" s="1">
        <v>231.3</v>
      </c>
      <c r="F462" s="2">
        <v>8999.4</v>
      </c>
      <c r="G462" s="2">
        <v>14999</v>
      </c>
      <c r="H462" s="2">
        <v>520390.30499999999</v>
      </c>
      <c r="K462" s="2">
        <f t="shared" si="30"/>
        <v>5999.6</v>
      </c>
      <c r="L462" s="3">
        <v>44317</v>
      </c>
      <c r="M462" s="25" t="str">
        <f t="shared" si="31"/>
        <v>05</v>
      </c>
      <c r="N462" s="25" t="str">
        <f t="shared" si="32"/>
        <v>May</v>
      </c>
      <c r="O462" s="25" t="str">
        <f t="shared" si="33"/>
        <v>2021</v>
      </c>
      <c r="Q462" t="str">
        <f>Table62[[#This Row],[Month Name]]</f>
        <v>May</v>
      </c>
      <c r="R462">
        <f>Table62[[#This Row],[Sale Price]]</f>
        <v>14999</v>
      </c>
    </row>
    <row r="463" spans="1:18">
      <c r="A463" t="s">
        <v>30</v>
      </c>
      <c r="B463" t="s">
        <v>43</v>
      </c>
      <c r="C463" t="s">
        <v>26</v>
      </c>
      <c r="D463" t="s">
        <v>44</v>
      </c>
      <c r="E463" s="1">
        <v>180.4</v>
      </c>
      <c r="F463" s="2">
        <v>8999.4</v>
      </c>
      <c r="G463" s="2">
        <v>14999</v>
      </c>
      <c r="H463" s="2">
        <v>405872.94</v>
      </c>
      <c r="K463" s="2">
        <f t="shared" si="30"/>
        <v>5999.6</v>
      </c>
      <c r="L463" s="3">
        <v>44136</v>
      </c>
      <c r="M463" s="25" t="str">
        <f t="shared" si="31"/>
        <v>11</v>
      </c>
      <c r="N463" s="25" t="str">
        <f t="shared" si="32"/>
        <v>November</v>
      </c>
      <c r="O463" s="25" t="str">
        <f t="shared" si="33"/>
        <v>2020</v>
      </c>
      <c r="Q463" t="str">
        <f>Table62[[#This Row],[Month Name]]</f>
        <v>November</v>
      </c>
      <c r="R463">
        <f>Table62[[#This Row],[Sale Price]]</f>
        <v>14999</v>
      </c>
    </row>
    <row r="464" spans="1:18">
      <c r="A464" t="s">
        <v>20</v>
      </c>
      <c r="B464" t="s">
        <v>33</v>
      </c>
      <c r="C464" t="s">
        <v>26</v>
      </c>
      <c r="D464" t="s">
        <v>44</v>
      </c>
      <c r="E464" s="1">
        <v>207.20000000000002</v>
      </c>
      <c r="F464" s="2">
        <v>8999.4</v>
      </c>
      <c r="G464" s="2">
        <v>14999</v>
      </c>
      <c r="H464" s="2">
        <v>466168.92000000004</v>
      </c>
      <c r="K464" s="2">
        <f t="shared" si="30"/>
        <v>5999.6</v>
      </c>
      <c r="L464" s="3">
        <v>44531</v>
      </c>
      <c r="M464" s="25" t="str">
        <f t="shared" si="31"/>
        <v>12</v>
      </c>
      <c r="N464" s="25" t="str">
        <f t="shared" si="32"/>
        <v>December</v>
      </c>
      <c r="O464" s="25" t="str">
        <f t="shared" si="33"/>
        <v>2021</v>
      </c>
      <c r="Q464" t="str">
        <f>Table62[[#This Row],[Month Name]]</f>
        <v>December</v>
      </c>
      <c r="R464">
        <f>Table62[[#This Row],[Sale Price]]</f>
        <v>14999</v>
      </c>
    </row>
    <row r="465" spans="1:18">
      <c r="A465" t="s">
        <v>15</v>
      </c>
      <c r="B465" t="s">
        <v>21</v>
      </c>
      <c r="C465" t="s">
        <v>35</v>
      </c>
      <c r="D465" t="s">
        <v>44</v>
      </c>
      <c r="E465" s="1">
        <v>195.4</v>
      </c>
      <c r="F465" s="2">
        <v>11999.4</v>
      </c>
      <c r="G465" s="2">
        <v>19999</v>
      </c>
      <c r="H465" s="2">
        <v>586170.68999999994</v>
      </c>
      <c r="K465" s="2">
        <f t="shared" si="30"/>
        <v>7999.6</v>
      </c>
      <c r="L465" s="3">
        <v>44256</v>
      </c>
      <c r="M465" s="25" t="str">
        <f t="shared" si="31"/>
        <v>03</v>
      </c>
      <c r="N465" s="25" t="str">
        <f t="shared" si="32"/>
        <v>March</v>
      </c>
      <c r="O465" s="25" t="str">
        <f t="shared" si="33"/>
        <v>2021</v>
      </c>
      <c r="Q465" t="str">
        <f>Table62[[#This Row],[Month Name]]</f>
        <v>March</v>
      </c>
      <c r="R465">
        <f>Table62[[#This Row],[Sale Price]]</f>
        <v>19999</v>
      </c>
    </row>
    <row r="466" spans="1:18">
      <c r="A466" t="s">
        <v>32</v>
      </c>
      <c r="B466" t="s">
        <v>34</v>
      </c>
      <c r="C466" t="s">
        <v>35</v>
      </c>
      <c r="D466" t="s">
        <v>44</v>
      </c>
      <c r="E466" s="1">
        <v>59.1</v>
      </c>
      <c r="F466" s="2">
        <v>11999.4</v>
      </c>
      <c r="G466" s="2">
        <v>19999</v>
      </c>
      <c r="H466" s="2">
        <v>177291.13500000001</v>
      </c>
      <c r="K466" s="2">
        <f t="shared" si="30"/>
        <v>7999.6</v>
      </c>
      <c r="L466" s="3">
        <v>44317</v>
      </c>
      <c r="M466" s="25" t="str">
        <f t="shared" si="31"/>
        <v>05</v>
      </c>
      <c r="N466" s="25" t="str">
        <f t="shared" si="32"/>
        <v>May</v>
      </c>
      <c r="O466" s="25" t="str">
        <f t="shared" si="33"/>
        <v>2021</v>
      </c>
      <c r="Q466" t="str">
        <f>Table62[[#This Row],[Month Name]]</f>
        <v>May</v>
      </c>
      <c r="R466">
        <f>Table62[[#This Row],[Sale Price]]</f>
        <v>19999</v>
      </c>
    </row>
    <row r="467" spans="1:18">
      <c r="A467" t="s">
        <v>20</v>
      </c>
      <c r="B467" t="s">
        <v>31</v>
      </c>
      <c r="C467" t="s">
        <v>35</v>
      </c>
      <c r="D467" t="s">
        <v>44</v>
      </c>
      <c r="E467" s="1">
        <v>216.70000000000002</v>
      </c>
      <c r="F467" s="2">
        <v>11999.4</v>
      </c>
      <c r="G467" s="2">
        <v>19999</v>
      </c>
      <c r="H467" s="2">
        <v>650067.49500000011</v>
      </c>
      <c r="K467" s="2">
        <f t="shared" si="30"/>
        <v>7999.6</v>
      </c>
      <c r="L467" s="3">
        <v>44105</v>
      </c>
      <c r="M467" s="25" t="str">
        <f t="shared" si="31"/>
        <v>10</v>
      </c>
      <c r="N467" s="25" t="str">
        <f t="shared" si="32"/>
        <v>October</v>
      </c>
      <c r="O467" s="25" t="str">
        <f t="shared" si="33"/>
        <v>2020</v>
      </c>
      <c r="Q467" t="str">
        <f>Table62[[#This Row],[Month Name]]</f>
        <v>October</v>
      </c>
      <c r="R467">
        <f>Table62[[#This Row],[Sale Price]]</f>
        <v>19999</v>
      </c>
    </row>
    <row r="468" spans="1:18">
      <c r="A468" t="s">
        <v>15</v>
      </c>
      <c r="B468" t="s">
        <v>19</v>
      </c>
      <c r="C468" t="s">
        <v>35</v>
      </c>
      <c r="D468" t="s">
        <v>44</v>
      </c>
      <c r="E468" s="1">
        <v>24.1</v>
      </c>
      <c r="F468" s="2">
        <v>11999.4</v>
      </c>
      <c r="G468" s="2">
        <v>19999</v>
      </c>
      <c r="H468" s="2">
        <v>72296.384999999995</v>
      </c>
      <c r="K468" s="2">
        <f t="shared" si="30"/>
        <v>7999.6</v>
      </c>
      <c r="L468" s="3">
        <v>44470</v>
      </c>
      <c r="M468" s="25" t="str">
        <f t="shared" si="31"/>
        <v>10</v>
      </c>
      <c r="N468" s="25" t="str">
        <f t="shared" si="32"/>
        <v>October</v>
      </c>
      <c r="O468" s="25" t="str">
        <f t="shared" si="33"/>
        <v>2021</v>
      </c>
      <c r="Q468" t="str">
        <f>Table62[[#This Row],[Month Name]]</f>
        <v>October</v>
      </c>
      <c r="R468">
        <f>Table62[[#This Row],[Sale Price]]</f>
        <v>19999</v>
      </c>
    </row>
    <row r="469" spans="1:18">
      <c r="A469" t="s">
        <v>20</v>
      </c>
      <c r="B469" t="s">
        <v>36</v>
      </c>
      <c r="C469" t="s">
        <v>37</v>
      </c>
      <c r="D469" t="s">
        <v>44</v>
      </c>
      <c r="E469" s="1">
        <v>68.100000000000009</v>
      </c>
      <c r="F469" s="2">
        <v>19794</v>
      </c>
      <c r="G469" s="2">
        <v>32990</v>
      </c>
      <c r="H469" s="2">
        <v>336992.85000000003</v>
      </c>
      <c r="K469" s="2">
        <f t="shared" si="30"/>
        <v>13196</v>
      </c>
      <c r="L469" s="3">
        <v>44197</v>
      </c>
      <c r="M469" s="25" t="str">
        <f t="shared" si="31"/>
        <v>01</v>
      </c>
      <c r="N469" s="25" t="str">
        <f t="shared" si="32"/>
        <v>January</v>
      </c>
      <c r="O469" s="25" t="str">
        <f t="shared" si="33"/>
        <v>2021</v>
      </c>
      <c r="Q469" t="str">
        <f>Table62[[#This Row],[Month Name]]</f>
        <v>January</v>
      </c>
      <c r="R469">
        <f>Table62[[#This Row],[Sale Price]]</f>
        <v>32990</v>
      </c>
    </row>
    <row r="470" spans="1:18">
      <c r="A470" t="s">
        <v>20</v>
      </c>
      <c r="B470" t="s">
        <v>16</v>
      </c>
      <c r="C470" t="s">
        <v>37</v>
      </c>
      <c r="D470" t="s">
        <v>44</v>
      </c>
      <c r="E470" s="1">
        <v>51</v>
      </c>
      <c r="F470" s="2">
        <v>19794</v>
      </c>
      <c r="G470" s="2">
        <v>32990</v>
      </c>
      <c r="H470" s="2">
        <v>252373.5</v>
      </c>
      <c r="K470" s="2">
        <f t="shared" si="30"/>
        <v>13196</v>
      </c>
      <c r="L470" s="3">
        <v>44287</v>
      </c>
      <c r="M470" s="25" t="str">
        <f t="shared" si="31"/>
        <v>04</v>
      </c>
      <c r="N470" s="25" t="str">
        <f t="shared" si="32"/>
        <v>April</v>
      </c>
      <c r="O470" s="25" t="str">
        <f t="shared" si="33"/>
        <v>2021</v>
      </c>
      <c r="Q470" t="str">
        <f>Table62[[#This Row],[Month Name]]</f>
        <v>April</v>
      </c>
      <c r="R470">
        <f>Table62[[#This Row],[Sale Price]]</f>
        <v>32990</v>
      </c>
    </row>
    <row r="471" spans="1:18">
      <c r="A471" t="s">
        <v>20</v>
      </c>
      <c r="B471" t="s">
        <v>19</v>
      </c>
      <c r="C471" t="s">
        <v>37</v>
      </c>
      <c r="D471" t="s">
        <v>44</v>
      </c>
      <c r="E471" s="1">
        <v>79</v>
      </c>
      <c r="F471" s="2">
        <v>19794</v>
      </c>
      <c r="G471" s="2">
        <v>32990</v>
      </c>
      <c r="H471" s="2">
        <v>390931.5</v>
      </c>
      <c r="K471" s="2">
        <f t="shared" si="30"/>
        <v>13196</v>
      </c>
      <c r="L471" s="3">
        <v>44317</v>
      </c>
      <c r="M471" s="25" t="str">
        <f t="shared" si="31"/>
        <v>05</v>
      </c>
      <c r="N471" s="25" t="str">
        <f t="shared" si="32"/>
        <v>May</v>
      </c>
      <c r="O471" s="25" t="str">
        <f t="shared" si="33"/>
        <v>2021</v>
      </c>
      <c r="Q471" t="str">
        <f>Table62[[#This Row],[Month Name]]</f>
        <v>May</v>
      </c>
      <c r="R471">
        <f>Table62[[#This Row],[Sale Price]]</f>
        <v>32990</v>
      </c>
    </row>
    <row r="472" spans="1:18">
      <c r="A472" t="s">
        <v>15</v>
      </c>
      <c r="B472" t="s">
        <v>21</v>
      </c>
      <c r="C472" t="s">
        <v>37</v>
      </c>
      <c r="D472" t="s">
        <v>44</v>
      </c>
      <c r="E472" s="1">
        <v>63.900000000000006</v>
      </c>
      <c r="F472" s="2">
        <v>19794</v>
      </c>
      <c r="G472" s="2">
        <v>32990</v>
      </c>
      <c r="H472" s="2">
        <v>316209.14999999997</v>
      </c>
      <c r="K472" s="2">
        <f t="shared" si="30"/>
        <v>13196</v>
      </c>
      <c r="L472" s="3">
        <v>44378</v>
      </c>
      <c r="M472" s="25" t="str">
        <f t="shared" si="31"/>
        <v>07</v>
      </c>
      <c r="N472" s="25" t="str">
        <f t="shared" si="32"/>
        <v>July</v>
      </c>
      <c r="O472" s="25" t="str">
        <f t="shared" si="33"/>
        <v>2021</v>
      </c>
      <c r="Q472" t="str">
        <f>Table62[[#This Row],[Month Name]]</f>
        <v>July</v>
      </c>
      <c r="R472">
        <f>Table62[[#This Row],[Sale Price]]</f>
        <v>32990</v>
      </c>
    </row>
    <row r="473" spans="1:18">
      <c r="A473" t="s">
        <v>30</v>
      </c>
      <c r="B473" t="s">
        <v>22</v>
      </c>
      <c r="C473" t="s">
        <v>37</v>
      </c>
      <c r="D473" t="s">
        <v>44</v>
      </c>
      <c r="E473" s="1">
        <v>159.60000000000002</v>
      </c>
      <c r="F473" s="2">
        <v>19794</v>
      </c>
      <c r="G473" s="2">
        <v>32990</v>
      </c>
      <c r="H473" s="2">
        <v>789780.60000000009</v>
      </c>
      <c r="K473" s="2">
        <f t="shared" si="30"/>
        <v>13196</v>
      </c>
      <c r="L473" s="3">
        <v>44440</v>
      </c>
      <c r="M473" s="25" t="str">
        <f t="shared" si="31"/>
        <v>09</v>
      </c>
      <c r="N473" s="25" t="str">
        <f t="shared" si="32"/>
        <v>September</v>
      </c>
      <c r="O473" s="25" t="str">
        <f t="shared" si="33"/>
        <v>2021</v>
      </c>
      <c r="Q473" t="str">
        <f>Table62[[#This Row],[Month Name]]</f>
        <v>September</v>
      </c>
      <c r="R473">
        <f>Table62[[#This Row],[Sale Price]]</f>
        <v>32990</v>
      </c>
    </row>
    <row r="474" spans="1:18">
      <c r="A474" t="s">
        <v>32</v>
      </c>
      <c r="B474" t="s">
        <v>34</v>
      </c>
      <c r="C474" t="s">
        <v>37</v>
      </c>
      <c r="D474" t="s">
        <v>44</v>
      </c>
      <c r="E474" s="1">
        <v>229.4</v>
      </c>
      <c r="F474" s="2">
        <v>19794</v>
      </c>
      <c r="G474" s="2">
        <v>32990</v>
      </c>
      <c r="H474" s="2">
        <v>1135185.8999999999</v>
      </c>
      <c r="K474" s="2">
        <f t="shared" si="30"/>
        <v>13196</v>
      </c>
      <c r="L474" s="3">
        <v>44105</v>
      </c>
      <c r="M474" s="25" t="str">
        <f t="shared" si="31"/>
        <v>10</v>
      </c>
      <c r="N474" s="25" t="str">
        <f t="shared" si="32"/>
        <v>October</v>
      </c>
      <c r="O474" s="25" t="str">
        <f t="shared" si="33"/>
        <v>2020</v>
      </c>
      <c r="Q474" t="str">
        <f>Table62[[#This Row],[Month Name]]</f>
        <v>October</v>
      </c>
      <c r="R474">
        <f>Table62[[#This Row],[Sale Price]]</f>
        <v>32990</v>
      </c>
    </row>
    <row r="475" spans="1:18">
      <c r="A475" t="s">
        <v>15</v>
      </c>
      <c r="B475" t="s">
        <v>24</v>
      </c>
      <c r="C475" t="s">
        <v>37</v>
      </c>
      <c r="D475" t="s">
        <v>44</v>
      </c>
      <c r="E475" s="1">
        <v>24.1</v>
      </c>
      <c r="F475" s="2">
        <v>19794</v>
      </c>
      <c r="G475" s="2">
        <v>32990</v>
      </c>
      <c r="H475" s="2">
        <v>119258.84999999999</v>
      </c>
      <c r="K475" s="2">
        <f t="shared" si="30"/>
        <v>13196</v>
      </c>
      <c r="L475" s="3">
        <v>44470</v>
      </c>
      <c r="M475" s="25" t="str">
        <f t="shared" si="31"/>
        <v>10</v>
      </c>
      <c r="N475" s="25" t="str">
        <f t="shared" si="32"/>
        <v>October</v>
      </c>
      <c r="O475" s="25" t="str">
        <f t="shared" si="33"/>
        <v>2021</v>
      </c>
      <c r="Q475" t="str">
        <f>Table62[[#This Row],[Month Name]]</f>
        <v>October</v>
      </c>
      <c r="R475">
        <f>Table62[[#This Row],[Sale Price]]</f>
        <v>32990</v>
      </c>
    </row>
    <row r="476" spans="1:18">
      <c r="A476" t="s">
        <v>15</v>
      </c>
      <c r="B476" t="s">
        <v>25</v>
      </c>
      <c r="C476" t="s">
        <v>37</v>
      </c>
      <c r="D476" t="s">
        <v>44</v>
      </c>
      <c r="E476" s="1">
        <v>266.5</v>
      </c>
      <c r="F476" s="2">
        <v>19794</v>
      </c>
      <c r="G476" s="2">
        <v>32990</v>
      </c>
      <c r="H476" s="2">
        <v>1318775.25</v>
      </c>
      <c r="K476" s="2">
        <f t="shared" si="30"/>
        <v>13196</v>
      </c>
      <c r="L476" s="3">
        <v>44501</v>
      </c>
      <c r="M476" s="25" t="str">
        <f t="shared" si="31"/>
        <v>11</v>
      </c>
      <c r="N476" s="25" t="str">
        <f t="shared" si="32"/>
        <v>November</v>
      </c>
      <c r="O476" s="25" t="str">
        <f t="shared" si="33"/>
        <v>2021</v>
      </c>
      <c r="Q476" t="str">
        <f>Table62[[#This Row],[Month Name]]</f>
        <v>November</v>
      </c>
      <c r="R476">
        <f>Table62[[#This Row],[Sale Price]]</f>
        <v>32990</v>
      </c>
    </row>
    <row r="477" spans="1:18">
      <c r="A477" t="s">
        <v>30</v>
      </c>
      <c r="B477" t="s">
        <v>42</v>
      </c>
      <c r="C477" t="s">
        <v>37</v>
      </c>
      <c r="D477" t="s">
        <v>44</v>
      </c>
      <c r="E477" s="1">
        <v>191.60000000000002</v>
      </c>
      <c r="F477" s="2">
        <v>19794</v>
      </c>
      <c r="G477" s="2">
        <v>32990</v>
      </c>
      <c r="H477" s="2">
        <v>948132.60000000009</v>
      </c>
      <c r="K477" s="2">
        <f t="shared" si="30"/>
        <v>13196</v>
      </c>
      <c r="L477" s="3">
        <v>44166</v>
      </c>
      <c r="M477" s="25" t="str">
        <f t="shared" si="31"/>
        <v>12</v>
      </c>
      <c r="N477" s="25" t="str">
        <f t="shared" si="32"/>
        <v>December</v>
      </c>
      <c r="O477" s="25" t="str">
        <f t="shared" si="33"/>
        <v>2020</v>
      </c>
      <c r="Q477" t="str">
        <f>Table62[[#This Row],[Month Name]]</f>
        <v>December</v>
      </c>
      <c r="R477">
        <f>Table62[[#This Row],[Sale Price]]</f>
        <v>32990</v>
      </c>
    </row>
    <row r="478" spans="1:18">
      <c r="A478" t="s">
        <v>32</v>
      </c>
      <c r="B478" t="s">
        <v>28</v>
      </c>
      <c r="C478" t="s">
        <v>37</v>
      </c>
      <c r="D478" t="s">
        <v>44</v>
      </c>
      <c r="E478" s="1">
        <v>85.300000000000011</v>
      </c>
      <c r="F478" s="2">
        <v>19794</v>
      </c>
      <c r="G478" s="2">
        <v>32990</v>
      </c>
      <c r="H478" s="2">
        <v>422107.05000000005</v>
      </c>
      <c r="K478" s="2">
        <f t="shared" si="30"/>
        <v>13196</v>
      </c>
      <c r="L478" s="3">
        <v>44531</v>
      </c>
      <c r="M478" s="25" t="str">
        <f t="shared" si="31"/>
        <v>12</v>
      </c>
      <c r="N478" s="25" t="str">
        <f t="shared" si="32"/>
        <v>December</v>
      </c>
      <c r="O478" s="25" t="str">
        <f t="shared" si="33"/>
        <v>2021</v>
      </c>
      <c r="Q478" t="str">
        <f>Table62[[#This Row],[Month Name]]</f>
        <v>December</v>
      </c>
      <c r="R478">
        <f>Table62[[#This Row],[Sale Price]]</f>
        <v>32990</v>
      </c>
    </row>
    <row r="479" spans="1:18">
      <c r="A479" t="s">
        <v>30</v>
      </c>
      <c r="B479" t="s">
        <v>23</v>
      </c>
      <c r="C479" t="s">
        <v>38</v>
      </c>
      <c r="D479" t="s">
        <v>44</v>
      </c>
      <c r="E479" s="1">
        <v>34.1</v>
      </c>
      <c r="F479" s="2">
        <v>13938</v>
      </c>
      <c r="G479" s="2">
        <v>23230</v>
      </c>
      <c r="H479" s="2">
        <v>118821.45</v>
      </c>
      <c r="K479" s="2">
        <f t="shared" si="30"/>
        <v>9292</v>
      </c>
      <c r="L479" s="3">
        <v>44317</v>
      </c>
      <c r="M479" s="25" t="str">
        <f t="shared" si="31"/>
        <v>05</v>
      </c>
      <c r="N479" s="25" t="str">
        <f t="shared" si="32"/>
        <v>May</v>
      </c>
      <c r="O479" s="25" t="str">
        <f t="shared" si="33"/>
        <v>2021</v>
      </c>
      <c r="Q479" t="str">
        <f>Table62[[#This Row],[Month Name]]</f>
        <v>May</v>
      </c>
      <c r="R479">
        <f>Table62[[#This Row],[Sale Price]]</f>
        <v>23230</v>
      </c>
    </row>
    <row r="480" spans="1:18">
      <c r="A480" t="s">
        <v>20</v>
      </c>
      <c r="B480" t="s">
        <v>29</v>
      </c>
      <c r="C480" t="s">
        <v>38</v>
      </c>
      <c r="D480" t="s">
        <v>44</v>
      </c>
      <c r="E480" s="1">
        <v>64.100000000000009</v>
      </c>
      <c r="F480" s="2">
        <v>13938</v>
      </c>
      <c r="G480" s="2">
        <v>23230</v>
      </c>
      <c r="H480" s="2">
        <v>223356.45000000004</v>
      </c>
      <c r="K480" s="2">
        <f t="shared" si="30"/>
        <v>9292</v>
      </c>
      <c r="L480" s="3">
        <v>44378</v>
      </c>
      <c r="M480" s="25" t="str">
        <f t="shared" si="31"/>
        <v>07</v>
      </c>
      <c r="N480" s="25" t="str">
        <f t="shared" si="32"/>
        <v>July</v>
      </c>
      <c r="O480" s="25" t="str">
        <f t="shared" si="33"/>
        <v>2021</v>
      </c>
      <c r="Q480" t="str">
        <f>Table62[[#This Row],[Month Name]]</f>
        <v>July</v>
      </c>
      <c r="R480">
        <f>Table62[[#This Row],[Sale Price]]</f>
        <v>23230</v>
      </c>
    </row>
    <row r="481" spans="1:18">
      <c r="A481" t="s">
        <v>15</v>
      </c>
      <c r="B481" t="s">
        <v>43</v>
      </c>
      <c r="C481" t="s">
        <v>38</v>
      </c>
      <c r="D481" t="s">
        <v>44</v>
      </c>
      <c r="E481" s="1">
        <v>280.7</v>
      </c>
      <c r="F481" s="2">
        <v>13938</v>
      </c>
      <c r="G481" s="2">
        <v>23230</v>
      </c>
      <c r="H481" s="2">
        <v>978099.14999999991</v>
      </c>
      <c r="K481" s="2">
        <f t="shared" si="30"/>
        <v>9292</v>
      </c>
      <c r="L481" s="3">
        <v>44409</v>
      </c>
      <c r="M481" s="25" t="str">
        <f t="shared" si="31"/>
        <v>08</v>
      </c>
      <c r="N481" s="25" t="str">
        <f t="shared" si="32"/>
        <v>August</v>
      </c>
      <c r="O481" s="25" t="str">
        <f t="shared" si="33"/>
        <v>2021</v>
      </c>
      <c r="Q481" t="str">
        <f>Table62[[#This Row],[Month Name]]</f>
        <v>August</v>
      </c>
      <c r="R481">
        <f>Table62[[#This Row],[Sale Price]]</f>
        <v>23230</v>
      </c>
    </row>
    <row r="482" spans="1:18">
      <c r="A482" t="s">
        <v>32</v>
      </c>
      <c r="B482" t="s">
        <v>33</v>
      </c>
      <c r="C482" t="s">
        <v>38</v>
      </c>
      <c r="D482" t="s">
        <v>44</v>
      </c>
      <c r="E482" s="1">
        <v>43.2</v>
      </c>
      <c r="F482" s="2">
        <v>13938</v>
      </c>
      <c r="G482" s="2">
        <v>23230</v>
      </c>
      <c r="H482" s="2">
        <v>150530.40000000002</v>
      </c>
      <c r="K482" s="2">
        <f t="shared" si="30"/>
        <v>9292</v>
      </c>
      <c r="L482" s="3">
        <v>44440</v>
      </c>
      <c r="M482" s="25" t="str">
        <f t="shared" si="31"/>
        <v>09</v>
      </c>
      <c r="N482" s="25" t="str">
        <f t="shared" si="32"/>
        <v>September</v>
      </c>
      <c r="O482" s="25" t="str">
        <f t="shared" si="33"/>
        <v>2021</v>
      </c>
      <c r="Q482" t="str">
        <f>Table62[[#This Row],[Month Name]]</f>
        <v>September</v>
      </c>
      <c r="R482">
        <f>Table62[[#This Row],[Sale Price]]</f>
        <v>23230</v>
      </c>
    </row>
    <row r="483" spans="1:18">
      <c r="A483" t="s">
        <v>32</v>
      </c>
      <c r="B483" t="s">
        <v>21</v>
      </c>
      <c r="C483" t="s">
        <v>38</v>
      </c>
      <c r="D483" t="s">
        <v>44</v>
      </c>
      <c r="E483" s="1">
        <v>229.4</v>
      </c>
      <c r="F483" s="2">
        <v>13938</v>
      </c>
      <c r="G483" s="2">
        <v>23230</v>
      </c>
      <c r="H483" s="2">
        <v>799344.29999999993</v>
      </c>
      <c r="K483" s="2">
        <f t="shared" si="30"/>
        <v>9292</v>
      </c>
      <c r="L483" s="3">
        <v>44105</v>
      </c>
      <c r="M483" s="25" t="str">
        <f t="shared" si="31"/>
        <v>10</v>
      </c>
      <c r="N483" s="25" t="str">
        <f t="shared" si="32"/>
        <v>October</v>
      </c>
      <c r="O483" s="25" t="str">
        <f t="shared" si="33"/>
        <v>2020</v>
      </c>
      <c r="Q483" t="str">
        <f>Table62[[#This Row],[Month Name]]</f>
        <v>October</v>
      </c>
      <c r="R483">
        <f>Table62[[#This Row],[Sale Price]]</f>
        <v>23230</v>
      </c>
    </row>
    <row r="484" spans="1:18">
      <c r="A484" t="s">
        <v>20</v>
      </c>
      <c r="B484" t="s">
        <v>34</v>
      </c>
      <c r="C484" t="s">
        <v>38</v>
      </c>
      <c r="D484" t="s">
        <v>44</v>
      </c>
      <c r="E484" s="1">
        <v>216.70000000000002</v>
      </c>
      <c r="F484" s="2">
        <v>13938</v>
      </c>
      <c r="G484" s="2">
        <v>23230</v>
      </c>
      <c r="H484" s="2">
        <v>755091.15</v>
      </c>
      <c r="K484" s="2">
        <f t="shared" si="30"/>
        <v>9292</v>
      </c>
      <c r="L484" s="3">
        <v>44105</v>
      </c>
      <c r="M484" s="25" t="str">
        <f t="shared" si="31"/>
        <v>10</v>
      </c>
      <c r="N484" s="25" t="str">
        <f t="shared" si="32"/>
        <v>October</v>
      </c>
      <c r="O484" s="25" t="str">
        <f t="shared" si="33"/>
        <v>2020</v>
      </c>
      <c r="Q484" t="str">
        <f>Table62[[#This Row],[Month Name]]</f>
        <v>October</v>
      </c>
      <c r="R484">
        <f>Table62[[#This Row],[Sale Price]]</f>
        <v>23230</v>
      </c>
    </row>
    <row r="485" spans="1:18">
      <c r="A485" t="s">
        <v>30</v>
      </c>
      <c r="B485" t="s">
        <v>31</v>
      </c>
      <c r="C485" t="s">
        <v>38</v>
      </c>
      <c r="D485" t="s">
        <v>44</v>
      </c>
      <c r="E485" s="1">
        <v>252.9</v>
      </c>
      <c r="F485" s="2">
        <v>13938</v>
      </c>
      <c r="G485" s="2">
        <v>23230</v>
      </c>
      <c r="H485" s="2">
        <v>881230.04999999993</v>
      </c>
      <c r="K485" s="2">
        <f t="shared" si="30"/>
        <v>9292</v>
      </c>
      <c r="L485" s="3">
        <v>44501</v>
      </c>
      <c r="M485" s="25" t="str">
        <f t="shared" si="31"/>
        <v>11</v>
      </c>
      <c r="N485" s="25" t="str">
        <f t="shared" si="32"/>
        <v>November</v>
      </c>
      <c r="O485" s="25" t="str">
        <f t="shared" si="33"/>
        <v>2021</v>
      </c>
      <c r="Q485" t="str">
        <f>Table62[[#This Row],[Month Name]]</f>
        <v>November</v>
      </c>
      <c r="R485">
        <f>Table62[[#This Row],[Sale Price]]</f>
        <v>23230</v>
      </c>
    </row>
    <row r="486" spans="1:18">
      <c r="A486" t="s">
        <v>15</v>
      </c>
      <c r="B486" t="s">
        <v>19</v>
      </c>
      <c r="C486" t="s">
        <v>38</v>
      </c>
      <c r="D486" t="s">
        <v>44</v>
      </c>
      <c r="E486" s="1">
        <v>187</v>
      </c>
      <c r="F486" s="2">
        <v>13938</v>
      </c>
      <c r="G486" s="2">
        <v>23230</v>
      </c>
      <c r="H486" s="2">
        <v>651601.5</v>
      </c>
      <c r="K486" s="2">
        <f t="shared" si="30"/>
        <v>9292</v>
      </c>
      <c r="L486" s="3">
        <v>44166</v>
      </c>
      <c r="M486" s="25" t="str">
        <f t="shared" si="31"/>
        <v>12</v>
      </c>
      <c r="N486" s="25" t="str">
        <f t="shared" si="32"/>
        <v>December</v>
      </c>
      <c r="O486" s="25" t="str">
        <f t="shared" si="33"/>
        <v>2020</v>
      </c>
      <c r="Q486" t="str">
        <f>Table62[[#This Row],[Month Name]]</f>
        <v>December</v>
      </c>
      <c r="R486">
        <f>Table62[[#This Row],[Sale Price]]</f>
        <v>23230</v>
      </c>
    </row>
    <row r="487" spans="1:18">
      <c r="A487" t="s">
        <v>30</v>
      </c>
      <c r="B487" t="s">
        <v>36</v>
      </c>
      <c r="C487" t="s">
        <v>39</v>
      </c>
      <c r="D487" t="s">
        <v>44</v>
      </c>
      <c r="E487" s="1">
        <v>57.900000000000006</v>
      </c>
      <c r="F487" s="2">
        <v>11999.4</v>
      </c>
      <c r="G487" s="2">
        <v>19999</v>
      </c>
      <c r="H487" s="2">
        <v>173691.315</v>
      </c>
      <c r="K487" s="2">
        <f t="shared" si="30"/>
        <v>7999.6</v>
      </c>
      <c r="L487" s="3">
        <v>44197</v>
      </c>
      <c r="M487" s="25" t="str">
        <f t="shared" si="31"/>
        <v>01</v>
      </c>
      <c r="N487" s="25" t="str">
        <f t="shared" si="32"/>
        <v>January</v>
      </c>
      <c r="O487" s="25" t="str">
        <f t="shared" si="33"/>
        <v>2021</v>
      </c>
      <c r="Q487" t="str">
        <f>Table62[[#This Row],[Month Name]]</f>
        <v>January</v>
      </c>
      <c r="R487">
        <f>Table62[[#This Row],[Sale Price]]</f>
        <v>19999</v>
      </c>
    </row>
    <row r="488" spans="1:18">
      <c r="A488" t="s">
        <v>15</v>
      </c>
      <c r="B488" t="s">
        <v>16</v>
      </c>
      <c r="C488" t="s">
        <v>39</v>
      </c>
      <c r="D488" t="s">
        <v>44</v>
      </c>
      <c r="E488" s="1">
        <v>224</v>
      </c>
      <c r="F488" s="2">
        <v>11999.4</v>
      </c>
      <c r="G488" s="2">
        <v>19999</v>
      </c>
      <c r="H488" s="2">
        <v>671966.4</v>
      </c>
      <c r="K488" s="2">
        <f t="shared" si="30"/>
        <v>7999.6</v>
      </c>
      <c r="L488" s="3">
        <v>44228</v>
      </c>
      <c r="M488" s="25" t="str">
        <f t="shared" si="31"/>
        <v>02</v>
      </c>
      <c r="N488" s="25" t="str">
        <f t="shared" si="32"/>
        <v>February</v>
      </c>
      <c r="O488" s="25" t="str">
        <f t="shared" si="33"/>
        <v>2021</v>
      </c>
      <c r="Q488" t="str">
        <f>Table62[[#This Row],[Month Name]]</f>
        <v>February</v>
      </c>
      <c r="R488">
        <f>Table62[[#This Row],[Sale Price]]</f>
        <v>19999</v>
      </c>
    </row>
    <row r="489" spans="1:18">
      <c r="A489" t="s">
        <v>32</v>
      </c>
      <c r="B489" t="s">
        <v>19</v>
      </c>
      <c r="C489" t="s">
        <v>39</v>
      </c>
      <c r="D489" t="s">
        <v>44</v>
      </c>
      <c r="E489" s="1">
        <v>299.3</v>
      </c>
      <c r="F489" s="2">
        <v>11999.4</v>
      </c>
      <c r="G489" s="2">
        <v>19999</v>
      </c>
      <c r="H489" s="2">
        <v>897855.10499999998</v>
      </c>
      <c r="K489" s="2">
        <f t="shared" si="30"/>
        <v>7999.6</v>
      </c>
      <c r="L489" s="3">
        <v>44256</v>
      </c>
      <c r="M489" s="25" t="str">
        <f t="shared" si="31"/>
        <v>03</v>
      </c>
      <c r="N489" s="25" t="str">
        <f t="shared" si="32"/>
        <v>March</v>
      </c>
      <c r="O489" s="25" t="str">
        <f t="shared" si="33"/>
        <v>2021</v>
      </c>
      <c r="Q489" t="str">
        <f>Table62[[#This Row],[Month Name]]</f>
        <v>March</v>
      </c>
      <c r="R489">
        <f>Table62[[#This Row],[Sale Price]]</f>
        <v>19999</v>
      </c>
    </row>
    <row r="490" spans="1:18">
      <c r="A490" t="s">
        <v>27</v>
      </c>
      <c r="B490" t="s">
        <v>21</v>
      </c>
      <c r="C490" t="s">
        <v>39</v>
      </c>
      <c r="D490" t="s">
        <v>44</v>
      </c>
      <c r="E490" s="1">
        <v>352.05</v>
      </c>
      <c r="F490" s="2">
        <v>11999.4</v>
      </c>
      <c r="G490" s="2">
        <v>19999</v>
      </c>
      <c r="H490" s="2">
        <v>1056097.1924999999</v>
      </c>
      <c r="K490" s="2">
        <f t="shared" si="30"/>
        <v>7999.6</v>
      </c>
      <c r="L490" s="3">
        <v>44287</v>
      </c>
      <c r="M490" s="25" t="str">
        <f t="shared" si="31"/>
        <v>04</v>
      </c>
      <c r="N490" s="25" t="str">
        <f t="shared" si="32"/>
        <v>April</v>
      </c>
      <c r="O490" s="25" t="str">
        <f t="shared" si="33"/>
        <v>2021</v>
      </c>
      <c r="Q490" t="str">
        <f>Table62[[#This Row],[Month Name]]</f>
        <v>April</v>
      </c>
      <c r="R490">
        <f>Table62[[#This Row],[Sale Price]]</f>
        <v>19999</v>
      </c>
    </row>
    <row r="491" spans="1:18">
      <c r="A491" t="s">
        <v>15</v>
      </c>
      <c r="B491" t="s">
        <v>22</v>
      </c>
      <c r="C491" t="s">
        <v>39</v>
      </c>
      <c r="D491" t="s">
        <v>44</v>
      </c>
      <c r="E491" s="1">
        <v>203.9</v>
      </c>
      <c r="F491" s="2">
        <v>11999.4</v>
      </c>
      <c r="G491" s="2">
        <v>19999</v>
      </c>
      <c r="H491" s="2">
        <v>611669.41500000004</v>
      </c>
      <c r="K491" s="2">
        <f t="shared" si="30"/>
        <v>7999.6</v>
      </c>
      <c r="L491" s="3">
        <v>44317</v>
      </c>
      <c r="M491" s="25" t="str">
        <f t="shared" si="31"/>
        <v>05</v>
      </c>
      <c r="N491" s="25" t="str">
        <f t="shared" si="32"/>
        <v>May</v>
      </c>
      <c r="O491" s="25" t="str">
        <f t="shared" si="33"/>
        <v>2021</v>
      </c>
      <c r="Q491" t="str">
        <f>Table62[[#This Row],[Month Name]]</f>
        <v>May</v>
      </c>
      <c r="R491">
        <f>Table62[[#This Row],[Sale Price]]</f>
        <v>19999</v>
      </c>
    </row>
    <row r="492" spans="1:18">
      <c r="A492" t="s">
        <v>27</v>
      </c>
      <c r="B492" t="s">
        <v>45</v>
      </c>
      <c r="C492" t="s">
        <v>39</v>
      </c>
      <c r="D492" t="s">
        <v>44</v>
      </c>
      <c r="E492" s="1">
        <v>257.40000000000003</v>
      </c>
      <c r="F492" s="2">
        <v>11999.4</v>
      </c>
      <c r="G492" s="2">
        <v>19999</v>
      </c>
      <c r="H492" s="2">
        <v>772161.39</v>
      </c>
      <c r="K492" s="2">
        <f t="shared" si="30"/>
        <v>7999.6</v>
      </c>
      <c r="L492" s="3">
        <v>44409</v>
      </c>
      <c r="M492" s="25" t="str">
        <f t="shared" si="31"/>
        <v>08</v>
      </c>
      <c r="N492" s="25" t="str">
        <f t="shared" si="32"/>
        <v>August</v>
      </c>
      <c r="O492" s="25" t="str">
        <f t="shared" si="33"/>
        <v>2021</v>
      </c>
      <c r="Q492" t="str">
        <f>Table62[[#This Row],[Month Name]]</f>
        <v>August</v>
      </c>
      <c r="R492">
        <f>Table62[[#This Row],[Sale Price]]</f>
        <v>19999</v>
      </c>
    </row>
    <row r="493" spans="1:18">
      <c r="A493" t="s">
        <v>15</v>
      </c>
      <c r="B493" t="s">
        <v>24</v>
      </c>
      <c r="C493" t="s">
        <v>39</v>
      </c>
      <c r="D493" t="s">
        <v>44</v>
      </c>
      <c r="E493" s="1">
        <v>70.7</v>
      </c>
      <c r="F493" s="2">
        <v>11999.4</v>
      </c>
      <c r="G493" s="2">
        <v>19999</v>
      </c>
      <c r="H493" s="2">
        <v>212089.39499999999</v>
      </c>
      <c r="K493" s="2">
        <f t="shared" si="30"/>
        <v>7999.6</v>
      </c>
      <c r="L493" s="3">
        <v>44440</v>
      </c>
      <c r="M493" s="25" t="str">
        <f t="shared" si="31"/>
        <v>09</v>
      </c>
      <c r="N493" s="25" t="str">
        <f t="shared" si="32"/>
        <v>September</v>
      </c>
      <c r="O493" s="25" t="str">
        <f t="shared" si="33"/>
        <v>2021</v>
      </c>
      <c r="Q493" t="str">
        <f>Table62[[#This Row],[Month Name]]</f>
        <v>September</v>
      </c>
      <c r="R493">
        <f>Table62[[#This Row],[Sale Price]]</f>
        <v>19999</v>
      </c>
    </row>
    <row r="494" spans="1:18">
      <c r="A494" t="s">
        <v>20</v>
      </c>
      <c r="B494" t="s">
        <v>25</v>
      </c>
      <c r="C494" t="s">
        <v>39</v>
      </c>
      <c r="D494" t="s">
        <v>44</v>
      </c>
      <c r="E494" s="1">
        <v>207.20000000000002</v>
      </c>
      <c r="F494" s="2">
        <v>11999.4</v>
      </c>
      <c r="G494" s="2">
        <v>19999</v>
      </c>
      <c r="H494" s="2">
        <v>621568.92000000004</v>
      </c>
      <c r="K494" s="2">
        <f t="shared" si="30"/>
        <v>7999.6</v>
      </c>
      <c r="L494" s="3">
        <v>44531</v>
      </c>
      <c r="M494" s="25" t="str">
        <f t="shared" si="31"/>
        <v>12</v>
      </c>
      <c r="N494" s="25" t="str">
        <f t="shared" si="32"/>
        <v>December</v>
      </c>
      <c r="O494" s="25" t="str">
        <f t="shared" si="33"/>
        <v>2021</v>
      </c>
      <c r="Q494" t="str">
        <f>Table62[[#This Row],[Month Name]]</f>
        <v>December</v>
      </c>
      <c r="R494">
        <f>Table62[[#This Row],[Sale Price]]</f>
        <v>19999</v>
      </c>
    </row>
    <row r="495" spans="1:18">
      <c r="A495" t="s">
        <v>32</v>
      </c>
      <c r="B495" t="s">
        <v>42</v>
      </c>
      <c r="C495" t="s">
        <v>39</v>
      </c>
      <c r="D495" t="s">
        <v>44</v>
      </c>
      <c r="E495" s="1">
        <v>85.300000000000011</v>
      </c>
      <c r="F495" s="2">
        <v>11999.4</v>
      </c>
      <c r="G495" s="2">
        <v>19999</v>
      </c>
      <c r="H495" s="2">
        <v>255887.20500000002</v>
      </c>
      <c r="K495" s="2">
        <f t="shared" si="30"/>
        <v>7999.6</v>
      </c>
      <c r="L495" s="3">
        <v>44531</v>
      </c>
      <c r="M495" s="25" t="str">
        <f t="shared" si="31"/>
        <v>12</v>
      </c>
      <c r="N495" s="25" t="str">
        <f t="shared" si="32"/>
        <v>December</v>
      </c>
      <c r="O495" s="25" t="str">
        <f t="shared" si="33"/>
        <v>2021</v>
      </c>
      <c r="Q495" t="str">
        <f>Table62[[#This Row],[Month Name]]</f>
        <v>December</v>
      </c>
      <c r="R495">
        <f>Table62[[#This Row],[Sale Price]]</f>
        <v>19999</v>
      </c>
    </row>
    <row r="496" spans="1:18">
      <c r="A496" t="s">
        <v>27</v>
      </c>
      <c r="B496" t="s">
        <v>28</v>
      </c>
      <c r="C496" t="s">
        <v>17</v>
      </c>
      <c r="D496" t="s">
        <v>44</v>
      </c>
      <c r="E496" s="1">
        <v>119.80000000000001</v>
      </c>
      <c r="F496" s="2">
        <v>5579.4</v>
      </c>
      <c r="G496" s="2">
        <v>9299</v>
      </c>
      <c r="H496" s="2">
        <v>167103.03000000003</v>
      </c>
      <c r="K496" s="2">
        <f t="shared" si="30"/>
        <v>3719.6000000000004</v>
      </c>
      <c r="L496" s="3">
        <v>44105</v>
      </c>
      <c r="M496" s="25" t="str">
        <f t="shared" si="31"/>
        <v>10</v>
      </c>
      <c r="N496" s="25" t="str">
        <f t="shared" si="32"/>
        <v>October</v>
      </c>
      <c r="O496" s="25" t="str">
        <f t="shared" si="33"/>
        <v>2020</v>
      </c>
      <c r="Q496" t="str">
        <f>Table62[[#This Row],[Month Name]]</f>
        <v>October</v>
      </c>
      <c r="R496">
        <f>Table62[[#This Row],[Sale Price]]</f>
        <v>9299</v>
      </c>
    </row>
    <row r="497" spans="1:18">
      <c r="A497" t="s">
        <v>15</v>
      </c>
      <c r="B497" t="s">
        <v>23</v>
      </c>
      <c r="C497" t="s">
        <v>35</v>
      </c>
      <c r="D497" t="s">
        <v>44</v>
      </c>
      <c r="E497" s="1">
        <v>253.20000000000002</v>
      </c>
      <c r="F497" s="2">
        <v>11999.4</v>
      </c>
      <c r="G497" s="2">
        <v>19999</v>
      </c>
      <c r="H497" s="2">
        <v>759562.02000000014</v>
      </c>
      <c r="K497" s="2">
        <f t="shared" si="30"/>
        <v>7999.6</v>
      </c>
      <c r="L497" s="3">
        <v>44287</v>
      </c>
      <c r="M497" s="25" t="str">
        <f t="shared" si="31"/>
        <v>04</v>
      </c>
      <c r="N497" s="25" t="str">
        <f t="shared" si="32"/>
        <v>April</v>
      </c>
      <c r="O497" s="25" t="str">
        <f t="shared" si="33"/>
        <v>2021</v>
      </c>
      <c r="Q497" t="str">
        <f>Table62[[#This Row],[Month Name]]</f>
        <v>April</v>
      </c>
      <c r="R497">
        <f>Table62[[#This Row],[Sale Price]]</f>
        <v>19999</v>
      </c>
    </row>
    <row r="498" spans="1:18">
      <c r="A498" t="s">
        <v>27</v>
      </c>
      <c r="B498" t="s">
        <v>29</v>
      </c>
      <c r="C498" t="s">
        <v>35</v>
      </c>
      <c r="D498" t="s">
        <v>44</v>
      </c>
      <c r="E498" s="1">
        <v>119.80000000000001</v>
      </c>
      <c r="F498" s="2">
        <v>11999.4</v>
      </c>
      <c r="G498" s="2">
        <v>19999</v>
      </c>
      <c r="H498" s="2">
        <v>359382.03</v>
      </c>
      <c r="K498" s="2">
        <f t="shared" si="30"/>
        <v>7999.6</v>
      </c>
      <c r="L498" s="3">
        <v>44105</v>
      </c>
      <c r="M498" s="25" t="str">
        <f t="shared" si="31"/>
        <v>10</v>
      </c>
      <c r="N498" s="25" t="str">
        <f t="shared" si="32"/>
        <v>October</v>
      </c>
      <c r="O498" s="25" t="str">
        <f t="shared" si="33"/>
        <v>2020</v>
      </c>
      <c r="Q498" t="str">
        <f>Table62[[#This Row],[Month Name]]</f>
        <v>October</v>
      </c>
      <c r="R498">
        <f>Table62[[#This Row],[Sale Price]]</f>
        <v>19999</v>
      </c>
    </row>
    <row r="499" spans="1:18">
      <c r="A499" t="s">
        <v>20</v>
      </c>
      <c r="B499" t="s">
        <v>43</v>
      </c>
      <c r="C499" t="s">
        <v>37</v>
      </c>
      <c r="D499" t="s">
        <v>44</v>
      </c>
      <c r="E499" s="1">
        <v>38.400000000000006</v>
      </c>
      <c r="F499" s="2">
        <v>19794</v>
      </c>
      <c r="G499" s="2">
        <v>32990</v>
      </c>
      <c r="H499" s="2">
        <v>190022.40000000002</v>
      </c>
      <c r="K499" s="2">
        <f t="shared" si="30"/>
        <v>13196</v>
      </c>
      <c r="L499" s="3">
        <v>44197</v>
      </c>
      <c r="M499" s="25" t="str">
        <f t="shared" si="31"/>
        <v>01</v>
      </c>
      <c r="N499" s="25" t="str">
        <f t="shared" si="32"/>
        <v>January</v>
      </c>
      <c r="O499" s="25" t="str">
        <f t="shared" si="33"/>
        <v>2021</v>
      </c>
      <c r="Q499" t="str">
        <f>Table62[[#This Row],[Month Name]]</f>
        <v>January</v>
      </c>
      <c r="R499">
        <f>Table62[[#This Row],[Sale Price]]</f>
        <v>32990</v>
      </c>
    </row>
    <row r="500" spans="1:18">
      <c r="A500" t="s">
        <v>27</v>
      </c>
      <c r="B500" t="s">
        <v>33</v>
      </c>
      <c r="C500" t="s">
        <v>37</v>
      </c>
      <c r="D500" t="s">
        <v>44</v>
      </c>
      <c r="E500" s="1">
        <v>47.2</v>
      </c>
      <c r="F500" s="2">
        <v>19794</v>
      </c>
      <c r="G500" s="2">
        <v>32990</v>
      </c>
      <c r="H500" s="2">
        <v>233569.19999999998</v>
      </c>
      <c r="K500" s="2">
        <f t="shared" si="30"/>
        <v>13196</v>
      </c>
      <c r="L500" s="3">
        <v>44470</v>
      </c>
      <c r="M500" s="25" t="str">
        <f t="shared" si="31"/>
        <v>10</v>
      </c>
      <c r="N500" s="25" t="str">
        <f t="shared" si="32"/>
        <v>October</v>
      </c>
      <c r="O500" s="25" t="str">
        <f t="shared" si="33"/>
        <v>2021</v>
      </c>
      <c r="Q500" t="str">
        <f>Table62[[#This Row],[Month Name]]</f>
        <v>October</v>
      </c>
      <c r="R500">
        <f>Table62[[#This Row],[Sale Price]]</f>
        <v>32990</v>
      </c>
    </row>
    <row r="501" spans="1:18">
      <c r="A501" t="s">
        <v>15</v>
      </c>
      <c r="B501" t="s">
        <v>21</v>
      </c>
      <c r="C501" t="s">
        <v>38</v>
      </c>
      <c r="D501" t="s">
        <v>44</v>
      </c>
      <c r="E501" s="1">
        <v>157.9</v>
      </c>
      <c r="F501" s="2">
        <v>13938</v>
      </c>
      <c r="G501" s="2">
        <v>23230</v>
      </c>
      <c r="H501" s="2">
        <v>550202.54999999993</v>
      </c>
      <c r="K501" s="2">
        <f t="shared" si="30"/>
        <v>9292</v>
      </c>
      <c r="L501" s="3">
        <v>44256</v>
      </c>
      <c r="M501" s="25" t="str">
        <f t="shared" si="31"/>
        <v>03</v>
      </c>
      <c r="N501" s="25" t="str">
        <f t="shared" si="32"/>
        <v>March</v>
      </c>
      <c r="O501" s="25" t="str">
        <f t="shared" si="33"/>
        <v>2021</v>
      </c>
      <c r="Q501" t="str">
        <f>Table62[[#This Row],[Month Name]]</f>
        <v>March</v>
      </c>
      <c r="R501">
        <f>Table62[[#This Row],[Sale Price]]</f>
        <v>23230</v>
      </c>
    </row>
    <row r="502" spans="1:18">
      <c r="A502" t="s">
        <v>27</v>
      </c>
      <c r="B502" t="s">
        <v>34</v>
      </c>
      <c r="C502" t="s">
        <v>38</v>
      </c>
      <c r="D502" t="s">
        <v>44</v>
      </c>
      <c r="E502" s="1">
        <v>100.5</v>
      </c>
      <c r="F502" s="2">
        <v>13938</v>
      </c>
      <c r="G502" s="2">
        <v>23230</v>
      </c>
      <c r="H502" s="2">
        <v>350192.25</v>
      </c>
      <c r="K502" s="2">
        <f t="shared" si="30"/>
        <v>9292</v>
      </c>
      <c r="L502" s="3">
        <v>44075</v>
      </c>
      <c r="M502" s="25" t="str">
        <f t="shared" si="31"/>
        <v>09</v>
      </c>
      <c r="N502" s="25" t="str">
        <f t="shared" si="32"/>
        <v>September</v>
      </c>
      <c r="O502" s="25" t="str">
        <f t="shared" si="33"/>
        <v>2020</v>
      </c>
      <c r="Q502" t="str">
        <f>Table62[[#This Row],[Month Name]]</f>
        <v>September</v>
      </c>
      <c r="R502">
        <f>Table62[[#This Row],[Sale Price]]</f>
        <v>23230</v>
      </c>
    </row>
    <row r="503" spans="1:18">
      <c r="A503" t="s">
        <v>20</v>
      </c>
      <c r="B503" t="s">
        <v>31</v>
      </c>
      <c r="C503" t="s">
        <v>39</v>
      </c>
      <c r="D503" t="s">
        <v>44</v>
      </c>
      <c r="E503" s="1">
        <v>319.95000000000005</v>
      </c>
      <c r="F503" s="2">
        <v>11999.4</v>
      </c>
      <c r="G503" s="2">
        <v>19999</v>
      </c>
      <c r="H503" s="2">
        <v>959802.00750000007</v>
      </c>
      <c r="K503" s="2">
        <f t="shared" si="30"/>
        <v>7999.6</v>
      </c>
      <c r="L503" s="3">
        <v>44378</v>
      </c>
      <c r="M503" s="25" t="str">
        <f t="shared" si="31"/>
        <v>07</v>
      </c>
      <c r="N503" s="25" t="str">
        <f t="shared" si="32"/>
        <v>July</v>
      </c>
      <c r="O503" s="25" t="str">
        <f t="shared" si="33"/>
        <v>2021</v>
      </c>
      <c r="Q503" t="str">
        <f>Table62[[#This Row],[Month Name]]</f>
        <v>July</v>
      </c>
      <c r="R503">
        <f>Table62[[#This Row],[Sale Price]]</f>
        <v>19999</v>
      </c>
    </row>
    <row r="504" spans="1:18">
      <c r="A504" t="s">
        <v>27</v>
      </c>
      <c r="B504" t="s">
        <v>19</v>
      </c>
      <c r="C504" t="s">
        <v>39</v>
      </c>
      <c r="D504" t="s">
        <v>44</v>
      </c>
      <c r="E504" s="1">
        <v>47.2</v>
      </c>
      <c r="F504" s="2">
        <v>11999.4</v>
      </c>
      <c r="G504" s="2">
        <v>19999</v>
      </c>
      <c r="H504" s="2">
        <v>141592.92000000001</v>
      </c>
      <c r="K504" s="2">
        <f t="shared" si="30"/>
        <v>7999.6</v>
      </c>
      <c r="L504" s="3">
        <v>44470</v>
      </c>
      <c r="M504" s="25" t="str">
        <f t="shared" si="31"/>
        <v>10</v>
      </c>
      <c r="N504" s="25" t="str">
        <f t="shared" si="32"/>
        <v>October</v>
      </c>
      <c r="O504" s="25" t="str">
        <f t="shared" si="33"/>
        <v>2021</v>
      </c>
      <c r="Q504" t="str">
        <f>Table62[[#This Row],[Month Name]]</f>
        <v>October</v>
      </c>
      <c r="R504">
        <f>Table62[[#This Row],[Sale Price]]</f>
        <v>19999</v>
      </c>
    </row>
    <row r="505" spans="1:18">
      <c r="A505" t="s">
        <v>27</v>
      </c>
      <c r="B505" t="s">
        <v>36</v>
      </c>
      <c r="C505" t="s">
        <v>17</v>
      </c>
      <c r="D505" t="s">
        <v>44</v>
      </c>
      <c r="E505" s="1">
        <v>193.70000000000002</v>
      </c>
      <c r="F505" s="2">
        <v>5579.4</v>
      </c>
      <c r="G505" s="2">
        <v>9299</v>
      </c>
      <c r="H505" s="2">
        <v>270182.44500000001</v>
      </c>
      <c r="K505" s="2">
        <f t="shared" si="30"/>
        <v>3719.6000000000004</v>
      </c>
      <c r="L505" s="3">
        <v>44228</v>
      </c>
      <c r="M505" s="25" t="str">
        <f t="shared" si="31"/>
        <v>02</v>
      </c>
      <c r="N505" s="25" t="str">
        <f t="shared" si="32"/>
        <v>February</v>
      </c>
      <c r="O505" s="25" t="str">
        <f t="shared" si="33"/>
        <v>2021</v>
      </c>
      <c r="Q505" t="str">
        <f>Table62[[#This Row],[Month Name]]</f>
        <v>February</v>
      </c>
      <c r="R505">
        <f>Table62[[#This Row],[Sale Price]]</f>
        <v>9299</v>
      </c>
    </row>
    <row r="506" spans="1:18">
      <c r="A506" t="s">
        <v>15</v>
      </c>
      <c r="B506" t="s">
        <v>16</v>
      </c>
      <c r="C506" t="s">
        <v>17</v>
      </c>
      <c r="D506" t="s">
        <v>44</v>
      </c>
      <c r="E506" s="1">
        <v>79.2</v>
      </c>
      <c r="F506" s="2">
        <v>5579.4</v>
      </c>
      <c r="G506" s="2">
        <v>9299</v>
      </c>
      <c r="H506" s="2">
        <v>110472.12000000001</v>
      </c>
      <c r="K506" s="2">
        <f t="shared" si="30"/>
        <v>3719.6000000000004</v>
      </c>
      <c r="L506" s="3">
        <v>44256</v>
      </c>
      <c r="M506" s="25" t="str">
        <f t="shared" si="31"/>
        <v>03</v>
      </c>
      <c r="N506" s="25" t="str">
        <f t="shared" si="32"/>
        <v>March</v>
      </c>
      <c r="O506" s="25" t="str">
        <f t="shared" si="33"/>
        <v>2021</v>
      </c>
      <c r="Q506" t="str">
        <f>Table62[[#This Row],[Month Name]]</f>
        <v>March</v>
      </c>
      <c r="R506">
        <f>Table62[[#This Row],[Sale Price]]</f>
        <v>9299</v>
      </c>
    </row>
    <row r="507" spans="1:18">
      <c r="A507" t="s">
        <v>32</v>
      </c>
      <c r="B507" t="s">
        <v>19</v>
      </c>
      <c r="C507" t="s">
        <v>17</v>
      </c>
      <c r="D507" t="s">
        <v>44</v>
      </c>
      <c r="E507" s="1">
        <v>281.10000000000002</v>
      </c>
      <c r="F507" s="2">
        <v>5579.4</v>
      </c>
      <c r="G507" s="2">
        <v>9299</v>
      </c>
      <c r="H507" s="2">
        <v>392092.33500000002</v>
      </c>
      <c r="K507" s="2">
        <f t="shared" si="30"/>
        <v>3719.6000000000004</v>
      </c>
      <c r="L507" s="3">
        <v>44378</v>
      </c>
      <c r="M507" s="25" t="str">
        <f t="shared" si="31"/>
        <v>07</v>
      </c>
      <c r="N507" s="25" t="str">
        <f t="shared" si="32"/>
        <v>July</v>
      </c>
      <c r="O507" s="25" t="str">
        <f t="shared" si="33"/>
        <v>2021</v>
      </c>
      <c r="Q507" t="str">
        <f>Table62[[#This Row],[Month Name]]</f>
        <v>July</v>
      </c>
      <c r="R507">
        <f>Table62[[#This Row],[Sale Price]]</f>
        <v>9299</v>
      </c>
    </row>
    <row r="508" spans="1:18">
      <c r="A508" t="s">
        <v>30</v>
      </c>
      <c r="B508" t="s">
        <v>21</v>
      </c>
      <c r="C508" t="s">
        <v>17</v>
      </c>
      <c r="D508" t="s">
        <v>44</v>
      </c>
      <c r="E508" s="1">
        <v>244.10000000000002</v>
      </c>
      <c r="F508" s="2">
        <v>5579.4</v>
      </c>
      <c r="G508" s="2">
        <v>9299</v>
      </c>
      <c r="H508" s="2">
        <v>340482.88500000007</v>
      </c>
      <c r="K508" s="2">
        <f t="shared" si="30"/>
        <v>3719.6000000000004</v>
      </c>
      <c r="L508" s="3">
        <v>44470</v>
      </c>
      <c r="M508" s="25" t="str">
        <f t="shared" si="31"/>
        <v>10</v>
      </c>
      <c r="N508" s="25" t="str">
        <f t="shared" si="32"/>
        <v>October</v>
      </c>
      <c r="O508" s="25" t="str">
        <f t="shared" si="33"/>
        <v>2021</v>
      </c>
      <c r="Q508" t="str">
        <f>Table62[[#This Row],[Month Name]]</f>
        <v>October</v>
      </c>
      <c r="R508">
        <f>Table62[[#This Row],[Sale Price]]</f>
        <v>9299</v>
      </c>
    </row>
    <row r="509" spans="1:18">
      <c r="A509" t="s">
        <v>20</v>
      </c>
      <c r="B509" t="s">
        <v>22</v>
      </c>
      <c r="C509" t="s">
        <v>17</v>
      </c>
      <c r="D509" t="s">
        <v>44</v>
      </c>
      <c r="E509" s="1">
        <v>156</v>
      </c>
      <c r="F509" s="2">
        <v>5579.4</v>
      </c>
      <c r="G509" s="2">
        <v>9299</v>
      </c>
      <c r="H509" s="2">
        <v>217596.6</v>
      </c>
      <c r="K509" s="2">
        <f t="shared" si="30"/>
        <v>3719.6000000000004</v>
      </c>
      <c r="L509" s="3">
        <v>44136</v>
      </c>
      <c r="M509" s="25" t="str">
        <f t="shared" si="31"/>
        <v>11</v>
      </c>
      <c r="N509" s="25" t="str">
        <f t="shared" si="32"/>
        <v>November</v>
      </c>
      <c r="O509" s="25" t="str">
        <f t="shared" si="33"/>
        <v>2020</v>
      </c>
      <c r="Q509" t="str">
        <f>Table62[[#This Row],[Month Name]]</f>
        <v>November</v>
      </c>
      <c r="R509">
        <f>Table62[[#This Row],[Sale Price]]</f>
        <v>9299</v>
      </c>
    </row>
    <row r="510" spans="1:18">
      <c r="A510" t="s">
        <v>15</v>
      </c>
      <c r="B510" t="s">
        <v>45</v>
      </c>
      <c r="C510" t="s">
        <v>17</v>
      </c>
      <c r="D510" t="s">
        <v>44</v>
      </c>
      <c r="E510" s="1">
        <v>270.60000000000002</v>
      </c>
      <c r="F510" s="2">
        <v>5579.4</v>
      </c>
      <c r="G510" s="2">
        <v>9299</v>
      </c>
      <c r="H510" s="2">
        <v>377446.41000000003</v>
      </c>
      <c r="K510" s="2">
        <f t="shared" si="30"/>
        <v>3719.6000000000004</v>
      </c>
      <c r="L510" s="3">
        <v>44136</v>
      </c>
      <c r="M510" s="25" t="str">
        <f t="shared" si="31"/>
        <v>11</v>
      </c>
      <c r="N510" s="25" t="str">
        <f t="shared" si="32"/>
        <v>November</v>
      </c>
      <c r="O510" s="25" t="str">
        <f t="shared" si="33"/>
        <v>2020</v>
      </c>
      <c r="Q510" t="str">
        <f>Table62[[#This Row],[Month Name]]</f>
        <v>November</v>
      </c>
      <c r="R510">
        <f>Table62[[#This Row],[Sale Price]]</f>
        <v>9299</v>
      </c>
    </row>
    <row r="511" spans="1:18">
      <c r="A511" t="s">
        <v>15</v>
      </c>
      <c r="B511" t="s">
        <v>24</v>
      </c>
      <c r="C511" t="s">
        <v>26</v>
      </c>
      <c r="D511" t="s">
        <v>44</v>
      </c>
      <c r="E511" s="1">
        <v>76.600000000000009</v>
      </c>
      <c r="F511" s="2">
        <v>8999.4</v>
      </c>
      <c r="G511" s="2">
        <v>14999</v>
      </c>
      <c r="H511" s="2">
        <v>172338.51</v>
      </c>
      <c r="K511" s="2">
        <f t="shared" si="30"/>
        <v>5999.6</v>
      </c>
      <c r="L511" s="3">
        <v>44197</v>
      </c>
      <c r="M511" s="25" t="str">
        <f t="shared" si="31"/>
        <v>01</v>
      </c>
      <c r="N511" s="25" t="str">
        <f t="shared" si="32"/>
        <v>January</v>
      </c>
      <c r="O511" s="25" t="str">
        <f t="shared" si="33"/>
        <v>2021</v>
      </c>
      <c r="Q511" t="str">
        <f>Table62[[#This Row],[Month Name]]</f>
        <v>January</v>
      </c>
      <c r="R511">
        <f>Table62[[#This Row],[Sale Price]]</f>
        <v>14999</v>
      </c>
    </row>
    <row r="512" spans="1:18">
      <c r="A512" t="s">
        <v>15</v>
      </c>
      <c r="B512" t="s">
        <v>25</v>
      </c>
      <c r="C512" t="s">
        <v>26</v>
      </c>
      <c r="D512" t="s">
        <v>44</v>
      </c>
      <c r="E512" s="1">
        <v>299.2</v>
      </c>
      <c r="F512" s="2">
        <v>8999.4</v>
      </c>
      <c r="G512" s="2">
        <v>14999</v>
      </c>
      <c r="H512" s="2">
        <v>673155.12</v>
      </c>
      <c r="K512" s="2">
        <f t="shared" si="30"/>
        <v>5999.6</v>
      </c>
      <c r="L512" s="3">
        <v>44105</v>
      </c>
      <c r="M512" s="25" t="str">
        <f t="shared" si="31"/>
        <v>10</v>
      </c>
      <c r="N512" s="25" t="str">
        <f t="shared" si="32"/>
        <v>October</v>
      </c>
      <c r="O512" s="25" t="str">
        <f t="shared" si="33"/>
        <v>2020</v>
      </c>
      <c r="Q512" t="str">
        <f>Table62[[#This Row],[Month Name]]</f>
        <v>October</v>
      </c>
      <c r="R512">
        <f>Table62[[#This Row],[Sale Price]]</f>
        <v>14999</v>
      </c>
    </row>
    <row r="513" spans="1:18">
      <c r="A513" t="s">
        <v>20</v>
      </c>
      <c r="B513" t="s">
        <v>42</v>
      </c>
      <c r="C513" t="s">
        <v>26</v>
      </c>
      <c r="D513" t="s">
        <v>44</v>
      </c>
      <c r="E513" s="1">
        <v>215.70000000000002</v>
      </c>
      <c r="F513" s="2">
        <v>8999.4</v>
      </c>
      <c r="G513" s="2">
        <v>14999</v>
      </c>
      <c r="H513" s="2">
        <v>485292.64500000002</v>
      </c>
      <c r="K513" s="2">
        <f t="shared" si="30"/>
        <v>5999.6</v>
      </c>
      <c r="L513" s="3">
        <v>44531</v>
      </c>
      <c r="M513" s="25" t="str">
        <f t="shared" si="31"/>
        <v>12</v>
      </c>
      <c r="N513" s="25" t="str">
        <f t="shared" si="32"/>
        <v>December</v>
      </c>
      <c r="O513" s="25" t="str">
        <f t="shared" si="33"/>
        <v>2021</v>
      </c>
      <c r="Q513" t="str">
        <f>Table62[[#This Row],[Month Name]]</f>
        <v>December</v>
      </c>
      <c r="R513">
        <f>Table62[[#This Row],[Sale Price]]</f>
        <v>14999</v>
      </c>
    </row>
    <row r="514" spans="1:18">
      <c r="A514" t="s">
        <v>32</v>
      </c>
      <c r="B514" t="s">
        <v>28</v>
      </c>
      <c r="C514" t="s">
        <v>35</v>
      </c>
      <c r="D514" t="s">
        <v>44</v>
      </c>
      <c r="E514" s="1">
        <v>87.300000000000011</v>
      </c>
      <c r="F514" s="2">
        <v>11999.4</v>
      </c>
      <c r="G514" s="2">
        <v>19999</v>
      </c>
      <c r="H514" s="2">
        <v>261886.90500000003</v>
      </c>
      <c r="K514" s="2">
        <f t="shared" ref="K514:K577" si="34">$G514-$F514</f>
        <v>7999.6</v>
      </c>
      <c r="L514" s="3">
        <v>44197</v>
      </c>
      <c r="M514" s="25" t="str">
        <f t="shared" ref="M514:M577" si="35">TEXT(L514,"MM")</f>
        <v>01</v>
      </c>
      <c r="N514" s="25" t="str">
        <f t="shared" ref="N514:N577" si="36">TEXT(L514,"MMMM")</f>
        <v>January</v>
      </c>
      <c r="O514" s="25" t="str">
        <f t="shared" ref="O514:O577" si="37">TEXT(L514,"YYYY")</f>
        <v>2021</v>
      </c>
      <c r="Q514" t="str">
        <f>Table62[[#This Row],[Month Name]]</f>
        <v>January</v>
      </c>
      <c r="R514">
        <f>Table62[[#This Row],[Sale Price]]</f>
        <v>19999</v>
      </c>
    </row>
    <row r="515" spans="1:18">
      <c r="A515" t="s">
        <v>15</v>
      </c>
      <c r="B515" t="s">
        <v>23</v>
      </c>
      <c r="C515" t="s">
        <v>35</v>
      </c>
      <c r="D515" t="s">
        <v>44</v>
      </c>
      <c r="E515" s="1">
        <v>112.2</v>
      </c>
      <c r="F515" s="2">
        <v>11999.4</v>
      </c>
      <c r="G515" s="2">
        <v>19999</v>
      </c>
      <c r="H515" s="2">
        <v>336583.17000000004</v>
      </c>
      <c r="K515" s="2">
        <f t="shared" si="34"/>
        <v>7999.6</v>
      </c>
      <c r="L515" s="3">
        <v>44256</v>
      </c>
      <c r="M515" s="25" t="str">
        <f t="shared" si="35"/>
        <v>03</v>
      </c>
      <c r="N515" s="25" t="str">
        <f t="shared" si="36"/>
        <v>March</v>
      </c>
      <c r="O515" s="25" t="str">
        <f t="shared" si="37"/>
        <v>2021</v>
      </c>
      <c r="Q515" t="str">
        <f>Table62[[#This Row],[Month Name]]</f>
        <v>March</v>
      </c>
      <c r="R515">
        <f>Table62[[#This Row],[Sale Price]]</f>
        <v>19999</v>
      </c>
    </row>
    <row r="516" spans="1:18">
      <c r="A516" t="s">
        <v>15</v>
      </c>
      <c r="B516" t="s">
        <v>29</v>
      </c>
      <c r="C516" t="s">
        <v>35</v>
      </c>
      <c r="D516" t="s">
        <v>44</v>
      </c>
      <c r="E516" s="1">
        <v>210.45000000000002</v>
      </c>
      <c r="F516" s="2">
        <v>11999.4</v>
      </c>
      <c r="G516" s="2">
        <v>19999</v>
      </c>
      <c r="H516" s="2">
        <v>631318.43250000011</v>
      </c>
      <c r="K516" s="2">
        <f t="shared" si="34"/>
        <v>7999.6</v>
      </c>
      <c r="L516" s="3">
        <v>44378</v>
      </c>
      <c r="M516" s="25" t="str">
        <f t="shared" si="35"/>
        <v>07</v>
      </c>
      <c r="N516" s="25" t="str">
        <f t="shared" si="36"/>
        <v>July</v>
      </c>
      <c r="O516" s="25" t="str">
        <f t="shared" si="37"/>
        <v>2021</v>
      </c>
      <c r="Q516" t="str">
        <f>Table62[[#This Row],[Month Name]]</f>
        <v>July</v>
      </c>
      <c r="R516">
        <f>Table62[[#This Row],[Sale Price]]</f>
        <v>19999</v>
      </c>
    </row>
    <row r="517" spans="1:18">
      <c r="A517" t="s">
        <v>27</v>
      </c>
      <c r="B517" t="s">
        <v>43</v>
      </c>
      <c r="C517" t="s">
        <v>35</v>
      </c>
      <c r="D517" t="s">
        <v>44</v>
      </c>
      <c r="E517" s="1">
        <v>402.6</v>
      </c>
      <c r="F517" s="2">
        <v>11999.4</v>
      </c>
      <c r="G517" s="2">
        <v>19999</v>
      </c>
      <c r="H517" s="2">
        <v>1207739.6100000001</v>
      </c>
      <c r="K517" s="2">
        <f t="shared" si="34"/>
        <v>7999.6</v>
      </c>
      <c r="L517" s="3">
        <v>44378</v>
      </c>
      <c r="M517" s="25" t="str">
        <f t="shared" si="35"/>
        <v>07</v>
      </c>
      <c r="N517" s="25" t="str">
        <f t="shared" si="36"/>
        <v>July</v>
      </c>
      <c r="O517" s="25" t="str">
        <f t="shared" si="37"/>
        <v>2021</v>
      </c>
      <c r="Q517" t="str">
        <f>Table62[[#This Row],[Month Name]]</f>
        <v>July</v>
      </c>
      <c r="R517">
        <f>Table62[[#This Row],[Sale Price]]</f>
        <v>19999</v>
      </c>
    </row>
    <row r="518" spans="1:18">
      <c r="A518" t="s">
        <v>27</v>
      </c>
      <c r="B518" t="s">
        <v>33</v>
      </c>
      <c r="C518" t="s">
        <v>35</v>
      </c>
      <c r="D518" t="s">
        <v>44</v>
      </c>
      <c r="E518" s="1">
        <v>242.55</v>
      </c>
      <c r="F518" s="2">
        <v>11999.4</v>
      </c>
      <c r="G518" s="2">
        <v>19999</v>
      </c>
      <c r="H518" s="2">
        <v>727613.61750000005</v>
      </c>
      <c r="K518" s="2">
        <f t="shared" si="34"/>
        <v>7999.6</v>
      </c>
      <c r="L518" s="3">
        <v>44378</v>
      </c>
      <c r="M518" s="25" t="str">
        <f t="shared" si="35"/>
        <v>07</v>
      </c>
      <c r="N518" s="25" t="str">
        <f t="shared" si="36"/>
        <v>July</v>
      </c>
      <c r="O518" s="25" t="str">
        <f t="shared" si="37"/>
        <v>2021</v>
      </c>
      <c r="Q518" t="str">
        <f>Table62[[#This Row],[Month Name]]</f>
        <v>July</v>
      </c>
      <c r="R518">
        <f>Table62[[#This Row],[Sale Price]]</f>
        <v>19999</v>
      </c>
    </row>
    <row r="519" spans="1:18">
      <c r="A519" t="s">
        <v>15</v>
      </c>
      <c r="B519" t="s">
        <v>21</v>
      </c>
      <c r="C519" t="s">
        <v>35</v>
      </c>
      <c r="D519" t="s">
        <v>44</v>
      </c>
      <c r="E519" s="1">
        <v>239.4</v>
      </c>
      <c r="F519" s="2">
        <v>11999.4</v>
      </c>
      <c r="G519" s="2">
        <v>19999</v>
      </c>
      <c r="H519" s="2">
        <v>718164.09000000008</v>
      </c>
      <c r="K519" s="2">
        <f t="shared" si="34"/>
        <v>7999.6</v>
      </c>
      <c r="L519" s="3">
        <v>44409</v>
      </c>
      <c r="M519" s="25" t="str">
        <f t="shared" si="35"/>
        <v>08</v>
      </c>
      <c r="N519" s="25" t="str">
        <f t="shared" si="36"/>
        <v>August</v>
      </c>
      <c r="O519" s="25" t="str">
        <f t="shared" si="37"/>
        <v>2021</v>
      </c>
      <c r="Q519" t="str">
        <f>Table62[[#This Row],[Month Name]]</f>
        <v>August</v>
      </c>
      <c r="R519">
        <f>Table62[[#This Row],[Sale Price]]</f>
        <v>19999</v>
      </c>
    </row>
    <row r="520" spans="1:18">
      <c r="A520" t="s">
        <v>20</v>
      </c>
      <c r="B520" t="s">
        <v>34</v>
      </c>
      <c r="C520" t="s">
        <v>35</v>
      </c>
      <c r="D520" t="s">
        <v>44</v>
      </c>
      <c r="E520" s="1">
        <v>198.4</v>
      </c>
      <c r="F520" s="2">
        <v>11999.4</v>
      </c>
      <c r="G520" s="2">
        <v>19999</v>
      </c>
      <c r="H520" s="2">
        <v>595170.24</v>
      </c>
      <c r="K520" s="2">
        <f t="shared" si="34"/>
        <v>7999.6</v>
      </c>
      <c r="L520" s="3">
        <v>44409</v>
      </c>
      <c r="M520" s="25" t="str">
        <f t="shared" si="35"/>
        <v>08</v>
      </c>
      <c r="N520" s="25" t="str">
        <f t="shared" si="36"/>
        <v>August</v>
      </c>
      <c r="O520" s="25" t="str">
        <f t="shared" si="37"/>
        <v>2021</v>
      </c>
      <c r="Q520" t="str">
        <f>Table62[[#This Row],[Month Name]]</f>
        <v>August</v>
      </c>
      <c r="R520">
        <f>Table62[[#This Row],[Sale Price]]</f>
        <v>19999</v>
      </c>
    </row>
    <row r="521" spans="1:18">
      <c r="A521" t="s">
        <v>30</v>
      </c>
      <c r="B521" t="s">
        <v>31</v>
      </c>
      <c r="C521" t="s">
        <v>35</v>
      </c>
      <c r="D521" t="s">
        <v>44</v>
      </c>
      <c r="E521" s="1">
        <v>244.10000000000002</v>
      </c>
      <c r="F521" s="2">
        <v>11999.4</v>
      </c>
      <c r="G521" s="2">
        <v>19999</v>
      </c>
      <c r="H521" s="2">
        <v>732263.38500000001</v>
      </c>
      <c r="K521" s="2">
        <f t="shared" si="34"/>
        <v>7999.6</v>
      </c>
      <c r="L521" s="3">
        <v>44470</v>
      </c>
      <c r="M521" s="25" t="str">
        <f t="shared" si="35"/>
        <v>10</v>
      </c>
      <c r="N521" s="25" t="str">
        <f t="shared" si="36"/>
        <v>October</v>
      </c>
      <c r="O521" s="25" t="str">
        <f t="shared" si="37"/>
        <v>2021</v>
      </c>
      <c r="Q521" t="str">
        <f>Table62[[#This Row],[Month Name]]</f>
        <v>October</v>
      </c>
      <c r="R521">
        <f>Table62[[#This Row],[Sale Price]]</f>
        <v>19999</v>
      </c>
    </row>
    <row r="522" spans="1:18">
      <c r="A522" t="s">
        <v>15</v>
      </c>
      <c r="B522" t="s">
        <v>19</v>
      </c>
      <c r="C522" t="s">
        <v>35</v>
      </c>
      <c r="D522" t="s">
        <v>44</v>
      </c>
      <c r="E522" s="1">
        <v>299.2</v>
      </c>
      <c r="F522" s="2">
        <v>11999.4</v>
      </c>
      <c r="G522" s="2">
        <v>19999</v>
      </c>
      <c r="H522" s="2">
        <v>897555.12</v>
      </c>
      <c r="K522" s="2">
        <f t="shared" si="34"/>
        <v>7999.6</v>
      </c>
      <c r="L522" s="3">
        <v>44105</v>
      </c>
      <c r="M522" s="25" t="str">
        <f t="shared" si="35"/>
        <v>10</v>
      </c>
      <c r="N522" s="25" t="str">
        <f t="shared" si="36"/>
        <v>October</v>
      </c>
      <c r="O522" s="25" t="str">
        <f t="shared" si="37"/>
        <v>2020</v>
      </c>
      <c r="Q522" t="str">
        <f>Table62[[#This Row],[Month Name]]</f>
        <v>October</v>
      </c>
      <c r="R522">
        <f>Table62[[#This Row],[Sale Price]]</f>
        <v>19999</v>
      </c>
    </row>
    <row r="523" spans="1:18">
      <c r="A523" t="s">
        <v>32</v>
      </c>
      <c r="B523" t="s">
        <v>36</v>
      </c>
      <c r="C523" t="s">
        <v>35</v>
      </c>
      <c r="D523" t="s">
        <v>44</v>
      </c>
      <c r="E523" s="1">
        <v>136.6</v>
      </c>
      <c r="F523" s="2">
        <v>11999.4</v>
      </c>
      <c r="G523" s="2">
        <v>19999</v>
      </c>
      <c r="H523" s="2">
        <v>409779.50999999995</v>
      </c>
      <c r="K523" s="2">
        <f t="shared" si="34"/>
        <v>7999.6</v>
      </c>
      <c r="L523" s="3">
        <v>44501</v>
      </c>
      <c r="M523" s="25" t="str">
        <f t="shared" si="35"/>
        <v>11</v>
      </c>
      <c r="N523" s="25" t="str">
        <f t="shared" si="36"/>
        <v>November</v>
      </c>
      <c r="O523" s="25" t="str">
        <f t="shared" si="37"/>
        <v>2021</v>
      </c>
      <c r="Q523" t="str">
        <f>Table62[[#This Row],[Month Name]]</f>
        <v>November</v>
      </c>
      <c r="R523">
        <f>Table62[[#This Row],[Sale Price]]</f>
        <v>19999</v>
      </c>
    </row>
    <row r="524" spans="1:18">
      <c r="A524" t="s">
        <v>15</v>
      </c>
      <c r="B524" t="s">
        <v>16</v>
      </c>
      <c r="C524" t="s">
        <v>37</v>
      </c>
      <c r="D524" t="s">
        <v>44</v>
      </c>
      <c r="E524" s="1">
        <v>280.5</v>
      </c>
      <c r="F524" s="2">
        <v>19794</v>
      </c>
      <c r="G524" s="2">
        <v>32990</v>
      </c>
      <c r="H524" s="2">
        <v>1388054.25</v>
      </c>
      <c r="K524" s="2">
        <f t="shared" si="34"/>
        <v>13196</v>
      </c>
      <c r="L524" s="3">
        <v>44075</v>
      </c>
      <c r="M524" s="25" t="str">
        <f t="shared" si="35"/>
        <v>09</v>
      </c>
      <c r="N524" s="25" t="str">
        <f t="shared" si="36"/>
        <v>September</v>
      </c>
      <c r="O524" s="25" t="str">
        <f t="shared" si="37"/>
        <v>2020</v>
      </c>
      <c r="Q524" t="str">
        <f>Table62[[#This Row],[Month Name]]</f>
        <v>September</v>
      </c>
      <c r="R524">
        <f>Table62[[#This Row],[Sale Price]]</f>
        <v>32990</v>
      </c>
    </row>
    <row r="525" spans="1:18">
      <c r="A525" t="s">
        <v>20</v>
      </c>
      <c r="B525" t="s">
        <v>19</v>
      </c>
      <c r="C525" t="s">
        <v>37</v>
      </c>
      <c r="D525" t="s">
        <v>44</v>
      </c>
      <c r="E525" s="1">
        <v>65.5</v>
      </c>
      <c r="F525" s="2">
        <v>19794</v>
      </c>
      <c r="G525" s="2">
        <v>32990</v>
      </c>
      <c r="H525" s="2">
        <v>324126.75</v>
      </c>
      <c r="K525" s="2">
        <f t="shared" si="34"/>
        <v>13196</v>
      </c>
      <c r="L525" s="3">
        <v>44075</v>
      </c>
      <c r="M525" s="25" t="str">
        <f t="shared" si="35"/>
        <v>09</v>
      </c>
      <c r="N525" s="25" t="str">
        <f t="shared" si="36"/>
        <v>September</v>
      </c>
      <c r="O525" s="25" t="str">
        <f t="shared" si="37"/>
        <v>2020</v>
      </c>
      <c r="Q525" t="str">
        <f>Table62[[#This Row],[Month Name]]</f>
        <v>September</v>
      </c>
      <c r="R525">
        <f>Table62[[#This Row],[Sale Price]]</f>
        <v>32990</v>
      </c>
    </row>
    <row r="526" spans="1:18">
      <c r="A526" t="s">
        <v>15</v>
      </c>
      <c r="B526" t="s">
        <v>21</v>
      </c>
      <c r="C526" t="s">
        <v>37</v>
      </c>
      <c r="D526" t="s">
        <v>44</v>
      </c>
      <c r="E526" s="1">
        <v>34.4</v>
      </c>
      <c r="F526" s="2">
        <v>19794</v>
      </c>
      <c r="G526" s="2">
        <v>32990</v>
      </c>
      <c r="H526" s="2">
        <v>170228.4</v>
      </c>
      <c r="K526" s="2">
        <f t="shared" si="34"/>
        <v>13196</v>
      </c>
      <c r="L526" s="3">
        <v>44105</v>
      </c>
      <c r="M526" s="25" t="str">
        <f t="shared" si="35"/>
        <v>10</v>
      </c>
      <c r="N526" s="25" t="str">
        <f t="shared" si="36"/>
        <v>October</v>
      </c>
      <c r="O526" s="25" t="str">
        <f t="shared" si="37"/>
        <v>2020</v>
      </c>
      <c r="Q526" t="str">
        <f>Table62[[#This Row],[Month Name]]</f>
        <v>October</v>
      </c>
      <c r="R526">
        <f>Table62[[#This Row],[Sale Price]]</f>
        <v>32990</v>
      </c>
    </row>
    <row r="527" spans="1:18">
      <c r="A527" t="s">
        <v>15</v>
      </c>
      <c r="B527" t="s">
        <v>22</v>
      </c>
      <c r="C527" t="s">
        <v>37</v>
      </c>
      <c r="D527" t="s">
        <v>44</v>
      </c>
      <c r="E527" s="1">
        <v>180.8</v>
      </c>
      <c r="F527" s="2">
        <v>19794</v>
      </c>
      <c r="G527" s="2">
        <v>32990</v>
      </c>
      <c r="H527" s="2">
        <v>894688.79999999993</v>
      </c>
      <c r="K527" s="2">
        <f t="shared" si="34"/>
        <v>13196</v>
      </c>
      <c r="L527" s="3">
        <v>44501</v>
      </c>
      <c r="M527" s="25" t="str">
        <f t="shared" si="35"/>
        <v>11</v>
      </c>
      <c r="N527" s="25" t="str">
        <f t="shared" si="36"/>
        <v>November</v>
      </c>
      <c r="O527" s="25" t="str">
        <f t="shared" si="37"/>
        <v>2021</v>
      </c>
      <c r="Q527" t="str">
        <f>Table62[[#This Row],[Month Name]]</f>
        <v>November</v>
      </c>
      <c r="R527">
        <f>Table62[[#This Row],[Sale Price]]</f>
        <v>32990</v>
      </c>
    </row>
    <row r="528" spans="1:18">
      <c r="A528" t="s">
        <v>27</v>
      </c>
      <c r="B528" t="s">
        <v>45</v>
      </c>
      <c r="C528" t="s">
        <v>38</v>
      </c>
      <c r="D528" t="s">
        <v>44</v>
      </c>
      <c r="E528" s="1">
        <v>173.4</v>
      </c>
      <c r="F528" s="2">
        <v>13938</v>
      </c>
      <c r="G528" s="2">
        <v>23230</v>
      </c>
      <c r="H528" s="2">
        <v>604212.29999999993</v>
      </c>
      <c r="K528" s="2">
        <f t="shared" si="34"/>
        <v>9292</v>
      </c>
      <c r="L528" s="3">
        <v>44197</v>
      </c>
      <c r="M528" s="25" t="str">
        <f t="shared" si="35"/>
        <v>01</v>
      </c>
      <c r="N528" s="25" t="str">
        <f t="shared" si="36"/>
        <v>January</v>
      </c>
      <c r="O528" s="25" t="str">
        <f t="shared" si="37"/>
        <v>2021</v>
      </c>
      <c r="Q528" t="str">
        <f>Table62[[#This Row],[Month Name]]</f>
        <v>January</v>
      </c>
      <c r="R528">
        <f>Table62[[#This Row],[Sale Price]]</f>
        <v>23230</v>
      </c>
    </row>
    <row r="529" spans="1:18">
      <c r="A529" t="s">
        <v>30</v>
      </c>
      <c r="B529" t="s">
        <v>24</v>
      </c>
      <c r="C529" t="s">
        <v>38</v>
      </c>
      <c r="D529" t="s">
        <v>44</v>
      </c>
      <c r="E529" s="1">
        <v>55.400000000000006</v>
      </c>
      <c r="F529" s="2">
        <v>13938</v>
      </c>
      <c r="G529" s="2">
        <v>23230</v>
      </c>
      <c r="H529" s="2">
        <v>193041.30000000002</v>
      </c>
      <c r="K529" s="2">
        <f t="shared" si="34"/>
        <v>9292</v>
      </c>
      <c r="L529" s="3">
        <v>44197</v>
      </c>
      <c r="M529" s="25" t="str">
        <f t="shared" si="35"/>
        <v>01</v>
      </c>
      <c r="N529" s="25" t="str">
        <f t="shared" si="36"/>
        <v>January</v>
      </c>
      <c r="O529" s="25" t="str">
        <f t="shared" si="37"/>
        <v>2021</v>
      </c>
      <c r="Q529" t="str">
        <f>Table62[[#This Row],[Month Name]]</f>
        <v>January</v>
      </c>
      <c r="R529">
        <f>Table62[[#This Row],[Sale Price]]</f>
        <v>23230</v>
      </c>
    </row>
    <row r="530" spans="1:18">
      <c r="A530" t="s">
        <v>15</v>
      </c>
      <c r="B530" t="s">
        <v>25</v>
      </c>
      <c r="C530" t="s">
        <v>38</v>
      </c>
      <c r="D530" t="s">
        <v>44</v>
      </c>
      <c r="E530" s="1">
        <v>293.5</v>
      </c>
      <c r="F530" s="2">
        <v>13938</v>
      </c>
      <c r="G530" s="2">
        <v>23230</v>
      </c>
      <c r="H530" s="2">
        <v>1022700.75</v>
      </c>
      <c r="K530" s="2">
        <f t="shared" si="34"/>
        <v>9292</v>
      </c>
      <c r="L530" s="3">
        <v>44136</v>
      </c>
      <c r="M530" s="25" t="str">
        <f t="shared" si="35"/>
        <v>11</v>
      </c>
      <c r="N530" s="25" t="str">
        <f t="shared" si="36"/>
        <v>November</v>
      </c>
      <c r="O530" s="25" t="str">
        <f t="shared" si="37"/>
        <v>2020</v>
      </c>
      <c r="Q530" t="str">
        <f>Table62[[#This Row],[Month Name]]</f>
        <v>November</v>
      </c>
      <c r="R530">
        <f>Table62[[#This Row],[Sale Price]]</f>
        <v>23230</v>
      </c>
    </row>
    <row r="531" spans="1:18">
      <c r="A531" t="s">
        <v>30</v>
      </c>
      <c r="B531" t="s">
        <v>42</v>
      </c>
      <c r="C531" t="s">
        <v>39</v>
      </c>
      <c r="D531" t="s">
        <v>44</v>
      </c>
      <c r="E531" s="1">
        <v>316.5</v>
      </c>
      <c r="F531" s="2">
        <v>11999.4</v>
      </c>
      <c r="G531" s="2">
        <v>19999</v>
      </c>
      <c r="H531" s="2">
        <v>949452.52499999991</v>
      </c>
      <c r="K531" s="2">
        <f t="shared" si="34"/>
        <v>7999.6</v>
      </c>
      <c r="L531" s="3">
        <v>44197</v>
      </c>
      <c r="M531" s="25" t="str">
        <f t="shared" si="35"/>
        <v>01</v>
      </c>
      <c r="N531" s="25" t="str">
        <f t="shared" si="36"/>
        <v>January</v>
      </c>
      <c r="O531" s="25" t="str">
        <f t="shared" si="37"/>
        <v>2021</v>
      </c>
      <c r="Q531" t="str">
        <f>Table62[[#This Row],[Month Name]]</f>
        <v>January</v>
      </c>
      <c r="R531">
        <f>Table62[[#This Row],[Sale Price]]</f>
        <v>19999</v>
      </c>
    </row>
    <row r="532" spans="1:18">
      <c r="A532" t="s">
        <v>15</v>
      </c>
      <c r="B532" t="s">
        <v>28</v>
      </c>
      <c r="C532" t="s">
        <v>39</v>
      </c>
      <c r="D532" t="s">
        <v>44</v>
      </c>
      <c r="E532" s="1">
        <v>262.90000000000003</v>
      </c>
      <c r="F532" s="2">
        <v>11999.4</v>
      </c>
      <c r="G532" s="2">
        <v>19999</v>
      </c>
      <c r="H532" s="2">
        <v>788660.56500000006</v>
      </c>
      <c r="K532" s="2">
        <f t="shared" si="34"/>
        <v>7999.6</v>
      </c>
      <c r="L532" s="3">
        <v>44197</v>
      </c>
      <c r="M532" s="25" t="str">
        <f t="shared" si="35"/>
        <v>01</v>
      </c>
      <c r="N532" s="25" t="str">
        <f t="shared" si="36"/>
        <v>January</v>
      </c>
      <c r="O532" s="25" t="str">
        <f t="shared" si="37"/>
        <v>2021</v>
      </c>
      <c r="Q532" t="str">
        <f>Table62[[#This Row],[Month Name]]</f>
        <v>January</v>
      </c>
      <c r="R532">
        <f>Table62[[#This Row],[Sale Price]]</f>
        <v>19999</v>
      </c>
    </row>
    <row r="533" spans="1:18">
      <c r="A533" t="s">
        <v>30</v>
      </c>
      <c r="B533" t="s">
        <v>23</v>
      </c>
      <c r="C533" t="s">
        <v>39</v>
      </c>
      <c r="D533" t="s">
        <v>44</v>
      </c>
      <c r="E533" s="1">
        <v>143.30000000000001</v>
      </c>
      <c r="F533" s="2">
        <v>11999.4</v>
      </c>
      <c r="G533" s="2">
        <v>19999</v>
      </c>
      <c r="H533" s="2">
        <v>429878.505</v>
      </c>
      <c r="K533" s="2">
        <f t="shared" si="34"/>
        <v>7999.6</v>
      </c>
      <c r="L533" s="3">
        <v>44317</v>
      </c>
      <c r="M533" s="25" t="str">
        <f t="shared" si="35"/>
        <v>05</v>
      </c>
      <c r="N533" s="25" t="str">
        <f t="shared" si="36"/>
        <v>May</v>
      </c>
      <c r="O533" s="25" t="str">
        <f t="shared" si="37"/>
        <v>2021</v>
      </c>
      <c r="Q533" t="str">
        <f>Table62[[#This Row],[Month Name]]</f>
        <v>May</v>
      </c>
      <c r="R533">
        <f>Table62[[#This Row],[Sale Price]]</f>
        <v>19999</v>
      </c>
    </row>
    <row r="534" spans="1:18">
      <c r="A534" t="s">
        <v>30</v>
      </c>
      <c r="B534" t="s">
        <v>29</v>
      </c>
      <c r="C534" t="s">
        <v>39</v>
      </c>
      <c r="D534" t="s">
        <v>44</v>
      </c>
      <c r="E534" s="1">
        <v>94.7</v>
      </c>
      <c r="F534" s="2">
        <v>11999.4</v>
      </c>
      <c r="G534" s="2">
        <v>19999</v>
      </c>
      <c r="H534" s="2">
        <v>284085.79499999998</v>
      </c>
      <c r="K534" s="2">
        <f t="shared" si="34"/>
        <v>7999.6</v>
      </c>
      <c r="L534" s="3">
        <v>44075</v>
      </c>
      <c r="M534" s="25" t="str">
        <f t="shared" si="35"/>
        <v>09</v>
      </c>
      <c r="N534" s="25" t="str">
        <f t="shared" si="36"/>
        <v>September</v>
      </c>
      <c r="O534" s="25" t="str">
        <f t="shared" si="37"/>
        <v>2020</v>
      </c>
      <c r="Q534" t="str">
        <f>Table62[[#This Row],[Month Name]]</f>
        <v>September</v>
      </c>
      <c r="R534">
        <f>Table62[[#This Row],[Sale Price]]</f>
        <v>19999</v>
      </c>
    </row>
    <row r="535" spans="1:18">
      <c r="A535" t="s">
        <v>15</v>
      </c>
      <c r="B535" t="s">
        <v>43</v>
      </c>
      <c r="C535" t="s">
        <v>39</v>
      </c>
      <c r="D535" t="s">
        <v>44</v>
      </c>
      <c r="E535" s="1">
        <v>34.4</v>
      </c>
      <c r="F535" s="2">
        <v>11999.4</v>
      </c>
      <c r="G535" s="2">
        <v>19999</v>
      </c>
      <c r="H535" s="2">
        <v>103194.84</v>
      </c>
      <c r="K535" s="2">
        <f t="shared" si="34"/>
        <v>7999.6</v>
      </c>
      <c r="L535" s="3">
        <v>44105</v>
      </c>
      <c r="M535" s="25" t="str">
        <f t="shared" si="35"/>
        <v>10</v>
      </c>
      <c r="N535" s="25" t="str">
        <f t="shared" si="36"/>
        <v>October</v>
      </c>
      <c r="O535" s="25" t="str">
        <f t="shared" si="37"/>
        <v>2020</v>
      </c>
      <c r="Q535" t="str">
        <f>Table62[[#This Row],[Month Name]]</f>
        <v>October</v>
      </c>
      <c r="R535">
        <f>Table62[[#This Row],[Sale Price]]</f>
        <v>19999</v>
      </c>
    </row>
    <row r="536" spans="1:18">
      <c r="A536" t="s">
        <v>20</v>
      </c>
      <c r="B536" t="s">
        <v>33</v>
      </c>
      <c r="C536" t="s">
        <v>39</v>
      </c>
      <c r="D536" t="s">
        <v>44</v>
      </c>
      <c r="E536" s="1">
        <v>215.70000000000002</v>
      </c>
      <c r="F536" s="2">
        <v>11999.4</v>
      </c>
      <c r="G536" s="2">
        <v>19999</v>
      </c>
      <c r="H536" s="2">
        <v>647067.64500000014</v>
      </c>
      <c r="K536" s="2">
        <f t="shared" si="34"/>
        <v>7999.6</v>
      </c>
      <c r="L536" s="3">
        <v>44531</v>
      </c>
      <c r="M536" s="25" t="str">
        <f t="shared" si="35"/>
        <v>12</v>
      </c>
      <c r="N536" s="25" t="str">
        <f t="shared" si="36"/>
        <v>December</v>
      </c>
      <c r="O536" s="25" t="str">
        <f t="shared" si="37"/>
        <v>2021</v>
      </c>
      <c r="Q536" t="str">
        <f>Table62[[#This Row],[Month Name]]</f>
        <v>December</v>
      </c>
      <c r="R536">
        <f>Table62[[#This Row],[Sale Price]]</f>
        <v>19999</v>
      </c>
    </row>
    <row r="537" spans="1:18">
      <c r="A537" t="s">
        <v>15</v>
      </c>
      <c r="B537" t="s">
        <v>21</v>
      </c>
      <c r="C537" t="s">
        <v>35</v>
      </c>
      <c r="D537" t="s">
        <v>44</v>
      </c>
      <c r="E537" s="1">
        <v>38</v>
      </c>
      <c r="F537" s="2">
        <v>11999.4</v>
      </c>
      <c r="G537" s="2">
        <v>19999</v>
      </c>
      <c r="H537" s="2">
        <v>113994.3</v>
      </c>
      <c r="K537" s="2">
        <f t="shared" si="34"/>
        <v>7999.6</v>
      </c>
      <c r="L537" s="3">
        <v>44075</v>
      </c>
      <c r="M537" s="25" t="str">
        <f t="shared" si="35"/>
        <v>09</v>
      </c>
      <c r="N537" s="25" t="str">
        <f t="shared" si="36"/>
        <v>September</v>
      </c>
      <c r="O537" s="25" t="str">
        <f t="shared" si="37"/>
        <v>2020</v>
      </c>
      <c r="Q537" t="str">
        <f>Table62[[#This Row],[Month Name]]</f>
        <v>September</v>
      </c>
      <c r="R537">
        <f>Table62[[#This Row],[Sale Price]]</f>
        <v>19999</v>
      </c>
    </row>
    <row r="538" spans="1:18">
      <c r="A538" t="s">
        <v>15</v>
      </c>
      <c r="B538" t="s">
        <v>34</v>
      </c>
      <c r="C538" t="s">
        <v>17</v>
      </c>
      <c r="D538" t="s">
        <v>44</v>
      </c>
      <c r="E538" s="1">
        <v>88.600000000000009</v>
      </c>
      <c r="F538" s="2">
        <v>5579.4</v>
      </c>
      <c r="G538" s="2">
        <v>9299</v>
      </c>
      <c r="H538" s="2">
        <v>123583.70999999999</v>
      </c>
      <c r="K538" s="2">
        <f t="shared" si="34"/>
        <v>3719.6000000000004</v>
      </c>
      <c r="L538" s="3">
        <v>44348</v>
      </c>
      <c r="M538" s="25" t="str">
        <f t="shared" si="35"/>
        <v>06</v>
      </c>
      <c r="N538" s="25" t="str">
        <f t="shared" si="36"/>
        <v>June</v>
      </c>
      <c r="O538" s="25" t="str">
        <f t="shared" si="37"/>
        <v>2021</v>
      </c>
      <c r="Q538" t="str">
        <f>Table62[[#This Row],[Month Name]]</f>
        <v>June</v>
      </c>
      <c r="R538">
        <f>Table62[[#This Row],[Sale Price]]</f>
        <v>9299</v>
      </c>
    </row>
    <row r="539" spans="1:18">
      <c r="A539" t="s">
        <v>30</v>
      </c>
      <c r="B539" t="s">
        <v>31</v>
      </c>
      <c r="C539" t="s">
        <v>17</v>
      </c>
      <c r="D539" t="s">
        <v>44</v>
      </c>
      <c r="E539" s="1">
        <v>241.60000000000002</v>
      </c>
      <c r="F539" s="2">
        <v>5579.4</v>
      </c>
      <c r="G539" s="2">
        <v>9299</v>
      </c>
      <c r="H539" s="2">
        <v>336995.76000000007</v>
      </c>
      <c r="K539" s="2">
        <f t="shared" si="34"/>
        <v>3719.6000000000004</v>
      </c>
      <c r="L539" s="3">
        <v>44075</v>
      </c>
      <c r="M539" s="25" t="str">
        <f t="shared" si="35"/>
        <v>09</v>
      </c>
      <c r="N539" s="25" t="str">
        <f t="shared" si="36"/>
        <v>September</v>
      </c>
      <c r="O539" s="25" t="str">
        <f t="shared" si="37"/>
        <v>2020</v>
      </c>
      <c r="Q539" t="str">
        <f>Table62[[#This Row],[Month Name]]</f>
        <v>September</v>
      </c>
      <c r="R539">
        <f>Table62[[#This Row],[Sale Price]]</f>
        <v>9299</v>
      </c>
    </row>
    <row r="540" spans="1:18">
      <c r="A540" t="s">
        <v>30</v>
      </c>
      <c r="B540" t="s">
        <v>19</v>
      </c>
      <c r="C540" t="s">
        <v>17</v>
      </c>
      <c r="D540" t="s">
        <v>44</v>
      </c>
      <c r="E540" s="1">
        <v>215.60000000000002</v>
      </c>
      <c r="F540" s="2">
        <v>5579.4</v>
      </c>
      <c r="G540" s="2">
        <v>9299</v>
      </c>
      <c r="H540" s="2">
        <v>300729.66000000003</v>
      </c>
      <c r="K540" s="2">
        <f t="shared" si="34"/>
        <v>3719.6000000000004</v>
      </c>
      <c r="L540" s="3">
        <v>44470</v>
      </c>
      <c r="M540" s="25" t="str">
        <f t="shared" si="35"/>
        <v>10</v>
      </c>
      <c r="N540" s="25" t="str">
        <f t="shared" si="36"/>
        <v>October</v>
      </c>
      <c r="O540" s="25" t="str">
        <f t="shared" si="37"/>
        <v>2021</v>
      </c>
      <c r="Q540" t="str">
        <f>Table62[[#This Row],[Month Name]]</f>
        <v>October</v>
      </c>
      <c r="R540">
        <f>Table62[[#This Row],[Sale Price]]</f>
        <v>9299</v>
      </c>
    </row>
    <row r="541" spans="1:18">
      <c r="A541" t="s">
        <v>20</v>
      </c>
      <c r="B541" t="s">
        <v>36</v>
      </c>
      <c r="C541" t="s">
        <v>17</v>
      </c>
      <c r="D541" t="s">
        <v>44</v>
      </c>
      <c r="E541" s="1">
        <v>268.90000000000003</v>
      </c>
      <c r="F541" s="2">
        <v>5579.4</v>
      </c>
      <c r="G541" s="2">
        <v>9299</v>
      </c>
      <c r="H541" s="2">
        <v>375075.16499999998</v>
      </c>
      <c r="K541" s="2">
        <f t="shared" si="34"/>
        <v>3719.6000000000004</v>
      </c>
      <c r="L541" s="3">
        <v>44501</v>
      </c>
      <c r="M541" s="25" t="str">
        <f t="shared" si="35"/>
        <v>11</v>
      </c>
      <c r="N541" s="25" t="str">
        <f t="shared" si="36"/>
        <v>November</v>
      </c>
      <c r="O541" s="25" t="str">
        <f t="shared" si="37"/>
        <v>2021</v>
      </c>
      <c r="Q541" t="str">
        <f>Table62[[#This Row],[Month Name]]</f>
        <v>November</v>
      </c>
      <c r="R541">
        <f>Table62[[#This Row],[Sale Price]]</f>
        <v>9299</v>
      </c>
    </row>
    <row r="542" spans="1:18">
      <c r="A542" t="s">
        <v>20</v>
      </c>
      <c r="B542" t="s">
        <v>16</v>
      </c>
      <c r="C542" t="s">
        <v>26</v>
      </c>
      <c r="D542" t="s">
        <v>44</v>
      </c>
      <c r="E542" s="1">
        <v>67.7</v>
      </c>
      <c r="F542" s="2">
        <v>8999.4</v>
      </c>
      <c r="G542" s="2">
        <v>14999</v>
      </c>
      <c r="H542" s="2">
        <v>152314.845</v>
      </c>
      <c r="K542" s="2">
        <f t="shared" si="34"/>
        <v>5999.6</v>
      </c>
      <c r="L542" s="3">
        <v>44256</v>
      </c>
      <c r="M542" s="25" t="str">
        <f t="shared" si="35"/>
        <v>03</v>
      </c>
      <c r="N542" s="25" t="str">
        <f t="shared" si="36"/>
        <v>March</v>
      </c>
      <c r="O542" s="25" t="str">
        <f t="shared" si="37"/>
        <v>2021</v>
      </c>
      <c r="Q542" t="str">
        <f>Table62[[#This Row],[Month Name]]</f>
        <v>March</v>
      </c>
      <c r="R542">
        <f>Table62[[#This Row],[Sale Price]]</f>
        <v>14999</v>
      </c>
    </row>
    <row r="543" spans="1:18">
      <c r="A543" t="s">
        <v>32</v>
      </c>
      <c r="B543" t="s">
        <v>19</v>
      </c>
      <c r="C543" t="s">
        <v>26</v>
      </c>
      <c r="D543" t="s">
        <v>44</v>
      </c>
      <c r="E543" s="1">
        <v>177.3</v>
      </c>
      <c r="F543" s="2">
        <v>8999.4</v>
      </c>
      <c r="G543" s="2">
        <v>14999</v>
      </c>
      <c r="H543" s="2">
        <v>398898.40500000003</v>
      </c>
      <c r="K543" s="2">
        <f t="shared" si="34"/>
        <v>5999.6</v>
      </c>
      <c r="L543" s="3">
        <v>44287</v>
      </c>
      <c r="M543" s="25" t="str">
        <f t="shared" si="35"/>
        <v>04</v>
      </c>
      <c r="N543" s="25" t="str">
        <f t="shared" si="36"/>
        <v>April</v>
      </c>
      <c r="O543" s="25" t="str">
        <f t="shared" si="37"/>
        <v>2021</v>
      </c>
      <c r="Q543" t="str">
        <f>Table62[[#This Row],[Month Name]]</f>
        <v>April</v>
      </c>
      <c r="R543">
        <f>Table62[[#This Row],[Sale Price]]</f>
        <v>14999</v>
      </c>
    </row>
    <row r="544" spans="1:18">
      <c r="A544" t="s">
        <v>15</v>
      </c>
      <c r="B544" t="s">
        <v>21</v>
      </c>
      <c r="C544" t="s">
        <v>26</v>
      </c>
      <c r="D544" t="s">
        <v>44</v>
      </c>
      <c r="E544" s="1">
        <v>242</v>
      </c>
      <c r="F544" s="2">
        <v>8999.4</v>
      </c>
      <c r="G544" s="2">
        <v>14999</v>
      </c>
      <c r="H544" s="2">
        <v>544463.69999999995</v>
      </c>
      <c r="K544" s="2">
        <f t="shared" si="34"/>
        <v>5999.6</v>
      </c>
      <c r="L544" s="3">
        <v>44440</v>
      </c>
      <c r="M544" s="25" t="str">
        <f t="shared" si="35"/>
        <v>09</v>
      </c>
      <c r="N544" s="25" t="str">
        <f t="shared" si="36"/>
        <v>September</v>
      </c>
      <c r="O544" s="25" t="str">
        <f t="shared" si="37"/>
        <v>2021</v>
      </c>
      <c r="Q544" t="str">
        <f>Table62[[#This Row],[Month Name]]</f>
        <v>September</v>
      </c>
      <c r="R544">
        <f>Table62[[#This Row],[Sale Price]]</f>
        <v>14999</v>
      </c>
    </row>
    <row r="545" spans="1:18">
      <c r="A545" t="s">
        <v>15</v>
      </c>
      <c r="B545" t="s">
        <v>22</v>
      </c>
      <c r="C545" t="s">
        <v>26</v>
      </c>
      <c r="D545" t="s">
        <v>44</v>
      </c>
      <c r="E545" s="1">
        <v>273.40000000000003</v>
      </c>
      <c r="F545" s="2">
        <v>8999.4</v>
      </c>
      <c r="G545" s="2">
        <v>14999</v>
      </c>
      <c r="H545" s="2">
        <v>615108.99000000011</v>
      </c>
      <c r="K545" s="2">
        <f t="shared" si="34"/>
        <v>5999.6</v>
      </c>
      <c r="L545" s="3">
        <v>44470</v>
      </c>
      <c r="M545" s="25" t="str">
        <f t="shared" si="35"/>
        <v>10</v>
      </c>
      <c r="N545" s="25" t="str">
        <f t="shared" si="36"/>
        <v>October</v>
      </c>
      <c r="O545" s="25" t="str">
        <f t="shared" si="37"/>
        <v>2021</v>
      </c>
      <c r="Q545" t="str">
        <f>Table62[[#This Row],[Month Name]]</f>
        <v>October</v>
      </c>
      <c r="R545">
        <f>Table62[[#This Row],[Sale Price]]</f>
        <v>14999</v>
      </c>
    </row>
    <row r="546" spans="1:18">
      <c r="A546" t="s">
        <v>15</v>
      </c>
      <c r="B546" t="s">
        <v>45</v>
      </c>
      <c r="C546" t="s">
        <v>26</v>
      </c>
      <c r="D546" t="s">
        <v>44</v>
      </c>
      <c r="E546" s="1">
        <v>171.5</v>
      </c>
      <c r="F546" s="2">
        <v>8999.4</v>
      </c>
      <c r="G546" s="2">
        <v>14999</v>
      </c>
      <c r="H546" s="2">
        <v>385849.27499999997</v>
      </c>
      <c r="K546" s="2">
        <f t="shared" si="34"/>
        <v>5999.6</v>
      </c>
      <c r="L546" s="3">
        <v>44105</v>
      </c>
      <c r="M546" s="25" t="str">
        <f t="shared" si="35"/>
        <v>10</v>
      </c>
      <c r="N546" s="25" t="str">
        <f t="shared" si="36"/>
        <v>October</v>
      </c>
      <c r="O546" s="25" t="str">
        <f t="shared" si="37"/>
        <v>2020</v>
      </c>
      <c r="Q546" t="str">
        <f>Table62[[#This Row],[Month Name]]</f>
        <v>October</v>
      </c>
      <c r="R546">
        <f>Table62[[#This Row],[Sale Price]]</f>
        <v>14999</v>
      </c>
    </row>
    <row r="547" spans="1:18">
      <c r="A547" t="s">
        <v>32</v>
      </c>
      <c r="B547" t="s">
        <v>24</v>
      </c>
      <c r="C547" t="s">
        <v>26</v>
      </c>
      <c r="D547" t="s">
        <v>44</v>
      </c>
      <c r="E547" s="1">
        <v>118.60000000000001</v>
      </c>
      <c r="F547" s="2">
        <v>8999.4</v>
      </c>
      <c r="G547" s="2">
        <v>14999</v>
      </c>
      <c r="H547" s="2">
        <v>266832.21000000002</v>
      </c>
      <c r="K547" s="2">
        <f t="shared" si="34"/>
        <v>5999.6</v>
      </c>
      <c r="L547" s="3">
        <v>44166</v>
      </c>
      <c r="M547" s="25" t="str">
        <f t="shared" si="35"/>
        <v>12</v>
      </c>
      <c r="N547" s="25" t="str">
        <f t="shared" si="36"/>
        <v>December</v>
      </c>
      <c r="O547" s="25" t="str">
        <f t="shared" si="37"/>
        <v>2020</v>
      </c>
      <c r="Q547" t="str">
        <f>Table62[[#This Row],[Month Name]]</f>
        <v>December</v>
      </c>
      <c r="R547">
        <f>Table62[[#This Row],[Sale Price]]</f>
        <v>14999</v>
      </c>
    </row>
    <row r="548" spans="1:18">
      <c r="A548" t="s">
        <v>32</v>
      </c>
      <c r="B548" t="s">
        <v>25</v>
      </c>
      <c r="C548" t="s">
        <v>35</v>
      </c>
      <c r="D548" t="s">
        <v>44</v>
      </c>
      <c r="E548" s="1">
        <v>349.5</v>
      </c>
      <c r="F548" s="2">
        <v>11999.4</v>
      </c>
      <c r="G548" s="2">
        <v>19999</v>
      </c>
      <c r="H548" s="2">
        <v>1048447.575</v>
      </c>
      <c r="K548" s="2">
        <f t="shared" si="34"/>
        <v>7999.6</v>
      </c>
      <c r="L548" s="3">
        <v>44197</v>
      </c>
      <c r="M548" s="25" t="str">
        <f t="shared" si="35"/>
        <v>01</v>
      </c>
      <c r="N548" s="25" t="str">
        <f t="shared" si="36"/>
        <v>January</v>
      </c>
      <c r="O548" s="25" t="str">
        <f t="shared" si="37"/>
        <v>2021</v>
      </c>
      <c r="Q548" t="str">
        <f>Table62[[#This Row],[Month Name]]</f>
        <v>January</v>
      </c>
      <c r="R548">
        <f>Table62[[#This Row],[Sale Price]]</f>
        <v>19999</v>
      </c>
    </row>
    <row r="549" spans="1:18">
      <c r="A549" t="s">
        <v>15</v>
      </c>
      <c r="B549" t="s">
        <v>42</v>
      </c>
      <c r="C549" t="s">
        <v>35</v>
      </c>
      <c r="D549" t="s">
        <v>44</v>
      </c>
      <c r="E549" s="1">
        <v>88.600000000000009</v>
      </c>
      <c r="F549" s="2">
        <v>11999.4</v>
      </c>
      <c r="G549" s="2">
        <v>19999</v>
      </c>
      <c r="H549" s="2">
        <v>265786.71000000002</v>
      </c>
      <c r="K549" s="2">
        <f t="shared" si="34"/>
        <v>7999.6</v>
      </c>
      <c r="L549" s="3">
        <v>44348</v>
      </c>
      <c r="M549" s="25" t="str">
        <f t="shared" si="35"/>
        <v>06</v>
      </c>
      <c r="N549" s="25" t="str">
        <f t="shared" si="36"/>
        <v>June</v>
      </c>
      <c r="O549" s="25" t="str">
        <f t="shared" si="37"/>
        <v>2021</v>
      </c>
      <c r="Q549" t="str">
        <f>Table62[[#This Row],[Month Name]]</f>
        <v>June</v>
      </c>
      <c r="R549">
        <f>Table62[[#This Row],[Sale Price]]</f>
        <v>19999</v>
      </c>
    </row>
    <row r="550" spans="1:18">
      <c r="A550" t="s">
        <v>30</v>
      </c>
      <c r="B550" t="s">
        <v>28</v>
      </c>
      <c r="C550" t="s">
        <v>35</v>
      </c>
      <c r="D550" t="s">
        <v>44</v>
      </c>
      <c r="E550" s="1">
        <v>215.60000000000002</v>
      </c>
      <c r="F550" s="2">
        <v>11999.4</v>
      </c>
      <c r="G550" s="2">
        <v>19999</v>
      </c>
      <c r="H550" s="2">
        <v>646767.66</v>
      </c>
      <c r="K550" s="2">
        <f t="shared" si="34"/>
        <v>7999.6</v>
      </c>
      <c r="L550" s="3">
        <v>44470</v>
      </c>
      <c r="M550" s="25" t="str">
        <f t="shared" si="35"/>
        <v>10</v>
      </c>
      <c r="N550" s="25" t="str">
        <f t="shared" si="36"/>
        <v>October</v>
      </c>
      <c r="O550" s="25" t="str">
        <f t="shared" si="37"/>
        <v>2021</v>
      </c>
      <c r="Q550" t="str">
        <f>Table62[[#This Row],[Month Name]]</f>
        <v>October</v>
      </c>
      <c r="R550">
        <f>Table62[[#This Row],[Sale Price]]</f>
        <v>19999</v>
      </c>
    </row>
    <row r="551" spans="1:18">
      <c r="A551" t="s">
        <v>15</v>
      </c>
      <c r="B551" t="s">
        <v>23</v>
      </c>
      <c r="C551" t="s">
        <v>35</v>
      </c>
      <c r="D551" t="s">
        <v>44</v>
      </c>
      <c r="E551" s="1">
        <v>90.5</v>
      </c>
      <c r="F551" s="2">
        <v>11999.4</v>
      </c>
      <c r="G551" s="2">
        <v>19999</v>
      </c>
      <c r="H551" s="2">
        <v>271486.42499999999</v>
      </c>
      <c r="K551" s="2">
        <f t="shared" si="34"/>
        <v>7999.6</v>
      </c>
      <c r="L551" s="3">
        <v>44470</v>
      </c>
      <c r="M551" s="25" t="str">
        <f t="shared" si="35"/>
        <v>10</v>
      </c>
      <c r="N551" s="25" t="str">
        <f t="shared" si="36"/>
        <v>October</v>
      </c>
      <c r="O551" s="25" t="str">
        <f t="shared" si="37"/>
        <v>2021</v>
      </c>
      <c r="Q551" t="str">
        <f>Table62[[#This Row],[Month Name]]</f>
        <v>October</v>
      </c>
      <c r="R551">
        <f>Table62[[#This Row],[Sale Price]]</f>
        <v>19999</v>
      </c>
    </row>
    <row r="552" spans="1:18">
      <c r="A552" t="s">
        <v>15</v>
      </c>
      <c r="B552" t="s">
        <v>29</v>
      </c>
      <c r="C552" t="s">
        <v>35</v>
      </c>
      <c r="D552" t="s">
        <v>44</v>
      </c>
      <c r="E552" s="1">
        <v>171.5</v>
      </c>
      <c r="F552" s="2">
        <v>11999.4</v>
      </c>
      <c r="G552" s="2">
        <v>19999</v>
      </c>
      <c r="H552" s="2">
        <v>514474.27499999997</v>
      </c>
      <c r="K552" s="2">
        <f t="shared" si="34"/>
        <v>7999.6</v>
      </c>
      <c r="L552" s="3">
        <v>44105</v>
      </c>
      <c r="M552" s="25" t="str">
        <f t="shared" si="35"/>
        <v>10</v>
      </c>
      <c r="N552" s="25" t="str">
        <f t="shared" si="36"/>
        <v>October</v>
      </c>
      <c r="O552" s="25" t="str">
        <f t="shared" si="37"/>
        <v>2020</v>
      </c>
      <c r="Q552" t="str">
        <f>Table62[[#This Row],[Month Name]]</f>
        <v>October</v>
      </c>
      <c r="R552">
        <f>Table62[[#This Row],[Sale Price]]</f>
        <v>19999</v>
      </c>
    </row>
    <row r="553" spans="1:18">
      <c r="A553" t="s">
        <v>15</v>
      </c>
      <c r="B553" t="s">
        <v>43</v>
      </c>
      <c r="C553" t="s">
        <v>35</v>
      </c>
      <c r="D553" t="s">
        <v>44</v>
      </c>
      <c r="E553" s="1">
        <v>159.4</v>
      </c>
      <c r="F553" s="2">
        <v>11999.4</v>
      </c>
      <c r="G553" s="2">
        <v>19999</v>
      </c>
      <c r="H553" s="2">
        <v>478176.08999999997</v>
      </c>
      <c r="K553" s="2">
        <f t="shared" si="34"/>
        <v>7999.6</v>
      </c>
      <c r="L553" s="3">
        <v>44501</v>
      </c>
      <c r="M553" s="25" t="str">
        <f t="shared" si="35"/>
        <v>11</v>
      </c>
      <c r="N553" s="25" t="str">
        <f t="shared" si="36"/>
        <v>November</v>
      </c>
      <c r="O553" s="25" t="str">
        <f t="shared" si="37"/>
        <v>2021</v>
      </c>
      <c r="Q553" t="str">
        <f>Table62[[#This Row],[Month Name]]</f>
        <v>November</v>
      </c>
      <c r="R553">
        <f>Table62[[#This Row],[Sale Price]]</f>
        <v>19999</v>
      </c>
    </row>
    <row r="554" spans="1:18">
      <c r="A554" t="s">
        <v>32</v>
      </c>
      <c r="B554" t="s">
        <v>33</v>
      </c>
      <c r="C554" t="s">
        <v>35</v>
      </c>
      <c r="D554" t="s">
        <v>44</v>
      </c>
      <c r="E554" s="1">
        <v>135.9</v>
      </c>
      <c r="F554" s="2">
        <v>11999.4</v>
      </c>
      <c r="G554" s="2">
        <v>19999</v>
      </c>
      <c r="H554" s="2">
        <v>407679.61499999999</v>
      </c>
      <c r="K554" s="2">
        <f t="shared" si="34"/>
        <v>7999.6</v>
      </c>
      <c r="L554" s="3">
        <v>44501</v>
      </c>
      <c r="M554" s="25" t="str">
        <f t="shared" si="35"/>
        <v>11</v>
      </c>
      <c r="N554" s="25" t="str">
        <f t="shared" si="36"/>
        <v>November</v>
      </c>
      <c r="O554" s="25" t="str">
        <f t="shared" si="37"/>
        <v>2021</v>
      </c>
      <c r="Q554" t="str">
        <f>Table62[[#This Row],[Month Name]]</f>
        <v>November</v>
      </c>
      <c r="R554">
        <f>Table62[[#This Row],[Sale Price]]</f>
        <v>19999</v>
      </c>
    </row>
    <row r="555" spans="1:18">
      <c r="A555" t="s">
        <v>32</v>
      </c>
      <c r="B555" t="s">
        <v>21</v>
      </c>
      <c r="C555" t="s">
        <v>35</v>
      </c>
      <c r="D555" t="s">
        <v>44</v>
      </c>
      <c r="E555" s="1">
        <v>215</v>
      </c>
      <c r="F555" s="2">
        <v>11999.4</v>
      </c>
      <c r="G555" s="2">
        <v>19999</v>
      </c>
      <c r="H555" s="2">
        <v>644967.75</v>
      </c>
      <c r="K555" s="2">
        <f t="shared" si="34"/>
        <v>7999.6</v>
      </c>
      <c r="L555" s="3">
        <v>44501</v>
      </c>
      <c r="M555" s="25" t="str">
        <f t="shared" si="35"/>
        <v>11</v>
      </c>
      <c r="N555" s="25" t="str">
        <f t="shared" si="36"/>
        <v>November</v>
      </c>
      <c r="O555" s="25" t="str">
        <f t="shared" si="37"/>
        <v>2021</v>
      </c>
      <c r="Q555" t="str">
        <f>Table62[[#This Row],[Month Name]]</f>
        <v>November</v>
      </c>
      <c r="R555">
        <f>Table62[[#This Row],[Sale Price]]</f>
        <v>19999</v>
      </c>
    </row>
    <row r="556" spans="1:18">
      <c r="A556" t="s">
        <v>15</v>
      </c>
      <c r="B556" t="s">
        <v>34</v>
      </c>
      <c r="C556" t="s">
        <v>35</v>
      </c>
      <c r="D556" t="s">
        <v>44</v>
      </c>
      <c r="E556" s="1">
        <v>119.7</v>
      </c>
      <c r="F556" s="2">
        <v>11999.4</v>
      </c>
      <c r="G556" s="2">
        <v>19999</v>
      </c>
      <c r="H556" s="2">
        <v>359082.04500000004</v>
      </c>
      <c r="K556" s="2">
        <f t="shared" si="34"/>
        <v>7999.6</v>
      </c>
      <c r="L556" s="3">
        <v>44501</v>
      </c>
      <c r="M556" s="25" t="str">
        <f t="shared" si="35"/>
        <v>11</v>
      </c>
      <c r="N556" s="25" t="str">
        <f t="shared" si="36"/>
        <v>November</v>
      </c>
      <c r="O556" s="25" t="str">
        <f t="shared" si="37"/>
        <v>2021</v>
      </c>
      <c r="Q556" t="str">
        <f>Table62[[#This Row],[Month Name]]</f>
        <v>November</v>
      </c>
      <c r="R556">
        <f>Table62[[#This Row],[Sale Price]]</f>
        <v>19999</v>
      </c>
    </row>
    <row r="557" spans="1:18">
      <c r="A557" t="s">
        <v>20</v>
      </c>
      <c r="B557" t="s">
        <v>31</v>
      </c>
      <c r="C557" t="s">
        <v>35</v>
      </c>
      <c r="D557" t="s">
        <v>44</v>
      </c>
      <c r="E557" s="1">
        <v>38</v>
      </c>
      <c r="F557" s="2">
        <v>11999.4</v>
      </c>
      <c r="G557" s="2">
        <v>19999</v>
      </c>
      <c r="H557" s="2">
        <v>113994.3</v>
      </c>
      <c r="K557" s="2">
        <f t="shared" si="34"/>
        <v>7999.6</v>
      </c>
      <c r="L557" s="3">
        <v>44166</v>
      </c>
      <c r="M557" s="25" t="str">
        <f t="shared" si="35"/>
        <v>12</v>
      </c>
      <c r="N557" s="25" t="str">
        <f t="shared" si="36"/>
        <v>December</v>
      </c>
      <c r="O557" s="25" t="str">
        <f t="shared" si="37"/>
        <v>2020</v>
      </c>
      <c r="Q557" t="str">
        <f>Table62[[#This Row],[Month Name]]</f>
        <v>December</v>
      </c>
      <c r="R557">
        <f>Table62[[#This Row],[Sale Price]]</f>
        <v>19999</v>
      </c>
    </row>
    <row r="558" spans="1:18">
      <c r="A558" t="s">
        <v>15</v>
      </c>
      <c r="B558" t="s">
        <v>19</v>
      </c>
      <c r="C558" t="s">
        <v>35</v>
      </c>
      <c r="D558" t="s">
        <v>44</v>
      </c>
      <c r="E558" s="1">
        <v>123.30000000000001</v>
      </c>
      <c r="F558" s="2">
        <v>11999.4</v>
      </c>
      <c r="G558" s="2">
        <v>19999</v>
      </c>
      <c r="H558" s="2">
        <v>369881.505</v>
      </c>
      <c r="K558" s="2">
        <f t="shared" si="34"/>
        <v>7999.6</v>
      </c>
      <c r="L558" s="3">
        <v>44531</v>
      </c>
      <c r="M558" s="25" t="str">
        <f t="shared" si="35"/>
        <v>12</v>
      </c>
      <c r="N558" s="25" t="str">
        <f t="shared" si="36"/>
        <v>December</v>
      </c>
      <c r="O558" s="25" t="str">
        <f t="shared" si="37"/>
        <v>2021</v>
      </c>
      <c r="Q558" t="str">
        <f>Table62[[#This Row],[Month Name]]</f>
        <v>December</v>
      </c>
      <c r="R558">
        <f>Table62[[#This Row],[Sale Price]]</f>
        <v>19999</v>
      </c>
    </row>
    <row r="559" spans="1:18">
      <c r="A559" t="s">
        <v>15</v>
      </c>
      <c r="B559" t="s">
        <v>36</v>
      </c>
      <c r="C559" t="s">
        <v>37</v>
      </c>
      <c r="D559" t="s">
        <v>44</v>
      </c>
      <c r="E559" s="1">
        <v>139.5</v>
      </c>
      <c r="F559" s="2">
        <v>19794</v>
      </c>
      <c r="G559" s="2">
        <v>32990</v>
      </c>
      <c r="H559" s="2">
        <v>690315.75</v>
      </c>
      <c r="K559" s="2">
        <f t="shared" si="34"/>
        <v>13196</v>
      </c>
      <c r="L559" s="3">
        <v>44378</v>
      </c>
      <c r="M559" s="25" t="str">
        <f t="shared" si="35"/>
        <v>07</v>
      </c>
      <c r="N559" s="25" t="str">
        <f t="shared" si="36"/>
        <v>July</v>
      </c>
      <c r="O559" s="25" t="str">
        <f t="shared" si="37"/>
        <v>2021</v>
      </c>
      <c r="Q559" t="str">
        <f>Table62[[#This Row],[Month Name]]</f>
        <v>July</v>
      </c>
      <c r="R559">
        <f>Table62[[#This Row],[Sale Price]]</f>
        <v>32990</v>
      </c>
    </row>
    <row r="560" spans="1:18">
      <c r="A560" t="s">
        <v>15</v>
      </c>
      <c r="B560" t="s">
        <v>16</v>
      </c>
      <c r="C560" t="s">
        <v>37</v>
      </c>
      <c r="D560" t="s">
        <v>44</v>
      </c>
      <c r="E560" s="1">
        <v>98.600000000000009</v>
      </c>
      <c r="F560" s="2">
        <v>19794</v>
      </c>
      <c r="G560" s="2">
        <v>32990</v>
      </c>
      <c r="H560" s="2">
        <v>487922.10000000003</v>
      </c>
      <c r="K560" s="2">
        <f t="shared" si="34"/>
        <v>13196</v>
      </c>
      <c r="L560" s="3">
        <v>44470</v>
      </c>
      <c r="M560" s="25" t="str">
        <f t="shared" si="35"/>
        <v>10</v>
      </c>
      <c r="N560" s="25" t="str">
        <f t="shared" si="36"/>
        <v>October</v>
      </c>
      <c r="O560" s="25" t="str">
        <f t="shared" si="37"/>
        <v>2021</v>
      </c>
      <c r="Q560" t="str">
        <f>Table62[[#This Row],[Month Name]]</f>
        <v>October</v>
      </c>
      <c r="R560">
        <f>Table62[[#This Row],[Sale Price]]</f>
        <v>32990</v>
      </c>
    </row>
    <row r="561" spans="1:18">
      <c r="A561" t="s">
        <v>15</v>
      </c>
      <c r="B561" t="s">
        <v>19</v>
      </c>
      <c r="C561" t="s">
        <v>37</v>
      </c>
      <c r="D561" t="s">
        <v>44</v>
      </c>
      <c r="E561" s="1">
        <v>90.5</v>
      </c>
      <c r="F561" s="2">
        <v>19794</v>
      </c>
      <c r="G561" s="2">
        <v>32990</v>
      </c>
      <c r="H561" s="2">
        <v>447839.25</v>
      </c>
      <c r="K561" s="2">
        <f t="shared" si="34"/>
        <v>13196</v>
      </c>
      <c r="L561" s="3">
        <v>44470</v>
      </c>
      <c r="M561" s="25" t="str">
        <f t="shared" si="35"/>
        <v>10</v>
      </c>
      <c r="N561" s="25" t="str">
        <f t="shared" si="36"/>
        <v>October</v>
      </c>
      <c r="O561" s="25" t="str">
        <f t="shared" si="37"/>
        <v>2021</v>
      </c>
      <c r="Q561" t="str">
        <f>Table62[[#This Row],[Month Name]]</f>
        <v>October</v>
      </c>
      <c r="R561">
        <f>Table62[[#This Row],[Sale Price]]</f>
        <v>32990</v>
      </c>
    </row>
    <row r="562" spans="1:18">
      <c r="A562" t="s">
        <v>27</v>
      </c>
      <c r="B562" t="s">
        <v>21</v>
      </c>
      <c r="C562" t="s">
        <v>38</v>
      </c>
      <c r="D562" t="s">
        <v>44</v>
      </c>
      <c r="E562" s="1">
        <v>210.9</v>
      </c>
      <c r="F562" s="2">
        <v>13938</v>
      </c>
      <c r="G562" s="2">
        <v>23230</v>
      </c>
      <c r="H562" s="2">
        <v>734881.04999999993</v>
      </c>
      <c r="K562" s="2">
        <f t="shared" si="34"/>
        <v>9292</v>
      </c>
      <c r="L562" s="3">
        <v>44317</v>
      </c>
      <c r="M562" s="25" t="str">
        <f t="shared" si="35"/>
        <v>05</v>
      </c>
      <c r="N562" s="25" t="str">
        <f t="shared" si="36"/>
        <v>May</v>
      </c>
      <c r="O562" s="25" t="str">
        <f t="shared" si="37"/>
        <v>2021</v>
      </c>
      <c r="Q562" t="str">
        <f>Table62[[#This Row],[Month Name]]</f>
        <v>May</v>
      </c>
      <c r="R562">
        <f>Table62[[#This Row],[Sale Price]]</f>
        <v>23230</v>
      </c>
    </row>
    <row r="563" spans="1:18">
      <c r="A563" t="s">
        <v>20</v>
      </c>
      <c r="B563" t="s">
        <v>22</v>
      </c>
      <c r="C563" t="s">
        <v>38</v>
      </c>
      <c r="D563" t="s">
        <v>44</v>
      </c>
      <c r="E563" s="1">
        <v>387.45000000000005</v>
      </c>
      <c r="F563" s="2">
        <v>13938</v>
      </c>
      <c r="G563" s="2">
        <v>23230</v>
      </c>
      <c r="H563" s="2">
        <v>1350069.5250000001</v>
      </c>
      <c r="K563" s="2">
        <f t="shared" si="34"/>
        <v>9292</v>
      </c>
      <c r="L563" s="3">
        <v>44378</v>
      </c>
      <c r="M563" s="25" t="str">
        <f t="shared" si="35"/>
        <v>07</v>
      </c>
      <c r="N563" s="25" t="str">
        <f t="shared" si="36"/>
        <v>July</v>
      </c>
      <c r="O563" s="25" t="str">
        <f t="shared" si="37"/>
        <v>2021</v>
      </c>
      <c r="Q563" t="str">
        <f>Table62[[#This Row],[Month Name]]</f>
        <v>July</v>
      </c>
      <c r="R563">
        <f>Table62[[#This Row],[Sale Price]]</f>
        <v>23230</v>
      </c>
    </row>
    <row r="564" spans="1:18">
      <c r="A564" t="s">
        <v>15</v>
      </c>
      <c r="B564" t="s">
        <v>45</v>
      </c>
      <c r="C564" t="s">
        <v>38</v>
      </c>
      <c r="D564" t="s">
        <v>44</v>
      </c>
      <c r="E564" s="1">
        <v>62.300000000000004</v>
      </c>
      <c r="F564" s="2">
        <v>13938</v>
      </c>
      <c r="G564" s="2">
        <v>23230</v>
      </c>
      <c r="H564" s="2">
        <v>217084.35</v>
      </c>
      <c r="K564" s="2">
        <f t="shared" si="34"/>
        <v>9292</v>
      </c>
      <c r="L564" s="3">
        <v>44075</v>
      </c>
      <c r="M564" s="25" t="str">
        <f t="shared" si="35"/>
        <v>09</v>
      </c>
      <c r="N564" s="25" t="str">
        <f t="shared" si="36"/>
        <v>September</v>
      </c>
      <c r="O564" s="25" t="str">
        <f t="shared" si="37"/>
        <v>2020</v>
      </c>
      <c r="Q564" t="str">
        <f>Table62[[#This Row],[Month Name]]</f>
        <v>September</v>
      </c>
      <c r="R564">
        <f>Table62[[#This Row],[Sale Price]]</f>
        <v>23230</v>
      </c>
    </row>
    <row r="565" spans="1:18">
      <c r="A565" t="s">
        <v>15</v>
      </c>
      <c r="B565" t="s">
        <v>24</v>
      </c>
      <c r="C565" t="s">
        <v>38</v>
      </c>
      <c r="D565" t="s">
        <v>44</v>
      </c>
      <c r="E565" s="1">
        <v>98.600000000000009</v>
      </c>
      <c r="F565" s="2">
        <v>13938</v>
      </c>
      <c r="G565" s="2">
        <v>23230</v>
      </c>
      <c r="H565" s="2">
        <v>343571.7</v>
      </c>
      <c r="K565" s="2">
        <f t="shared" si="34"/>
        <v>9292</v>
      </c>
      <c r="L565" s="3">
        <v>44470</v>
      </c>
      <c r="M565" s="25" t="str">
        <f t="shared" si="35"/>
        <v>10</v>
      </c>
      <c r="N565" s="25" t="str">
        <f t="shared" si="36"/>
        <v>October</v>
      </c>
      <c r="O565" s="25" t="str">
        <f t="shared" si="37"/>
        <v>2021</v>
      </c>
      <c r="Q565" t="str">
        <f>Table62[[#This Row],[Month Name]]</f>
        <v>October</v>
      </c>
      <c r="R565">
        <f>Table62[[#This Row],[Sale Price]]</f>
        <v>23230</v>
      </c>
    </row>
    <row r="566" spans="1:18">
      <c r="A566" t="s">
        <v>30</v>
      </c>
      <c r="B566" t="s">
        <v>25</v>
      </c>
      <c r="C566" t="s">
        <v>38</v>
      </c>
      <c r="D566" t="s">
        <v>44</v>
      </c>
      <c r="E566" s="1">
        <v>238.70000000000002</v>
      </c>
      <c r="F566" s="2">
        <v>13938</v>
      </c>
      <c r="G566" s="2">
        <v>23230</v>
      </c>
      <c r="H566" s="2">
        <v>831750.15</v>
      </c>
      <c r="K566" s="2">
        <f t="shared" si="34"/>
        <v>9292</v>
      </c>
      <c r="L566" s="3">
        <v>44501</v>
      </c>
      <c r="M566" s="25" t="str">
        <f t="shared" si="35"/>
        <v>11</v>
      </c>
      <c r="N566" s="25" t="str">
        <f t="shared" si="36"/>
        <v>November</v>
      </c>
      <c r="O566" s="25" t="str">
        <f t="shared" si="37"/>
        <v>2021</v>
      </c>
      <c r="Q566" t="str">
        <f>Table62[[#This Row],[Month Name]]</f>
        <v>November</v>
      </c>
      <c r="R566">
        <f>Table62[[#This Row],[Sale Price]]</f>
        <v>23230</v>
      </c>
    </row>
    <row r="567" spans="1:18">
      <c r="A567" t="s">
        <v>15</v>
      </c>
      <c r="B567" t="s">
        <v>42</v>
      </c>
      <c r="C567" t="s">
        <v>38</v>
      </c>
      <c r="D567" t="s">
        <v>44</v>
      </c>
      <c r="E567" s="1">
        <v>123.30000000000001</v>
      </c>
      <c r="F567" s="2">
        <v>13938</v>
      </c>
      <c r="G567" s="2">
        <v>23230</v>
      </c>
      <c r="H567" s="2">
        <v>429638.85000000003</v>
      </c>
      <c r="K567" s="2">
        <f t="shared" si="34"/>
        <v>9292</v>
      </c>
      <c r="L567" s="3">
        <v>44531</v>
      </c>
      <c r="M567" s="25" t="str">
        <f t="shared" si="35"/>
        <v>12</v>
      </c>
      <c r="N567" s="25" t="str">
        <f t="shared" si="36"/>
        <v>December</v>
      </c>
      <c r="O567" s="25" t="str">
        <f t="shared" si="37"/>
        <v>2021</v>
      </c>
      <c r="Q567" t="str">
        <f>Table62[[#This Row],[Month Name]]</f>
        <v>December</v>
      </c>
      <c r="R567">
        <f>Table62[[#This Row],[Sale Price]]</f>
        <v>23230</v>
      </c>
    </row>
    <row r="568" spans="1:18">
      <c r="A568" t="s">
        <v>15</v>
      </c>
      <c r="B568" t="s">
        <v>28</v>
      </c>
      <c r="C568" t="s">
        <v>39</v>
      </c>
      <c r="D568" t="s">
        <v>44</v>
      </c>
      <c r="E568" s="1">
        <v>27</v>
      </c>
      <c r="F568" s="2">
        <v>11999.4</v>
      </c>
      <c r="G568" s="2">
        <v>19999</v>
      </c>
      <c r="H568" s="2">
        <v>80995.95</v>
      </c>
      <c r="K568" s="2">
        <f t="shared" si="34"/>
        <v>7999.6</v>
      </c>
      <c r="L568" s="3">
        <v>44228</v>
      </c>
      <c r="M568" s="25" t="str">
        <f t="shared" si="35"/>
        <v>02</v>
      </c>
      <c r="N568" s="25" t="str">
        <f t="shared" si="36"/>
        <v>February</v>
      </c>
      <c r="O568" s="25" t="str">
        <f t="shared" si="37"/>
        <v>2021</v>
      </c>
      <c r="Q568" t="str">
        <f>Table62[[#This Row],[Month Name]]</f>
        <v>February</v>
      </c>
      <c r="R568">
        <f>Table62[[#This Row],[Sale Price]]</f>
        <v>19999</v>
      </c>
    </row>
    <row r="569" spans="1:18">
      <c r="A569" t="s">
        <v>15</v>
      </c>
      <c r="B569" t="s">
        <v>23</v>
      </c>
      <c r="C569" t="s">
        <v>39</v>
      </c>
      <c r="D569" t="s">
        <v>44</v>
      </c>
      <c r="E569" s="1">
        <v>342.15000000000003</v>
      </c>
      <c r="F569" s="2">
        <v>11999.4</v>
      </c>
      <c r="G569" s="2">
        <v>19999</v>
      </c>
      <c r="H569" s="2">
        <v>1026398.6775</v>
      </c>
      <c r="K569" s="2">
        <f t="shared" si="34"/>
        <v>7999.6</v>
      </c>
      <c r="L569" s="3">
        <v>44378</v>
      </c>
      <c r="M569" s="25" t="str">
        <f t="shared" si="35"/>
        <v>07</v>
      </c>
      <c r="N569" s="25" t="str">
        <f t="shared" si="36"/>
        <v>July</v>
      </c>
      <c r="O569" s="25" t="str">
        <f t="shared" si="37"/>
        <v>2021</v>
      </c>
      <c r="Q569" t="str">
        <f>Table62[[#This Row],[Month Name]]</f>
        <v>July</v>
      </c>
      <c r="R569">
        <f>Table62[[#This Row],[Sale Price]]</f>
        <v>19999</v>
      </c>
    </row>
    <row r="570" spans="1:18">
      <c r="A570" t="s">
        <v>15</v>
      </c>
      <c r="B570" t="s">
        <v>29</v>
      </c>
      <c r="C570" t="s">
        <v>39</v>
      </c>
      <c r="D570" t="s">
        <v>44</v>
      </c>
      <c r="E570" s="1">
        <v>273.40000000000003</v>
      </c>
      <c r="F570" s="2">
        <v>11999.4</v>
      </c>
      <c r="G570" s="2">
        <v>19999</v>
      </c>
      <c r="H570" s="2">
        <v>820158.99000000011</v>
      </c>
      <c r="K570" s="2">
        <f t="shared" si="34"/>
        <v>7999.6</v>
      </c>
      <c r="L570" s="3">
        <v>44470</v>
      </c>
      <c r="M570" s="25" t="str">
        <f t="shared" si="35"/>
        <v>10</v>
      </c>
      <c r="N570" s="25" t="str">
        <f t="shared" si="36"/>
        <v>October</v>
      </c>
      <c r="O570" s="25" t="str">
        <f t="shared" si="37"/>
        <v>2021</v>
      </c>
      <c r="Q570" t="str">
        <f>Table62[[#This Row],[Month Name]]</f>
        <v>October</v>
      </c>
      <c r="R570">
        <f>Table62[[#This Row],[Sale Price]]</f>
        <v>19999</v>
      </c>
    </row>
    <row r="571" spans="1:18">
      <c r="A571" t="s">
        <v>20</v>
      </c>
      <c r="B571" t="s">
        <v>43</v>
      </c>
      <c r="C571" t="s">
        <v>39</v>
      </c>
      <c r="D571" t="s">
        <v>44</v>
      </c>
      <c r="E571" s="1">
        <v>254.8</v>
      </c>
      <c r="F571" s="2">
        <v>11999.4</v>
      </c>
      <c r="G571" s="2">
        <v>19999</v>
      </c>
      <c r="H571" s="2">
        <v>764361.78</v>
      </c>
      <c r="K571" s="2">
        <f t="shared" si="34"/>
        <v>7999.6</v>
      </c>
      <c r="L571" s="3">
        <v>44136</v>
      </c>
      <c r="M571" s="25" t="str">
        <f t="shared" si="35"/>
        <v>11</v>
      </c>
      <c r="N571" s="25" t="str">
        <f t="shared" si="36"/>
        <v>November</v>
      </c>
      <c r="O571" s="25" t="str">
        <f t="shared" si="37"/>
        <v>2020</v>
      </c>
      <c r="Q571" t="str">
        <f>Table62[[#This Row],[Month Name]]</f>
        <v>November</v>
      </c>
      <c r="R571">
        <f>Table62[[#This Row],[Sale Price]]</f>
        <v>19999</v>
      </c>
    </row>
    <row r="572" spans="1:18">
      <c r="A572" t="s">
        <v>15</v>
      </c>
      <c r="B572" t="s">
        <v>33</v>
      </c>
      <c r="C572" t="s">
        <v>17</v>
      </c>
      <c r="D572" t="s">
        <v>44</v>
      </c>
      <c r="E572" s="1">
        <v>252.15</v>
      </c>
      <c r="F572" s="2">
        <v>5579.4</v>
      </c>
      <c r="G572" s="2">
        <v>9299</v>
      </c>
      <c r="H572" s="2">
        <v>351711.42749999999</v>
      </c>
      <c r="K572" s="2">
        <f t="shared" si="34"/>
        <v>3719.6000000000004</v>
      </c>
      <c r="L572" s="3">
        <v>44197</v>
      </c>
      <c r="M572" s="25" t="str">
        <f t="shared" si="35"/>
        <v>01</v>
      </c>
      <c r="N572" s="25" t="str">
        <f t="shared" si="36"/>
        <v>January</v>
      </c>
      <c r="O572" s="25" t="str">
        <f t="shared" si="37"/>
        <v>2021</v>
      </c>
      <c r="Q572" t="str">
        <f>Table62[[#This Row],[Month Name]]</f>
        <v>January</v>
      </c>
      <c r="R572">
        <f>Table62[[#This Row],[Sale Price]]</f>
        <v>9299</v>
      </c>
    </row>
    <row r="573" spans="1:18">
      <c r="A573" t="s">
        <v>27</v>
      </c>
      <c r="B573" t="s">
        <v>21</v>
      </c>
      <c r="C573" t="s">
        <v>26</v>
      </c>
      <c r="D573" t="s">
        <v>44</v>
      </c>
      <c r="E573" s="1">
        <v>266.10000000000002</v>
      </c>
      <c r="F573" s="2">
        <v>8999.4</v>
      </c>
      <c r="G573" s="2">
        <v>14999</v>
      </c>
      <c r="H573" s="2">
        <v>598685.08500000008</v>
      </c>
      <c r="K573" s="2">
        <f t="shared" si="34"/>
        <v>5999.6</v>
      </c>
      <c r="L573" s="3">
        <v>44317</v>
      </c>
      <c r="M573" s="25" t="str">
        <f t="shared" si="35"/>
        <v>05</v>
      </c>
      <c r="N573" s="25" t="str">
        <f t="shared" si="36"/>
        <v>May</v>
      </c>
      <c r="O573" s="25" t="str">
        <f t="shared" si="37"/>
        <v>2021</v>
      </c>
      <c r="Q573" t="str">
        <f>Table62[[#This Row],[Month Name]]</f>
        <v>May</v>
      </c>
      <c r="R573">
        <f>Table62[[#This Row],[Sale Price]]</f>
        <v>14999</v>
      </c>
    </row>
    <row r="574" spans="1:18">
      <c r="A574" t="s">
        <v>15</v>
      </c>
      <c r="B574" t="s">
        <v>34</v>
      </c>
      <c r="C574" t="s">
        <v>35</v>
      </c>
      <c r="D574" t="s">
        <v>44</v>
      </c>
      <c r="E574" s="1">
        <v>153.1</v>
      </c>
      <c r="F574" s="2">
        <v>11999.4</v>
      </c>
      <c r="G574" s="2">
        <v>19999</v>
      </c>
      <c r="H574" s="2">
        <v>459277.03499999997</v>
      </c>
      <c r="K574" s="2">
        <f t="shared" si="34"/>
        <v>7999.6</v>
      </c>
      <c r="L574" s="3">
        <v>44531</v>
      </c>
      <c r="M574" s="25" t="str">
        <f t="shared" si="35"/>
        <v>12</v>
      </c>
      <c r="N574" s="25" t="str">
        <f t="shared" si="36"/>
        <v>December</v>
      </c>
      <c r="O574" s="25" t="str">
        <f t="shared" si="37"/>
        <v>2021</v>
      </c>
      <c r="Q574" t="str">
        <f>Table62[[#This Row],[Month Name]]</f>
        <v>December</v>
      </c>
      <c r="R574">
        <f>Table62[[#This Row],[Sale Price]]</f>
        <v>19999</v>
      </c>
    </row>
    <row r="575" spans="1:18">
      <c r="A575" t="s">
        <v>15</v>
      </c>
      <c r="B575" t="s">
        <v>31</v>
      </c>
      <c r="C575" t="s">
        <v>38</v>
      </c>
      <c r="D575" t="s">
        <v>44</v>
      </c>
      <c r="E575" s="1">
        <v>149.1</v>
      </c>
      <c r="F575" s="2">
        <v>13938</v>
      </c>
      <c r="G575" s="2">
        <v>23230</v>
      </c>
      <c r="H575" s="2">
        <v>519538.94999999995</v>
      </c>
      <c r="K575" s="2">
        <f t="shared" si="34"/>
        <v>9292</v>
      </c>
      <c r="L575" s="3">
        <v>44256</v>
      </c>
      <c r="M575" s="25" t="str">
        <f t="shared" si="35"/>
        <v>03</v>
      </c>
      <c r="N575" s="25" t="str">
        <f t="shared" si="36"/>
        <v>March</v>
      </c>
      <c r="O575" s="25" t="str">
        <f t="shared" si="37"/>
        <v>2021</v>
      </c>
      <c r="Q575" t="str">
        <f>Table62[[#This Row],[Month Name]]</f>
        <v>March</v>
      </c>
      <c r="R575">
        <f>Table62[[#This Row],[Sale Price]]</f>
        <v>23230</v>
      </c>
    </row>
    <row r="576" spans="1:18">
      <c r="A576" t="s">
        <v>15</v>
      </c>
      <c r="B576" t="s">
        <v>19</v>
      </c>
      <c r="C576" t="s">
        <v>38</v>
      </c>
      <c r="D576" t="s">
        <v>44</v>
      </c>
      <c r="E576" s="1">
        <v>153.1</v>
      </c>
      <c r="F576" s="2">
        <v>13938</v>
      </c>
      <c r="G576" s="2">
        <v>23230</v>
      </c>
      <c r="H576" s="2">
        <v>533476.94999999995</v>
      </c>
      <c r="K576" s="2">
        <f t="shared" si="34"/>
        <v>9292</v>
      </c>
      <c r="L576" s="3">
        <v>44531</v>
      </c>
      <c r="M576" s="25" t="str">
        <f t="shared" si="35"/>
        <v>12</v>
      </c>
      <c r="N576" s="25" t="str">
        <f t="shared" si="36"/>
        <v>December</v>
      </c>
      <c r="O576" s="25" t="str">
        <f t="shared" si="37"/>
        <v>2021</v>
      </c>
      <c r="Q576" t="str">
        <f>Table62[[#This Row],[Month Name]]</f>
        <v>December</v>
      </c>
      <c r="R576">
        <f>Table62[[#This Row],[Sale Price]]</f>
        <v>23230</v>
      </c>
    </row>
    <row r="577" spans="1:18">
      <c r="A577" t="s">
        <v>27</v>
      </c>
      <c r="B577" t="s">
        <v>36</v>
      </c>
      <c r="C577" t="s">
        <v>39</v>
      </c>
      <c r="D577" t="s">
        <v>44</v>
      </c>
      <c r="E577" s="1">
        <v>276.10000000000002</v>
      </c>
      <c r="F577" s="2">
        <v>11999.4</v>
      </c>
      <c r="G577" s="2">
        <v>19999</v>
      </c>
      <c r="H577" s="2">
        <v>828258.58500000008</v>
      </c>
      <c r="K577" s="2">
        <f t="shared" si="34"/>
        <v>7999.6</v>
      </c>
      <c r="L577" s="3">
        <v>44075</v>
      </c>
      <c r="M577" s="25" t="str">
        <f t="shared" si="35"/>
        <v>09</v>
      </c>
      <c r="N577" s="25" t="str">
        <f t="shared" si="36"/>
        <v>September</v>
      </c>
      <c r="O577" s="25" t="str">
        <f t="shared" si="37"/>
        <v>2020</v>
      </c>
      <c r="Q577" t="str">
        <f>Table62[[#This Row],[Month Name]]</f>
        <v>September</v>
      </c>
      <c r="R577">
        <f>Table62[[#This Row],[Sale Price]]</f>
        <v>19999</v>
      </c>
    </row>
    <row r="578" spans="1:18">
      <c r="A578" t="s">
        <v>20</v>
      </c>
      <c r="B578" t="s">
        <v>16</v>
      </c>
      <c r="C578" t="s">
        <v>17</v>
      </c>
      <c r="D578" t="s">
        <v>44</v>
      </c>
      <c r="E578" s="1">
        <v>256.7</v>
      </c>
      <c r="F578" s="2">
        <v>5579.4</v>
      </c>
      <c r="G578" s="2">
        <v>9299</v>
      </c>
      <c r="H578" s="2">
        <v>358057.99499999994</v>
      </c>
      <c r="K578" s="2">
        <f t="shared" ref="K578:K641" si="38">$G578-$F578</f>
        <v>3719.6000000000004</v>
      </c>
      <c r="L578" s="3">
        <v>44348</v>
      </c>
      <c r="M578" s="25" t="str">
        <f t="shared" ref="M578:M641" si="39">TEXT(L578,"MM")</f>
        <v>06</v>
      </c>
      <c r="N578" s="25" t="str">
        <f t="shared" ref="N578:N641" si="40">TEXT(L578,"MMMM")</f>
        <v>June</v>
      </c>
      <c r="O578" s="25" t="str">
        <f t="shared" ref="O578:O641" si="41">TEXT(L578,"YYYY")</f>
        <v>2021</v>
      </c>
      <c r="Q578" t="str">
        <f>Table62[[#This Row],[Month Name]]</f>
        <v>June</v>
      </c>
      <c r="R578">
        <f>Table62[[#This Row],[Sale Price]]</f>
        <v>9299</v>
      </c>
    </row>
    <row r="579" spans="1:18">
      <c r="A579" t="s">
        <v>20</v>
      </c>
      <c r="B579" t="s">
        <v>19</v>
      </c>
      <c r="C579" t="s">
        <v>38</v>
      </c>
      <c r="D579" t="s">
        <v>44</v>
      </c>
      <c r="E579" s="1">
        <v>256.7</v>
      </c>
      <c r="F579" s="2">
        <v>13938</v>
      </c>
      <c r="G579" s="2">
        <v>23230</v>
      </c>
      <c r="H579" s="2">
        <v>894471.15</v>
      </c>
      <c r="K579" s="2">
        <f t="shared" si="38"/>
        <v>9292</v>
      </c>
      <c r="L579" s="3">
        <v>44348</v>
      </c>
      <c r="M579" s="25" t="str">
        <f t="shared" si="39"/>
        <v>06</v>
      </c>
      <c r="N579" s="25" t="str">
        <f t="shared" si="40"/>
        <v>June</v>
      </c>
      <c r="O579" s="25" t="str">
        <f t="shared" si="41"/>
        <v>2021</v>
      </c>
      <c r="Q579" t="str">
        <f>Table62[[#This Row],[Month Name]]</f>
        <v>June</v>
      </c>
      <c r="R579">
        <f>Table62[[#This Row],[Sale Price]]</f>
        <v>23230</v>
      </c>
    </row>
    <row r="580" spans="1:18">
      <c r="A580" t="s">
        <v>15</v>
      </c>
      <c r="B580" t="s">
        <v>46</v>
      </c>
      <c r="C580" t="s">
        <v>17</v>
      </c>
      <c r="D580" t="s">
        <v>44</v>
      </c>
      <c r="E580" s="1">
        <v>92.300000000000011</v>
      </c>
      <c r="F580" s="2">
        <v>5579.4</v>
      </c>
      <c r="G580" s="2">
        <v>9299</v>
      </c>
      <c r="H580" s="2">
        <v>128744.655</v>
      </c>
      <c r="K580" s="2">
        <f t="shared" si="38"/>
        <v>3719.6000000000004</v>
      </c>
      <c r="L580" s="3">
        <v>44256</v>
      </c>
      <c r="M580" s="25" t="str">
        <f t="shared" si="39"/>
        <v>03</v>
      </c>
      <c r="N580" s="25" t="str">
        <f t="shared" si="40"/>
        <v>March</v>
      </c>
      <c r="O580" s="25" t="str">
        <f t="shared" si="41"/>
        <v>2021</v>
      </c>
      <c r="Q580" t="str">
        <f>Table62[[#This Row],[Month Name]]</f>
        <v>March</v>
      </c>
      <c r="R580">
        <f>Table62[[#This Row],[Sale Price]]</f>
        <v>9299</v>
      </c>
    </row>
    <row r="581" spans="1:18">
      <c r="A581" t="s">
        <v>15</v>
      </c>
      <c r="B581" t="s">
        <v>22</v>
      </c>
      <c r="C581" t="s">
        <v>17</v>
      </c>
      <c r="D581" t="s">
        <v>44</v>
      </c>
      <c r="E581" s="1">
        <v>179</v>
      </c>
      <c r="F581" s="2">
        <v>5579.4</v>
      </c>
      <c r="G581" s="2">
        <v>9299</v>
      </c>
      <c r="H581" s="2">
        <v>249678.15</v>
      </c>
      <c r="K581" s="2">
        <f t="shared" si="38"/>
        <v>3719.6000000000004</v>
      </c>
      <c r="L581" s="3">
        <v>44256</v>
      </c>
      <c r="M581" s="25" t="str">
        <f t="shared" si="39"/>
        <v>03</v>
      </c>
      <c r="N581" s="25" t="str">
        <f t="shared" si="40"/>
        <v>March</v>
      </c>
      <c r="O581" s="25" t="str">
        <f t="shared" si="41"/>
        <v>2021</v>
      </c>
      <c r="Q581" t="str">
        <f>Table62[[#This Row],[Month Name]]</f>
        <v>March</v>
      </c>
      <c r="R581">
        <f>Table62[[#This Row],[Sale Price]]</f>
        <v>9299</v>
      </c>
    </row>
    <row r="582" spans="1:18">
      <c r="A582" t="s">
        <v>15</v>
      </c>
      <c r="B582" t="s">
        <v>45</v>
      </c>
      <c r="C582" t="s">
        <v>17</v>
      </c>
      <c r="D582" t="s">
        <v>44</v>
      </c>
      <c r="E582" s="1">
        <v>44.2</v>
      </c>
      <c r="F582" s="2">
        <v>5579.4</v>
      </c>
      <c r="G582" s="2">
        <v>9299</v>
      </c>
      <c r="H582" s="2">
        <v>61652.37</v>
      </c>
      <c r="K582" s="2">
        <f t="shared" si="38"/>
        <v>3719.6000000000004</v>
      </c>
      <c r="L582" s="3">
        <v>44075</v>
      </c>
      <c r="M582" s="25" t="str">
        <f t="shared" si="39"/>
        <v>09</v>
      </c>
      <c r="N582" s="25" t="str">
        <f t="shared" si="40"/>
        <v>September</v>
      </c>
      <c r="O582" s="25" t="str">
        <f t="shared" si="41"/>
        <v>2020</v>
      </c>
      <c r="Q582" t="str">
        <f>Table62[[#This Row],[Month Name]]</f>
        <v>September</v>
      </c>
      <c r="R582">
        <f>Table62[[#This Row],[Sale Price]]</f>
        <v>9299</v>
      </c>
    </row>
    <row r="583" spans="1:18">
      <c r="A583" t="s">
        <v>15</v>
      </c>
      <c r="B583" t="s">
        <v>24</v>
      </c>
      <c r="C583" t="s">
        <v>26</v>
      </c>
      <c r="D583" t="s">
        <v>44</v>
      </c>
      <c r="E583" s="1">
        <v>98.25</v>
      </c>
      <c r="F583" s="2">
        <v>8999.4</v>
      </c>
      <c r="G583" s="2">
        <v>14999</v>
      </c>
      <c r="H583" s="2">
        <v>221047.76249999998</v>
      </c>
      <c r="K583" s="2">
        <f t="shared" si="38"/>
        <v>5999.6</v>
      </c>
      <c r="L583" s="3">
        <v>44197</v>
      </c>
      <c r="M583" s="25" t="str">
        <f t="shared" si="39"/>
        <v>01</v>
      </c>
      <c r="N583" s="25" t="str">
        <f t="shared" si="40"/>
        <v>January</v>
      </c>
      <c r="O583" s="25" t="str">
        <f t="shared" si="41"/>
        <v>2021</v>
      </c>
      <c r="Q583" t="str">
        <f>Table62[[#This Row],[Month Name]]</f>
        <v>January</v>
      </c>
      <c r="R583">
        <f>Table62[[#This Row],[Sale Price]]</f>
        <v>14999</v>
      </c>
    </row>
    <row r="584" spans="1:18">
      <c r="A584" t="s">
        <v>15</v>
      </c>
      <c r="B584" t="s">
        <v>25</v>
      </c>
      <c r="C584" t="s">
        <v>26</v>
      </c>
      <c r="D584" t="s">
        <v>44</v>
      </c>
      <c r="E584" s="1">
        <v>129.80000000000001</v>
      </c>
      <c r="F584" s="2">
        <v>8999.4</v>
      </c>
      <c r="G584" s="2">
        <v>14999</v>
      </c>
      <c r="H584" s="2">
        <v>292030.53000000003</v>
      </c>
      <c r="K584" s="2">
        <f t="shared" si="38"/>
        <v>5999.6</v>
      </c>
      <c r="L584" s="3">
        <v>44228</v>
      </c>
      <c r="M584" s="25" t="str">
        <f t="shared" si="39"/>
        <v>02</v>
      </c>
      <c r="N584" s="25" t="str">
        <f t="shared" si="40"/>
        <v>February</v>
      </c>
      <c r="O584" s="25" t="str">
        <f t="shared" si="41"/>
        <v>2021</v>
      </c>
      <c r="Q584" t="str">
        <f>Table62[[#This Row],[Month Name]]</f>
        <v>February</v>
      </c>
      <c r="R584">
        <f>Table62[[#This Row],[Sale Price]]</f>
        <v>14999</v>
      </c>
    </row>
    <row r="585" spans="1:18">
      <c r="A585" t="s">
        <v>27</v>
      </c>
      <c r="B585" t="s">
        <v>42</v>
      </c>
      <c r="C585" t="s">
        <v>26</v>
      </c>
      <c r="D585" t="s">
        <v>44</v>
      </c>
      <c r="E585" s="1">
        <v>60.400000000000006</v>
      </c>
      <c r="F585" s="2">
        <v>8999.4</v>
      </c>
      <c r="G585" s="2">
        <v>14999</v>
      </c>
      <c r="H585" s="2">
        <v>135890.94</v>
      </c>
      <c r="K585" s="2">
        <f t="shared" si="38"/>
        <v>5999.6</v>
      </c>
      <c r="L585" s="3">
        <v>44348</v>
      </c>
      <c r="M585" s="25" t="str">
        <f t="shared" si="39"/>
        <v>06</v>
      </c>
      <c r="N585" s="25" t="str">
        <f t="shared" si="40"/>
        <v>June</v>
      </c>
      <c r="O585" s="25" t="str">
        <f t="shared" si="41"/>
        <v>2021</v>
      </c>
      <c r="Q585" t="str">
        <f>Table62[[#This Row],[Month Name]]</f>
        <v>June</v>
      </c>
      <c r="R585">
        <f>Table62[[#This Row],[Sale Price]]</f>
        <v>14999</v>
      </c>
    </row>
    <row r="586" spans="1:18">
      <c r="A586" t="s">
        <v>15</v>
      </c>
      <c r="B586" t="s">
        <v>28</v>
      </c>
      <c r="C586" t="s">
        <v>26</v>
      </c>
      <c r="D586" t="s">
        <v>44</v>
      </c>
      <c r="E586" s="1">
        <v>225.5</v>
      </c>
      <c r="F586" s="2">
        <v>8999.4</v>
      </c>
      <c r="G586" s="2">
        <v>14999</v>
      </c>
      <c r="H586" s="2">
        <v>507341.17499999999</v>
      </c>
      <c r="K586" s="2">
        <f t="shared" si="38"/>
        <v>5999.6</v>
      </c>
      <c r="L586" s="3">
        <v>44378</v>
      </c>
      <c r="M586" s="25" t="str">
        <f t="shared" si="39"/>
        <v>07</v>
      </c>
      <c r="N586" s="25" t="str">
        <f t="shared" si="40"/>
        <v>July</v>
      </c>
      <c r="O586" s="25" t="str">
        <f t="shared" si="41"/>
        <v>2021</v>
      </c>
      <c r="Q586" t="str">
        <f>Table62[[#This Row],[Month Name]]</f>
        <v>July</v>
      </c>
      <c r="R586">
        <f>Table62[[#This Row],[Sale Price]]</f>
        <v>14999</v>
      </c>
    </row>
    <row r="587" spans="1:18">
      <c r="A587" t="s">
        <v>15</v>
      </c>
      <c r="B587" t="s">
        <v>23</v>
      </c>
      <c r="C587" t="s">
        <v>26</v>
      </c>
      <c r="D587" t="s">
        <v>44</v>
      </c>
      <c r="E587" s="1">
        <v>124.9</v>
      </c>
      <c r="F587" s="2">
        <v>8999.4</v>
      </c>
      <c r="G587" s="2">
        <v>14999</v>
      </c>
      <c r="H587" s="2">
        <v>281006.26500000001</v>
      </c>
      <c r="K587" s="2">
        <f t="shared" si="38"/>
        <v>5999.6</v>
      </c>
      <c r="L587" s="3">
        <v>44470</v>
      </c>
      <c r="M587" s="25" t="str">
        <f t="shared" si="39"/>
        <v>10</v>
      </c>
      <c r="N587" s="25" t="str">
        <f t="shared" si="40"/>
        <v>October</v>
      </c>
      <c r="O587" s="25" t="str">
        <f t="shared" si="41"/>
        <v>2021</v>
      </c>
      <c r="Q587" t="str">
        <f>Table62[[#This Row],[Month Name]]</f>
        <v>October</v>
      </c>
      <c r="R587">
        <f>Table62[[#This Row],[Sale Price]]</f>
        <v>14999</v>
      </c>
    </row>
    <row r="588" spans="1:18">
      <c r="A588" t="s">
        <v>15</v>
      </c>
      <c r="B588" t="s">
        <v>29</v>
      </c>
      <c r="C588" t="s">
        <v>35</v>
      </c>
      <c r="D588" t="s">
        <v>44</v>
      </c>
      <c r="E588" s="1">
        <v>143.85</v>
      </c>
      <c r="F588" s="2">
        <v>11999.4</v>
      </c>
      <c r="G588" s="2">
        <v>19999</v>
      </c>
      <c r="H588" s="2">
        <v>431528.42249999999</v>
      </c>
      <c r="K588" s="2">
        <f t="shared" si="38"/>
        <v>7999.6</v>
      </c>
      <c r="L588" s="3">
        <v>44197</v>
      </c>
      <c r="M588" s="25" t="str">
        <f t="shared" si="39"/>
        <v>01</v>
      </c>
      <c r="N588" s="25" t="str">
        <f t="shared" si="40"/>
        <v>January</v>
      </c>
      <c r="O588" s="25" t="str">
        <f t="shared" si="41"/>
        <v>2021</v>
      </c>
      <c r="Q588" t="str">
        <f>Table62[[#This Row],[Month Name]]</f>
        <v>January</v>
      </c>
      <c r="R588">
        <f>Table62[[#This Row],[Sale Price]]</f>
        <v>19999</v>
      </c>
    </row>
    <row r="589" spans="1:18">
      <c r="A589" t="s">
        <v>32</v>
      </c>
      <c r="B589" t="s">
        <v>43</v>
      </c>
      <c r="C589" t="s">
        <v>35</v>
      </c>
      <c r="D589" t="s">
        <v>44</v>
      </c>
      <c r="E589" s="1">
        <v>80.7</v>
      </c>
      <c r="F589" s="2">
        <v>11999.4</v>
      </c>
      <c r="G589" s="2">
        <v>19999</v>
      </c>
      <c r="H589" s="2">
        <v>242087.89499999999</v>
      </c>
      <c r="K589" s="2">
        <f t="shared" si="38"/>
        <v>7999.6</v>
      </c>
      <c r="L589" s="3">
        <v>44197</v>
      </c>
      <c r="M589" s="25" t="str">
        <f t="shared" si="39"/>
        <v>01</v>
      </c>
      <c r="N589" s="25" t="str">
        <f t="shared" si="40"/>
        <v>January</v>
      </c>
      <c r="O589" s="25" t="str">
        <f t="shared" si="41"/>
        <v>2021</v>
      </c>
      <c r="Q589" t="str">
        <f>Table62[[#This Row],[Month Name]]</f>
        <v>January</v>
      </c>
      <c r="R589">
        <f>Table62[[#This Row],[Sale Price]]</f>
        <v>19999</v>
      </c>
    </row>
    <row r="590" spans="1:18">
      <c r="A590" t="s">
        <v>15</v>
      </c>
      <c r="B590" t="s">
        <v>33</v>
      </c>
      <c r="C590" t="s">
        <v>35</v>
      </c>
      <c r="D590" t="s">
        <v>44</v>
      </c>
      <c r="E590" s="1">
        <v>264.10000000000002</v>
      </c>
      <c r="F590" s="2">
        <v>11999.4</v>
      </c>
      <c r="G590" s="2">
        <v>19999</v>
      </c>
      <c r="H590" s="2">
        <v>792260.38500000001</v>
      </c>
      <c r="K590" s="2">
        <f t="shared" si="38"/>
        <v>7999.6</v>
      </c>
      <c r="L590" s="3">
        <v>44228</v>
      </c>
      <c r="M590" s="25" t="str">
        <f t="shared" si="39"/>
        <v>02</v>
      </c>
      <c r="N590" s="25" t="str">
        <f t="shared" si="40"/>
        <v>February</v>
      </c>
      <c r="O590" s="25" t="str">
        <f t="shared" si="41"/>
        <v>2021</v>
      </c>
      <c r="Q590" t="str">
        <f>Table62[[#This Row],[Month Name]]</f>
        <v>February</v>
      </c>
      <c r="R590">
        <f>Table62[[#This Row],[Sale Price]]</f>
        <v>19999</v>
      </c>
    </row>
    <row r="591" spans="1:18">
      <c r="A591" t="s">
        <v>15</v>
      </c>
      <c r="B591" t="s">
        <v>21</v>
      </c>
      <c r="C591" t="s">
        <v>35</v>
      </c>
      <c r="D591" t="s">
        <v>44</v>
      </c>
      <c r="E591" s="1">
        <v>270.8</v>
      </c>
      <c r="F591" s="2">
        <v>11999.4</v>
      </c>
      <c r="G591" s="2">
        <v>19999</v>
      </c>
      <c r="H591" s="2">
        <v>812359.38</v>
      </c>
      <c r="K591" s="2">
        <f t="shared" si="38"/>
        <v>7999.6</v>
      </c>
      <c r="L591" s="3">
        <v>44228</v>
      </c>
      <c r="M591" s="25" t="str">
        <f t="shared" si="39"/>
        <v>02</v>
      </c>
      <c r="N591" s="25" t="str">
        <f t="shared" si="40"/>
        <v>February</v>
      </c>
      <c r="O591" s="25" t="str">
        <f t="shared" si="41"/>
        <v>2021</v>
      </c>
      <c r="Q591" t="str">
        <f>Table62[[#This Row],[Month Name]]</f>
        <v>February</v>
      </c>
      <c r="R591">
        <f>Table62[[#This Row],[Sale Price]]</f>
        <v>19999</v>
      </c>
    </row>
    <row r="592" spans="1:18">
      <c r="A592" t="s">
        <v>15</v>
      </c>
      <c r="B592" t="s">
        <v>34</v>
      </c>
      <c r="C592" t="s">
        <v>35</v>
      </c>
      <c r="D592" t="s">
        <v>44</v>
      </c>
      <c r="E592" s="1">
        <v>263.2</v>
      </c>
      <c r="F592" s="2">
        <v>11999.4</v>
      </c>
      <c r="G592" s="2">
        <v>19999</v>
      </c>
      <c r="H592" s="2">
        <v>789560.5199999999</v>
      </c>
      <c r="K592" s="2">
        <f t="shared" si="38"/>
        <v>7999.6</v>
      </c>
      <c r="L592" s="3">
        <v>44348</v>
      </c>
      <c r="M592" s="25" t="str">
        <f t="shared" si="39"/>
        <v>06</v>
      </c>
      <c r="N592" s="25" t="str">
        <f t="shared" si="40"/>
        <v>June</v>
      </c>
      <c r="O592" s="25" t="str">
        <f t="shared" si="41"/>
        <v>2021</v>
      </c>
      <c r="Q592" t="str">
        <f>Table62[[#This Row],[Month Name]]</f>
        <v>June</v>
      </c>
      <c r="R592">
        <f>Table62[[#This Row],[Sale Price]]</f>
        <v>19999</v>
      </c>
    </row>
    <row r="593" spans="1:18">
      <c r="A593" t="s">
        <v>30</v>
      </c>
      <c r="B593" t="s">
        <v>31</v>
      </c>
      <c r="C593" t="s">
        <v>35</v>
      </c>
      <c r="D593" t="s">
        <v>44</v>
      </c>
      <c r="E593" s="1">
        <v>158.30000000000001</v>
      </c>
      <c r="F593" s="2">
        <v>11999.4</v>
      </c>
      <c r="G593" s="2">
        <v>19999</v>
      </c>
      <c r="H593" s="2">
        <v>474876.255</v>
      </c>
      <c r="K593" s="2">
        <f t="shared" si="38"/>
        <v>7999.6</v>
      </c>
      <c r="L593" s="3">
        <v>44348</v>
      </c>
      <c r="M593" s="25" t="str">
        <f t="shared" si="39"/>
        <v>06</v>
      </c>
      <c r="N593" s="25" t="str">
        <f t="shared" si="40"/>
        <v>June</v>
      </c>
      <c r="O593" s="25" t="str">
        <f t="shared" si="41"/>
        <v>2021</v>
      </c>
      <c r="Q593" t="str">
        <f>Table62[[#This Row],[Month Name]]</f>
        <v>June</v>
      </c>
      <c r="R593">
        <f>Table62[[#This Row],[Sale Price]]</f>
        <v>19999</v>
      </c>
    </row>
    <row r="594" spans="1:18">
      <c r="A594" t="s">
        <v>27</v>
      </c>
      <c r="B594" t="s">
        <v>19</v>
      </c>
      <c r="C594" t="s">
        <v>35</v>
      </c>
      <c r="D594" t="s">
        <v>44</v>
      </c>
      <c r="E594" s="1">
        <v>57.1</v>
      </c>
      <c r="F594" s="2">
        <v>11999.4</v>
      </c>
      <c r="G594" s="2">
        <v>19999</v>
      </c>
      <c r="H594" s="2">
        <v>171291.43500000003</v>
      </c>
      <c r="K594" s="2">
        <f t="shared" si="38"/>
        <v>7999.6</v>
      </c>
      <c r="L594" s="3">
        <v>44378</v>
      </c>
      <c r="M594" s="25" t="str">
        <f t="shared" si="39"/>
        <v>07</v>
      </c>
      <c r="N594" s="25" t="str">
        <f t="shared" si="40"/>
        <v>July</v>
      </c>
      <c r="O594" s="25" t="str">
        <f t="shared" si="41"/>
        <v>2021</v>
      </c>
      <c r="Q594" t="str">
        <f>Table62[[#This Row],[Month Name]]</f>
        <v>July</v>
      </c>
      <c r="R594">
        <f>Table62[[#This Row],[Sale Price]]</f>
        <v>19999</v>
      </c>
    </row>
    <row r="595" spans="1:18">
      <c r="A595" t="s">
        <v>15</v>
      </c>
      <c r="B595" t="s">
        <v>36</v>
      </c>
      <c r="C595" t="s">
        <v>35</v>
      </c>
      <c r="D595" t="s">
        <v>44</v>
      </c>
      <c r="E595" s="1">
        <v>269.60000000000002</v>
      </c>
      <c r="F595" s="2">
        <v>11999.4</v>
      </c>
      <c r="G595" s="2">
        <v>19999</v>
      </c>
      <c r="H595" s="2">
        <v>808759.56</v>
      </c>
      <c r="K595" s="2">
        <f t="shared" si="38"/>
        <v>7999.6</v>
      </c>
      <c r="L595" s="3">
        <v>44409</v>
      </c>
      <c r="M595" s="25" t="str">
        <f t="shared" si="39"/>
        <v>08</v>
      </c>
      <c r="N595" s="25" t="str">
        <f t="shared" si="40"/>
        <v>August</v>
      </c>
      <c r="O595" s="25" t="str">
        <f t="shared" si="41"/>
        <v>2021</v>
      </c>
      <c r="Q595" t="str">
        <f>Table62[[#This Row],[Month Name]]</f>
        <v>August</v>
      </c>
      <c r="R595">
        <f>Table62[[#This Row],[Sale Price]]</f>
        <v>19999</v>
      </c>
    </row>
    <row r="596" spans="1:18">
      <c r="A596" t="s">
        <v>20</v>
      </c>
      <c r="B596" t="s">
        <v>16</v>
      </c>
      <c r="C596" t="s">
        <v>35</v>
      </c>
      <c r="D596" t="s">
        <v>44</v>
      </c>
      <c r="E596" s="1">
        <v>156.5</v>
      </c>
      <c r="F596" s="2">
        <v>11999.4</v>
      </c>
      <c r="G596" s="2">
        <v>19999</v>
      </c>
      <c r="H596" s="2">
        <v>469476.52499999997</v>
      </c>
      <c r="K596" s="2">
        <f t="shared" si="38"/>
        <v>7999.6</v>
      </c>
      <c r="L596" s="3">
        <v>44470</v>
      </c>
      <c r="M596" s="25" t="str">
        <f t="shared" si="39"/>
        <v>10</v>
      </c>
      <c r="N596" s="25" t="str">
        <f t="shared" si="40"/>
        <v>October</v>
      </c>
      <c r="O596" s="25" t="str">
        <f t="shared" si="41"/>
        <v>2021</v>
      </c>
      <c r="Q596" t="str">
        <f>Table62[[#This Row],[Month Name]]</f>
        <v>October</v>
      </c>
      <c r="R596">
        <f>Table62[[#This Row],[Sale Price]]</f>
        <v>19999</v>
      </c>
    </row>
    <row r="597" spans="1:18">
      <c r="A597" t="s">
        <v>15</v>
      </c>
      <c r="B597" t="s">
        <v>19</v>
      </c>
      <c r="C597" t="s">
        <v>35</v>
      </c>
      <c r="D597" t="s">
        <v>44</v>
      </c>
      <c r="E597" s="1">
        <v>124.9</v>
      </c>
      <c r="F597" s="2">
        <v>11999.4</v>
      </c>
      <c r="G597" s="2">
        <v>19999</v>
      </c>
      <c r="H597" s="2">
        <v>374681.26500000001</v>
      </c>
      <c r="K597" s="2">
        <f t="shared" si="38"/>
        <v>7999.6</v>
      </c>
      <c r="L597" s="3">
        <v>44470</v>
      </c>
      <c r="M597" s="25" t="str">
        <f t="shared" si="39"/>
        <v>10</v>
      </c>
      <c r="N597" s="25" t="str">
        <f t="shared" si="40"/>
        <v>October</v>
      </c>
      <c r="O597" s="25" t="str">
        <f t="shared" si="41"/>
        <v>2021</v>
      </c>
      <c r="Q597" t="str">
        <f>Table62[[#This Row],[Month Name]]</f>
        <v>October</v>
      </c>
      <c r="R597">
        <f>Table62[[#This Row],[Sale Price]]</f>
        <v>19999</v>
      </c>
    </row>
    <row r="598" spans="1:18">
      <c r="A598" t="s">
        <v>15</v>
      </c>
      <c r="B598" t="s">
        <v>46</v>
      </c>
      <c r="C598" t="s">
        <v>35</v>
      </c>
      <c r="D598" t="s">
        <v>44</v>
      </c>
      <c r="E598" s="1">
        <v>35.700000000000003</v>
      </c>
      <c r="F598" s="2">
        <v>11999.4</v>
      </c>
      <c r="G598" s="2">
        <v>19999</v>
      </c>
      <c r="H598" s="2">
        <v>107094.645</v>
      </c>
      <c r="K598" s="2">
        <f t="shared" si="38"/>
        <v>7999.6</v>
      </c>
      <c r="L598" s="3">
        <v>44501</v>
      </c>
      <c r="M598" s="25" t="str">
        <f t="shared" si="39"/>
        <v>11</v>
      </c>
      <c r="N598" s="25" t="str">
        <f t="shared" si="40"/>
        <v>November</v>
      </c>
      <c r="O598" s="25" t="str">
        <f t="shared" si="41"/>
        <v>2021</v>
      </c>
      <c r="Q598" t="str">
        <f>Table62[[#This Row],[Month Name]]</f>
        <v>November</v>
      </c>
      <c r="R598">
        <f>Table62[[#This Row],[Sale Price]]</f>
        <v>19999</v>
      </c>
    </row>
    <row r="599" spans="1:18">
      <c r="A599" t="s">
        <v>27</v>
      </c>
      <c r="B599" t="s">
        <v>22</v>
      </c>
      <c r="C599" t="s">
        <v>35</v>
      </c>
      <c r="D599" t="s">
        <v>44</v>
      </c>
      <c r="E599" s="1">
        <v>101.30000000000001</v>
      </c>
      <c r="F599" s="2">
        <v>11999.4</v>
      </c>
      <c r="G599" s="2">
        <v>19999</v>
      </c>
      <c r="H599" s="2">
        <v>303884.80499999999</v>
      </c>
      <c r="K599" s="2">
        <f t="shared" si="38"/>
        <v>7999.6</v>
      </c>
      <c r="L599" s="3">
        <v>44531</v>
      </c>
      <c r="M599" s="25" t="str">
        <f t="shared" si="39"/>
        <v>12</v>
      </c>
      <c r="N599" s="25" t="str">
        <f t="shared" si="40"/>
        <v>December</v>
      </c>
      <c r="O599" s="25" t="str">
        <f t="shared" si="41"/>
        <v>2021</v>
      </c>
      <c r="Q599" t="str">
        <f>Table62[[#This Row],[Month Name]]</f>
        <v>December</v>
      </c>
      <c r="R599">
        <f>Table62[[#This Row],[Sale Price]]</f>
        <v>19999</v>
      </c>
    </row>
    <row r="600" spans="1:18">
      <c r="A600" t="s">
        <v>20</v>
      </c>
      <c r="B600" t="s">
        <v>45</v>
      </c>
      <c r="C600" t="s">
        <v>37</v>
      </c>
      <c r="D600" t="s">
        <v>44</v>
      </c>
      <c r="E600" s="1">
        <v>399.75</v>
      </c>
      <c r="F600" s="2">
        <v>19794</v>
      </c>
      <c r="G600" s="2">
        <v>32990</v>
      </c>
      <c r="H600" s="2">
        <v>1978162.875</v>
      </c>
      <c r="K600" s="2">
        <f t="shared" si="38"/>
        <v>13196</v>
      </c>
      <c r="L600" s="3">
        <v>44197</v>
      </c>
      <c r="M600" s="25" t="str">
        <f t="shared" si="39"/>
        <v>01</v>
      </c>
      <c r="N600" s="25" t="str">
        <f t="shared" si="40"/>
        <v>January</v>
      </c>
      <c r="O600" s="25" t="str">
        <f t="shared" si="41"/>
        <v>2021</v>
      </c>
      <c r="Q600" t="str">
        <f>Table62[[#This Row],[Month Name]]</f>
        <v>January</v>
      </c>
      <c r="R600">
        <f>Table62[[#This Row],[Sale Price]]</f>
        <v>32990</v>
      </c>
    </row>
    <row r="601" spans="1:18">
      <c r="A601" t="s">
        <v>15</v>
      </c>
      <c r="B601" t="s">
        <v>24</v>
      </c>
      <c r="C601" t="s">
        <v>37</v>
      </c>
      <c r="D601" t="s">
        <v>44</v>
      </c>
      <c r="E601" s="1">
        <v>263.2</v>
      </c>
      <c r="F601" s="2">
        <v>19794</v>
      </c>
      <c r="G601" s="2">
        <v>32990</v>
      </c>
      <c r="H601" s="2">
        <v>1302445.2</v>
      </c>
      <c r="K601" s="2">
        <f t="shared" si="38"/>
        <v>13196</v>
      </c>
      <c r="L601" s="3">
        <v>44348</v>
      </c>
      <c r="M601" s="25" t="str">
        <f t="shared" si="39"/>
        <v>06</v>
      </c>
      <c r="N601" s="25" t="str">
        <f t="shared" si="40"/>
        <v>June</v>
      </c>
      <c r="O601" s="25" t="str">
        <f t="shared" si="41"/>
        <v>2021</v>
      </c>
      <c r="Q601" t="str">
        <f>Table62[[#This Row],[Month Name]]</f>
        <v>June</v>
      </c>
      <c r="R601">
        <f>Table62[[#This Row],[Sale Price]]</f>
        <v>32990</v>
      </c>
    </row>
    <row r="602" spans="1:18">
      <c r="A602" t="s">
        <v>15</v>
      </c>
      <c r="B602" t="s">
        <v>25</v>
      </c>
      <c r="C602" t="s">
        <v>37</v>
      </c>
      <c r="D602" t="s">
        <v>44</v>
      </c>
      <c r="E602" s="1">
        <v>119</v>
      </c>
      <c r="F602" s="2">
        <v>19794</v>
      </c>
      <c r="G602" s="2">
        <v>32990</v>
      </c>
      <c r="H602" s="2">
        <v>588871.5</v>
      </c>
      <c r="K602" s="2">
        <f t="shared" si="38"/>
        <v>13196</v>
      </c>
      <c r="L602" s="3">
        <v>44348</v>
      </c>
      <c r="M602" s="25" t="str">
        <f t="shared" si="39"/>
        <v>06</v>
      </c>
      <c r="N602" s="25" t="str">
        <f t="shared" si="40"/>
        <v>June</v>
      </c>
      <c r="O602" s="25" t="str">
        <f t="shared" si="41"/>
        <v>2021</v>
      </c>
      <c r="Q602" t="str">
        <f>Table62[[#This Row],[Month Name]]</f>
        <v>June</v>
      </c>
      <c r="R602">
        <f>Table62[[#This Row],[Sale Price]]</f>
        <v>32990</v>
      </c>
    </row>
    <row r="603" spans="1:18">
      <c r="A603" t="s">
        <v>27</v>
      </c>
      <c r="B603" t="s">
        <v>42</v>
      </c>
      <c r="C603" t="s">
        <v>37</v>
      </c>
      <c r="D603" t="s">
        <v>44</v>
      </c>
      <c r="E603" s="1">
        <v>60.400000000000006</v>
      </c>
      <c r="F603" s="2">
        <v>19794</v>
      </c>
      <c r="G603" s="2">
        <v>32990</v>
      </c>
      <c r="H603" s="2">
        <v>298889.40000000002</v>
      </c>
      <c r="K603" s="2">
        <f t="shared" si="38"/>
        <v>13196</v>
      </c>
      <c r="L603" s="3">
        <v>44348</v>
      </c>
      <c r="M603" s="25" t="str">
        <f t="shared" si="39"/>
        <v>06</v>
      </c>
      <c r="N603" s="25" t="str">
        <f t="shared" si="40"/>
        <v>June</v>
      </c>
      <c r="O603" s="25" t="str">
        <f t="shared" si="41"/>
        <v>2021</v>
      </c>
      <c r="Q603" t="str">
        <f>Table62[[#This Row],[Month Name]]</f>
        <v>June</v>
      </c>
      <c r="R603">
        <f>Table62[[#This Row],[Sale Price]]</f>
        <v>32990</v>
      </c>
    </row>
    <row r="604" spans="1:18">
      <c r="A604" t="s">
        <v>20</v>
      </c>
      <c r="B604" t="s">
        <v>28</v>
      </c>
      <c r="C604" t="s">
        <v>37</v>
      </c>
      <c r="D604" t="s">
        <v>44</v>
      </c>
      <c r="E604" s="1">
        <v>66</v>
      </c>
      <c r="F604" s="2">
        <v>19794</v>
      </c>
      <c r="G604" s="2">
        <v>32990</v>
      </c>
      <c r="H604" s="2">
        <v>326601</v>
      </c>
      <c r="K604" s="2">
        <f t="shared" si="38"/>
        <v>13196</v>
      </c>
      <c r="L604" s="3">
        <v>44075</v>
      </c>
      <c r="M604" s="25" t="str">
        <f t="shared" si="39"/>
        <v>09</v>
      </c>
      <c r="N604" s="25" t="str">
        <f t="shared" si="40"/>
        <v>September</v>
      </c>
      <c r="O604" s="25" t="str">
        <f t="shared" si="41"/>
        <v>2020</v>
      </c>
      <c r="Q604" t="str">
        <f>Table62[[#This Row],[Month Name]]</f>
        <v>September</v>
      </c>
      <c r="R604">
        <f>Table62[[#This Row],[Sale Price]]</f>
        <v>32990</v>
      </c>
    </row>
    <row r="605" spans="1:18">
      <c r="A605" t="s">
        <v>27</v>
      </c>
      <c r="B605" t="s">
        <v>23</v>
      </c>
      <c r="C605" t="s">
        <v>37</v>
      </c>
      <c r="D605" t="s">
        <v>44</v>
      </c>
      <c r="E605" s="1">
        <v>41</v>
      </c>
      <c r="F605" s="2">
        <v>19794</v>
      </c>
      <c r="G605" s="2">
        <v>32990</v>
      </c>
      <c r="H605" s="2">
        <v>202888.5</v>
      </c>
      <c r="K605" s="2">
        <f t="shared" si="38"/>
        <v>13196</v>
      </c>
      <c r="L605" s="3">
        <v>44470</v>
      </c>
      <c r="M605" s="25" t="str">
        <f t="shared" si="39"/>
        <v>10</v>
      </c>
      <c r="N605" s="25" t="str">
        <f t="shared" si="40"/>
        <v>October</v>
      </c>
      <c r="O605" s="25" t="str">
        <f t="shared" si="41"/>
        <v>2021</v>
      </c>
      <c r="Q605" t="str">
        <f>Table62[[#This Row],[Month Name]]</f>
        <v>October</v>
      </c>
      <c r="R605">
        <f>Table62[[#This Row],[Sale Price]]</f>
        <v>32990</v>
      </c>
    </row>
    <row r="606" spans="1:18">
      <c r="A606" t="s">
        <v>32</v>
      </c>
      <c r="B606" t="s">
        <v>29</v>
      </c>
      <c r="C606" t="s">
        <v>37</v>
      </c>
      <c r="D606" t="s">
        <v>44</v>
      </c>
      <c r="E606" s="1">
        <v>260.5</v>
      </c>
      <c r="F606" s="2">
        <v>19794</v>
      </c>
      <c r="G606" s="2">
        <v>32990</v>
      </c>
      <c r="H606" s="2">
        <v>1289084.25</v>
      </c>
      <c r="K606" s="2">
        <f t="shared" si="38"/>
        <v>13196</v>
      </c>
      <c r="L606" s="3">
        <v>44136</v>
      </c>
      <c r="M606" s="25" t="str">
        <f t="shared" si="39"/>
        <v>11</v>
      </c>
      <c r="N606" s="25" t="str">
        <f t="shared" si="40"/>
        <v>November</v>
      </c>
      <c r="O606" s="25" t="str">
        <f t="shared" si="41"/>
        <v>2020</v>
      </c>
      <c r="Q606" t="str">
        <f>Table62[[#This Row],[Month Name]]</f>
        <v>November</v>
      </c>
      <c r="R606">
        <f>Table62[[#This Row],[Sale Price]]</f>
        <v>32990</v>
      </c>
    </row>
    <row r="607" spans="1:18">
      <c r="A607" t="s">
        <v>27</v>
      </c>
      <c r="B607" t="s">
        <v>43</v>
      </c>
      <c r="C607" t="s">
        <v>37</v>
      </c>
      <c r="D607" t="s">
        <v>44</v>
      </c>
      <c r="E607" s="1">
        <v>101.30000000000001</v>
      </c>
      <c r="F607" s="2">
        <v>19794</v>
      </c>
      <c r="G607" s="2">
        <v>32990</v>
      </c>
      <c r="H607" s="2">
        <v>501283.05000000005</v>
      </c>
      <c r="K607" s="2">
        <f t="shared" si="38"/>
        <v>13196</v>
      </c>
      <c r="L607" s="3">
        <v>44531</v>
      </c>
      <c r="M607" s="25" t="str">
        <f t="shared" si="39"/>
        <v>12</v>
      </c>
      <c r="N607" s="25" t="str">
        <f t="shared" si="40"/>
        <v>December</v>
      </c>
      <c r="O607" s="25" t="str">
        <f t="shared" si="41"/>
        <v>2021</v>
      </c>
      <c r="Q607" t="str">
        <f>Table62[[#This Row],[Month Name]]</f>
        <v>December</v>
      </c>
      <c r="R607">
        <f>Table62[[#This Row],[Sale Price]]</f>
        <v>32990</v>
      </c>
    </row>
    <row r="608" spans="1:18">
      <c r="A608" t="s">
        <v>30</v>
      </c>
      <c r="B608" t="s">
        <v>33</v>
      </c>
      <c r="C608" t="s">
        <v>38</v>
      </c>
      <c r="D608" t="s">
        <v>44</v>
      </c>
      <c r="E608" s="1">
        <v>158.30000000000001</v>
      </c>
      <c r="F608" s="2">
        <v>13938</v>
      </c>
      <c r="G608" s="2">
        <v>23230</v>
      </c>
      <c r="H608" s="2">
        <v>551596.35000000009</v>
      </c>
      <c r="K608" s="2">
        <f t="shared" si="38"/>
        <v>9292</v>
      </c>
      <c r="L608" s="3">
        <v>44348</v>
      </c>
      <c r="M608" s="25" t="str">
        <f t="shared" si="39"/>
        <v>06</v>
      </c>
      <c r="N608" s="25" t="str">
        <f t="shared" si="40"/>
        <v>June</v>
      </c>
      <c r="O608" s="25" t="str">
        <f t="shared" si="41"/>
        <v>2021</v>
      </c>
      <c r="Q608" t="str">
        <f>Table62[[#This Row],[Month Name]]</f>
        <v>June</v>
      </c>
      <c r="R608">
        <f>Table62[[#This Row],[Sale Price]]</f>
        <v>23230</v>
      </c>
    </row>
    <row r="609" spans="1:18">
      <c r="A609" t="s">
        <v>20</v>
      </c>
      <c r="B609" t="s">
        <v>21</v>
      </c>
      <c r="C609" t="s">
        <v>38</v>
      </c>
      <c r="D609" t="s">
        <v>44</v>
      </c>
      <c r="E609" s="1">
        <v>156.5</v>
      </c>
      <c r="F609" s="2">
        <v>13938</v>
      </c>
      <c r="G609" s="2">
        <v>23230</v>
      </c>
      <c r="H609" s="2">
        <v>545324.25</v>
      </c>
      <c r="K609" s="2">
        <f t="shared" si="38"/>
        <v>9292</v>
      </c>
      <c r="L609" s="3">
        <v>44470</v>
      </c>
      <c r="M609" s="25" t="str">
        <f t="shared" si="39"/>
        <v>10</v>
      </c>
      <c r="N609" s="25" t="str">
        <f t="shared" si="40"/>
        <v>October</v>
      </c>
      <c r="O609" s="25" t="str">
        <f t="shared" si="41"/>
        <v>2021</v>
      </c>
      <c r="Q609" t="str">
        <f>Table62[[#This Row],[Month Name]]</f>
        <v>October</v>
      </c>
      <c r="R609">
        <f>Table62[[#This Row],[Sale Price]]</f>
        <v>23230</v>
      </c>
    </row>
    <row r="610" spans="1:18">
      <c r="A610" t="s">
        <v>30</v>
      </c>
      <c r="B610" t="s">
        <v>34</v>
      </c>
      <c r="C610" t="s">
        <v>39</v>
      </c>
      <c r="D610" t="s">
        <v>44</v>
      </c>
      <c r="E610" s="1">
        <v>165.9</v>
      </c>
      <c r="F610" s="2">
        <v>11999.4</v>
      </c>
      <c r="G610" s="2">
        <v>19999</v>
      </c>
      <c r="H610" s="2">
        <v>497675.11499999999</v>
      </c>
      <c r="K610" s="2">
        <f t="shared" si="38"/>
        <v>7999.6</v>
      </c>
      <c r="L610" s="3">
        <v>44197</v>
      </c>
      <c r="M610" s="25" t="str">
        <f t="shared" si="39"/>
        <v>01</v>
      </c>
      <c r="N610" s="25" t="str">
        <f t="shared" si="40"/>
        <v>January</v>
      </c>
      <c r="O610" s="25" t="str">
        <f t="shared" si="41"/>
        <v>2021</v>
      </c>
      <c r="Q610" t="str">
        <f>Table62[[#This Row],[Month Name]]</f>
        <v>January</v>
      </c>
      <c r="R610">
        <f>Table62[[#This Row],[Sale Price]]</f>
        <v>19999</v>
      </c>
    </row>
    <row r="611" spans="1:18">
      <c r="A611" t="s">
        <v>15</v>
      </c>
      <c r="B611" t="s">
        <v>31</v>
      </c>
      <c r="C611" t="s">
        <v>39</v>
      </c>
      <c r="D611" t="s">
        <v>44</v>
      </c>
      <c r="E611" s="1">
        <v>119</v>
      </c>
      <c r="F611" s="2">
        <v>11999.4</v>
      </c>
      <c r="G611" s="2">
        <v>19999</v>
      </c>
      <c r="H611" s="2">
        <v>356982.14999999997</v>
      </c>
      <c r="K611" s="2">
        <f t="shared" si="38"/>
        <v>7999.6</v>
      </c>
      <c r="L611" s="3">
        <v>44348</v>
      </c>
      <c r="M611" s="25" t="str">
        <f t="shared" si="39"/>
        <v>06</v>
      </c>
      <c r="N611" s="25" t="str">
        <f t="shared" si="40"/>
        <v>June</v>
      </c>
      <c r="O611" s="25" t="str">
        <f t="shared" si="41"/>
        <v>2021</v>
      </c>
      <c r="Q611" t="str">
        <f>Table62[[#This Row],[Month Name]]</f>
        <v>June</v>
      </c>
      <c r="R611">
        <f>Table62[[#This Row],[Sale Price]]</f>
        <v>19999</v>
      </c>
    </row>
    <row r="612" spans="1:18">
      <c r="A612" t="s">
        <v>27</v>
      </c>
      <c r="B612" t="s">
        <v>19</v>
      </c>
      <c r="C612" t="s">
        <v>39</v>
      </c>
      <c r="D612" t="s">
        <v>44</v>
      </c>
      <c r="E612" s="1">
        <v>41</v>
      </c>
      <c r="F612" s="2">
        <v>11999.4</v>
      </c>
      <c r="G612" s="2">
        <v>19999</v>
      </c>
      <c r="H612" s="2">
        <v>122993.84999999999</v>
      </c>
      <c r="K612" s="2">
        <f t="shared" si="38"/>
        <v>7999.6</v>
      </c>
      <c r="L612" s="3">
        <v>44470</v>
      </c>
      <c r="M612" s="25" t="str">
        <f t="shared" si="39"/>
        <v>10</v>
      </c>
      <c r="N612" s="25" t="str">
        <f t="shared" si="40"/>
        <v>October</v>
      </c>
      <c r="O612" s="25" t="str">
        <f t="shared" si="41"/>
        <v>2021</v>
      </c>
      <c r="Q612" t="str">
        <f>Table62[[#This Row],[Month Name]]</f>
        <v>October</v>
      </c>
      <c r="R612">
        <f>Table62[[#This Row],[Sale Price]]</f>
        <v>19999</v>
      </c>
    </row>
    <row r="613" spans="1:18">
      <c r="A613" t="s">
        <v>27</v>
      </c>
      <c r="B613" t="s">
        <v>36</v>
      </c>
      <c r="C613" t="s">
        <v>39</v>
      </c>
      <c r="D613" t="s">
        <v>44</v>
      </c>
      <c r="E613" s="1">
        <v>177</v>
      </c>
      <c r="F613" s="2">
        <v>11999.4</v>
      </c>
      <c r="G613" s="2">
        <v>19999</v>
      </c>
      <c r="H613" s="2">
        <v>530973.44999999995</v>
      </c>
      <c r="K613" s="2">
        <f t="shared" si="38"/>
        <v>7999.6</v>
      </c>
      <c r="L613" s="3">
        <v>44166</v>
      </c>
      <c r="M613" s="25" t="str">
        <f t="shared" si="39"/>
        <v>12</v>
      </c>
      <c r="N613" s="25" t="str">
        <f t="shared" si="40"/>
        <v>December</v>
      </c>
      <c r="O613" s="25" t="str">
        <f t="shared" si="41"/>
        <v>2020</v>
      </c>
      <c r="Q613" t="str">
        <f>Table62[[#This Row],[Month Name]]</f>
        <v>December</v>
      </c>
      <c r="R613">
        <f>Table62[[#This Row],[Sale Price]]</f>
        <v>19999</v>
      </c>
    </row>
    <row r="614" spans="1:18">
      <c r="A614" t="s">
        <v>15</v>
      </c>
      <c r="B614" t="s">
        <v>16</v>
      </c>
      <c r="C614" t="s">
        <v>17</v>
      </c>
      <c r="D614" t="s">
        <v>44</v>
      </c>
      <c r="E614" s="1">
        <v>257.90000000000003</v>
      </c>
      <c r="F614" s="2">
        <v>5579.4</v>
      </c>
      <c r="G614" s="2">
        <v>9299</v>
      </c>
      <c r="H614" s="2">
        <v>359731.815</v>
      </c>
      <c r="K614" s="2">
        <f t="shared" si="38"/>
        <v>3719.6000000000004</v>
      </c>
      <c r="L614" s="3">
        <v>44287</v>
      </c>
      <c r="M614" s="25" t="str">
        <f t="shared" si="39"/>
        <v>04</v>
      </c>
      <c r="N614" s="25" t="str">
        <f t="shared" si="40"/>
        <v>April</v>
      </c>
      <c r="O614" s="25" t="str">
        <f t="shared" si="41"/>
        <v>2021</v>
      </c>
      <c r="Q614" t="str">
        <f>Table62[[#This Row],[Month Name]]</f>
        <v>April</v>
      </c>
      <c r="R614">
        <f>Table62[[#This Row],[Sale Price]]</f>
        <v>9299</v>
      </c>
    </row>
    <row r="615" spans="1:18">
      <c r="A615" t="s">
        <v>15</v>
      </c>
      <c r="B615" t="s">
        <v>19</v>
      </c>
      <c r="C615" t="s">
        <v>17</v>
      </c>
      <c r="D615" t="s">
        <v>44</v>
      </c>
      <c r="E615" s="1">
        <v>174.3</v>
      </c>
      <c r="F615" s="2">
        <v>5579.4</v>
      </c>
      <c r="G615" s="2">
        <v>9299</v>
      </c>
      <c r="H615" s="2">
        <v>243122.35500000001</v>
      </c>
      <c r="K615" s="2">
        <f t="shared" si="38"/>
        <v>3719.6000000000004</v>
      </c>
      <c r="L615" s="3">
        <v>44317</v>
      </c>
      <c r="M615" s="25" t="str">
        <f t="shared" si="39"/>
        <v>05</v>
      </c>
      <c r="N615" s="25" t="str">
        <f t="shared" si="40"/>
        <v>May</v>
      </c>
      <c r="O615" s="25" t="str">
        <f t="shared" si="41"/>
        <v>2021</v>
      </c>
      <c r="Q615" t="str">
        <f>Table62[[#This Row],[Month Name]]</f>
        <v>May</v>
      </c>
      <c r="R615">
        <f>Table62[[#This Row],[Sale Price]]</f>
        <v>9299</v>
      </c>
    </row>
    <row r="616" spans="1:18">
      <c r="A616" t="s">
        <v>15</v>
      </c>
      <c r="B616" t="s">
        <v>46</v>
      </c>
      <c r="C616" t="s">
        <v>17</v>
      </c>
      <c r="D616" t="s">
        <v>44</v>
      </c>
      <c r="E616" s="1">
        <v>299.60000000000002</v>
      </c>
      <c r="F616" s="2">
        <v>5579.4</v>
      </c>
      <c r="G616" s="2">
        <v>9299</v>
      </c>
      <c r="H616" s="2">
        <v>417897.06000000006</v>
      </c>
      <c r="K616" s="2">
        <f t="shared" si="38"/>
        <v>3719.6000000000004</v>
      </c>
      <c r="L616" s="3">
        <v>44105</v>
      </c>
      <c r="M616" s="25" t="str">
        <f t="shared" si="39"/>
        <v>10</v>
      </c>
      <c r="N616" s="25" t="str">
        <f t="shared" si="40"/>
        <v>October</v>
      </c>
      <c r="O616" s="25" t="str">
        <f t="shared" si="41"/>
        <v>2020</v>
      </c>
      <c r="Q616" t="str">
        <f>Table62[[#This Row],[Month Name]]</f>
        <v>October</v>
      </c>
      <c r="R616">
        <f>Table62[[#This Row],[Sale Price]]</f>
        <v>9299</v>
      </c>
    </row>
    <row r="617" spans="1:18">
      <c r="A617" t="s">
        <v>15</v>
      </c>
      <c r="B617" t="s">
        <v>22</v>
      </c>
      <c r="C617" t="s">
        <v>17</v>
      </c>
      <c r="D617" t="s">
        <v>44</v>
      </c>
      <c r="E617" s="1">
        <v>28</v>
      </c>
      <c r="F617" s="2">
        <v>5579.4</v>
      </c>
      <c r="G617" s="2">
        <v>9299</v>
      </c>
      <c r="H617" s="2">
        <v>39055.799999999996</v>
      </c>
      <c r="K617" s="2">
        <f t="shared" si="38"/>
        <v>3719.6000000000004</v>
      </c>
      <c r="L617" s="3">
        <v>44531</v>
      </c>
      <c r="M617" s="25" t="str">
        <f t="shared" si="39"/>
        <v>12</v>
      </c>
      <c r="N617" s="25" t="str">
        <f t="shared" si="40"/>
        <v>December</v>
      </c>
      <c r="O617" s="25" t="str">
        <f t="shared" si="41"/>
        <v>2021</v>
      </c>
      <c r="Q617" t="str">
        <f>Table62[[#This Row],[Month Name]]</f>
        <v>December</v>
      </c>
      <c r="R617">
        <f>Table62[[#This Row],[Sale Price]]</f>
        <v>9299</v>
      </c>
    </row>
    <row r="618" spans="1:18">
      <c r="A618" t="s">
        <v>15</v>
      </c>
      <c r="B618" t="s">
        <v>45</v>
      </c>
      <c r="C618" t="s">
        <v>26</v>
      </c>
      <c r="D618" t="s">
        <v>44</v>
      </c>
      <c r="E618" s="1">
        <v>29.3</v>
      </c>
      <c r="F618" s="2">
        <v>8999.4</v>
      </c>
      <c r="G618" s="2">
        <v>14999</v>
      </c>
      <c r="H618" s="2">
        <v>65920.604999999996</v>
      </c>
      <c r="K618" s="2">
        <f t="shared" si="38"/>
        <v>5999.6</v>
      </c>
      <c r="L618" s="3">
        <v>44228</v>
      </c>
      <c r="M618" s="25" t="str">
        <f t="shared" si="39"/>
        <v>02</v>
      </c>
      <c r="N618" s="25" t="str">
        <f t="shared" si="40"/>
        <v>February</v>
      </c>
      <c r="O618" s="25" t="str">
        <f t="shared" si="41"/>
        <v>2021</v>
      </c>
      <c r="Q618" t="str">
        <f>Table62[[#This Row],[Month Name]]</f>
        <v>February</v>
      </c>
      <c r="R618">
        <f>Table62[[#This Row],[Sale Price]]</f>
        <v>14999</v>
      </c>
    </row>
    <row r="619" spans="1:18">
      <c r="A619" t="s">
        <v>15</v>
      </c>
      <c r="B619" t="s">
        <v>24</v>
      </c>
      <c r="C619" t="s">
        <v>26</v>
      </c>
      <c r="D619" t="s">
        <v>44</v>
      </c>
      <c r="E619" s="1">
        <v>299.60000000000002</v>
      </c>
      <c r="F619" s="2">
        <v>8999.4</v>
      </c>
      <c r="G619" s="2">
        <v>14999</v>
      </c>
      <c r="H619" s="2">
        <v>674055.06</v>
      </c>
      <c r="K619" s="2">
        <f t="shared" si="38"/>
        <v>5999.6</v>
      </c>
      <c r="L619" s="3">
        <v>44105</v>
      </c>
      <c r="M619" s="25" t="str">
        <f t="shared" si="39"/>
        <v>10</v>
      </c>
      <c r="N619" s="25" t="str">
        <f t="shared" si="40"/>
        <v>October</v>
      </c>
      <c r="O619" s="25" t="str">
        <f t="shared" si="41"/>
        <v>2020</v>
      </c>
      <c r="Q619" t="str">
        <f>Table62[[#This Row],[Month Name]]</f>
        <v>October</v>
      </c>
      <c r="R619">
        <f>Table62[[#This Row],[Sale Price]]</f>
        <v>14999</v>
      </c>
    </row>
    <row r="620" spans="1:18">
      <c r="A620" t="s">
        <v>20</v>
      </c>
      <c r="B620" t="s">
        <v>25</v>
      </c>
      <c r="C620" t="s">
        <v>35</v>
      </c>
      <c r="D620" t="s">
        <v>44</v>
      </c>
      <c r="E620" s="1">
        <v>27.8</v>
      </c>
      <c r="F620" s="2">
        <v>11999.4</v>
      </c>
      <c r="G620" s="2">
        <v>19999</v>
      </c>
      <c r="H620" s="2">
        <v>83395.83</v>
      </c>
      <c r="K620" s="2">
        <f t="shared" si="38"/>
        <v>7999.6</v>
      </c>
      <c r="L620" s="3">
        <v>44228</v>
      </c>
      <c r="M620" s="25" t="str">
        <f t="shared" si="39"/>
        <v>02</v>
      </c>
      <c r="N620" s="25" t="str">
        <f t="shared" si="40"/>
        <v>February</v>
      </c>
      <c r="O620" s="25" t="str">
        <f t="shared" si="41"/>
        <v>2021</v>
      </c>
      <c r="Q620" t="str">
        <f>Table62[[#This Row],[Month Name]]</f>
        <v>February</v>
      </c>
      <c r="R620">
        <f>Table62[[#This Row],[Sale Price]]</f>
        <v>19999</v>
      </c>
    </row>
    <row r="621" spans="1:18">
      <c r="A621" t="s">
        <v>15</v>
      </c>
      <c r="B621" t="s">
        <v>42</v>
      </c>
      <c r="C621" t="s">
        <v>35</v>
      </c>
      <c r="D621" t="s">
        <v>44</v>
      </c>
      <c r="E621" s="1">
        <v>242.8</v>
      </c>
      <c r="F621" s="2">
        <v>11999.4</v>
      </c>
      <c r="G621" s="2">
        <v>19999</v>
      </c>
      <c r="H621" s="2">
        <v>728363.58</v>
      </c>
      <c r="K621" s="2">
        <f t="shared" si="38"/>
        <v>7999.6</v>
      </c>
      <c r="L621" s="3">
        <v>44256</v>
      </c>
      <c r="M621" s="25" t="str">
        <f t="shared" si="39"/>
        <v>03</v>
      </c>
      <c r="N621" s="25" t="str">
        <f t="shared" si="40"/>
        <v>March</v>
      </c>
      <c r="O621" s="25" t="str">
        <f t="shared" si="41"/>
        <v>2021</v>
      </c>
      <c r="Q621" t="str">
        <f>Table62[[#This Row],[Month Name]]</f>
        <v>March</v>
      </c>
      <c r="R621">
        <f>Table62[[#This Row],[Sale Price]]</f>
        <v>19999</v>
      </c>
    </row>
    <row r="622" spans="1:18">
      <c r="A622" t="s">
        <v>20</v>
      </c>
      <c r="B622" t="s">
        <v>28</v>
      </c>
      <c r="C622" t="s">
        <v>35</v>
      </c>
      <c r="D622" t="s">
        <v>44</v>
      </c>
      <c r="E622" s="1">
        <v>176.70000000000002</v>
      </c>
      <c r="F622" s="2">
        <v>11999.4</v>
      </c>
      <c r="G622" s="2">
        <v>19999</v>
      </c>
      <c r="H622" s="2">
        <v>530073.495</v>
      </c>
      <c r="K622" s="2">
        <f t="shared" si="38"/>
        <v>7999.6</v>
      </c>
      <c r="L622" s="3">
        <v>44440</v>
      </c>
      <c r="M622" s="25" t="str">
        <f t="shared" si="39"/>
        <v>09</v>
      </c>
      <c r="N622" s="25" t="str">
        <f t="shared" si="40"/>
        <v>September</v>
      </c>
      <c r="O622" s="25" t="str">
        <f t="shared" si="41"/>
        <v>2021</v>
      </c>
      <c r="Q622" t="str">
        <f>Table62[[#This Row],[Month Name]]</f>
        <v>September</v>
      </c>
      <c r="R622">
        <f>Table62[[#This Row],[Sale Price]]</f>
        <v>19999</v>
      </c>
    </row>
    <row r="623" spans="1:18">
      <c r="A623" t="s">
        <v>27</v>
      </c>
      <c r="B623" t="s">
        <v>23</v>
      </c>
      <c r="C623" t="s">
        <v>35</v>
      </c>
      <c r="D623" t="s">
        <v>44</v>
      </c>
      <c r="E623" s="1">
        <v>139.30000000000001</v>
      </c>
      <c r="F623" s="2">
        <v>11999.4</v>
      </c>
      <c r="G623" s="2">
        <v>19999</v>
      </c>
      <c r="H623" s="2">
        <v>417879.10500000004</v>
      </c>
      <c r="K623" s="2">
        <f t="shared" si="38"/>
        <v>7999.6</v>
      </c>
      <c r="L623" s="3">
        <v>44470</v>
      </c>
      <c r="M623" s="25" t="str">
        <f t="shared" si="39"/>
        <v>10</v>
      </c>
      <c r="N623" s="25" t="str">
        <f t="shared" si="40"/>
        <v>October</v>
      </c>
      <c r="O623" s="25" t="str">
        <f t="shared" si="41"/>
        <v>2021</v>
      </c>
      <c r="Q623" t="str">
        <f>Table62[[#This Row],[Month Name]]</f>
        <v>October</v>
      </c>
      <c r="R623">
        <f>Table62[[#This Row],[Sale Price]]</f>
        <v>19999</v>
      </c>
    </row>
    <row r="624" spans="1:18">
      <c r="A624" t="s">
        <v>15</v>
      </c>
      <c r="B624" t="s">
        <v>29</v>
      </c>
      <c r="C624" t="s">
        <v>38</v>
      </c>
      <c r="D624" t="s">
        <v>44</v>
      </c>
      <c r="E624" s="1">
        <v>28</v>
      </c>
      <c r="F624" s="2">
        <v>13938</v>
      </c>
      <c r="G624" s="2">
        <v>23230</v>
      </c>
      <c r="H624" s="2">
        <v>97566</v>
      </c>
      <c r="K624" s="2">
        <f t="shared" si="38"/>
        <v>9292</v>
      </c>
      <c r="L624" s="3">
        <v>44531</v>
      </c>
      <c r="M624" s="25" t="str">
        <f t="shared" si="39"/>
        <v>12</v>
      </c>
      <c r="N624" s="25" t="str">
        <f t="shared" si="40"/>
        <v>December</v>
      </c>
      <c r="O624" s="25" t="str">
        <f t="shared" si="41"/>
        <v>2021</v>
      </c>
      <c r="Q624" t="str">
        <f>Table62[[#This Row],[Month Name]]</f>
        <v>December</v>
      </c>
      <c r="R624">
        <f>Table62[[#This Row],[Sale Price]]</f>
        <v>23230</v>
      </c>
    </row>
    <row r="625" spans="1:18">
      <c r="A625" t="s">
        <v>27</v>
      </c>
      <c r="B625" t="s">
        <v>43</v>
      </c>
      <c r="C625" t="s">
        <v>39</v>
      </c>
      <c r="D625" t="s">
        <v>44</v>
      </c>
      <c r="E625" s="1">
        <v>139.30000000000001</v>
      </c>
      <c r="F625" s="2">
        <v>11999.4</v>
      </c>
      <c r="G625" s="2">
        <v>19999</v>
      </c>
      <c r="H625" s="2">
        <v>417879.10500000004</v>
      </c>
      <c r="K625" s="2">
        <f t="shared" si="38"/>
        <v>7999.6</v>
      </c>
      <c r="L625" s="3">
        <v>44470</v>
      </c>
      <c r="M625" s="25" t="str">
        <f t="shared" si="39"/>
        <v>10</v>
      </c>
      <c r="N625" s="25" t="str">
        <f t="shared" si="40"/>
        <v>October</v>
      </c>
      <c r="O625" s="25" t="str">
        <f t="shared" si="41"/>
        <v>2021</v>
      </c>
      <c r="Q625" t="str">
        <f>Table62[[#This Row],[Month Name]]</f>
        <v>October</v>
      </c>
      <c r="R625">
        <f>Table62[[#This Row],[Sale Price]]</f>
        <v>19999</v>
      </c>
    </row>
    <row r="626" spans="1:18">
      <c r="A626" t="s">
        <v>27</v>
      </c>
      <c r="B626" t="s">
        <v>33</v>
      </c>
      <c r="C626" t="s">
        <v>39</v>
      </c>
      <c r="D626" t="s">
        <v>44</v>
      </c>
      <c r="E626" s="1">
        <v>201.5</v>
      </c>
      <c r="F626" s="2">
        <v>11999.4</v>
      </c>
      <c r="G626" s="2">
        <v>19999</v>
      </c>
      <c r="H626" s="2">
        <v>604469.77500000002</v>
      </c>
      <c r="K626" s="2">
        <f t="shared" si="38"/>
        <v>7999.6</v>
      </c>
      <c r="L626" s="3">
        <v>44166</v>
      </c>
      <c r="M626" s="25" t="str">
        <f t="shared" si="39"/>
        <v>12</v>
      </c>
      <c r="N626" s="25" t="str">
        <f t="shared" si="40"/>
        <v>December</v>
      </c>
      <c r="O626" s="25" t="str">
        <f t="shared" si="41"/>
        <v>2020</v>
      </c>
      <c r="Q626" t="str">
        <f>Table62[[#This Row],[Month Name]]</f>
        <v>December</v>
      </c>
      <c r="R626">
        <f>Table62[[#This Row],[Sale Price]]</f>
        <v>19999</v>
      </c>
    </row>
    <row r="627" spans="1:18">
      <c r="A627" t="s">
        <v>32</v>
      </c>
      <c r="B627" t="s">
        <v>21</v>
      </c>
      <c r="C627" t="s">
        <v>17</v>
      </c>
      <c r="D627" t="s">
        <v>44</v>
      </c>
      <c r="E627" s="1">
        <v>80.100000000000009</v>
      </c>
      <c r="F627" s="2">
        <v>5579.4</v>
      </c>
      <c r="G627" s="2">
        <v>9299</v>
      </c>
      <c r="H627" s="2">
        <v>111727.485</v>
      </c>
      <c r="K627" s="2">
        <f t="shared" si="38"/>
        <v>3719.6000000000004</v>
      </c>
      <c r="L627" s="3">
        <v>44378</v>
      </c>
      <c r="M627" s="25" t="str">
        <f t="shared" si="39"/>
        <v>07</v>
      </c>
      <c r="N627" s="25" t="str">
        <f t="shared" si="40"/>
        <v>July</v>
      </c>
      <c r="O627" s="25" t="str">
        <f t="shared" si="41"/>
        <v>2021</v>
      </c>
      <c r="Q627" t="str">
        <f>Table62[[#This Row],[Month Name]]</f>
        <v>July</v>
      </c>
      <c r="R627">
        <f>Table62[[#This Row],[Sale Price]]</f>
        <v>9299</v>
      </c>
    </row>
    <row r="628" spans="1:18">
      <c r="A628" t="s">
        <v>30</v>
      </c>
      <c r="B628" t="s">
        <v>34</v>
      </c>
      <c r="C628" t="s">
        <v>17</v>
      </c>
      <c r="D628" t="s">
        <v>44</v>
      </c>
      <c r="E628" s="1">
        <v>102.30000000000001</v>
      </c>
      <c r="F628" s="2">
        <v>5579.4</v>
      </c>
      <c r="G628" s="2">
        <v>9299</v>
      </c>
      <c r="H628" s="2">
        <v>142693.155</v>
      </c>
      <c r="K628" s="2">
        <f t="shared" si="38"/>
        <v>3719.6000000000004</v>
      </c>
      <c r="L628" s="3">
        <v>44075</v>
      </c>
      <c r="M628" s="25" t="str">
        <f t="shared" si="39"/>
        <v>09</v>
      </c>
      <c r="N628" s="25" t="str">
        <f t="shared" si="40"/>
        <v>September</v>
      </c>
      <c r="O628" s="25" t="str">
        <f t="shared" si="41"/>
        <v>2020</v>
      </c>
      <c r="Q628" t="str">
        <f>Table62[[#This Row],[Month Name]]</f>
        <v>September</v>
      </c>
      <c r="R628">
        <f>Table62[[#This Row],[Sale Price]]</f>
        <v>9299</v>
      </c>
    </row>
    <row r="629" spans="1:18">
      <c r="A629" t="s">
        <v>32</v>
      </c>
      <c r="B629" t="s">
        <v>31</v>
      </c>
      <c r="C629" t="s">
        <v>17</v>
      </c>
      <c r="D629" t="s">
        <v>44</v>
      </c>
      <c r="E629" s="1">
        <v>149.6</v>
      </c>
      <c r="F629" s="2">
        <v>5579.4</v>
      </c>
      <c r="G629" s="2">
        <v>9299</v>
      </c>
      <c r="H629" s="2">
        <v>208669.55999999997</v>
      </c>
      <c r="K629" s="2">
        <f t="shared" si="38"/>
        <v>3719.6000000000004</v>
      </c>
      <c r="L629" s="3">
        <v>44470</v>
      </c>
      <c r="M629" s="25" t="str">
        <f t="shared" si="39"/>
        <v>10</v>
      </c>
      <c r="N629" s="25" t="str">
        <f t="shared" si="40"/>
        <v>October</v>
      </c>
      <c r="O629" s="25" t="str">
        <f t="shared" si="41"/>
        <v>2021</v>
      </c>
      <c r="Q629" t="str">
        <f>Table62[[#This Row],[Month Name]]</f>
        <v>October</v>
      </c>
      <c r="R629">
        <f>Table62[[#This Row],[Sale Price]]</f>
        <v>9299</v>
      </c>
    </row>
    <row r="630" spans="1:18">
      <c r="A630" t="s">
        <v>32</v>
      </c>
      <c r="B630" t="s">
        <v>19</v>
      </c>
      <c r="C630" t="s">
        <v>17</v>
      </c>
      <c r="D630" t="s">
        <v>44</v>
      </c>
      <c r="E630" s="1">
        <v>101</v>
      </c>
      <c r="F630" s="2">
        <v>5579.4</v>
      </c>
      <c r="G630" s="2">
        <v>9299</v>
      </c>
      <c r="H630" s="2">
        <v>140879.85</v>
      </c>
      <c r="K630" s="2">
        <f t="shared" si="38"/>
        <v>3719.6000000000004</v>
      </c>
      <c r="L630" s="3">
        <v>44470</v>
      </c>
      <c r="M630" s="25" t="str">
        <f t="shared" si="39"/>
        <v>10</v>
      </c>
      <c r="N630" s="25" t="str">
        <f t="shared" si="40"/>
        <v>October</v>
      </c>
      <c r="O630" s="25" t="str">
        <f t="shared" si="41"/>
        <v>2021</v>
      </c>
      <c r="Q630" t="str">
        <f>Table62[[#This Row],[Month Name]]</f>
        <v>October</v>
      </c>
      <c r="R630">
        <f>Table62[[#This Row],[Sale Price]]</f>
        <v>9299</v>
      </c>
    </row>
    <row r="631" spans="1:18">
      <c r="A631" t="s">
        <v>20</v>
      </c>
      <c r="B631" t="s">
        <v>36</v>
      </c>
      <c r="C631" t="s">
        <v>17</v>
      </c>
      <c r="D631" t="s">
        <v>44</v>
      </c>
      <c r="E631" s="1">
        <v>151.30000000000001</v>
      </c>
      <c r="F631" s="2">
        <v>5579.4</v>
      </c>
      <c r="G631" s="2">
        <v>9299</v>
      </c>
      <c r="H631" s="2">
        <v>211040.80500000002</v>
      </c>
      <c r="K631" s="2">
        <f t="shared" si="38"/>
        <v>3719.6000000000004</v>
      </c>
      <c r="L631" s="3">
        <v>44501</v>
      </c>
      <c r="M631" s="25" t="str">
        <f t="shared" si="39"/>
        <v>11</v>
      </c>
      <c r="N631" s="25" t="str">
        <f t="shared" si="40"/>
        <v>November</v>
      </c>
      <c r="O631" s="25" t="str">
        <f t="shared" si="41"/>
        <v>2021</v>
      </c>
      <c r="Q631" t="str">
        <f>Table62[[#This Row],[Month Name]]</f>
        <v>November</v>
      </c>
      <c r="R631">
        <f>Table62[[#This Row],[Sale Price]]</f>
        <v>9299</v>
      </c>
    </row>
    <row r="632" spans="1:18">
      <c r="A632" t="s">
        <v>20</v>
      </c>
      <c r="B632" t="s">
        <v>16</v>
      </c>
      <c r="C632" t="s">
        <v>17</v>
      </c>
      <c r="D632" t="s">
        <v>44</v>
      </c>
      <c r="E632" s="1">
        <v>230</v>
      </c>
      <c r="F632" s="2">
        <v>5579.4</v>
      </c>
      <c r="G632" s="2">
        <v>9299</v>
      </c>
      <c r="H632" s="2">
        <v>320815.5</v>
      </c>
      <c r="K632" s="2">
        <f t="shared" si="38"/>
        <v>3719.6000000000004</v>
      </c>
      <c r="L632" s="3">
        <v>44531</v>
      </c>
      <c r="M632" s="25" t="str">
        <f t="shared" si="39"/>
        <v>12</v>
      </c>
      <c r="N632" s="25" t="str">
        <f t="shared" si="40"/>
        <v>December</v>
      </c>
      <c r="O632" s="25" t="str">
        <f t="shared" si="41"/>
        <v>2021</v>
      </c>
      <c r="Q632" t="str">
        <f>Table62[[#This Row],[Month Name]]</f>
        <v>December</v>
      </c>
      <c r="R632">
        <f>Table62[[#This Row],[Sale Price]]</f>
        <v>9299</v>
      </c>
    </row>
    <row r="633" spans="1:18">
      <c r="A633" t="s">
        <v>30</v>
      </c>
      <c r="B633" t="s">
        <v>19</v>
      </c>
      <c r="C633" t="s">
        <v>17</v>
      </c>
      <c r="D633" t="s">
        <v>44</v>
      </c>
      <c r="E633" s="1">
        <v>282.10000000000002</v>
      </c>
      <c r="F633" s="2">
        <v>5579.4</v>
      </c>
      <c r="G633" s="2">
        <v>9299</v>
      </c>
      <c r="H633" s="2">
        <v>393487.18500000006</v>
      </c>
      <c r="K633" s="2">
        <f t="shared" si="38"/>
        <v>3719.6000000000004</v>
      </c>
      <c r="L633" s="3">
        <v>44166</v>
      </c>
      <c r="M633" s="25" t="str">
        <f t="shared" si="39"/>
        <v>12</v>
      </c>
      <c r="N633" s="25" t="str">
        <f t="shared" si="40"/>
        <v>December</v>
      </c>
      <c r="O633" s="25" t="str">
        <f t="shared" si="41"/>
        <v>2020</v>
      </c>
      <c r="Q633" t="str">
        <f>Table62[[#This Row],[Month Name]]</f>
        <v>December</v>
      </c>
      <c r="R633">
        <f>Table62[[#This Row],[Sale Price]]</f>
        <v>9299</v>
      </c>
    </row>
    <row r="634" spans="1:18">
      <c r="A634" t="s">
        <v>15</v>
      </c>
      <c r="B634" t="s">
        <v>46</v>
      </c>
      <c r="C634" t="s">
        <v>26</v>
      </c>
      <c r="D634" t="s">
        <v>44</v>
      </c>
      <c r="E634" s="1">
        <v>222.75</v>
      </c>
      <c r="F634" s="2">
        <v>8999.4</v>
      </c>
      <c r="G634" s="2">
        <v>14999</v>
      </c>
      <c r="H634" s="2">
        <v>501154.08749999997</v>
      </c>
      <c r="K634" s="2">
        <f t="shared" si="38"/>
        <v>5999.6</v>
      </c>
      <c r="L634" s="3">
        <v>44197</v>
      </c>
      <c r="M634" s="25" t="str">
        <f t="shared" si="39"/>
        <v>01</v>
      </c>
      <c r="N634" s="25" t="str">
        <f t="shared" si="40"/>
        <v>January</v>
      </c>
      <c r="O634" s="25" t="str">
        <f t="shared" si="41"/>
        <v>2021</v>
      </c>
      <c r="Q634" t="str">
        <f>Table62[[#This Row],[Month Name]]</f>
        <v>January</v>
      </c>
      <c r="R634">
        <f>Table62[[#This Row],[Sale Price]]</f>
        <v>14999</v>
      </c>
    </row>
    <row r="635" spans="1:18">
      <c r="A635" t="s">
        <v>15</v>
      </c>
      <c r="B635" t="s">
        <v>22</v>
      </c>
      <c r="C635" t="s">
        <v>26</v>
      </c>
      <c r="D635" t="s">
        <v>44</v>
      </c>
      <c r="E635" s="1">
        <v>119.9</v>
      </c>
      <c r="F635" s="2">
        <v>8999.4</v>
      </c>
      <c r="G635" s="2">
        <v>14999</v>
      </c>
      <c r="H635" s="2">
        <v>269757.01500000001</v>
      </c>
      <c r="K635" s="2">
        <f t="shared" si="38"/>
        <v>5999.6</v>
      </c>
      <c r="L635" s="3">
        <v>44287</v>
      </c>
      <c r="M635" s="25" t="str">
        <f t="shared" si="39"/>
        <v>04</v>
      </c>
      <c r="N635" s="25" t="str">
        <f t="shared" si="40"/>
        <v>April</v>
      </c>
      <c r="O635" s="25" t="str">
        <f t="shared" si="41"/>
        <v>2021</v>
      </c>
      <c r="Q635" t="str">
        <f>Table62[[#This Row],[Month Name]]</f>
        <v>April</v>
      </c>
      <c r="R635">
        <f>Table62[[#This Row],[Sale Price]]</f>
        <v>14999</v>
      </c>
    </row>
    <row r="636" spans="1:18">
      <c r="A636" t="s">
        <v>15</v>
      </c>
      <c r="B636" t="s">
        <v>45</v>
      </c>
      <c r="C636" t="s">
        <v>26</v>
      </c>
      <c r="D636" t="s">
        <v>44</v>
      </c>
      <c r="E636" s="1">
        <v>20</v>
      </c>
      <c r="F636" s="2">
        <v>8999.4</v>
      </c>
      <c r="G636" s="2">
        <v>14999</v>
      </c>
      <c r="H636" s="2">
        <v>44997</v>
      </c>
      <c r="K636" s="2">
        <f t="shared" si="38"/>
        <v>5999.6</v>
      </c>
      <c r="L636" s="3">
        <v>44317</v>
      </c>
      <c r="M636" s="25" t="str">
        <f t="shared" si="39"/>
        <v>05</v>
      </c>
      <c r="N636" s="25" t="str">
        <f t="shared" si="40"/>
        <v>May</v>
      </c>
      <c r="O636" s="25" t="str">
        <f t="shared" si="41"/>
        <v>2021</v>
      </c>
      <c r="Q636" t="str">
        <f>Table62[[#This Row],[Month Name]]</f>
        <v>May</v>
      </c>
      <c r="R636">
        <f>Table62[[#This Row],[Sale Price]]</f>
        <v>14999</v>
      </c>
    </row>
    <row r="637" spans="1:18">
      <c r="A637" t="s">
        <v>15</v>
      </c>
      <c r="B637" t="s">
        <v>24</v>
      </c>
      <c r="C637" t="s">
        <v>26</v>
      </c>
      <c r="D637" t="s">
        <v>44</v>
      </c>
      <c r="E637" s="1">
        <v>38.800000000000004</v>
      </c>
      <c r="F637" s="2">
        <v>8999.4</v>
      </c>
      <c r="G637" s="2">
        <v>14999</v>
      </c>
      <c r="H637" s="2">
        <v>87294.180000000008</v>
      </c>
      <c r="K637" s="2">
        <f t="shared" si="38"/>
        <v>5999.6</v>
      </c>
      <c r="L637" s="3">
        <v>44440</v>
      </c>
      <c r="M637" s="25" t="str">
        <f t="shared" si="39"/>
        <v>09</v>
      </c>
      <c r="N637" s="25" t="str">
        <f t="shared" si="40"/>
        <v>September</v>
      </c>
      <c r="O637" s="25" t="str">
        <f t="shared" si="41"/>
        <v>2021</v>
      </c>
      <c r="Q637" t="str">
        <f>Table62[[#This Row],[Month Name]]</f>
        <v>September</v>
      </c>
      <c r="R637">
        <f>Table62[[#This Row],[Sale Price]]</f>
        <v>14999</v>
      </c>
    </row>
    <row r="638" spans="1:18">
      <c r="A638" t="s">
        <v>15</v>
      </c>
      <c r="B638" t="s">
        <v>25</v>
      </c>
      <c r="C638" t="s">
        <v>26</v>
      </c>
      <c r="D638" t="s">
        <v>44</v>
      </c>
      <c r="E638" s="1">
        <v>172.70000000000002</v>
      </c>
      <c r="F638" s="2">
        <v>8999.4</v>
      </c>
      <c r="G638" s="2">
        <v>14999</v>
      </c>
      <c r="H638" s="2">
        <v>388549.09500000003</v>
      </c>
      <c r="K638" s="2">
        <f t="shared" si="38"/>
        <v>5999.6</v>
      </c>
      <c r="L638" s="3">
        <v>44105</v>
      </c>
      <c r="M638" s="25" t="str">
        <f t="shared" si="39"/>
        <v>10</v>
      </c>
      <c r="N638" s="25" t="str">
        <f t="shared" si="40"/>
        <v>October</v>
      </c>
      <c r="O638" s="25" t="str">
        <f t="shared" si="41"/>
        <v>2020</v>
      </c>
      <c r="Q638" t="str">
        <f>Table62[[#This Row],[Month Name]]</f>
        <v>October</v>
      </c>
      <c r="R638">
        <f>Table62[[#This Row],[Sale Price]]</f>
        <v>14999</v>
      </c>
    </row>
    <row r="639" spans="1:18">
      <c r="A639" t="s">
        <v>20</v>
      </c>
      <c r="B639" t="s">
        <v>42</v>
      </c>
      <c r="C639" t="s">
        <v>26</v>
      </c>
      <c r="D639" t="s">
        <v>44</v>
      </c>
      <c r="E639" s="1">
        <v>230</v>
      </c>
      <c r="F639" s="2">
        <v>8999.4</v>
      </c>
      <c r="G639" s="2">
        <v>14999</v>
      </c>
      <c r="H639" s="2">
        <v>517465.5</v>
      </c>
      <c r="K639" s="2">
        <f t="shared" si="38"/>
        <v>5999.6</v>
      </c>
      <c r="L639" s="3">
        <v>44531</v>
      </c>
      <c r="M639" s="25" t="str">
        <f t="shared" si="39"/>
        <v>12</v>
      </c>
      <c r="N639" s="25" t="str">
        <f t="shared" si="40"/>
        <v>December</v>
      </c>
      <c r="O639" s="25" t="str">
        <f t="shared" si="41"/>
        <v>2021</v>
      </c>
      <c r="Q639" t="str">
        <f>Table62[[#This Row],[Month Name]]</f>
        <v>December</v>
      </c>
      <c r="R639">
        <f>Table62[[#This Row],[Sale Price]]</f>
        <v>14999</v>
      </c>
    </row>
    <row r="640" spans="1:18">
      <c r="A640" t="s">
        <v>15</v>
      </c>
      <c r="B640" t="s">
        <v>28</v>
      </c>
      <c r="C640" t="s">
        <v>35</v>
      </c>
      <c r="D640" t="s">
        <v>44</v>
      </c>
      <c r="E640" s="1">
        <v>26</v>
      </c>
      <c r="F640" s="2">
        <v>11999.4</v>
      </c>
      <c r="G640" s="2">
        <v>19999</v>
      </c>
      <c r="H640" s="2">
        <v>77996.099999999991</v>
      </c>
      <c r="K640" s="2">
        <f t="shared" si="38"/>
        <v>7999.6</v>
      </c>
      <c r="L640" s="3">
        <v>44228</v>
      </c>
      <c r="M640" s="25" t="str">
        <f t="shared" si="39"/>
        <v>02</v>
      </c>
      <c r="N640" s="25" t="str">
        <f t="shared" si="40"/>
        <v>February</v>
      </c>
      <c r="O640" s="25" t="str">
        <f t="shared" si="41"/>
        <v>2021</v>
      </c>
      <c r="Q640" t="str">
        <f>Table62[[#This Row],[Month Name]]</f>
        <v>February</v>
      </c>
      <c r="R640">
        <f>Table62[[#This Row],[Sale Price]]</f>
        <v>19999</v>
      </c>
    </row>
    <row r="641" spans="1:18">
      <c r="A641" t="s">
        <v>20</v>
      </c>
      <c r="B641" t="s">
        <v>23</v>
      </c>
      <c r="C641" t="s">
        <v>35</v>
      </c>
      <c r="D641" t="s">
        <v>44</v>
      </c>
      <c r="E641" s="1">
        <v>247</v>
      </c>
      <c r="F641" s="2">
        <v>11999.4</v>
      </c>
      <c r="G641" s="2">
        <v>19999</v>
      </c>
      <c r="H641" s="2">
        <v>740962.95</v>
      </c>
      <c r="K641" s="2">
        <f t="shared" si="38"/>
        <v>7999.6</v>
      </c>
      <c r="L641" s="3">
        <v>44075</v>
      </c>
      <c r="M641" s="25" t="str">
        <f t="shared" si="39"/>
        <v>09</v>
      </c>
      <c r="N641" s="25" t="str">
        <f t="shared" si="40"/>
        <v>September</v>
      </c>
      <c r="O641" s="25" t="str">
        <f t="shared" si="41"/>
        <v>2020</v>
      </c>
      <c r="Q641" t="str">
        <f>Table62[[#This Row],[Month Name]]</f>
        <v>September</v>
      </c>
      <c r="R641">
        <f>Table62[[#This Row],[Sale Price]]</f>
        <v>19999</v>
      </c>
    </row>
    <row r="642" spans="1:18">
      <c r="A642" t="s">
        <v>20</v>
      </c>
      <c r="B642" t="s">
        <v>29</v>
      </c>
      <c r="C642" t="s">
        <v>35</v>
      </c>
      <c r="D642" t="s">
        <v>44</v>
      </c>
      <c r="E642" s="1">
        <v>174.3</v>
      </c>
      <c r="F642" s="2">
        <v>11999.4</v>
      </c>
      <c r="G642" s="2">
        <v>19999</v>
      </c>
      <c r="H642" s="2">
        <v>522873.85499999998</v>
      </c>
      <c r="K642" s="2">
        <f t="shared" ref="K642:K701" si="42">$G642-$F642</f>
        <v>7999.6</v>
      </c>
      <c r="L642" s="3">
        <v>44105</v>
      </c>
      <c r="M642" s="25" t="str">
        <f t="shared" ref="M642:M705" si="43">TEXT(L642,"MM")</f>
        <v>10</v>
      </c>
      <c r="N642" s="25" t="str">
        <f t="shared" ref="N642:N701" si="44">TEXT(L642,"MMMM")</f>
        <v>October</v>
      </c>
      <c r="O642" s="25" t="str">
        <f t="shared" ref="O642:O701" si="45">TEXT(L642,"YYYY")</f>
        <v>2020</v>
      </c>
      <c r="Q642" t="str">
        <f>Table62[[#This Row],[Month Name]]</f>
        <v>October</v>
      </c>
      <c r="R642">
        <f>Table62[[#This Row],[Sale Price]]</f>
        <v>19999</v>
      </c>
    </row>
    <row r="643" spans="1:18">
      <c r="A643" t="s">
        <v>27</v>
      </c>
      <c r="B643" t="s">
        <v>43</v>
      </c>
      <c r="C643" t="s">
        <v>35</v>
      </c>
      <c r="D643" t="s">
        <v>44</v>
      </c>
      <c r="E643" s="1">
        <v>291.40000000000003</v>
      </c>
      <c r="F643" s="2">
        <v>11999.4</v>
      </c>
      <c r="G643" s="2">
        <v>19999</v>
      </c>
      <c r="H643" s="2">
        <v>874156.29</v>
      </c>
      <c r="K643" s="2">
        <f t="shared" si="42"/>
        <v>7999.6</v>
      </c>
      <c r="L643" s="3">
        <v>44470</v>
      </c>
      <c r="M643" s="25" t="str">
        <f t="shared" si="43"/>
        <v>10</v>
      </c>
      <c r="N643" s="25" t="str">
        <f t="shared" si="44"/>
        <v>October</v>
      </c>
      <c r="O643" s="25" t="str">
        <f t="shared" si="45"/>
        <v>2021</v>
      </c>
      <c r="Q643" t="str">
        <f>Table62[[#This Row],[Month Name]]</f>
        <v>October</v>
      </c>
      <c r="R643">
        <f>Table62[[#This Row],[Sale Price]]</f>
        <v>19999</v>
      </c>
    </row>
    <row r="644" spans="1:18">
      <c r="A644" t="s">
        <v>15</v>
      </c>
      <c r="B644" t="s">
        <v>33</v>
      </c>
      <c r="C644" t="s">
        <v>35</v>
      </c>
      <c r="D644" t="s">
        <v>44</v>
      </c>
      <c r="E644" s="1">
        <v>173.10000000000002</v>
      </c>
      <c r="F644" s="2">
        <v>11999.4</v>
      </c>
      <c r="G644" s="2">
        <v>19999</v>
      </c>
      <c r="H644" s="2">
        <v>519274.03500000003</v>
      </c>
      <c r="K644" s="2">
        <f t="shared" si="42"/>
        <v>7999.6</v>
      </c>
      <c r="L644" s="3">
        <v>44470</v>
      </c>
      <c r="M644" s="25" t="str">
        <f t="shared" si="43"/>
        <v>10</v>
      </c>
      <c r="N644" s="25" t="str">
        <f t="shared" si="44"/>
        <v>October</v>
      </c>
      <c r="O644" s="25" t="str">
        <f t="shared" si="45"/>
        <v>2021</v>
      </c>
      <c r="Q644" t="str">
        <f>Table62[[#This Row],[Month Name]]</f>
        <v>October</v>
      </c>
      <c r="R644">
        <f>Table62[[#This Row],[Sale Price]]</f>
        <v>19999</v>
      </c>
    </row>
    <row r="645" spans="1:18">
      <c r="A645" t="s">
        <v>15</v>
      </c>
      <c r="B645" t="s">
        <v>21</v>
      </c>
      <c r="C645" t="s">
        <v>35</v>
      </c>
      <c r="D645" t="s">
        <v>44</v>
      </c>
      <c r="E645" s="1">
        <v>70</v>
      </c>
      <c r="F645" s="2">
        <v>11999.4</v>
      </c>
      <c r="G645" s="2">
        <v>19999</v>
      </c>
      <c r="H645" s="2">
        <v>209989.5</v>
      </c>
      <c r="K645" s="2">
        <f t="shared" si="42"/>
        <v>7999.6</v>
      </c>
      <c r="L645" s="3">
        <v>44501</v>
      </c>
      <c r="M645" s="25" t="str">
        <f t="shared" si="43"/>
        <v>11</v>
      </c>
      <c r="N645" s="25" t="str">
        <f t="shared" si="44"/>
        <v>November</v>
      </c>
      <c r="O645" s="25" t="str">
        <f t="shared" si="45"/>
        <v>2021</v>
      </c>
      <c r="Q645" t="str">
        <f>Table62[[#This Row],[Month Name]]</f>
        <v>November</v>
      </c>
      <c r="R645">
        <f>Table62[[#This Row],[Sale Price]]</f>
        <v>19999</v>
      </c>
    </row>
    <row r="646" spans="1:18">
      <c r="A646" t="s">
        <v>27</v>
      </c>
      <c r="B646" t="s">
        <v>34</v>
      </c>
      <c r="C646" t="s">
        <v>35</v>
      </c>
      <c r="D646" t="s">
        <v>44</v>
      </c>
      <c r="E646" s="1">
        <v>222.20000000000002</v>
      </c>
      <c r="F646" s="2">
        <v>11999.4</v>
      </c>
      <c r="G646" s="2">
        <v>19999</v>
      </c>
      <c r="H646" s="2">
        <v>666566.67000000004</v>
      </c>
      <c r="K646" s="2">
        <f t="shared" si="42"/>
        <v>7999.6</v>
      </c>
      <c r="L646" s="3">
        <v>44136</v>
      </c>
      <c r="M646" s="25" t="str">
        <f t="shared" si="43"/>
        <v>11</v>
      </c>
      <c r="N646" s="25" t="str">
        <f t="shared" si="44"/>
        <v>November</v>
      </c>
      <c r="O646" s="25" t="str">
        <f t="shared" si="45"/>
        <v>2020</v>
      </c>
      <c r="Q646" t="str">
        <f>Table62[[#This Row],[Month Name]]</f>
        <v>November</v>
      </c>
      <c r="R646">
        <f>Table62[[#This Row],[Sale Price]]</f>
        <v>19999</v>
      </c>
    </row>
    <row r="647" spans="1:18">
      <c r="A647" t="s">
        <v>15</v>
      </c>
      <c r="B647" t="s">
        <v>31</v>
      </c>
      <c r="C647" t="s">
        <v>35</v>
      </c>
      <c r="D647" t="s">
        <v>44</v>
      </c>
      <c r="E647" s="1">
        <v>117.7</v>
      </c>
      <c r="F647" s="2">
        <v>11999.4</v>
      </c>
      <c r="G647" s="2">
        <v>19999</v>
      </c>
      <c r="H647" s="2">
        <v>353082.34500000003</v>
      </c>
      <c r="K647" s="2">
        <f t="shared" si="42"/>
        <v>7999.6</v>
      </c>
      <c r="L647" s="3">
        <v>44501</v>
      </c>
      <c r="M647" s="25" t="str">
        <f t="shared" si="43"/>
        <v>11</v>
      </c>
      <c r="N647" s="25" t="str">
        <f t="shared" si="44"/>
        <v>November</v>
      </c>
      <c r="O647" s="25" t="str">
        <f t="shared" si="45"/>
        <v>2021</v>
      </c>
      <c r="Q647" t="str">
        <f>Table62[[#This Row],[Month Name]]</f>
        <v>November</v>
      </c>
      <c r="R647">
        <f>Table62[[#This Row],[Sale Price]]</f>
        <v>19999</v>
      </c>
    </row>
    <row r="648" spans="1:18">
      <c r="A648" t="s">
        <v>15</v>
      </c>
      <c r="B648" t="s">
        <v>19</v>
      </c>
      <c r="C648" t="s">
        <v>35</v>
      </c>
      <c r="D648" t="s">
        <v>44</v>
      </c>
      <c r="E648" s="1">
        <v>192.20000000000002</v>
      </c>
      <c r="F648" s="2">
        <v>11999.4</v>
      </c>
      <c r="G648" s="2">
        <v>19999</v>
      </c>
      <c r="H648" s="2">
        <v>576571.17000000004</v>
      </c>
      <c r="K648" s="2">
        <f t="shared" si="42"/>
        <v>7999.6</v>
      </c>
      <c r="L648" s="3">
        <v>44136</v>
      </c>
      <c r="M648" s="25" t="str">
        <f t="shared" si="43"/>
        <v>11</v>
      </c>
      <c r="N648" s="25" t="str">
        <f t="shared" si="44"/>
        <v>November</v>
      </c>
      <c r="O648" s="25" t="str">
        <f t="shared" si="45"/>
        <v>2020</v>
      </c>
      <c r="Q648" t="str">
        <f>Table62[[#This Row],[Month Name]]</f>
        <v>November</v>
      </c>
      <c r="R648">
        <f>Table62[[#This Row],[Sale Price]]</f>
        <v>19999</v>
      </c>
    </row>
    <row r="649" spans="1:18">
      <c r="A649" t="s">
        <v>30</v>
      </c>
      <c r="B649" t="s">
        <v>36</v>
      </c>
      <c r="C649" t="s">
        <v>37</v>
      </c>
      <c r="D649" t="s">
        <v>44</v>
      </c>
      <c r="E649" s="1">
        <v>157.5</v>
      </c>
      <c r="F649" s="2">
        <v>19794</v>
      </c>
      <c r="G649" s="2">
        <v>32990</v>
      </c>
      <c r="H649" s="2">
        <v>779388.75</v>
      </c>
      <c r="K649" s="2">
        <f t="shared" si="42"/>
        <v>13196</v>
      </c>
      <c r="L649" s="3">
        <v>44228</v>
      </c>
      <c r="M649" s="25" t="str">
        <f t="shared" si="43"/>
        <v>02</v>
      </c>
      <c r="N649" s="25" t="str">
        <f t="shared" si="44"/>
        <v>February</v>
      </c>
      <c r="O649" s="25" t="str">
        <f t="shared" si="45"/>
        <v>2021</v>
      </c>
      <c r="Q649" t="str">
        <f>Table62[[#This Row],[Month Name]]</f>
        <v>February</v>
      </c>
      <c r="R649">
        <f>Table62[[#This Row],[Sale Price]]</f>
        <v>32990</v>
      </c>
    </row>
    <row r="650" spans="1:18">
      <c r="A650" t="s">
        <v>15</v>
      </c>
      <c r="B650" t="s">
        <v>16</v>
      </c>
      <c r="C650" t="s">
        <v>37</v>
      </c>
      <c r="D650" t="s">
        <v>44</v>
      </c>
      <c r="E650" s="1">
        <v>60.6</v>
      </c>
      <c r="F650" s="2">
        <v>19794</v>
      </c>
      <c r="G650" s="2">
        <v>32990</v>
      </c>
      <c r="H650" s="2">
        <v>299879.09999999998</v>
      </c>
      <c r="K650" s="2">
        <f t="shared" si="42"/>
        <v>13196</v>
      </c>
      <c r="L650" s="3">
        <v>44287</v>
      </c>
      <c r="M650" s="25" t="str">
        <f t="shared" si="43"/>
        <v>04</v>
      </c>
      <c r="N650" s="25" t="str">
        <f t="shared" si="44"/>
        <v>April</v>
      </c>
      <c r="O650" s="25" t="str">
        <f t="shared" si="45"/>
        <v>2021</v>
      </c>
      <c r="Q650" t="str">
        <f>Table62[[#This Row],[Month Name]]</f>
        <v>April</v>
      </c>
      <c r="R650">
        <f>Table62[[#This Row],[Sale Price]]</f>
        <v>32990</v>
      </c>
    </row>
    <row r="651" spans="1:18">
      <c r="A651" t="s">
        <v>32</v>
      </c>
      <c r="B651" t="s">
        <v>47</v>
      </c>
      <c r="C651" t="s">
        <v>37</v>
      </c>
      <c r="D651" t="s">
        <v>44</v>
      </c>
      <c r="E651" s="1">
        <v>246</v>
      </c>
      <c r="F651" s="2">
        <v>19794</v>
      </c>
      <c r="G651" s="2">
        <v>32990</v>
      </c>
      <c r="H651" s="2">
        <v>1217331</v>
      </c>
      <c r="K651" s="2">
        <f t="shared" si="42"/>
        <v>13196</v>
      </c>
      <c r="L651" s="3">
        <v>44378</v>
      </c>
      <c r="M651" s="25" t="str">
        <f t="shared" si="43"/>
        <v>07</v>
      </c>
      <c r="N651" s="25" t="str">
        <f t="shared" si="44"/>
        <v>July</v>
      </c>
      <c r="O651" s="25" t="str">
        <f t="shared" si="45"/>
        <v>2021</v>
      </c>
      <c r="Q651" t="str">
        <f>Table62[[#This Row],[Month Name]]</f>
        <v>July</v>
      </c>
      <c r="R651">
        <f>Table62[[#This Row],[Sale Price]]</f>
        <v>32990</v>
      </c>
    </row>
    <row r="652" spans="1:18">
      <c r="A652" t="s">
        <v>32</v>
      </c>
      <c r="B652" t="s">
        <v>46</v>
      </c>
      <c r="C652" t="s">
        <v>37</v>
      </c>
      <c r="D652" t="s">
        <v>44</v>
      </c>
      <c r="E652" s="1">
        <v>26.900000000000002</v>
      </c>
      <c r="F652" s="2">
        <v>19794</v>
      </c>
      <c r="G652" s="2">
        <v>32990</v>
      </c>
      <c r="H652" s="2">
        <v>133114.65000000002</v>
      </c>
      <c r="K652" s="2">
        <f t="shared" si="42"/>
        <v>13196</v>
      </c>
      <c r="L652" s="3">
        <v>44105</v>
      </c>
      <c r="M652" s="25" t="str">
        <f t="shared" si="43"/>
        <v>10</v>
      </c>
      <c r="N652" s="25" t="str">
        <f t="shared" si="44"/>
        <v>October</v>
      </c>
      <c r="O652" s="25" t="str">
        <f t="shared" si="45"/>
        <v>2020</v>
      </c>
      <c r="Q652" t="str">
        <f>Table62[[#This Row],[Month Name]]</f>
        <v>October</v>
      </c>
      <c r="R652">
        <f>Table62[[#This Row],[Sale Price]]</f>
        <v>32990</v>
      </c>
    </row>
    <row r="653" spans="1:18">
      <c r="A653" t="s">
        <v>32</v>
      </c>
      <c r="B653" t="s">
        <v>22</v>
      </c>
      <c r="C653" t="s">
        <v>37</v>
      </c>
      <c r="D653" t="s">
        <v>44</v>
      </c>
      <c r="E653" s="1">
        <v>253.60000000000002</v>
      </c>
      <c r="F653" s="2">
        <v>19794</v>
      </c>
      <c r="G653" s="2">
        <v>32990</v>
      </c>
      <c r="H653" s="2">
        <v>1254939.6000000001</v>
      </c>
      <c r="K653" s="2">
        <f t="shared" si="42"/>
        <v>13196</v>
      </c>
      <c r="L653" s="3">
        <v>44136</v>
      </c>
      <c r="M653" s="25" t="str">
        <f t="shared" si="43"/>
        <v>11</v>
      </c>
      <c r="N653" s="25" t="str">
        <f t="shared" si="44"/>
        <v>November</v>
      </c>
      <c r="O653" s="25" t="str">
        <f t="shared" si="45"/>
        <v>2020</v>
      </c>
      <c r="Q653" t="str">
        <f>Table62[[#This Row],[Month Name]]</f>
        <v>November</v>
      </c>
      <c r="R653">
        <f>Table62[[#This Row],[Sale Price]]</f>
        <v>32990</v>
      </c>
    </row>
    <row r="654" spans="1:18">
      <c r="A654" t="s">
        <v>15</v>
      </c>
      <c r="B654" t="s">
        <v>45</v>
      </c>
      <c r="C654" t="s">
        <v>38</v>
      </c>
      <c r="D654" t="s">
        <v>44</v>
      </c>
      <c r="E654" s="1">
        <v>290.3</v>
      </c>
      <c r="F654" s="2">
        <v>13938</v>
      </c>
      <c r="G654" s="2">
        <v>23230</v>
      </c>
      <c r="H654" s="2">
        <v>1011550.35</v>
      </c>
      <c r="K654" s="2">
        <f t="shared" si="42"/>
        <v>9292</v>
      </c>
      <c r="L654" s="3">
        <v>44256</v>
      </c>
      <c r="M654" s="25" t="str">
        <f t="shared" si="43"/>
        <v>03</v>
      </c>
      <c r="N654" s="25" t="str">
        <f t="shared" si="44"/>
        <v>March</v>
      </c>
      <c r="O654" s="25" t="str">
        <f t="shared" si="45"/>
        <v>2021</v>
      </c>
      <c r="Q654" t="str">
        <f>Table62[[#This Row],[Month Name]]</f>
        <v>March</v>
      </c>
      <c r="R654">
        <f>Table62[[#This Row],[Sale Price]]</f>
        <v>23230</v>
      </c>
    </row>
    <row r="655" spans="1:18">
      <c r="A655" t="s">
        <v>32</v>
      </c>
      <c r="B655" t="s">
        <v>24</v>
      </c>
      <c r="C655" t="s">
        <v>38</v>
      </c>
      <c r="D655" t="s">
        <v>44</v>
      </c>
      <c r="E655" s="1">
        <v>254.10000000000002</v>
      </c>
      <c r="F655" s="2">
        <v>13938</v>
      </c>
      <c r="G655" s="2">
        <v>23230</v>
      </c>
      <c r="H655" s="2">
        <v>885411.45000000007</v>
      </c>
      <c r="K655" s="2">
        <f t="shared" si="42"/>
        <v>9292</v>
      </c>
      <c r="L655" s="3">
        <v>44409</v>
      </c>
      <c r="M655" s="25" t="str">
        <f t="shared" si="43"/>
        <v>08</v>
      </c>
      <c r="N655" s="25" t="str">
        <f t="shared" si="44"/>
        <v>August</v>
      </c>
      <c r="O655" s="25" t="str">
        <f t="shared" si="45"/>
        <v>2021</v>
      </c>
      <c r="Q655" t="str">
        <f>Table62[[#This Row],[Month Name]]</f>
        <v>August</v>
      </c>
      <c r="R655">
        <f>Table62[[#This Row],[Sale Price]]</f>
        <v>23230</v>
      </c>
    </row>
    <row r="656" spans="1:18">
      <c r="A656" t="s">
        <v>32</v>
      </c>
      <c r="B656" t="s">
        <v>25</v>
      </c>
      <c r="C656" t="s">
        <v>38</v>
      </c>
      <c r="D656" t="s">
        <v>44</v>
      </c>
      <c r="E656" s="1">
        <v>26.900000000000002</v>
      </c>
      <c r="F656" s="2">
        <v>13938</v>
      </c>
      <c r="G656" s="2">
        <v>23230</v>
      </c>
      <c r="H656" s="2">
        <v>93733.05</v>
      </c>
      <c r="K656" s="2">
        <f t="shared" si="42"/>
        <v>9292</v>
      </c>
      <c r="L656" s="3">
        <v>44105</v>
      </c>
      <c r="M656" s="25" t="str">
        <f t="shared" si="43"/>
        <v>10</v>
      </c>
      <c r="N656" s="25" t="str">
        <f t="shared" si="44"/>
        <v>October</v>
      </c>
      <c r="O656" s="25" t="str">
        <f t="shared" si="45"/>
        <v>2020</v>
      </c>
      <c r="Q656" t="str">
        <f>Table62[[#This Row],[Month Name]]</f>
        <v>October</v>
      </c>
      <c r="R656">
        <f>Table62[[#This Row],[Sale Price]]</f>
        <v>23230</v>
      </c>
    </row>
    <row r="657" spans="1:18">
      <c r="A657" t="s">
        <v>32</v>
      </c>
      <c r="B657" t="s">
        <v>42</v>
      </c>
      <c r="C657" t="s">
        <v>38</v>
      </c>
      <c r="D657" t="s">
        <v>44</v>
      </c>
      <c r="E657" s="1">
        <v>149.6</v>
      </c>
      <c r="F657" s="2">
        <v>13938</v>
      </c>
      <c r="G657" s="2">
        <v>23230</v>
      </c>
      <c r="H657" s="2">
        <v>521281.19999999995</v>
      </c>
      <c r="K657" s="2">
        <f t="shared" si="42"/>
        <v>9292</v>
      </c>
      <c r="L657" s="3">
        <v>44470</v>
      </c>
      <c r="M657" s="25" t="str">
        <f t="shared" si="43"/>
        <v>10</v>
      </c>
      <c r="N657" s="25" t="str">
        <f t="shared" si="44"/>
        <v>October</v>
      </c>
      <c r="O657" s="25" t="str">
        <f t="shared" si="45"/>
        <v>2021</v>
      </c>
      <c r="Q657" t="str">
        <f>Table62[[#This Row],[Month Name]]</f>
        <v>October</v>
      </c>
      <c r="R657">
        <f>Table62[[#This Row],[Sale Price]]</f>
        <v>23230</v>
      </c>
    </row>
    <row r="658" spans="1:18">
      <c r="A658" t="s">
        <v>32</v>
      </c>
      <c r="B658" t="s">
        <v>28</v>
      </c>
      <c r="C658" t="s">
        <v>38</v>
      </c>
      <c r="D658" t="s">
        <v>44</v>
      </c>
      <c r="E658" s="1">
        <v>101</v>
      </c>
      <c r="F658" s="2">
        <v>13938</v>
      </c>
      <c r="G658" s="2">
        <v>23230</v>
      </c>
      <c r="H658" s="2">
        <v>351934.5</v>
      </c>
      <c r="K658" s="2">
        <f t="shared" si="42"/>
        <v>9292</v>
      </c>
      <c r="L658" s="3">
        <v>44470</v>
      </c>
      <c r="M658" s="25" t="str">
        <f t="shared" si="43"/>
        <v>10</v>
      </c>
      <c r="N658" s="25" t="str">
        <f t="shared" si="44"/>
        <v>October</v>
      </c>
      <c r="O658" s="25" t="str">
        <f t="shared" si="45"/>
        <v>2021</v>
      </c>
      <c r="Q658" t="str">
        <f>Table62[[#This Row],[Month Name]]</f>
        <v>October</v>
      </c>
      <c r="R658">
        <f>Table62[[#This Row],[Sale Price]]</f>
        <v>23230</v>
      </c>
    </row>
    <row r="659" spans="1:18">
      <c r="A659" t="s">
        <v>15</v>
      </c>
      <c r="B659" t="s">
        <v>23</v>
      </c>
      <c r="C659" t="s">
        <v>38</v>
      </c>
      <c r="D659" t="s">
        <v>44</v>
      </c>
      <c r="E659" s="1">
        <v>128.1</v>
      </c>
      <c r="F659" s="2">
        <v>13938</v>
      </c>
      <c r="G659" s="2">
        <v>23230</v>
      </c>
      <c r="H659" s="2">
        <v>446364.45</v>
      </c>
      <c r="K659" s="2">
        <f t="shared" si="42"/>
        <v>9292</v>
      </c>
      <c r="L659" s="3">
        <v>44166</v>
      </c>
      <c r="M659" s="25" t="str">
        <f t="shared" si="43"/>
        <v>12</v>
      </c>
      <c r="N659" s="25" t="str">
        <f t="shared" si="44"/>
        <v>December</v>
      </c>
      <c r="O659" s="25" t="str">
        <f t="shared" si="45"/>
        <v>2020</v>
      </c>
      <c r="Q659" t="str">
        <f>Table62[[#This Row],[Month Name]]</f>
        <v>December</v>
      </c>
      <c r="R659">
        <f>Table62[[#This Row],[Sale Price]]</f>
        <v>23230</v>
      </c>
    </row>
    <row r="660" spans="1:18">
      <c r="A660" t="s">
        <v>32</v>
      </c>
      <c r="B660" t="s">
        <v>29</v>
      </c>
      <c r="C660" t="s">
        <v>39</v>
      </c>
      <c r="D660" t="s">
        <v>44</v>
      </c>
      <c r="E660" s="1">
        <v>88.800000000000011</v>
      </c>
      <c r="F660" s="2">
        <v>11999.4</v>
      </c>
      <c r="G660" s="2">
        <v>19999</v>
      </c>
      <c r="H660" s="2">
        <v>266386.68</v>
      </c>
      <c r="K660" s="2">
        <f t="shared" si="42"/>
        <v>7999.6</v>
      </c>
      <c r="L660" s="3">
        <v>44256</v>
      </c>
      <c r="M660" s="25" t="str">
        <f t="shared" si="43"/>
        <v>03</v>
      </c>
      <c r="N660" s="25" t="str">
        <f t="shared" si="44"/>
        <v>March</v>
      </c>
      <c r="O660" s="25" t="str">
        <f t="shared" si="45"/>
        <v>2021</v>
      </c>
      <c r="Q660" t="str">
        <f>Table62[[#This Row],[Month Name]]</f>
        <v>March</v>
      </c>
      <c r="R660">
        <f>Table62[[#This Row],[Sale Price]]</f>
        <v>19999</v>
      </c>
    </row>
    <row r="661" spans="1:18">
      <c r="A661" t="s">
        <v>30</v>
      </c>
      <c r="B661" t="s">
        <v>43</v>
      </c>
      <c r="C661" t="s">
        <v>39</v>
      </c>
      <c r="D661" t="s">
        <v>44</v>
      </c>
      <c r="E661" s="1">
        <v>284.40000000000003</v>
      </c>
      <c r="F661" s="2">
        <v>11999.4</v>
      </c>
      <c r="G661" s="2">
        <v>19999</v>
      </c>
      <c r="H661" s="2">
        <v>853157.34000000008</v>
      </c>
      <c r="K661" s="2">
        <f t="shared" si="42"/>
        <v>7999.6</v>
      </c>
      <c r="L661" s="3">
        <v>44317</v>
      </c>
      <c r="M661" s="25" t="str">
        <f t="shared" si="43"/>
        <v>05</v>
      </c>
      <c r="N661" s="25" t="str">
        <f t="shared" si="44"/>
        <v>May</v>
      </c>
      <c r="O661" s="25" t="str">
        <f t="shared" si="45"/>
        <v>2021</v>
      </c>
      <c r="Q661" t="str">
        <f>Table62[[#This Row],[Month Name]]</f>
        <v>May</v>
      </c>
      <c r="R661">
        <f>Table62[[#This Row],[Sale Price]]</f>
        <v>19999</v>
      </c>
    </row>
    <row r="662" spans="1:18">
      <c r="A662" t="s">
        <v>27</v>
      </c>
      <c r="B662" t="s">
        <v>33</v>
      </c>
      <c r="C662" t="s">
        <v>39</v>
      </c>
      <c r="D662" t="s">
        <v>44</v>
      </c>
      <c r="E662" s="1">
        <v>247.5</v>
      </c>
      <c r="F662" s="2">
        <v>11999.4</v>
      </c>
      <c r="G662" s="2">
        <v>19999</v>
      </c>
      <c r="H662" s="2">
        <v>742462.875</v>
      </c>
      <c r="K662" s="2">
        <f t="shared" si="42"/>
        <v>7999.6</v>
      </c>
      <c r="L662" s="3">
        <v>44409</v>
      </c>
      <c r="M662" s="25" t="str">
        <f t="shared" si="43"/>
        <v>08</v>
      </c>
      <c r="N662" s="25" t="str">
        <f t="shared" si="44"/>
        <v>August</v>
      </c>
      <c r="O662" s="25" t="str">
        <f t="shared" si="45"/>
        <v>2021</v>
      </c>
      <c r="Q662" t="str">
        <f>Table62[[#This Row],[Month Name]]</f>
        <v>August</v>
      </c>
      <c r="R662">
        <f>Table62[[#This Row],[Sale Price]]</f>
        <v>19999</v>
      </c>
    </row>
    <row r="663" spans="1:18">
      <c r="A663" t="s">
        <v>20</v>
      </c>
      <c r="B663" t="s">
        <v>21</v>
      </c>
      <c r="C663" t="s">
        <v>39</v>
      </c>
      <c r="D663" t="s">
        <v>44</v>
      </c>
      <c r="E663" s="1">
        <v>174.3</v>
      </c>
      <c r="F663" s="2">
        <v>11999.4</v>
      </c>
      <c r="G663" s="2">
        <v>19999</v>
      </c>
      <c r="H663" s="2">
        <v>522873.85499999998</v>
      </c>
      <c r="K663" s="2">
        <f t="shared" si="42"/>
        <v>7999.6</v>
      </c>
      <c r="L663" s="3">
        <v>44105</v>
      </c>
      <c r="M663" s="25" t="str">
        <f t="shared" si="43"/>
        <v>10</v>
      </c>
      <c r="N663" s="25" t="str">
        <f t="shared" si="44"/>
        <v>October</v>
      </c>
      <c r="O663" s="25" t="str">
        <f t="shared" si="45"/>
        <v>2020</v>
      </c>
      <c r="Q663" t="str">
        <f>Table62[[#This Row],[Month Name]]</f>
        <v>October</v>
      </c>
      <c r="R663">
        <f>Table62[[#This Row],[Sale Price]]</f>
        <v>19999</v>
      </c>
    </row>
    <row r="664" spans="1:18">
      <c r="A664" t="s">
        <v>27</v>
      </c>
      <c r="B664" t="s">
        <v>34</v>
      </c>
      <c r="C664" t="s">
        <v>39</v>
      </c>
      <c r="D664" t="s">
        <v>44</v>
      </c>
      <c r="E664" s="1">
        <v>291.40000000000003</v>
      </c>
      <c r="F664" s="2">
        <v>11999.4</v>
      </c>
      <c r="G664" s="2">
        <v>19999</v>
      </c>
      <c r="H664" s="2">
        <v>874156.29</v>
      </c>
      <c r="K664" s="2">
        <f t="shared" si="42"/>
        <v>7999.6</v>
      </c>
      <c r="L664" s="3">
        <v>44470</v>
      </c>
      <c r="M664" s="25" t="str">
        <f t="shared" si="43"/>
        <v>10</v>
      </c>
      <c r="N664" s="25" t="str">
        <f t="shared" si="44"/>
        <v>October</v>
      </c>
      <c r="O664" s="25" t="str">
        <f t="shared" si="45"/>
        <v>2021</v>
      </c>
      <c r="Q664" t="str">
        <f>Table62[[#This Row],[Month Name]]</f>
        <v>October</v>
      </c>
      <c r="R664">
        <f>Table62[[#This Row],[Sale Price]]</f>
        <v>19999</v>
      </c>
    </row>
    <row r="665" spans="1:18">
      <c r="A665" t="s">
        <v>15</v>
      </c>
      <c r="B665" t="s">
        <v>31</v>
      </c>
      <c r="C665" t="s">
        <v>39</v>
      </c>
      <c r="D665" t="s">
        <v>44</v>
      </c>
      <c r="E665" s="1">
        <v>173.10000000000002</v>
      </c>
      <c r="F665" s="2">
        <v>11999.4</v>
      </c>
      <c r="G665" s="2">
        <v>19999</v>
      </c>
      <c r="H665" s="2">
        <v>519274.03500000003</v>
      </c>
      <c r="K665" s="2">
        <f t="shared" si="42"/>
        <v>7999.6</v>
      </c>
      <c r="L665" s="3">
        <v>44470</v>
      </c>
      <c r="M665" s="25" t="str">
        <f t="shared" si="43"/>
        <v>10</v>
      </c>
      <c r="N665" s="25" t="str">
        <f t="shared" si="44"/>
        <v>October</v>
      </c>
      <c r="O665" s="25" t="str">
        <f t="shared" si="45"/>
        <v>2021</v>
      </c>
      <c r="Q665" t="str">
        <f>Table62[[#This Row],[Month Name]]</f>
        <v>October</v>
      </c>
      <c r="R665">
        <f>Table62[[#This Row],[Sale Price]]</f>
        <v>19999</v>
      </c>
    </row>
    <row r="666" spans="1:18">
      <c r="A666" t="s">
        <v>15</v>
      </c>
      <c r="B666" t="s">
        <v>19</v>
      </c>
      <c r="C666" t="s">
        <v>39</v>
      </c>
      <c r="D666" t="s">
        <v>44</v>
      </c>
      <c r="E666" s="1">
        <v>172.70000000000002</v>
      </c>
      <c r="F666" s="2">
        <v>11999.4</v>
      </c>
      <c r="G666" s="2">
        <v>19999</v>
      </c>
      <c r="H666" s="2">
        <v>518074.09500000003</v>
      </c>
      <c r="K666" s="2">
        <f t="shared" si="42"/>
        <v>7999.6</v>
      </c>
      <c r="L666" s="3">
        <v>44105</v>
      </c>
      <c r="M666" s="25" t="str">
        <f t="shared" si="43"/>
        <v>10</v>
      </c>
      <c r="N666" s="25" t="str">
        <f t="shared" si="44"/>
        <v>October</v>
      </c>
      <c r="O666" s="25" t="str">
        <f t="shared" si="45"/>
        <v>2020</v>
      </c>
      <c r="Q666" t="str">
        <f>Table62[[#This Row],[Month Name]]</f>
        <v>October</v>
      </c>
      <c r="R666">
        <f>Table62[[#This Row],[Sale Price]]</f>
        <v>19999</v>
      </c>
    </row>
    <row r="667" spans="1:18">
      <c r="A667" t="s">
        <v>20</v>
      </c>
      <c r="B667" t="s">
        <v>36</v>
      </c>
      <c r="C667" t="s">
        <v>39</v>
      </c>
      <c r="D667" t="s">
        <v>44</v>
      </c>
      <c r="E667" s="1">
        <v>187</v>
      </c>
      <c r="F667" s="2">
        <v>11999.4</v>
      </c>
      <c r="G667" s="2">
        <v>19999</v>
      </c>
      <c r="H667" s="2">
        <v>560971.94999999995</v>
      </c>
      <c r="K667" s="2">
        <f t="shared" si="42"/>
        <v>7999.6</v>
      </c>
      <c r="L667" s="3">
        <v>44136</v>
      </c>
      <c r="M667" s="25" t="str">
        <f t="shared" si="43"/>
        <v>11</v>
      </c>
      <c r="N667" s="25" t="str">
        <f t="shared" si="44"/>
        <v>November</v>
      </c>
      <c r="O667" s="25" t="str">
        <f t="shared" si="45"/>
        <v>2020</v>
      </c>
      <c r="Q667" t="str">
        <f>Table62[[#This Row],[Month Name]]</f>
        <v>November</v>
      </c>
      <c r="R667">
        <f>Table62[[#This Row],[Sale Price]]</f>
        <v>19999</v>
      </c>
    </row>
    <row r="668" spans="1:18">
      <c r="A668" t="s">
        <v>30</v>
      </c>
      <c r="B668" t="s">
        <v>16</v>
      </c>
      <c r="C668" t="s">
        <v>17</v>
      </c>
      <c r="D668" t="s">
        <v>44</v>
      </c>
      <c r="E668" s="1">
        <v>117.4</v>
      </c>
      <c r="F668" s="2">
        <v>5579.4</v>
      </c>
      <c r="G668" s="2">
        <v>9299</v>
      </c>
      <c r="H668" s="2">
        <v>163755.39000000001</v>
      </c>
      <c r="K668" s="2">
        <f t="shared" si="42"/>
        <v>3719.6000000000004</v>
      </c>
      <c r="L668" s="3">
        <v>44409</v>
      </c>
      <c r="M668" s="25" t="str">
        <f t="shared" si="43"/>
        <v>08</v>
      </c>
      <c r="N668" s="25" t="str">
        <f t="shared" si="44"/>
        <v>August</v>
      </c>
      <c r="O668" s="25" t="str">
        <f t="shared" si="45"/>
        <v>2021</v>
      </c>
      <c r="Q668" t="str">
        <f>Table62[[#This Row],[Month Name]]</f>
        <v>August</v>
      </c>
      <c r="R668">
        <f>Table62[[#This Row],[Sale Price]]</f>
        <v>9299</v>
      </c>
    </row>
    <row r="669" spans="1:18">
      <c r="A669" t="s">
        <v>30</v>
      </c>
      <c r="B669" t="s">
        <v>47</v>
      </c>
      <c r="C669" t="s">
        <v>17</v>
      </c>
      <c r="D669" t="s">
        <v>44</v>
      </c>
      <c r="E669" s="1">
        <v>276.7</v>
      </c>
      <c r="F669" s="2">
        <v>5579.4</v>
      </c>
      <c r="G669" s="2">
        <v>9299</v>
      </c>
      <c r="H669" s="2">
        <v>385954.99499999994</v>
      </c>
      <c r="K669" s="2">
        <f t="shared" si="42"/>
        <v>3719.6000000000004</v>
      </c>
      <c r="L669" s="3">
        <v>44409</v>
      </c>
      <c r="M669" s="25" t="str">
        <f t="shared" si="43"/>
        <v>08</v>
      </c>
      <c r="N669" s="25" t="str">
        <f t="shared" si="44"/>
        <v>August</v>
      </c>
      <c r="O669" s="25" t="str">
        <f t="shared" si="45"/>
        <v>2021</v>
      </c>
      <c r="Q669" t="str">
        <f>Table62[[#This Row],[Month Name]]</f>
        <v>August</v>
      </c>
      <c r="R669">
        <f>Table62[[#This Row],[Sale Price]]</f>
        <v>9299</v>
      </c>
    </row>
    <row r="670" spans="1:18">
      <c r="A670" t="s">
        <v>30</v>
      </c>
      <c r="B670" t="s">
        <v>46</v>
      </c>
      <c r="C670" t="s">
        <v>17</v>
      </c>
      <c r="D670" t="s">
        <v>44</v>
      </c>
      <c r="E670" s="1">
        <v>108.5</v>
      </c>
      <c r="F670" s="2">
        <v>5579.4</v>
      </c>
      <c r="G670" s="2">
        <v>9299</v>
      </c>
      <c r="H670" s="2">
        <v>151341.22500000001</v>
      </c>
      <c r="K670" s="2">
        <f t="shared" si="42"/>
        <v>3719.6000000000004</v>
      </c>
      <c r="L670" s="3">
        <v>44470</v>
      </c>
      <c r="M670" s="25" t="str">
        <f t="shared" si="43"/>
        <v>10</v>
      </c>
      <c r="N670" s="25" t="str">
        <f t="shared" si="44"/>
        <v>October</v>
      </c>
      <c r="O670" s="25" t="str">
        <f t="shared" si="45"/>
        <v>2021</v>
      </c>
      <c r="Q670" t="str">
        <f>Table62[[#This Row],[Month Name]]</f>
        <v>October</v>
      </c>
      <c r="R670">
        <f>Table62[[#This Row],[Sale Price]]</f>
        <v>9299</v>
      </c>
    </row>
    <row r="671" spans="1:18">
      <c r="A671" t="s">
        <v>32</v>
      </c>
      <c r="B671" t="s">
        <v>22</v>
      </c>
      <c r="C671" t="s">
        <v>26</v>
      </c>
      <c r="D671" t="s">
        <v>44</v>
      </c>
      <c r="E671" s="1">
        <v>54.6</v>
      </c>
      <c r="F671" s="2">
        <v>8999.4</v>
      </c>
      <c r="G671" s="2">
        <v>14999</v>
      </c>
      <c r="H671" s="2">
        <v>122841.81</v>
      </c>
      <c r="K671" s="2">
        <f t="shared" si="42"/>
        <v>5999.6</v>
      </c>
      <c r="L671" s="3">
        <v>44470</v>
      </c>
      <c r="M671" s="25" t="str">
        <f t="shared" si="43"/>
        <v>10</v>
      </c>
      <c r="N671" s="25" t="str">
        <f t="shared" si="44"/>
        <v>October</v>
      </c>
      <c r="O671" s="25" t="str">
        <f t="shared" si="45"/>
        <v>2021</v>
      </c>
      <c r="Q671" t="str">
        <f>Table62[[#This Row],[Month Name]]</f>
        <v>October</v>
      </c>
      <c r="R671">
        <f>Table62[[#This Row],[Sale Price]]</f>
        <v>14999</v>
      </c>
    </row>
    <row r="672" spans="1:18">
      <c r="A672" t="s">
        <v>15</v>
      </c>
      <c r="B672" t="s">
        <v>45</v>
      </c>
      <c r="C672" t="s">
        <v>35</v>
      </c>
      <c r="D672" t="s">
        <v>44</v>
      </c>
      <c r="E672" s="1">
        <v>115.80000000000001</v>
      </c>
      <c r="F672" s="2">
        <v>11999.4</v>
      </c>
      <c r="G672" s="2">
        <v>19999</v>
      </c>
      <c r="H672" s="2">
        <v>347382.63</v>
      </c>
      <c r="K672" s="2">
        <f t="shared" si="42"/>
        <v>7999.6</v>
      </c>
      <c r="L672" s="3">
        <v>44256</v>
      </c>
      <c r="M672" s="25" t="str">
        <f t="shared" si="43"/>
        <v>03</v>
      </c>
      <c r="N672" s="25" t="str">
        <f t="shared" si="44"/>
        <v>March</v>
      </c>
      <c r="O672" s="25" t="str">
        <f t="shared" si="45"/>
        <v>2021</v>
      </c>
      <c r="Q672" t="str">
        <f>Table62[[#This Row],[Month Name]]</f>
        <v>March</v>
      </c>
      <c r="R672">
        <f>Table62[[#This Row],[Sale Price]]</f>
        <v>19999</v>
      </c>
    </row>
    <row r="673" spans="1:18">
      <c r="A673" t="s">
        <v>20</v>
      </c>
      <c r="B673" t="s">
        <v>24</v>
      </c>
      <c r="C673" t="s">
        <v>35</v>
      </c>
      <c r="D673" t="s">
        <v>44</v>
      </c>
      <c r="E673" s="1">
        <v>161.4</v>
      </c>
      <c r="F673" s="2">
        <v>11999.4</v>
      </c>
      <c r="G673" s="2">
        <v>19999</v>
      </c>
      <c r="H673" s="2">
        <v>484175.79</v>
      </c>
      <c r="K673" s="2">
        <f t="shared" si="42"/>
        <v>7999.6</v>
      </c>
      <c r="L673" s="3">
        <v>44287</v>
      </c>
      <c r="M673" s="25" t="str">
        <f t="shared" si="43"/>
        <v>04</v>
      </c>
      <c r="N673" s="25" t="str">
        <f t="shared" si="44"/>
        <v>April</v>
      </c>
      <c r="O673" s="25" t="str">
        <f t="shared" si="45"/>
        <v>2021</v>
      </c>
      <c r="Q673" t="str">
        <f>Table62[[#This Row],[Month Name]]</f>
        <v>April</v>
      </c>
      <c r="R673">
        <f>Table62[[#This Row],[Sale Price]]</f>
        <v>19999</v>
      </c>
    </row>
    <row r="674" spans="1:18">
      <c r="A674" t="s">
        <v>15</v>
      </c>
      <c r="B674" t="s">
        <v>25</v>
      </c>
      <c r="C674" t="s">
        <v>35</v>
      </c>
      <c r="D674" t="s">
        <v>44</v>
      </c>
      <c r="E674" s="1">
        <v>253.5</v>
      </c>
      <c r="F674" s="2">
        <v>11999.4</v>
      </c>
      <c r="G674" s="2">
        <v>19999</v>
      </c>
      <c r="H674" s="2">
        <v>760461.97499999998</v>
      </c>
      <c r="K674" s="2">
        <f t="shared" si="42"/>
        <v>7999.6</v>
      </c>
      <c r="L674" s="3">
        <v>44287</v>
      </c>
      <c r="M674" s="25" t="str">
        <f t="shared" si="43"/>
        <v>04</v>
      </c>
      <c r="N674" s="25" t="str">
        <f t="shared" si="44"/>
        <v>April</v>
      </c>
      <c r="O674" s="25" t="str">
        <f t="shared" si="45"/>
        <v>2021</v>
      </c>
      <c r="Q674" t="str">
        <f>Table62[[#This Row],[Month Name]]</f>
        <v>April</v>
      </c>
      <c r="R674">
        <f>Table62[[#This Row],[Sale Price]]</f>
        <v>19999</v>
      </c>
    </row>
    <row r="675" spans="1:18">
      <c r="A675" t="s">
        <v>15</v>
      </c>
      <c r="B675" t="s">
        <v>42</v>
      </c>
      <c r="C675" t="s">
        <v>35</v>
      </c>
      <c r="D675" t="s">
        <v>44</v>
      </c>
      <c r="E675" s="1">
        <v>285.10000000000002</v>
      </c>
      <c r="F675" s="2">
        <v>11999.4</v>
      </c>
      <c r="G675" s="2">
        <v>19999</v>
      </c>
      <c r="H675" s="2">
        <v>855257.23499999999</v>
      </c>
      <c r="K675" s="2">
        <f t="shared" si="42"/>
        <v>7999.6</v>
      </c>
      <c r="L675" s="3">
        <v>44317</v>
      </c>
      <c r="M675" s="25" t="str">
        <f t="shared" si="43"/>
        <v>05</v>
      </c>
      <c r="N675" s="25" t="str">
        <f t="shared" si="44"/>
        <v>May</v>
      </c>
      <c r="O675" s="25" t="str">
        <f t="shared" si="45"/>
        <v>2021</v>
      </c>
      <c r="Q675" t="str">
        <f>Table62[[#This Row],[Month Name]]</f>
        <v>May</v>
      </c>
      <c r="R675">
        <f>Table62[[#This Row],[Sale Price]]</f>
        <v>19999</v>
      </c>
    </row>
    <row r="676" spans="1:18">
      <c r="A676" t="s">
        <v>20</v>
      </c>
      <c r="B676" t="s">
        <v>28</v>
      </c>
      <c r="C676" t="s">
        <v>35</v>
      </c>
      <c r="D676" t="s">
        <v>44</v>
      </c>
      <c r="E676" s="1">
        <v>255.9</v>
      </c>
      <c r="F676" s="2">
        <v>11999.4</v>
      </c>
      <c r="G676" s="2">
        <v>19999</v>
      </c>
      <c r="H676" s="2">
        <v>767661.61500000011</v>
      </c>
      <c r="K676" s="2">
        <f t="shared" si="42"/>
        <v>7999.6</v>
      </c>
      <c r="L676" s="3">
        <v>44409</v>
      </c>
      <c r="M676" s="25" t="str">
        <f t="shared" si="43"/>
        <v>08</v>
      </c>
      <c r="N676" s="25" t="str">
        <f t="shared" si="44"/>
        <v>August</v>
      </c>
      <c r="O676" s="25" t="str">
        <f t="shared" si="45"/>
        <v>2021</v>
      </c>
      <c r="Q676" t="str">
        <f>Table62[[#This Row],[Month Name]]</f>
        <v>August</v>
      </c>
      <c r="R676">
        <f>Table62[[#This Row],[Sale Price]]</f>
        <v>19999</v>
      </c>
    </row>
    <row r="677" spans="1:18">
      <c r="A677" t="s">
        <v>15</v>
      </c>
      <c r="B677" t="s">
        <v>23</v>
      </c>
      <c r="C677" t="s">
        <v>35</v>
      </c>
      <c r="D677" t="s">
        <v>44</v>
      </c>
      <c r="E677" s="1">
        <v>26.700000000000003</v>
      </c>
      <c r="F677" s="2">
        <v>11999.4</v>
      </c>
      <c r="G677" s="2">
        <v>19999</v>
      </c>
      <c r="H677" s="2">
        <v>80095.99500000001</v>
      </c>
      <c r="K677" s="2">
        <f t="shared" si="42"/>
        <v>7999.6</v>
      </c>
      <c r="L677" s="3">
        <v>44105</v>
      </c>
      <c r="M677" s="25" t="str">
        <f t="shared" si="43"/>
        <v>10</v>
      </c>
      <c r="N677" s="25" t="str">
        <f t="shared" si="44"/>
        <v>October</v>
      </c>
      <c r="O677" s="25" t="str">
        <f t="shared" si="45"/>
        <v>2020</v>
      </c>
      <c r="Q677" t="str">
        <f>Table62[[#This Row],[Month Name]]</f>
        <v>October</v>
      </c>
      <c r="R677">
        <f>Table62[[#This Row],[Sale Price]]</f>
        <v>19999</v>
      </c>
    </row>
    <row r="678" spans="1:18">
      <c r="A678" t="s">
        <v>30</v>
      </c>
      <c r="B678" t="s">
        <v>29</v>
      </c>
      <c r="C678" t="s">
        <v>35</v>
      </c>
      <c r="D678" t="s">
        <v>44</v>
      </c>
      <c r="E678" s="1">
        <v>108.5</v>
      </c>
      <c r="F678" s="2">
        <v>11999.4</v>
      </c>
      <c r="G678" s="2">
        <v>19999</v>
      </c>
      <c r="H678" s="2">
        <v>325483.72499999998</v>
      </c>
      <c r="K678" s="2">
        <f t="shared" si="42"/>
        <v>7999.6</v>
      </c>
      <c r="L678" s="3">
        <v>44470</v>
      </c>
      <c r="M678" s="25" t="str">
        <f t="shared" si="43"/>
        <v>10</v>
      </c>
      <c r="N678" s="25" t="str">
        <f t="shared" si="44"/>
        <v>October</v>
      </c>
      <c r="O678" s="25" t="str">
        <f t="shared" si="45"/>
        <v>2021</v>
      </c>
      <c r="Q678" t="str">
        <f>Table62[[#This Row],[Month Name]]</f>
        <v>October</v>
      </c>
      <c r="R678">
        <f>Table62[[#This Row],[Sale Price]]</f>
        <v>19999</v>
      </c>
    </row>
    <row r="679" spans="1:18">
      <c r="A679" t="s">
        <v>20</v>
      </c>
      <c r="B679" t="s">
        <v>43</v>
      </c>
      <c r="C679" t="s">
        <v>35</v>
      </c>
      <c r="D679" t="s">
        <v>44</v>
      </c>
      <c r="E679" s="1">
        <v>117.5</v>
      </c>
      <c r="F679" s="2">
        <v>11999.4</v>
      </c>
      <c r="G679" s="2">
        <v>19999</v>
      </c>
      <c r="H679" s="2">
        <v>352482.375</v>
      </c>
      <c r="K679" s="2">
        <f t="shared" si="42"/>
        <v>7999.6</v>
      </c>
      <c r="L679" s="3">
        <v>44470</v>
      </c>
      <c r="M679" s="25" t="str">
        <f t="shared" si="43"/>
        <v>10</v>
      </c>
      <c r="N679" s="25" t="str">
        <f t="shared" si="44"/>
        <v>October</v>
      </c>
      <c r="O679" s="25" t="str">
        <f t="shared" si="45"/>
        <v>2021</v>
      </c>
      <c r="Q679" t="str">
        <f>Table62[[#This Row],[Month Name]]</f>
        <v>October</v>
      </c>
      <c r="R679">
        <f>Table62[[#This Row],[Sale Price]]</f>
        <v>19999</v>
      </c>
    </row>
    <row r="680" spans="1:18">
      <c r="A680" t="s">
        <v>15</v>
      </c>
      <c r="B680" t="s">
        <v>33</v>
      </c>
      <c r="C680" t="s">
        <v>35</v>
      </c>
      <c r="D680" t="s">
        <v>44</v>
      </c>
      <c r="E680" s="1">
        <v>200.70000000000002</v>
      </c>
      <c r="F680" s="2">
        <v>11999.4</v>
      </c>
      <c r="G680" s="2">
        <v>19999</v>
      </c>
      <c r="H680" s="2">
        <v>602069.89500000002</v>
      </c>
      <c r="K680" s="2">
        <f t="shared" si="42"/>
        <v>7999.6</v>
      </c>
      <c r="L680" s="3">
        <v>44136</v>
      </c>
      <c r="M680" s="25" t="str">
        <f t="shared" si="43"/>
        <v>11</v>
      </c>
      <c r="N680" s="25" t="str">
        <f t="shared" si="44"/>
        <v>November</v>
      </c>
      <c r="O680" s="25" t="str">
        <f t="shared" si="45"/>
        <v>2020</v>
      </c>
      <c r="Q680" t="str">
        <f>Table62[[#This Row],[Month Name]]</f>
        <v>November</v>
      </c>
      <c r="R680">
        <f>Table62[[#This Row],[Sale Price]]</f>
        <v>19999</v>
      </c>
    </row>
    <row r="681" spans="1:18">
      <c r="A681" t="s">
        <v>15</v>
      </c>
      <c r="B681" t="s">
        <v>21</v>
      </c>
      <c r="C681" t="s">
        <v>35</v>
      </c>
      <c r="D681" t="s">
        <v>44</v>
      </c>
      <c r="E681" s="1">
        <v>215.10000000000002</v>
      </c>
      <c r="F681" s="2">
        <v>11999.4</v>
      </c>
      <c r="G681" s="2">
        <v>19999</v>
      </c>
      <c r="H681" s="2">
        <v>645267.73499999999</v>
      </c>
      <c r="K681" s="2">
        <f t="shared" si="42"/>
        <v>7999.6</v>
      </c>
      <c r="L681" s="3">
        <v>44136</v>
      </c>
      <c r="M681" s="25" t="str">
        <f t="shared" si="43"/>
        <v>11</v>
      </c>
      <c r="N681" s="25" t="str">
        <f t="shared" si="44"/>
        <v>November</v>
      </c>
      <c r="O681" s="25" t="str">
        <f t="shared" si="45"/>
        <v>2020</v>
      </c>
      <c r="Q681" t="str">
        <f>Table62[[#This Row],[Month Name]]</f>
        <v>November</v>
      </c>
      <c r="R681">
        <f>Table62[[#This Row],[Sale Price]]</f>
        <v>19999</v>
      </c>
    </row>
    <row r="682" spans="1:18">
      <c r="A682" t="s">
        <v>27</v>
      </c>
      <c r="B682" t="s">
        <v>34</v>
      </c>
      <c r="C682" t="s">
        <v>35</v>
      </c>
      <c r="D682" t="s">
        <v>44</v>
      </c>
      <c r="E682" s="1">
        <v>91.4</v>
      </c>
      <c r="F682" s="2">
        <v>11999.4</v>
      </c>
      <c r="G682" s="2">
        <v>19999</v>
      </c>
      <c r="H682" s="2">
        <v>274186.28999999998</v>
      </c>
      <c r="K682" s="2">
        <f t="shared" si="42"/>
        <v>7999.6</v>
      </c>
      <c r="L682" s="3">
        <v>44531</v>
      </c>
      <c r="M682" s="25" t="str">
        <f t="shared" si="43"/>
        <v>12</v>
      </c>
      <c r="N682" s="25" t="str">
        <f t="shared" si="44"/>
        <v>December</v>
      </c>
      <c r="O682" s="25" t="str">
        <f t="shared" si="45"/>
        <v>2021</v>
      </c>
      <c r="Q682" t="str">
        <f>Table62[[#This Row],[Month Name]]</f>
        <v>December</v>
      </c>
      <c r="R682">
        <f>Table62[[#This Row],[Sale Price]]</f>
        <v>19999</v>
      </c>
    </row>
    <row r="683" spans="1:18">
      <c r="A683" t="s">
        <v>15</v>
      </c>
      <c r="B683" t="s">
        <v>31</v>
      </c>
      <c r="C683" t="s">
        <v>35</v>
      </c>
      <c r="D683" t="s">
        <v>44</v>
      </c>
      <c r="E683" s="1">
        <v>29.3</v>
      </c>
      <c r="F683" s="2">
        <v>11999.4</v>
      </c>
      <c r="G683" s="2">
        <v>19999</v>
      </c>
      <c r="H683" s="2">
        <v>87895.60500000001</v>
      </c>
      <c r="K683" s="2">
        <f t="shared" si="42"/>
        <v>7999.6</v>
      </c>
      <c r="L683" s="3">
        <v>44531</v>
      </c>
      <c r="M683" s="25" t="str">
        <f t="shared" si="43"/>
        <v>12</v>
      </c>
      <c r="N683" s="25" t="str">
        <f t="shared" si="44"/>
        <v>December</v>
      </c>
      <c r="O683" s="25" t="str">
        <f t="shared" si="45"/>
        <v>2021</v>
      </c>
      <c r="Q683" t="str">
        <f>Table62[[#This Row],[Month Name]]</f>
        <v>December</v>
      </c>
      <c r="R683">
        <f>Table62[[#This Row],[Sale Price]]</f>
        <v>19999</v>
      </c>
    </row>
    <row r="684" spans="1:18">
      <c r="A684" t="s">
        <v>27</v>
      </c>
      <c r="B684" t="s">
        <v>19</v>
      </c>
      <c r="C684" t="s">
        <v>37</v>
      </c>
      <c r="D684" t="s">
        <v>44</v>
      </c>
      <c r="E684" s="1">
        <v>50</v>
      </c>
      <c r="F684" s="2">
        <v>19794</v>
      </c>
      <c r="G684" s="2">
        <v>32990</v>
      </c>
      <c r="H684" s="2">
        <v>247425</v>
      </c>
      <c r="K684" s="2">
        <f t="shared" si="42"/>
        <v>13196</v>
      </c>
      <c r="L684" s="3">
        <v>44256</v>
      </c>
      <c r="M684" s="25" t="str">
        <f t="shared" si="43"/>
        <v>03</v>
      </c>
      <c r="N684" s="25" t="str">
        <f t="shared" si="44"/>
        <v>March</v>
      </c>
      <c r="O684" s="25" t="str">
        <f t="shared" si="45"/>
        <v>2021</v>
      </c>
      <c r="Q684" t="str">
        <f>Table62[[#This Row],[Month Name]]</f>
        <v>March</v>
      </c>
      <c r="R684">
        <f>Table62[[#This Row],[Sale Price]]</f>
        <v>32990</v>
      </c>
    </row>
    <row r="685" spans="1:18">
      <c r="A685" t="s">
        <v>20</v>
      </c>
      <c r="B685" t="s">
        <v>36</v>
      </c>
      <c r="C685" t="s">
        <v>37</v>
      </c>
      <c r="D685" t="s">
        <v>44</v>
      </c>
      <c r="E685" s="1">
        <v>282.60000000000002</v>
      </c>
      <c r="F685" s="2">
        <v>19794</v>
      </c>
      <c r="G685" s="2">
        <v>32990</v>
      </c>
      <c r="H685" s="2">
        <v>1398446.0999999999</v>
      </c>
      <c r="K685" s="2">
        <f t="shared" si="42"/>
        <v>13196</v>
      </c>
      <c r="L685" s="3">
        <v>44317</v>
      </c>
      <c r="M685" s="25" t="str">
        <f t="shared" si="43"/>
        <v>05</v>
      </c>
      <c r="N685" s="25" t="str">
        <f t="shared" si="44"/>
        <v>May</v>
      </c>
      <c r="O685" s="25" t="str">
        <f t="shared" si="45"/>
        <v>2021</v>
      </c>
      <c r="Q685" t="str">
        <f>Table62[[#This Row],[Month Name]]</f>
        <v>May</v>
      </c>
      <c r="R685">
        <f>Table62[[#This Row],[Sale Price]]</f>
        <v>32990</v>
      </c>
    </row>
    <row r="686" spans="1:18">
      <c r="A686" t="s">
        <v>30</v>
      </c>
      <c r="B686" t="s">
        <v>16</v>
      </c>
      <c r="C686" t="s">
        <v>37</v>
      </c>
      <c r="D686" t="s">
        <v>44</v>
      </c>
      <c r="E686" s="1">
        <v>66.3</v>
      </c>
      <c r="F686" s="2">
        <v>19794</v>
      </c>
      <c r="G686" s="2">
        <v>32990</v>
      </c>
      <c r="H686" s="2">
        <v>328085.55</v>
      </c>
      <c r="K686" s="2">
        <f t="shared" si="42"/>
        <v>13196</v>
      </c>
      <c r="L686" s="3">
        <v>44440</v>
      </c>
      <c r="M686" s="25" t="str">
        <f t="shared" si="43"/>
        <v>09</v>
      </c>
      <c r="N686" s="25" t="str">
        <f t="shared" si="44"/>
        <v>September</v>
      </c>
      <c r="O686" s="25" t="str">
        <f t="shared" si="45"/>
        <v>2021</v>
      </c>
      <c r="Q686" t="str">
        <f>Table62[[#This Row],[Month Name]]</f>
        <v>September</v>
      </c>
      <c r="R686">
        <f>Table62[[#This Row],[Sale Price]]</f>
        <v>32990</v>
      </c>
    </row>
    <row r="687" spans="1:18">
      <c r="A687" t="s">
        <v>32</v>
      </c>
      <c r="B687" t="s">
        <v>47</v>
      </c>
      <c r="C687" t="s">
        <v>37</v>
      </c>
      <c r="D687" t="s">
        <v>44</v>
      </c>
      <c r="E687" s="1">
        <v>257.40000000000003</v>
      </c>
      <c r="F687" s="2">
        <v>19794</v>
      </c>
      <c r="G687" s="2">
        <v>32990</v>
      </c>
      <c r="H687" s="2">
        <v>1273743.9000000001</v>
      </c>
      <c r="K687" s="2">
        <f t="shared" si="42"/>
        <v>13196</v>
      </c>
      <c r="L687" s="3">
        <v>44136</v>
      </c>
      <c r="M687" s="25" t="str">
        <f t="shared" si="43"/>
        <v>11</v>
      </c>
      <c r="N687" s="25" t="str">
        <f t="shared" si="44"/>
        <v>November</v>
      </c>
      <c r="O687" s="25" t="str">
        <f t="shared" si="45"/>
        <v>2020</v>
      </c>
      <c r="Q687" t="str">
        <f>Table62[[#This Row],[Month Name]]</f>
        <v>November</v>
      </c>
      <c r="R687">
        <f>Table62[[#This Row],[Sale Price]]</f>
        <v>32990</v>
      </c>
    </row>
    <row r="688" spans="1:18">
      <c r="A688" t="s">
        <v>30</v>
      </c>
      <c r="B688" t="s">
        <v>46</v>
      </c>
      <c r="C688" t="s">
        <v>37</v>
      </c>
      <c r="D688" t="s">
        <v>44</v>
      </c>
      <c r="E688" s="1">
        <v>243.8</v>
      </c>
      <c r="F688" s="2">
        <v>19794</v>
      </c>
      <c r="G688" s="2">
        <v>32990</v>
      </c>
      <c r="H688" s="2">
        <v>1206444.3</v>
      </c>
      <c r="K688" s="2">
        <f t="shared" si="42"/>
        <v>13196</v>
      </c>
      <c r="L688" s="3">
        <v>44166</v>
      </c>
      <c r="M688" s="25" t="str">
        <f t="shared" si="43"/>
        <v>12</v>
      </c>
      <c r="N688" s="25" t="str">
        <f t="shared" si="44"/>
        <v>December</v>
      </c>
      <c r="O688" s="25" t="str">
        <f t="shared" si="45"/>
        <v>2020</v>
      </c>
      <c r="Q688" t="str">
        <f>Table62[[#This Row],[Month Name]]</f>
        <v>December</v>
      </c>
      <c r="R688">
        <f>Table62[[#This Row],[Sale Price]]</f>
        <v>32990</v>
      </c>
    </row>
    <row r="689" spans="1:18">
      <c r="A689" t="s">
        <v>27</v>
      </c>
      <c r="B689" t="s">
        <v>22</v>
      </c>
      <c r="C689" t="s">
        <v>37</v>
      </c>
      <c r="D689" t="s">
        <v>44</v>
      </c>
      <c r="E689" s="1">
        <v>91.4</v>
      </c>
      <c r="F689" s="2">
        <v>19794</v>
      </c>
      <c r="G689" s="2">
        <v>32990</v>
      </c>
      <c r="H689" s="2">
        <v>452292.89999999997</v>
      </c>
      <c r="K689" s="2">
        <f t="shared" si="42"/>
        <v>13196</v>
      </c>
      <c r="L689" s="3">
        <v>44531</v>
      </c>
      <c r="M689" s="25" t="str">
        <f t="shared" si="43"/>
        <v>12</v>
      </c>
      <c r="N689" s="25" t="str">
        <f t="shared" si="44"/>
        <v>December</v>
      </c>
      <c r="O689" s="25" t="str">
        <f t="shared" si="45"/>
        <v>2021</v>
      </c>
      <c r="Q689" t="str">
        <f>Table62[[#This Row],[Month Name]]</f>
        <v>December</v>
      </c>
      <c r="R689">
        <f>Table62[[#This Row],[Sale Price]]</f>
        <v>32990</v>
      </c>
    </row>
    <row r="690" spans="1:18">
      <c r="A690" t="s">
        <v>15</v>
      </c>
      <c r="B690" t="s">
        <v>45</v>
      </c>
      <c r="C690" t="s">
        <v>38</v>
      </c>
      <c r="D690" t="s">
        <v>44</v>
      </c>
      <c r="E690" s="1">
        <v>86.550000000000011</v>
      </c>
      <c r="F690" s="2">
        <v>13938</v>
      </c>
      <c r="G690" s="2">
        <v>23230</v>
      </c>
      <c r="H690" s="2">
        <v>301583.47500000003</v>
      </c>
      <c r="K690" s="2">
        <f t="shared" si="42"/>
        <v>9292</v>
      </c>
      <c r="L690" s="3">
        <v>44378</v>
      </c>
      <c r="M690" s="25" t="str">
        <f t="shared" si="43"/>
        <v>07</v>
      </c>
      <c r="N690" s="25" t="str">
        <f t="shared" si="44"/>
        <v>July</v>
      </c>
      <c r="O690" s="25" t="str">
        <f t="shared" si="45"/>
        <v>2021</v>
      </c>
      <c r="Q690" t="str">
        <f>Table62[[#This Row],[Month Name]]</f>
        <v>July</v>
      </c>
      <c r="R690">
        <f>Table62[[#This Row],[Sale Price]]</f>
        <v>23230</v>
      </c>
    </row>
    <row r="691" spans="1:18">
      <c r="A691" t="s">
        <v>20</v>
      </c>
      <c r="B691" t="s">
        <v>24</v>
      </c>
      <c r="C691" t="s">
        <v>38</v>
      </c>
      <c r="D691" t="s">
        <v>44</v>
      </c>
      <c r="E691" s="1">
        <v>49.2</v>
      </c>
      <c r="F691" s="2">
        <v>13938</v>
      </c>
      <c r="G691" s="2">
        <v>23230</v>
      </c>
      <c r="H691" s="2">
        <v>171437.4</v>
      </c>
      <c r="K691" s="2">
        <f t="shared" si="42"/>
        <v>9292</v>
      </c>
      <c r="L691" s="3">
        <v>44378</v>
      </c>
      <c r="M691" s="25" t="str">
        <f t="shared" si="43"/>
        <v>07</v>
      </c>
      <c r="N691" s="25" t="str">
        <f t="shared" si="44"/>
        <v>July</v>
      </c>
      <c r="O691" s="25" t="str">
        <f t="shared" si="45"/>
        <v>2021</v>
      </c>
      <c r="Q691" t="str">
        <f>Table62[[#This Row],[Month Name]]</f>
        <v>July</v>
      </c>
      <c r="R691">
        <f>Table62[[#This Row],[Sale Price]]</f>
        <v>23230</v>
      </c>
    </row>
    <row r="692" spans="1:18">
      <c r="A692" t="s">
        <v>15</v>
      </c>
      <c r="B692" t="s">
        <v>25</v>
      </c>
      <c r="C692" t="s">
        <v>38</v>
      </c>
      <c r="D692" t="s">
        <v>44</v>
      </c>
      <c r="E692" s="1">
        <v>26.700000000000003</v>
      </c>
      <c r="F692" s="2">
        <v>13938</v>
      </c>
      <c r="G692" s="2">
        <v>23230</v>
      </c>
      <c r="H692" s="2">
        <v>93036.150000000009</v>
      </c>
      <c r="K692" s="2">
        <f t="shared" si="42"/>
        <v>9292</v>
      </c>
      <c r="L692" s="3">
        <v>44105</v>
      </c>
      <c r="M692" s="25" t="str">
        <f t="shared" si="43"/>
        <v>10</v>
      </c>
      <c r="N692" s="25" t="str">
        <f t="shared" si="44"/>
        <v>October</v>
      </c>
      <c r="O692" s="25" t="str">
        <f t="shared" si="45"/>
        <v>2020</v>
      </c>
      <c r="Q692" t="str">
        <f>Table62[[#This Row],[Month Name]]</f>
        <v>October</v>
      </c>
      <c r="R692">
        <f>Table62[[#This Row],[Sale Price]]</f>
        <v>23230</v>
      </c>
    </row>
    <row r="693" spans="1:18">
      <c r="A693" t="s">
        <v>20</v>
      </c>
      <c r="B693" t="s">
        <v>42</v>
      </c>
      <c r="C693" t="s">
        <v>38</v>
      </c>
      <c r="D693" t="s">
        <v>44</v>
      </c>
      <c r="E693" s="1">
        <v>117.5</v>
      </c>
      <c r="F693" s="2">
        <v>13938</v>
      </c>
      <c r="G693" s="2">
        <v>23230</v>
      </c>
      <c r="H693" s="2">
        <v>409428.75</v>
      </c>
      <c r="K693" s="2">
        <f t="shared" si="42"/>
        <v>9292</v>
      </c>
      <c r="L693" s="3">
        <v>44470</v>
      </c>
      <c r="M693" s="25" t="str">
        <f t="shared" si="43"/>
        <v>10</v>
      </c>
      <c r="N693" s="25" t="str">
        <f t="shared" si="44"/>
        <v>October</v>
      </c>
      <c r="O693" s="25" t="str">
        <f t="shared" si="45"/>
        <v>2021</v>
      </c>
      <c r="Q693" t="str">
        <f>Table62[[#This Row],[Month Name]]</f>
        <v>October</v>
      </c>
      <c r="R693">
        <f>Table62[[#This Row],[Sale Price]]</f>
        <v>23230</v>
      </c>
    </row>
    <row r="694" spans="1:18">
      <c r="A694" t="s">
        <v>30</v>
      </c>
      <c r="B694" t="s">
        <v>28</v>
      </c>
      <c r="C694" t="s">
        <v>38</v>
      </c>
      <c r="D694" t="s">
        <v>44</v>
      </c>
      <c r="E694" s="1">
        <v>295.40000000000003</v>
      </c>
      <c r="F694" s="2">
        <v>13938</v>
      </c>
      <c r="G694" s="2">
        <v>23230</v>
      </c>
      <c r="H694" s="2">
        <v>1029321.3</v>
      </c>
      <c r="K694" s="2">
        <f t="shared" si="42"/>
        <v>9292</v>
      </c>
      <c r="L694" s="3">
        <v>44136</v>
      </c>
      <c r="M694" s="25" t="str">
        <f t="shared" si="43"/>
        <v>11</v>
      </c>
      <c r="N694" s="25" t="str">
        <f t="shared" si="44"/>
        <v>November</v>
      </c>
      <c r="O694" s="25" t="str">
        <f t="shared" si="45"/>
        <v>2020</v>
      </c>
      <c r="Q694" t="str">
        <f>Table62[[#This Row],[Month Name]]</f>
        <v>November</v>
      </c>
      <c r="R694">
        <f>Table62[[#This Row],[Sale Price]]</f>
        <v>23230</v>
      </c>
    </row>
    <row r="695" spans="1:18">
      <c r="A695" t="s">
        <v>30</v>
      </c>
      <c r="B695" t="s">
        <v>23</v>
      </c>
      <c r="C695" t="s">
        <v>38</v>
      </c>
      <c r="D695" t="s">
        <v>44</v>
      </c>
      <c r="E695" s="1">
        <v>55.2</v>
      </c>
      <c r="F695" s="2">
        <v>13938</v>
      </c>
      <c r="G695" s="2">
        <v>23230</v>
      </c>
      <c r="H695" s="2">
        <v>192344.4</v>
      </c>
      <c r="K695" s="2">
        <f t="shared" si="42"/>
        <v>9292</v>
      </c>
      <c r="L695" s="3">
        <v>44501</v>
      </c>
      <c r="M695" s="25" t="str">
        <f t="shared" si="43"/>
        <v>11</v>
      </c>
      <c r="N695" s="25" t="str">
        <f t="shared" si="44"/>
        <v>November</v>
      </c>
      <c r="O695" s="25" t="str">
        <f t="shared" si="45"/>
        <v>2021</v>
      </c>
      <c r="Q695" t="str">
        <f>Table62[[#This Row],[Month Name]]</f>
        <v>November</v>
      </c>
      <c r="R695">
        <f>Table62[[#This Row],[Sale Price]]</f>
        <v>23230</v>
      </c>
    </row>
    <row r="696" spans="1:18">
      <c r="A696" t="s">
        <v>15</v>
      </c>
      <c r="B696" t="s">
        <v>29</v>
      </c>
      <c r="C696" t="s">
        <v>38</v>
      </c>
      <c r="D696" t="s">
        <v>44</v>
      </c>
      <c r="E696" s="1">
        <v>29.3</v>
      </c>
      <c r="F696" s="2">
        <v>13938</v>
      </c>
      <c r="G696" s="2">
        <v>23230</v>
      </c>
      <c r="H696" s="2">
        <v>102095.84999999999</v>
      </c>
      <c r="K696" s="2">
        <f t="shared" si="42"/>
        <v>9292</v>
      </c>
      <c r="L696" s="3">
        <v>44531</v>
      </c>
      <c r="M696" s="25" t="str">
        <f t="shared" si="43"/>
        <v>12</v>
      </c>
      <c r="N696" s="25" t="str">
        <f t="shared" si="44"/>
        <v>December</v>
      </c>
      <c r="O696" s="25" t="str">
        <f t="shared" si="45"/>
        <v>2021</v>
      </c>
      <c r="Q696" t="str">
        <f>Table62[[#This Row],[Month Name]]</f>
        <v>December</v>
      </c>
      <c r="R696">
        <f>Table62[[#This Row],[Sale Price]]</f>
        <v>23230</v>
      </c>
    </row>
    <row r="697" spans="1:18">
      <c r="A697" t="s">
        <v>32</v>
      </c>
      <c r="B697" t="s">
        <v>43</v>
      </c>
      <c r="C697" t="s">
        <v>39</v>
      </c>
      <c r="D697" t="s">
        <v>44</v>
      </c>
      <c r="E697" s="1">
        <v>247.5</v>
      </c>
      <c r="F697" s="2">
        <v>11999.4</v>
      </c>
      <c r="G697" s="2">
        <v>19999</v>
      </c>
      <c r="H697" s="2">
        <v>742462.875</v>
      </c>
      <c r="K697" s="2">
        <f t="shared" si="42"/>
        <v>7999.6</v>
      </c>
      <c r="L697" s="3">
        <v>44256</v>
      </c>
      <c r="M697" s="25" t="str">
        <f t="shared" si="43"/>
        <v>03</v>
      </c>
      <c r="N697" s="25" t="str">
        <f t="shared" si="44"/>
        <v>March</v>
      </c>
      <c r="O697" s="25" t="str">
        <f t="shared" si="45"/>
        <v>2021</v>
      </c>
      <c r="Q697" t="str">
        <f>Table62[[#This Row],[Month Name]]</f>
        <v>March</v>
      </c>
      <c r="R697">
        <f>Table62[[#This Row],[Sale Price]]</f>
        <v>19999</v>
      </c>
    </row>
    <row r="698" spans="1:18">
      <c r="A698" t="s">
        <v>32</v>
      </c>
      <c r="B698" t="s">
        <v>33</v>
      </c>
      <c r="C698" t="s">
        <v>39</v>
      </c>
      <c r="D698" t="s">
        <v>44</v>
      </c>
      <c r="E698" s="1">
        <v>54.6</v>
      </c>
      <c r="F698" s="2">
        <v>11999.4</v>
      </c>
      <c r="G698" s="2">
        <v>19999</v>
      </c>
      <c r="H698" s="2">
        <v>163791.81000000003</v>
      </c>
      <c r="K698" s="2">
        <f t="shared" si="42"/>
        <v>7999.6</v>
      </c>
      <c r="L698" s="3">
        <v>44470</v>
      </c>
      <c r="M698" s="25" t="str">
        <f t="shared" si="43"/>
        <v>10</v>
      </c>
      <c r="N698" s="25" t="str">
        <f t="shared" si="44"/>
        <v>October</v>
      </c>
      <c r="O698" s="25" t="str">
        <f t="shared" si="45"/>
        <v>2021</v>
      </c>
      <c r="Q698" t="str">
        <f>Table62[[#This Row],[Month Name]]</f>
        <v>October</v>
      </c>
      <c r="R698">
        <f>Table62[[#This Row],[Sale Price]]</f>
        <v>19999</v>
      </c>
    </row>
    <row r="699" spans="1:18">
      <c r="A699" t="s">
        <v>15</v>
      </c>
      <c r="B699" t="s">
        <v>21</v>
      </c>
      <c r="C699" t="s">
        <v>26</v>
      </c>
      <c r="D699" t="s">
        <v>44</v>
      </c>
      <c r="E699" s="1">
        <v>136.80000000000001</v>
      </c>
      <c r="F699" s="2">
        <v>8999.4</v>
      </c>
      <c r="G699" s="2">
        <v>14999</v>
      </c>
      <c r="H699" s="2">
        <v>307779.48000000004</v>
      </c>
      <c r="K699" s="2">
        <f t="shared" si="42"/>
        <v>5999.6</v>
      </c>
      <c r="L699" s="3">
        <v>44228</v>
      </c>
      <c r="M699" s="25" t="str">
        <f t="shared" si="43"/>
        <v>02</v>
      </c>
      <c r="N699" s="25" t="str">
        <f t="shared" si="44"/>
        <v>February</v>
      </c>
      <c r="O699" s="25" t="str">
        <f t="shared" si="45"/>
        <v>2021</v>
      </c>
      <c r="Q699" t="str">
        <f>Table62[[#This Row],[Month Name]]</f>
        <v>February</v>
      </c>
      <c r="R699">
        <f>Table62[[#This Row],[Sale Price]]</f>
        <v>14999</v>
      </c>
    </row>
    <row r="700" spans="1:18">
      <c r="A700" t="s">
        <v>15</v>
      </c>
      <c r="B700" t="s">
        <v>34</v>
      </c>
      <c r="C700" t="s">
        <v>35</v>
      </c>
      <c r="D700" t="s">
        <v>44</v>
      </c>
      <c r="E700" s="1">
        <v>72.3</v>
      </c>
      <c r="F700" s="2">
        <v>11999.4</v>
      </c>
      <c r="G700" s="2">
        <v>19999</v>
      </c>
      <c r="H700" s="2">
        <v>216889.155</v>
      </c>
      <c r="K700" s="2">
        <f t="shared" si="42"/>
        <v>7999.6</v>
      </c>
      <c r="L700" s="3">
        <v>44287</v>
      </c>
      <c r="M700" s="25" t="str">
        <f t="shared" si="43"/>
        <v>04</v>
      </c>
      <c r="N700" s="25" t="str">
        <f t="shared" si="44"/>
        <v>April</v>
      </c>
      <c r="O700" s="25" t="str">
        <f t="shared" si="45"/>
        <v>2021</v>
      </c>
      <c r="Q700" t="str">
        <f>Table62[[#This Row],[Month Name]]</f>
        <v>April</v>
      </c>
      <c r="R700">
        <f>Table62[[#This Row],[Sale Price]]</f>
        <v>19999</v>
      </c>
    </row>
    <row r="701" spans="1:18">
      <c r="A701" t="s">
        <v>27</v>
      </c>
      <c r="B701" t="s">
        <v>31</v>
      </c>
      <c r="C701" t="s">
        <v>38</v>
      </c>
      <c r="D701" t="s">
        <v>44</v>
      </c>
      <c r="E701" s="1">
        <v>180.60000000000002</v>
      </c>
      <c r="F701" s="2">
        <v>13938</v>
      </c>
      <c r="G701" s="2">
        <v>23230</v>
      </c>
      <c r="H701" s="2">
        <v>629300.70000000007</v>
      </c>
      <c r="K701" s="2">
        <f t="shared" si="42"/>
        <v>9292</v>
      </c>
      <c r="L701" s="3">
        <v>44317</v>
      </c>
      <c r="M701" s="25" t="str">
        <f t="shared" si="43"/>
        <v>05</v>
      </c>
      <c r="N701" s="25" t="str">
        <f t="shared" si="44"/>
        <v>May</v>
      </c>
      <c r="O701" s="25" t="str">
        <f t="shared" si="45"/>
        <v>2021</v>
      </c>
      <c r="Q701" t="str">
        <f>Table62[[#This Row],[Month Name]]</f>
        <v>May</v>
      </c>
      <c r="R701">
        <f>Table62[[#This Row],[Sale Price]]</f>
        <v>23230</v>
      </c>
    </row>
    <row r="703" spans="1:18">
      <c r="A703" s="9" t="s">
        <v>16</v>
      </c>
      <c r="C703" s="9" t="s">
        <v>17</v>
      </c>
      <c r="D703">
        <f t="shared" ref="D703:D708" si="46">SUMIFS($E$2:$E$701,$B$2:$B$701,$A703,$C$2:$C$701,$C703)</f>
        <v>1812.5000000000002</v>
      </c>
    </row>
    <row r="704" spans="1:18">
      <c r="A704" s="10" t="s">
        <v>19</v>
      </c>
      <c r="C704" s="9" t="s">
        <v>26</v>
      </c>
      <c r="D704">
        <f t="shared" si="46"/>
        <v>1357.15</v>
      </c>
      <c r="F704" s="10"/>
    </row>
    <row r="705" spans="1:7">
      <c r="A705" s="9" t="s">
        <v>21</v>
      </c>
      <c r="C705" s="9" t="s">
        <v>35</v>
      </c>
      <c r="D705">
        <f t="shared" si="46"/>
        <v>3899.2000000000007</v>
      </c>
      <c r="F705" s="9" t="s">
        <v>20</v>
      </c>
      <c r="G705" s="2">
        <f>SUMIFS($E$2:$E$701,$A$2:$A$701,$F705)</f>
        <v>17217.80000000001</v>
      </c>
    </row>
    <row r="706" spans="1:7">
      <c r="A706" s="10" t="s">
        <v>22</v>
      </c>
      <c r="C706" s="10" t="s">
        <v>37</v>
      </c>
      <c r="D706">
        <f t="shared" si="46"/>
        <v>1594.9</v>
      </c>
      <c r="F706" s="10" t="s">
        <v>15</v>
      </c>
      <c r="G706" s="2">
        <f>SUMIFS($E$2:$E$701,$A$2:$A$701,$F706)</f>
        <v>47067.349999999984</v>
      </c>
    </row>
    <row r="707" spans="1:7">
      <c r="A707" s="9" t="s">
        <v>23</v>
      </c>
      <c r="C707" s="9" t="s">
        <v>38</v>
      </c>
      <c r="D707">
        <f t="shared" si="46"/>
        <v>1618.8</v>
      </c>
      <c r="F707" s="10" t="s">
        <v>27</v>
      </c>
      <c r="G707" s="2">
        <f>SUMIFS($E$2:$E$701,$A$2:$A$701,$F707)</f>
        <v>16126.349999999999</v>
      </c>
    </row>
    <row r="708" spans="1:7">
      <c r="A708" s="10" t="s">
        <v>24</v>
      </c>
      <c r="C708" s="10" t="s">
        <v>39</v>
      </c>
      <c r="D708">
        <f t="shared" si="46"/>
        <v>405.5</v>
      </c>
      <c r="F708" s="10" t="s">
        <v>30</v>
      </c>
      <c r="G708" s="2">
        <f>SUMIFS($E$2:$E$701,$A$2:$A$701,$F708)</f>
        <v>16855.200000000004</v>
      </c>
    </row>
    <row r="709" spans="1:7">
      <c r="A709" s="9" t="s">
        <v>25</v>
      </c>
      <c r="F709" s="9" t="s">
        <v>32</v>
      </c>
      <c r="G709" s="2">
        <f>SUMIFS($E$2:$E$701,$A$2:$A$701,$F709)</f>
        <v>15313.9</v>
      </c>
    </row>
    <row r="710" spans="1:7">
      <c r="A710" s="9" t="s">
        <v>28</v>
      </c>
      <c r="C710" s="10" t="s">
        <v>15</v>
      </c>
      <c r="D710" s="9" t="s">
        <v>17</v>
      </c>
      <c r="E710" s="10">
        <f t="shared" ref="E710:E715" si="47">SUMIFS($K$2:$K$701,$A$2:$A$701,$C710,$C$2:$C$701,$D710)</f>
        <v>133905.60000000009</v>
      </c>
    </row>
    <row r="711" spans="1:7">
      <c r="A711" s="9" t="s">
        <v>29</v>
      </c>
      <c r="C711" s="9" t="s">
        <v>20</v>
      </c>
      <c r="D711" s="9" t="s">
        <v>26</v>
      </c>
      <c r="E711" s="10">
        <f t="shared" si="47"/>
        <v>71995.199999999997</v>
      </c>
    </row>
    <row r="712" spans="1:7">
      <c r="A712" s="10" t="s">
        <v>31</v>
      </c>
      <c r="C712" s="10" t="s">
        <v>15</v>
      </c>
      <c r="D712" s="9" t="s">
        <v>35</v>
      </c>
      <c r="E712" s="10">
        <f t="shared" si="47"/>
        <v>703964.79999999888</v>
      </c>
    </row>
    <row r="713" spans="1:7">
      <c r="A713" s="9" t="s">
        <v>33</v>
      </c>
      <c r="C713" s="10" t="s">
        <v>27</v>
      </c>
      <c r="D713" s="10" t="s">
        <v>37</v>
      </c>
      <c r="E713" s="10">
        <f t="shared" si="47"/>
        <v>184744</v>
      </c>
    </row>
    <row r="714" spans="1:7">
      <c r="A714" s="9" t="s">
        <v>34</v>
      </c>
      <c r="C714" s="10" t="s">
        <v>30</v>
      </c>
      <c r="D714" s="9" t="s">
        <v>38</v>
      </c>
      <c r="E714" s="10">
        <f t="shared" si="47"/>
        <v>130088</v>
      </c>
    </row>
    <row r="715" spans="1:7">
      <c r="A715" s="10" t="s">
        <v>36</v>
      </c>
      <c r="C715" s="9" t="s">
        <v>32</v>
      </c>
      <c r="D715" s="10" t="s">
        <v>39</v>
      </c>
      <c r="E715" s="10">
        <f t="shared" si="47"/>
        <v>95995.200000000012</v>
      </c>
    </row>
    <row r="716" spans="1:7">
      <c r="A716" s="9" t="s">
        <v>16</v>
      </c>
    </row>
    <row r="717" spans="1:7">
      <c r="A717" s="10" t="s">
        <v>42</v>
      </c>
      <c r="E717" s="12" t="s">
        <v>7</v>
      </c>
      <c r="F717" s="13" t="s">
        <v>1</v>
      </c>
    </row>
    <row r="718" spans="1:7">
      <c r="A718" s="10" t="s">
        <v>43</v>
      </c>
      <c r="E718" s="2">
        <f>MAX(H2:H701)</f>
        <v>1978162.875</v>
      </c>
      <c r="F718" s="2" t="str">
        <f>INDEX(Table62[[#All],[Segment]:[Date]],MATCH(E718,$H$1:$H$701,0),MATCH(F717,Table62[[#Headers],[Segment]:[Date]],0))</f>
        <v>Jharkhand</v>
      </c>
    </row>
    <row r="719" spans="1:7">
      <c r="A719" s="9" t="s">
        <v>45</v>
      </c>
      <c r="C719" t="s">
        <v>36</v>
      </c>
      <c r="D719" t="s">
        <v>30</v>
      </c>
    </row>
    <row r="720" spans="1:7">
      <c r="A720" s="9" t="s">
        <v>46</v>
      </c>
    </row>
    <row r="721" spans="1:4">
      <c r="A721" s="10" t="s">
        <v>47</v>
      </c>
      <c r="B721" s="9" t="s">
        <v>17</v>
      </c>
      <c r="C721">
        <f t="shared" ref="C721:C726" si="48">SUMIFS($K$2:$K$701,$B$2:$B$701,$C$719,$A$2:$A$701,$D$719,$C$2:$C$701,$B721)</f>
        <v>0</v>
      </c>
    </row>
    <row r="722" spans="1:4">
      <c r="B722" s="9" t="s">
        <v>26</v>
      </c>
      <c r="C722">
        <f t="shared" si="48"/>
        <v>0</v>
      </c>
    </row>
    <row r="723" spans="1:4">
      <c r="B723" s="9" t="s">
        <v>35</v>
      </c>
      <c r="C723">
        <f t="shared" si="48"/>
        <v>7999.6</v>
      </c>
    </row>
    <row r="724" spans="1:4">
      <c r="B724" s="10" t="s">
        <v>37</v>
      </c>
      <c r="C724">
        <f t="shared" si="48"/>
        <v>26392</v>
      </c>
    </row>
    <row r="725" spans="1:4">
      <c r="B725" s="9" t="s">
        <v>38</v>
      </c>
      <c r="C725">
        <f t="shared" si="48"/>
        <v>0</v>
      </c>
    </row>
    <row r="726" spans="1:4">
      <c r="B726" s="10" t="s">
        <v>39</v>
      </c>
      <c r="C726">
        <f t="shared" si="48"/>
        <v>7999.6</v>
      </c>
    </row>
    <row r="729" spans="1:4">
      <c r="A729" s="7" t="s">
        <v>2</v>
      </c>
      <c r="B729" s="7" t="s">
        <v>55</v>
      </c>
      <c r="C729" s="7" t="s">
        <v>56</v>
      </c>
      <c r="D729" s="7" t="s">
        <v>57</v>
      </c>
    </row>
    <row r="730" spans="1:4">
      <c r="A730" s="8" t="s">
        <v>39</v>
      </c>
      <c r="B730" s="8">
        <f>SUMIFS($G$2:$G$701,$C$2:$C$701,$A730)</f>
        <v>1879906</v>
      </c>
      <c r="C730" s="8">
        <f>SUMIFS($K$2:$K$701,$C$2:$C$701,$A730)</f>
        <v>751962.39999999874</v>
      </c>
      <c r="D730" s="8">
        <f>SUMIFS($E$2:$E$701,$C$2:$C$701,$A730)</f>
        <v>15531.499999999996</v>
      </c>
    </row>
    <row r="731" spans="1:4">
      <c r="A731" s="8" t="s">
        <v>35</v>
      </c>
      <c r="B731" s="8">
        <f t="shared" ref="B731:B736" si="49">SUMIFS($G$2:$G$701,$C$2:$C$701,$A731)</f>
        <v>4039798</v>
      </c>
      <c r="C731" s="8">
        <f t="shared" ref="C731:C736" si="50">SUMIFS($K$2:$K$701,$C$2:$C$701,$A731)</f>
        <v>1615919.2000000044</v>
      </c>
      <c r="D731" s="8">
        <f t="shared" ref="D731:D736" si="51">SUMIFS($E$2:$E$701,$C$2:$C$701,$A731)</f>
        <v>33823.94999999999</v>
      </c>
    </row>
    <row r="732" spans="1:4">
      <c r="A732" s="8" t="s">
        <v>37</v>
      </c>
      <c r="B732" s="8">
        <f t="shared" si="49"/>
        <v>3595910</v>
      </c>
      <c r="C732" s="8">
        <f t="shared" si="50"/>
        <v>1438364</v>
      </c>
      <c r="D732" s="8">
        <f t="shared" si="51"/>
        <v>16242.45</v>
      </c>
    </row>
    <row r="733" spans="1:4">
      <c r="A733" s="8" t="s">
        <v>38</v>
      </c>
      <c r="B733" s="8">
        <f t="shared" si="49"/>
        <v>2532070</v>
      </c>
      <c r="C733" s="8">
        <f t="shared" si="50"/>
        <v>1012828</v>
      </c>
      <c r="D733" s="8">
        <f t="shared" si="51"/>
        <v>16878.300000000003</v>
      </c>
    </row>
    <row r="734" spans="1:4">
      <c r="A734" s="8" t="s">
        <v>17</v>
      </c>
      <c r="B734" s="8">
        <f t="shared" si="49"/>
        <v>864807</v>
      </c>
      <c r="C734" s="8">
        <f t="shared" si="50"/>
        <v>345922.79999999976</v>
      </c>
      <c r="D734" s="8">
        <f t="shared" si="51"/>
        <v>14684.600000000004</v>
      </c>
    </row>
    <row r="735" spans="1:4">
      <c r="A735" s="8" t="s">
        <v>26</v>
      </c>
      <c r="B735" s="8">
        <f t="shared" si="49"/>
        <v>1394907</v>
      </c>
      <c r="C735" s="8">
        <f t="shared" si="50"/>
        <v>557962.799999999</v>
      </c>
      <c r="D735" s="8">
        <f t="shared" si="51"/>
        <v>15419.800000000003</v>
      </c>
    </row>
    <row r="736" spans="1:4">
      <c r="A736" s="8" t="s">
        <v>35</v>
      </c>
      <c r="B736" s="8">
        <f t="shared" si="49"/>
        <v>4039798</v>
      </c>
      <c r="C736" s="8">
        <f t="shared" si="50"/>
        <v>1615919.2000000044</v>
      </c>
      <c r="D736" s="8">
        <f t="shared" si="51"/>
        <v>33823.94999999999</v>
      </c>
    </row>
    <row r="738" spans="1:7">
      <c r="A738" s="23" t="s">
        <v>58</v>
      </c>
      <c r="B738" t="s">
        <v>60</v>
      </c>
      <c r="F738"/>
      <c r="G738"/>
    </row>
    <row r="739" spans="1:7">
      <c r="A739" s="24" t="s">
        <v>26</v>
      </c>
      <c r="B739" s="25">
        <v>557962.799999999</v>
      </c>
      <c r="F739"/>
      <c r="G739"/>
    </row>
    <row r="740" spans="1:7">
      <c r="A740" s="24" t="s">
        <v>35</v>
      </c>
      <c r="B740" s="25">
        <v>1615919.2000000044</v>
      </c>
      <c r="F740"/>
      <c r="G740"/>
    </row>
    <row r="741" spans="1:7">
      <c r="A741" s="24" t="s">
        <v>39</v>
      </c>
      <c r="B741" s="25">
        <v>751962.39999999874</v>
      </c>
      <c r="F741"/>
      <c r="G741"/>
    </row>
    <row r="742" spans="1:7">
      <c r="A742" s="24" t="s">
        <v>37</v>
      </c>
      <c r="B742" s="25">
        <v>1438364</v>
      </c>
      <c r="F742"/>
      <c r="G742"/>
    </row>
    <row r="743" spans="1:7">
      <c r="A743" s="24" t="s">
        <v>17</v>
      </c>
      <c r="B743" s="25">
        <v>345922.79999999976</v>
      </c>
      <c r="F743"/>
      <c r="G743"/>
    </row>
    <row r="744" spans="1:7">
      <c r="A744" s="24" t="s">
        <v>38</v>
      </c>
      <c r="B744" s="25">
        <v>1012828</v>
      </c>
      <c r="F744"/>
      <c r="G744"/>
    </row>
    <row r="745" spans="1:7">
      <c r="A745" s="24" t="s">
        <v>59</v>
      </c>
      <c r="B745" s="25">
        <v>5722959.200000002</v>
      </c>
      <c r="F745"/>
      <c r="G745"/>
    </row>
    <row r="746" spans="1:7">
      <c r="F746"/>
      <c r="G746"/>
    </row>
    <row r="754" spans="1:2">
      <c r="A754" s="23" t="s">
        <v>58</v>
      </c>
      <c r="B754" t="s">
        <v>61</v>
      </c>
    </row>
    <row r="755" spans="1:2">
      <c r="A755" s="24" t="s">
        <v>26</v>
      </c>
      <c r="B755" s="25">
        <v>93</v>
      </c>
    </row>
    <row r="756" spans="1:2">
      <c r="A756" s="24" t="s">
        <v>35</v>
      </c>
      <c r="B756" s="25">
        <v>202</v>
      </c>
    </row>
    <row r="757" spans="1:2">
      <c r="A757" s="24" t="s">
        <v>39</v>
      </c>
      <c r="B757" s="25">
        <v>94</v>
      </c>
    </row>
    <row r="758" spans="1:2">
      <c r="A758" s="24" t="s">
        <v>37</v>
      </c>
      <c r="B758" s="25">
        <v>109</v>
      </c>
    </row>
    <row r="759" spans="1:2">
      <c r="A759" s="24" t="s">
        <v>17</v>
      </c>
      <c r="B759" s="25">
        <v>93</v>
      </c>
    </row>
    <row r="760" spans="1:2">
      <c r="A760" s="24" t="s">
        <v>38</v>
      </c>
      <c r="B760" s="25">
        <v>109</v>
      </c>
    </row>
    <row r="761" spans="1:2">
      <c r="A761" s="24" t="s">
        <v>59</v>
      </c>
      <c r="B761" s="25">
        <v>700</v>
      </c>
    </row>
    <row r="771" spans="1:2">
      <c r="A771" s="23" t="s">
        <v>58</v>
      </c>
      <c r="B771" t="s">
        <v>62</v>
      </c>
    </row>
    <row r="772" spans="1:2">
      <c r="A772" s="24" t="s">
        <v>26</v>
      </c>
      <c r="B772" s="25">
        <v>1394907</v>
      </c>
    </row>
    <row r="773" spans="1:2">
      <c r="A773" s="24" t="s">
        <v>35</v>
      </c>
      <c r="B773" s="25">
        <v>4039798</v>
      </c>
    </row>
    <row r="774" spans="1:2">
      <c r="A774" s="24" t="s">
        <v>39</v>
      </c>
      <c r="B774" s="25">
        <v>1879906</v>
      </c>
    </row>
    <row r="775" spans="1:2">
      <c r="A775" s="24" t="s">
        <v>37</v>
      </c>
      <c r="B775" s="25">
        <v>3595910</v>
      </c>
    </row>
    <row r="776" spans="1:2">
      <c r="A776" s="24" t="s">
        <v>17</v>
      </c>
      <c r="B776" s="25">
        <v>864807</v>
      </c>
    </row>
    <row r="777" spans="1:2">
      <c r="A777" s="24" t="s">
        <v>38</v>
      </c>
      <c r="B777" s="25">
        <v>2532070</v>
      </c>
    </row>
    <row r="778" spans="1:2">
      <c r="A778" s="24" t="s">
        <v>59</v>
      </c>
      <c r="B778" s="25">
        <v>14307398</v>
      </c>
    </row>
    <row r="788" spans="1:2">
      <c r="A788" s="23" t="s">
        <v>58</v>
      </c>
      <c r="B788" t="s">
        <v>62</v>
      </c>
    </row>
    <row r="789" spans="1:2">
      <c r="A789" s="26">
        <v>44075</v>
      </c>
      <c r="B789" s="25">
        <v>705806</v>
      </c>
    </row>
    <row r="790" spans="1:2">
      <c r="A790" s="26">
        <v>44105</v>
      </c>
      <c r="B790" s="25">
        <v>1428841</v>
      </c>
    </row>
    <row r="791" spans="1:2">
      <c r="A791" s="26">
        <v>44136</v>
      </c>
      <c r="B791" s="25">
        <v>710806</v>
      </c>
    </row>
    <row r="792" spans="1:2">
      <c r="A792" s="26">
        <v>44166</v>
      </c>
      <c r="B792" s="25">
        <v>734497</v>
      </c>
    </row>
    <row r="793" spans="1:2">
      <c r="A793" s="26">
        <v>44197</v>
      </c>
      <c r="B793" s="25">
        <v>726266</v>
      </c>
    </row>
    <row r="794" spans="1:2">
      <c r="A794" s="26">
        <v>44228</v>
      </c>
      <c r="B794" s="25">
        <v>702575</v>
      </c>
    </row>
    <row r="795" spans="1:2">
      <c r="A795" s="26">
        <v>44256</v>
      </c>
      <c r="B795" s="25">
        <v>702575</v>
      </c>
    </row>
    <row r="796" spans="1:2">
      <c r="A796" s="26">
        <v>44287</v>
      </c>
      <c r="B796" s="25">
        <v>705806</v>
      </c>
    </row>
    <row r="797" spans="1:2">
      <c r="A797" s="26">
        <v>44317</v>
      </c>
      <c r="B797" s="25">
        <v>726266</v>
      </c>
    </row>
    <row r="798" spans="1:2">
      <c r="A798" s="26">
        <v>44348</v>
      </c>
      <c r="B798" s="25">
        <v>1426372</v>
      </c>
    </row>
    <row r="799" spans="1:2">
      <c r="A799" s="26">
        <v>44378</v>
      </c>
      <c r="B799" s="25">
        <v>726266</v>
      </c>
    </row>
    <row r="800" spans="1:2">
      <c r="A800" s="26">
        <v>44409</v>
      </c>
      <c r="B800" s="25">
        <v>734497</v>
      </c>
    </row>
    <row r="801" spans="1:2">
      <c r="A801" s="26">
        <v>44440</v>
      </c>
      <c r="B801" s="25">
        <v>702575</v>
      </c>
    </row>
    <row r="802" spans="1:2">
      <c r="A802" s="26">
        <v>44470</v>
      </c>
      <c r="B802" s="25">
        <v>1458294</v>
      </c>
    </row>
    <row r="803" spans="1:2">
      <c r="A803" s="26">
        <v>44501</v>
      </c>
      <c r="B803" s="25">
        <v>702575</v>
      </c>
    </row>
    <row r="804" spans="1:2">
      <c r="A804" s="26">
        <v>44531</v>
      </c>
      <c r="B804" s="25">
        <v>1413381</v>
      </c>
    </row>
    <row r="805" spans="1:2">
      <c r="A805" s="26" t="s">
        <v>59</v>
      </c>
      <c r="B805" s="25">
        <v>14307398</v>
      </c>
    </row>
    <row r="808" spans="1:2">
      <c r="A808" s="23" t="s">
        <v>58</v>
      </c>
      <c r="B808" t="s">
        <v>60</v>
      </c>
    </row>
    <row r="809" spans="1:2">
      <c r="A809" s="24" t="s">
        <v>27</v>
      </c>
      <c r="B809" s="25">
        <v>789763.19999999902</v>
      </c>
    </row>
    <row r="810" spans="1:2">
      <c r="A810" s="24" t="s">
        <v>30</v>
      </c>
      <c r="B810" s="25">
        <v>838977.99999999907</v>
      </c>
    </row>
    <row r="811" spans="1:2">
      <c r="A811" s="24" t="s">
        <v>20</v>
      </c>
      <c r="B811" s="25">
        <v>815443.19999999914</v>
      </c>
    </row>
    <row r="812" spans="1:2">
      <c r="A812" s="24" t="s">
        <v>15</v>
      </c>
      <c r="B812" s="25">
        <v>2460284.8000000101</v>
      </c>
    </row>
    <row r="813" spans="1:2">
      <c r="A813" s="24" t="s">
        <v>32</v>
      </c>
      <c r="B813" s="25">
        <v>818489.99999999919</v>
      </c>
    </row>
    <row r="814" spans="1:2">
      <c r="A814" s="24" t="s">
        <v>59</v>
      </c>
      <c r="B814" s="25">
        <v>5722959.2000000058</v>
      </c>
    </row>
    <row r="825" spans="1:2">
      <c r="A825" s="23" t="s">
        <v>58</v>
      </c>
      <c r="B825" t="s">
        <v>61</v>
      </c>
    </row>
    <row r="826" spans="1:2">
      <c r="A826" s="24" t="s">
        <v>27</v>
      </c>
      <c r="B826" s="25">
        <v>100</v>
      </c>
    </row>
    <row r="827" spans="1:2">
      <c r="A827" s="24" t="s">
        <v>30</v>
      </c>
      <c r="B827" s="25">
        <v>100</v>
      </c>
    </row>
    <row r="828" spans="1:2">
      <c r="A828" s="24" t="s">
        <v>20</v>
      </c>
      <c r="B828" s="25">
        <v>100</v>
      </c>
    </row>
    <row r="829" spans="1:2">
      <c r="A829" s="24" t="s">
        <v>15</v>
      </c>
      <c r="B829" s="25">
        <v>300</v>
      </c>
    </row>
    <row r="830" spans="1:2">
      <c r="A830" s="24" t="s">
        <v>32</v>
      </c>
      <c r="B830" s="25">
        <v>100</v>
      </c>
    </row>
    <row r="831" spans="1:2">
      <c r="A831" s="24" t="s">
        <v>59</v>
      </c>
      <c r="B831" s="25">
        <v>700</v>
      </c>
    </row>
    <row r="842" spans="1:2">
      <c r="A842" s="23" t="s">
        <v>58</v>
      </c>
      <c r="B842" t="s">
        <v>63</v>
      </c>
    </row>
    <row r="843" spans="1:2">
      <c r="A843" s="24" t="s">
        <v>26</v>
      </c>
      <c r="B843" s="25">
        <v>15419.800000000003</v>
      </c>
    </row>
    <row r="844" spans="1:2">
      <c r="A844" s="24" t="s">
        <v>35</v>
      </c>
      <c r="B844" s="25">
        <v>33823.94999999999</v>
      </c>
    </row>
    <row r="845" spans="1:2">
      <c r="A845" s="24" t="s">
        <v>39</v>
      </c>
      <c r="B845" s="25">
        <v>15531.499999999996</v>
      </c>
    </row>
    <row r="846" spans="1:2">
      <c r="A846" s="24" t="s">
        <v>37</v>
      </c>
      <c r="B846" s="25">
        <v>16242.45</v>
      </c>
    </row>
    <row r="847" spans="1:2">
      <c r="A847" s="24" t="s">
        <v>17</v>
      </c>
      <c r="B847" s="25">
        <v>14684.600000000004</v>
      </c>
    </row>
    <row r="848" spans="1:2">
      <c r="A848" s="24" t="s">
        <v>38</v>
      </c>
      <c r="B848" s="25">
        <v>16878.300000000003</v>
      </c>
    </row>
    <row r="849" spans="1:8">
      <c r="A849" s="24" t="s">
        <v>59</v>
      </c>
      <c r="B849" s="25">
        <v>112580.59999999999</v>
      </c>
    </row>
    <row r="862" spans="1:8">
      <c r="A862" s="23" t="s">
        <v>61</v>
      </c>
      <c r="B862" s="23" t="s">
        <v>64</v>
      </c>
      <c r="F862"/>
      <c r="G862"/>
      <c r="H862"/>
    </row>
    <row r="863" spans="1:8">
      <c r="A863" s="23" t="s">
        <v>58</v>
      </c>
      <c r="B863" t="s">
        <v>26</v>
      </c>
      <c r="C863" t="s">
        <v>35</v>
      </c>
      <c r="D863" t="s">
        <v>39</v>
      </c>
      <c r="E863" t="s">
        <v>37</v>
      </c>
      <c r="F863" t="s">
        <v>17</v>
      </c>
      <c r="G863" t="s">
        <v>38</v>
      </c>
      <c r="H863" t="s">
        <v>59</v>
      </c>
    </row>
    <row r="864" spans="1:8">
      <c r="A864" s="24" t="s">
        <v>27</v>
      </c>
      <c r="B864" s="25">
        <v>12</v>
      </c>
      <c r="C864" s="25">
        <v>26</v>
      </c>
      <c r="D864" s="25">
        <v>16</v>
      </c>
      <c r="E864" s="25">
        <v>14</v>
      </c>
      <c r="F864" s="25">
        <v>18</v>
      </c>
      <c r="G864" s="25">
        <v>14</v>
      </c>
      <c r="H864" s="25">
        <v>100</v>
      </c>
    </row>
    <row r="865" spans="1:9">
      <c r="A865" s="24" t="s">
        <v>30</v>
      </c>
      <c r="B865" s="25">
        <v>12</v>
      </c>
      <c r="C865" s="25">
        <v>26</v>
      </c>
      <c r="D865" s="25">
        <v>12</v>
      </c>
      <c r="E865" s="25">
        <v>21</v>
      </c>
      <c r="F865" s="25">
        <v>15</v>
      </c>
      <c r="G865" s="25">
        <v>14</v>
      </c>
      <c r="H865" s="25">
        <v>100</v>
      </c>
    </row>
    <row r="866" spans="1:9">
      <c r="A866" s="24" t="s">
        <v>20</v>
      </c>
      <c r="B866" s="25">
        <v>12</v>
      </c>
      <c r="C866" s="25">
        <v>36</v>
      </c>
      <c r="D866" s="25">
        <v>12</v>
      </c>
      <c r="E866" s="25">
        <v>14</v>
      </c>
      <c r="F866" s="25">
        <v>12</v>
      </c>
      <c r="G866" s="25">
        <v>14</v>
      </c>
      <c r="H866" s="25">
        <v>100</v>
      </c>
    </row>
    <row r="867" spans="1:9">
      <c r="A867" s="24" t="s">
        <v>15</v>
      </c>
      <c r="B867" s="25">
        <v>42</v>
      </c>
      <c r="C867" s="25">
        <v>88</v>
      </c>
      <c r="D867" s="25">
        <v>42</v>
      </c>
      <c r="E867" s="25">
        <v>46</v>
      </c>
      <c r="F867" s="25">
        <v>36</v>
      </c>
      <c r="G867" s="25">
        <v>46</v>
      </c>
      <c r="H867" s="25">
        <v>300</v>
      </c>
    </row>
    <row r="868" spans="1:9">
      <c r="A868" s="24" t="s">
        <v>32</v>
      </c>
      <c r="B868" s="25">
        <v>15</v>
      </c>
      <c r="C868" s="25">
        <v>26</v>
      </c>
      <c r="D868" s="25">
        <v>12</v>
      </c>
      <c r="E868" s="25">
        <v>14</v>
      </c>
      <c r="F868" s="25">
        <v>12</v>
      </c>
      <c r="G868" s="25">
        <v>21</v>
      </c>
      <c r="H868" s="25">
        <v>100</v>
      </c>
    </row>
    <row r="869" spans="1:9">
      <c r="A869" s="24" t="s">
        <v>59</v>
      </c>
      <c r="B869" s="25">
        <v>93</v>
      </c>
      <c r="C869" s="25">
        <v>202</v>
      </c>
      <c r="D869" s="25">
        <v>94</v>
      </c>
      <c r="E869" s="25">
        <v>109</v>
      </c>
      <c r="F869" s="25">
        <v>93</v>
      </c>
      <c r="G869" s="25">
        <v>109</v>
      </c>
      <c r="H869" s="25">
        <v>700</v>
      </c>
    </row>
    <row r="872" spans="1:9">
      <c r="E872" s="23" t="s">
        <v>58</v>
      </c>
      <c r="F872" t="s">
        <v>62</v>
      </c>
    </row>
    <row r="873" spans="1:9">
      <c r="E873" s="24" t="s">
        <v>27</v>
      </c>
      <c r="F873" s="25">
        <v>1974408</v>
      </c>
      <c r="H873" s="23" t="s">
        <v>58</v>
      </c>
      <c r="I873" t="s">
        <v>65</v>
      </c>
    </row>
    <row r="874" spans="1:9">
      <c r="E874" s="24" t="s">
        <v>30</v>
      </c>
      <c r="F874" s="25">
        <v>2097445</v>
      </c>
      <c r="H874" s="24" t="s">
        <v>27</v>
      </c>
      <c r="I874" s="25">
        <v>100</v>
      </c>
    </row>
    <row r="875" spans="1:9">
      <c r="E875" s="24" t="s">
        <v>20</v>
      </c>
      <c r="F875" s="25">
        <v>2038608</v>
      </c>
      <c r="H875" s="24" t="s">
        <v>30</v>
      </c>
      <c r="I875" s="25">
        <v>100</v>
      </c>
    </row>
    <row r="876" spans="1:9">
      <c r="E876" s="24" t="s">
        <v>15</v>
      </c>
      <c r="F876" s="25">
        <v>6150712</v>
      </c>
      <c r="H876" s="24" t="s">
        <v>20</v>
      </c>
      <c r="I876" s="25">
        <v>100</v>
      </c>
    </row>
    <row r="877" spans="1:9">
      <c r="E877" s="24" t="s">
        <v>32</v>
      </c>
      <c r="F877" s="25">
        <v>2046225</v>
      </c>
      <c r="H877" s="24" t="s">
        <v>15</v>
      </c>
      <c r="I877" s="25">
        <v>300</v>
      </c>
    </row>
    <row r="878" spans="1:9">
      <c r="E878" s="24" t="s">
        <v>59</v>
      </c>
      <c r="F878" s="25">
        <v>14307398</v>
      </c>
      <c r="H878" s="24" t="s">
        <v>32</v>
      </c>
      <c r="I878" s="25">
        <v>100</v>
      </c>
    </row>
    <row r="879" spans="1:9">
      <c r="H879" s="24" t="s">
        <v>59</v>
      </c>
      <c r="I879" s="25">
        <v>700</v>
      </c>
    </row>
  </sheetData>
  <conditionalFormatting sqref="H52:H701">
    <cfRule type="top10" dxfId="12" priority="1" rank="10"/>
  </conditionalFormatting>
  <dataValidations count="2">
    <dataValidation type="list" allowBlank="1" showInputMessage="1" showErrorMessage="1" sqref="C719">
      <formula1>$A$703:$A$721</formula1>
    </dataValidation>
    <dataValidation type="list" allowBlank="1" showInputMessage="1" showErrorMessage="1" sqref="D719">
      <formula1>$C$710:$C$715</formula1>
    </dataValidation>
  </dataValidations>
  <pageMargins left="0.7" right="0.7" top="0.75" bottom="0.75" header="0.3" footer="0.3"/>
  <drawing r:id="rId11"/>
  <tableParts count="1"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Q696"/>
  <sheetViews>
    <sheetView topLeftCell="A367" workbookViewId="0">
      <selection activeCell="C201" sqref="C201"/>
    </sheetView>
  </sheetViews>
  <sheetFormatPr defaultRowHeight="14.25"/>
  <cols>
    <col min="1" max="1" width="8.88671875" style="5"/>
    <col min="2" max="2" width="14" style="5" customWidth="1"/>
    <col min="3" max="3" width="16" style="5" customWidth="1"/>
    <col min="4" max="4" width="12.44140625" style="5" customWidth="1"/>
    <col min="5" max="5" width="18.88671875" style="5" bestFit="1" customWidth="1"/>
    <col min="6" max="6" width="11.88671875" style="5" bestFit="1" customWidth="1"/>
    <col min="7" max="7" width="12.44140625" style="5" customWidth="1"/>
    <col min="8" max="8" width="25" style="5" bestFit="1" customWidth="1"/>
    <col min="9" max="9" width="11.33203125" style="5" bestFit="1" customWidth="1"/>
    <col min="10" max="16384" width="8.88671875" style="5"/>
  </cols>
  <sheetData>
    <row r="1" spans="1:17">
      <c r="A1" s="27"/>
    </row>
    <row r="4" spans="1:17"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 spans="1:17"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17"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 spans="1:17"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17"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 spans="1:17"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  <row r="13" spans="1:17"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</row>
    <row r="16" spans="1:17"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</row>
    <row r="17" spans="3:17"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</row>
    <row r="18" spans="3:17"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3:17"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</row>
    <row r="24" spans="3:17">
      <c r="K24" s="6"/>
    </row>
    <row r="154" spans="2:4">
      <c r="B154"/>
      <c r="C154"/>
      <c r="D154"/>
    </row>
    <row r="155" spans="2:4">
      <c r="B155"/>
      <c r="C155"/>
      <c r="D155"/>
    </row>
    <row r="156" spans="2:4">
      <c r="B156"/>
      <c r="C156"/>
      <c r="D156"/>
    </row>
    <row r="157" spans="2:4">
      <c r="B157"/>
      <c r="C157"/>
      <c r="D157"/>
    </row>
    <row r="158" spans="2:4">
      <c r="B158"/>
      <c r="C158"/>
      <c r="D158"/>
    </row>
    <row r="159" spans="2:4">
      <c r="B159"/>
      <c r="C159"/>
      <c r="D159"/>
    </row>
    <row r="160" spans="2:4">
      <c r="B160"/>
      <c r="C160"/>
      <c r="D160"/>
    </row>
    <row r="161" spans="2:4">
      <c r="B161"/>
      <c r="C161"/>
      <c r="D161"/>
    </row>
    <row r="162" spans="2:4">
      <c r="B162"/>
      <c r="C162"/>
      <c r="D162"/>
    </row>
    <row r="163" spans="2:4">
      <c r="B163"/>
      <c r="C163"/>
      <c r="D163"/>
    </row>
    <row r="168" spans="2:4">
      <c r="D168"/>
    </row>
    <row r="169" spans="2:4">
      <c r="D169"/>
    </row>
    <row r="170" spans="2:4">
      <c r="D170"/>
    </row>
    <row r="171" spans="2:4">
      <c r="D171"/>
    </row>
    <row r="172" spans="2:4">
      <c r="D172"/>
    </row>
    <row r="173" spans="2:4">
      <c r="D173"/>
    </row>
    <row r="174" spans="2:4">
      <c r="D174"/>
    </row>
    <row r="175" spans="2:4">
      <c r="B175"/>
      <c r="C175"/>
      <c r="D175"/>
    </row>
    <row r="176" spans="2:4">
      <c r="B176"/>
      <c r="C176"/>
      <c r="D176"/>
    </row>
    <row r="177" spans="2:9">
      <c r="B177"/>
      <c r="C177"/>
      <c r="D177"/>
    </row>
    <row r="178" spans="2:9">
      <c r="B178"/>
      <c r="C178"/>
      <c r="D178"/>
    </row>
    <row r="179" spans="2:9">
      <c r="B179"/>
      <c r="C179"/>
      <c r="D179"/>
    </row>
    <row r="180" spans="2:9">
      <c r="B180"/>
      <c r="C180"/>
      <c r="D180"/>
    </row>
    <row r="181" spans="2:9">
      <c r="B181"/>
      <c r="C181"/>
      <c r="D181"/>
    </row>
    <row r="182" spans="2:9">
      <c r="D182"/>
    </row>
    <row r="183" spans="2:9">
      <c r="D183"/>
    </row>
    <row r="184" spans="2:9">
      <c r="D184"/>
    </row>
    <row r="185" spans="2:9">
      <c r="D185"/>
      <c r="G185" t="s">
        <v>63</v>
      </c>
      <c r="H185" t="s">
        <v>66</v>
      </c>
      <c r="I185"/>
    </row>
    <row r="186" spans="2:9">
      <c r="D186"/>
      <c r="G186" s="25">
        <v>112580.59999999998</v>
      </c>
      <c r="H186">
        <f>GETPIVOTDATA("Units Sold",$G$185)</f>
        <v>112580.59999999998</v>
      </c>
      <c r="I186"/>
    </row>
    <row r="187" spans="2:9">
      <c r="D187"/>
      <c r="G187"/>
      <c r="H187"/>
      <c r="I187"/>
    </row>
    <row r="188" spans="2:9">
      <c r="D188"/>
      <c r="G188" t="s">
        <v>67</v>
      </c>
      <c r="H188"/>
      <c r="I188" t="s">
        <v>69</v>
      </c>
    </row>
    <row r="189" spans="2:9">
      <c r="B189"/>
      <c r="C189"/>
      <c r="D189"/>
      <c r="G189" s="25">
        <v>8584438.8000000734</v>
      </c>
      <c r="H189"/>
      <c r="I189">
        <f>GETPIVOTDATA("Manufacturing Price",$G$188)</f>
        <v>8584438.8000000734</v>
      </c>
    </row>
    <row r="190" spans="2:9">
      <c r="B190"/>
      <c r="C190"/>
      <c r="D190"/>
      <c r="G190"/>
      <c r="H190"/>
      <c r="I190"/>
    </row>
    <row r="191" spans="2:9">
      <c r="B191"/>
      <c r="C191"/>
      <c r="D191"/>
      <c r="G191" t="s">
        <v>62</v>
      </c>
      <c r="H191"/>
      <c r="I191"/>
    </row>
    <row r="192" spans="2:9">
      <c r="B192"/>
      <c r="C192"/>
      <c r="D192"/>
      <c r="G192" s="25">
        <v>14307398</v>
      </c>
      <c r="H192"/>
      <c r="I192">
        <f>GETPIVOTDATA("Sale Price",$G$191)</f>
        <v>14307398</v>
      </c>
    </row>
    <row r="193" spans="2:9">
      <c r="B193"/>
      <c r="C193"/>
      <c r="D193"/>
      <c r="G193"/>
      <c r="H193"/>
      <c r="I193"/>
    </row>
    <row r="194" spans="2:9">
      <c r="B194"/>
      <c r="C194"/>
      <c r="D194"/>
      <c r="G194" t="s">
        <v>68</v>
      </c>
      <c r="H194"/>
      <c r="I194"/>
    </row>
    <row r="195" spans="2:9">
      <c r="B195"/>
      <c r="C195"/>
      <c r="D195"/>
      <c r="G195" s="25">
        <v>225270875.38750002</v>
      </c>
      <c r="H195">
        <f>GETPIVOTDATA("Discounts",$G$194)</f>
        <v>225270875.38750002</v>
      </c>
      <c r="I195"/>
    </row>
    <row r="196" spans="2:9">
      <c r="B196"/>
      <c r="C196"/>
      <c r="D196"/>
      <c r="G196" t="s">
        <v>60</v>
      </c>
      <c r="H196"/>
      <c r="I196"/>
    </row>
    <row r="197" spans="2:9">
      <c r="B197"/>
      <c r="C197"/>
      <c r="D197"/>
      <c r="G197" s="25">
        <v>5722959.1999999732</v>
      </c>
      <c r="H197">
        <f>GETPIVOTDATA("Profit",$G$196)</f>
        <v>5722959.1999999732</v>
      </c>
      <c r="I197"/>
    </row>
    <row r="198" spans="2:9">
      <c r="B198"/>
      <c r="C198"/>
      <c r="D198"/>
      <c r="G198"/>
      <c r="H198"/>
      <c r="I198"/>
    </row>
    <row r="199" spans="2:9">
      <c r="B199"/>
      <c r="C199"/>
      <c r="D199"/>
      <c r="G199"/>
      <c r="H199"/>
      <c r="I199"/>
    </row>
    <row r="200" spans="2:9">
      <c r="G200"/>
      <c r="H200"/>
      <c r="I200"/>
    </row>
    <row r="201" spans="2:9">
      <c r="G201"/>
      <c r="H201"/>
      <c r="I201"/>
    </row>
    <row r="202" spans="2:9">
      <c r="G202"/>
      <c r="H202"/>
      <c r="I202"/>
    </row>
    <row r="203" spans="2:9">
      <c r="G203"/>
      <c r="H203"/>
      <c r="I203"/>
    </row>
    <row r="204" spans="2:9">
      <c r="G204"/>
      <c r="H204"/>
      <c r="I204"/>
    </row>
    <row r="205" spans="2:9">
      <c r="G205"/>
      <c r="H205"/>
      <c r="I205"/>
    </row>
    <row r="206" spans="2:9">
      <c r="G206"/>
      <c r="H206"/>
      <c r="I206"/>
    </row>
    <row r="207" spans="2:9">
      <c r="G207"/>
      <c r="H207"/>
      <c r="I207"/>
    </row>
    <row r="208" spans="2:9">
      <c r="G208"/>
      <c r="H208"/>
      <c r="I208"/>
    </row>
    <row r="209" spans="7:9">
      <c r="G209"/>
      <c r="H209"/>
      <c r="I209"/>
    </row>
    <row r="210" spans="7:9">
      <c r="G210"/>
      <c r="H210"/>
      <c r="I210"/>
    </row>
    <row r="211" spans="7:9">
      <c r="G211"/>
      <c r="H211"/>
      <c r="I211"/>
    </row>
    <row r="212" spans="7:9">
      <c r="G212"/>
      <c r="H212"/>
      <c r="I212"/>
    </row>
    <row r="213" spans="7:9">
      <c r="G213"/>
      <c r="H213"/>
      <c r="I213"/>
    </row>
    <row r="214" spans="7:9">
      <c r="G214"/>
    </row>
    <row r="215" spans="7:9">
      <c r="G215"/>
    </row>
    <row r="216" spans="7:9">
      <c r="G216"/>
    </row>
    <row r="217" spans="7:9">
      <c r="G217"/>
    </row>
    <row r="218" spans="7:9">
      <c r="G218"/>
    </row>
    <row r="219" spans="7:9">
      <c r="G219"/>
    </row>
    <row r="220" spans="7:9">
      <c r="G220"/>
    </row>
    <row r="221" spans="7:9">
      <c r="G221"/>
    </row>
    <row r="222" spans="7:9">
      <c r="G222"/>
    </row>
    <row r="223" spans="7:9">
      <c r="G223"/>
    </row>
    <row r="224" spans="7:9">
      <c r="G224"/>
    </row>
    <row r="225" spans="7:7">
      <c r="G225"/>
    </row>
    <row r="226" spans="7:7">
      <c r="G226"/>
    </row>
    <row r="227" spans="7:7">
      <c r="G227"/>
    </row>
    <row r="228" spans="7:7">
      <c r="G228"/>
    </row>
    <row r="229" spans="7:7">
      <c r="G229"/>
    </row>
    <row r="230" spans="7:7">
      <c r="G230"/>
    </row>
    <row r="231" spans="7:7">
      <c r="G231"/>
    </row>
    <row r="232" spans="7:7">
      <c r="G232"/>
    </row>
    <row r="233" spans="7:7">
      <c r="G233"/>
    </row>
    <row r="234" spans="7:7">
      <c r="G234"/>
    </row>
    <row r="235" spans="7:7">
      <c r="G235"/>
    </row>
    <row r="236" spans="7:7">
      <c r="G236"/>
    </row>
    <row r="237" spans="7:7">
      <c r="G237"/>
    </row>
    <row r="238" spans="7:7">
      <c r="G238"/>
    </row>
    <row r="239" spans="7:7">
      <c r="G239"/>
    </row>
    <row r="240" spans="7:7">
      <c r="G240"/>
    </row>
    <row r="241" spans="7:7">
      <c r="G241"/>
    </row>
    <row r="242" spans="7:7">
      <c r="G242"/>
    </row>
    <row r="243" spans="7:7">
      <c r="G243"/>
    </row>
    <row r="244" spans="7:7">
      <c r="G244"/>
    </row>
    <row r="245" spans="7:7">
      <c r="G245"/>
    </row>
    <row r="246" spans="7:7">
      <c r="G246"/>
    </row>
    <row r="247" spans="7:7">
      <c r="G247"/>
    </row>
    <row r="248" spans="7:7">
      <c r="G248"/>
    </row>
    <row r="249" spans="7:7">
      <c r="G249"/>
    </row>
    <row r="250" spans="7:7">
      <c r="G250"/>
    </row>
    <row r="251" spans="7:7">
      <c r="G251"/>
    </row>
    <row r="252" spans="7:7">
      <c r="G252"/>
    </row>
    <row r="253" spans="7:7">
      <c r="G253"/>
    </row>
    <row r="254" spans="7:7">
      <c r="G254"/>
    </row>
    <row r="255" spans="7:7">
      <c r="G255"/>
    </row>
    <row r="256" spans="7:7">
      <c r="G256"/>
    </row>
    <row r="257" spans="7:7">
      <c r="G257"/>
    </row>
    <row r="258" spans="7:7">
      <c r="G258"/>
    </row>
    <row r="259" spans="7:7">
      <c r="G259"/>
    </row>
    <row r="260" spans="7:7">
      <c r="G260"/>
    </row>
    <row r="261" spans="7:7">
      <c r="G261"/>
    </row>
    <row r="262" spans="7:7">
      <c r="G262"/>
    </row>
    <row r="263" spans="7:7">
      <c r="G263"/>
    </row>
    <row r="264" spans="7:7">
      <c r="G264"/>
    </row>
    <row r="265" spans="7:7">
      <c r="G265"/>
    </row>
    <row r="266" spans="7:7">
      <c r="G266"/>
    </row>
    <row r="267" spans="7:7">
      <c r="G267"/>
    </row>
    <row r="268" spans="7:7">
      <c r="G268"/>
    </row>
    <row r="269" spans="7:7">
      <c r="G269"/>
    </row>
    <row r="270" spans="7:7">
      <c r="G270"/>
    </row>
    <row r="271" spans="7:7">
      <c r="G271"/>
    </row>
    <row r="272" spans="7:7">
      <c r="G272"/>
    </row>
    <row r="273" spans="7:7">
      <c r="G273"/>
    </row>
    <row r="274" spans="7:7">
      <c r="G274"/>
    </row>
    <row r="275" spans="7:7">
      <c r="G275"/>
    </row>
    <row r="276" spans="7:7">
      <c r="G276"/>
    </row>
    <row r="277" spans="7:7">
      <c r="G277"/>
    </row>
    <row r="278" spans="7:7">
      <c r="G278"/>
    </row>
    <row r="279" spans="7:7">
      <c r="G279"/>
    </row>
    <row r="280" spans="7:7">
      <c r="G280"/>
    </row>
    <row r="281" spans="7:7">
      <c r="G281"/>
    </row>
    <row r="282" spans="7:7">
      <c r="G282"/>
    </row>
    <row r="283" spans="7:7">
      <c r="G283"/>
    </row>
    <row r="284" spans="7:7">
      <c r="G284"/>
    </row>
    <row r="285" spans="7:7">
      <c r="G285"/>
    </row>
    <row r="286" spans="7:7">
      <c r="G286"/>
    </row>
    <row r="287" spans="7:7">
      <c r="G287"/>
    </row>
    <row r="288" spans="7:7">
      <c r="G288"/>
    </row>
    <row r="289" spans="7:7">
      <c r="G289"/>
    </row>
    <row r="290" spans="7:7">
      <c r="G290"/>
    </row>
    <row r="291" spans="7:7">
      <c r="G291"/>
    </row>
    <row r="292" spans="7:7">
      <c r="G292"/>
    </row>
    <row r="293" spans="7:7">
      <c r="G293"/>
    </row>
    <row r="294" spans="7:7">
      <c r="G294"/>
    </row>
    <row r="295" spans="7:7">
      <c r="G295"/>
    </row>
    <row r="296" spans="7:7">
      <c r="G296"/>
    </row>
    <row r="297" spans="7:7">
      <c r="G297"/>
    </row>
    <row r="298" spans="7:7">
      <c r="G298"/>
    </row>
    <row r="299" spans="7:7">
      <c r="G299"/>
    </row>
    <row r="300" spans="7:7">
      <c r="G300"/>
    </row>
    <row r="301" spans="7:7">
      <c r="G301"/>
    </row>
    <row r="302" spans="7:7">
      <c r="G302"/>
    </row>
    <row r="303" spans="7:7">
      <c r="G303"/>
    </row>
    <row r="304" spans="7:7">
      <c r="G304"/>
    </row>
    <row r="305" spans="7:7">
      <c r="G305"/>
    </row>
    <row r="306" spans="7:7">
      <c r="G306"/>
    </row>
    <row r="307" spans="7:7">
      <c r="G307"/>
    </row>
    <row r="308" spans="7:7">
      <c r="G308"/>
    </row>
    <row r="309" spans="7:7">
      <c r="G309"/>
    </row>
    <row r="310" spans="7:7">
      <c r="G310"/>
    </row>
    <row r="311" spans="7:7">
      <c r="G311"/>
    </row>
    <row r="312" spans="7:7">
      <c r="G312"/>
    </row>
    <row r="313" spans="7:7">
      <c r="G313"/>
    </row>
    <row r="314" spans="7:7">
      <c r="G314"/>
    </row>
    <row r="315" spans="7:7">
      <c r="G315"/>
    </row>
    <row r="316" spans="7:7">
      <c r="G316"/>
    </row>
    <row r="317" spans="7:7">
      <c r="G317"/>
    </row>
    <row r="318" spans="7:7">
      <c r="G318"/>
    </row>
    <row r="319" spans="7:7">
      <c r="G319"/>
    </row>
    <row r="320" spans="7:7">
      <c r="G320"/>
    </row>
    <row r="321" spans="7:7">
      <c r="G321"/>
    </row>
    <row r="322" spans="7:7">
      <c r="G322"/>
    </row>
    <row r="323" spans="7:7">
      <c r="G323"/>
    </row>
    <row r="324" spans="7:7">
      <c r="G324"/>
    </row>
    <row r="325" spans="7:7">
      <c r="G325"/>
    </row>
    <row r="326" spans="7:7">
      <c r="G326"/>
    </row>
    <row r="327" spans="7:7">
      <c r="G327"/>
    </row>
    <row r="328" spans="7:7">
      <c r="G328"/>
    </row>
    <row r="329" spans="7:7">
      <c r="G329"/>
    </row>
    <row r="330" spans="7:7">
      <c r="G330"/>
    </row>
    <row r="331" spans="7:7">
      <c r="G331"/>
    </row>
    <row r="332" spans="7:7">
      <c r="G332"/>
    </row>
    <row r="333" spans="7:7">
      <c r="G333"/>
    </row>
    <row r="334" spans="7:7">
      <c r="G334"/>
    </row>
    <row r="335" spans="7:7">
      <c r="G335"/>
    </row>
    <row r="336" spans="7:7">
      <c r="G336"/>
    </row>
    <row r="337" spans="7:7">
      <c r="G337"/>
    </row>
    <row r="338" spans="7:7">
      <c r="G338"/>
    </row>
    <row r="339" spans="7:7">
      <c r="G339"/>
    </row>
    <row r="340" spans="7:7">
      <c r="G340"/>
    </row>
    <row r="341" spans="7:7">
      <c r="G341"/>
    </row>
    <row r="342" spans="7:7">
      <c r="G342"/>
    </row>
    <row r="343" spans="7:7">
      <c r="G343"/>
    </row>
    <row r="344" spans="7:7">
      <c r="G344"/>
    </row>
    <row r="345" spans="7:7">
      <c r="G345"/>
    </row>
    <row r="346" spans="7:7">
      <c r="G346"/>
    </row>
    <row r="347" spans="7:7">
      <c r="G347"/>
    </row>
    <row r="348" spans="7:7">
      <c r="G348"/>
    </row>
    <row r="349" spans="7:7">
      <c r="G349"/>
    </row>
    <row r="350" spans="7:7">
      <c r="G350"/>
    </row>
    <row r="351" spans="7:7">
      <c r="G351"/>
    </row>
    <row r="352" spans="7:7">
      <c r="G352"/>
    </row>
    <row r="353" spans="7:7">
      <c r="G353"/>
    </row>
    <row r="354" spans="7:7">
      <c r="G354"/>
    </row>
    <row r="355" spans="7:7">
      <c r="G355"/>
    </row>
    <row r="356" spans="7:7">
      <c r="G356"/>
    </row>
    <row r="357" spans="7:7">
      <c r="G357"/>
    </row>
    <row r="358" spans="7:7">
      <c r="G358"/>
    </row>
    <row r="359" spans="7:7">
      <c r="G359"/>
    </row>
    <row r="360" spans="7:7">
      <c r="G360"/>
    </row>
    <row r="361" spans="7:7">
      <c r="G361"/>
    </row>
    <row r="362" spans="7:7">
      <c r="G362"/>
    </row>
    <row r="363" spans="7:7">
      <c r="G363"/>
    </row>
    <row r="364" spans="7:7">
      <c r="G364"/>
    </row>
    <row r="365" spans="7:7">
      <c r="G365"/>
    </row>
    <row r="366" spans="7:7">
      <c r="G366"/>
    </row>
    <row r="367" spans="7:7">
      <c r="G367"/>
    </row>
    <row r="368" spans="7:7">
      <c r="G368"/>
    </row>
    <row r="369" spans="7:7">
      <c r="G369"/>
    </row>
    <row r="370" spans="7:7">
      <c r="G370"/>
    </row>
    <row r="371" spans="7:7">
      <c r="G371"/>
    </row>
    <row r="372" spans="7:7">
      <c r="G372"/>
    </row>
    <row r="373" spans="7:7">
      <c r="G373"/>
    </row>
    <row r="374" spans="7:7">
      <c r="G374"/>
    </row>
    <row r="375" spans="7:7">
      <c r="G375"/>
    </row>
    <row r="376" spans="7:7">
      <c r="G376"/>
    </row>
    <row r="377" spans="7:7">
      <c r="G377"/>
    </row>
    <row r="378" spans="7:7">
      <c r="G378"/>
    </row>
    <row r="379" spans="7:7">
      <c r="G379"/>
    </row>
    <row r="380" spans="7:7">
      <c r="G380"/>
    </row>
    <row r="381" spans="7:7">
      <c r="G381"/>
    </row>
    <row r="382" spans="7:7">
      <c r="G382"/>
    </row>
    <row r="383" spans="7:7">
      <c r="G383"/>
    </row>
    <row r="384" spans="7:7">
      <c r="G384"/>
    </row>
    <row r="385" spans="7:7">
      <c r="G385"/>
    </row>
    <row r="386" spans="7:7">
      <c r="G386"/>
    </row>
    <row r="387" spans="7:7">
      <c r="G387"/>
    </row>
    <row r="388" spans="7:7">
      <c r="G388"/>
    </row>
    <row r="389" spans="7:7">
      <c r="G389"/>
    </row>
    <row r="390" spans="7:7">
      <c r="G390"/>
    </row>
    <row r="391" spans="7:7">
      <c r="G391"/>
    </row>
    <row r="392" spans="7:7">
      <c r="G392"/>
    </row>
    <row r="393" spans="7:7">
      <c r="G393"/>
    </row>
    <row r="394" spans="7:7">
      <c r="G394"/>
    </row>
    <row r="395" spans="7:7">
      <c r="G395"/>
    </row>
    <row r="396" spans="7:7">
      <c r="G396"/>
    </row>
    <row r="397" spans="7:7">
      <c r="G397"/>
    </row>
    <row r="398" spans="7:7">
      <c r="G398"/>
    </row>
    <row r="399" spans="7:7">
      <c r="G399"/>
    </row>
    <row r="400" spans="7:7">
      <c r="G400"/>
    </row>
    <row r="401" spans="7:7">
      <c r="G401"/>
    </row>
    <row r="402" spans="7:7">
      <c r="G402"/>
    </row>
    <row r="403" spans="7:7">
      <c r="G403"/>
    </row>
    <row r="404" spans="7:7">
      <c r="G404"/>
    </row>
    <row r="405" spans="7:7">
      <c r="G405"/>
    </row>
    <row r="406" spans="7:7">
      <c r="G406"/>
    </row>
    <row r="407" spans="7:7">
      <c r="G407"/>
    </row>
    <row r="408" spans="7:7">
      <c r="G408"/>
    </row>
    <row r="409" spans="7:7">
      <c r="G409"/>
    </row>
    <row r="410" spans="7:7">
      <c r="G410"/>
    </row>
    <row r="411" spans="7:7">
      <c r="G411"/>
    </row>
    <row r="412" spans="7:7">
      <c r="G412"/>
    </row>
    <row r="413" spans="7:7">
      <c r="G413"/>
    </row>
    <row r="414" spans="7:7">
      <c r="G414"/>
    </row>
    <row r="415" spans="7:7">
      <c r="G415"/>
    </row>
    <row r="416" spans="7:7">
      <c r="G416"/>
    </row>
    <row r="417" spans="7:7">
      <c r="G417"/>
    </row>
    <row r="418" spans="7:7">
      <c r="G418"/>
    </row>
    <row r="419" spans="7:7">
      <c r="G419"/>
    </row>
    <row r="420" spans="7:7">
      <c r="G420"/>
    </row>
    <row r="421" spans="7:7">
      <c r="G421"/>
    </row>
    <row r="422" spans="7:7">
      <c r="G422"/>
    </row>
    <row r="423" spans="7:7">
      <c r="G423"/>
    </row>
    <row r="424" spans="7:7">
      <c r="G424"/>
    </row>
    <row r="425" spans="7:7">
      <c r="G425"/>
    </row>
    <row r="426" spans="7:7">
      <c r="G426"/>
    </row>
    <row r="427" spans="7:7">
      <c r="G427"/>
    </row>
    <row r="428" spans="7:7">
      <c r="G428"/>
    </row>
    <row r="429" spans="7:7">
      <c r="G429"/>
    </row>
    <row r="430" spans="7:7">
      <c r="G430"/>
    </row>
    <row r="431" spans="7:7">
      <c r="G431"/>
    </row>
    <row r="432" spans="7:7">
      <c r="G432"/>
    </row>
    <row r="433" spans="7:7">
      <c r="G433"/>
    </row>
    <row r="434" spans="7:7">
      <c r="G434"/>
    </row>
    <row r="435" spans="7:7">
      <c r="G435"/>
    </row>
    <row r="436" spans="7:7">
      <c r="G436"/>
    </row>
    <row r="437" spans="7:7">
      <c r="G437"/>
    </row>
    <row r="438" spans="7:7">
      <c r="G438"/>
    </row>
    <row r="439" spans="7:7">
      <c r="G439"/>
    </row>
    <row r="440" spans="7:7">
      <c r="G440"/>
    </row>
    <row r="441" spans="7:7">
      <c r="G441"/>
    </row>
    <row r="442" spans="7:7">
      <c r="G442"/>
    </row>
    <row r="443" spans="7:7">
      <c r="G443"/>
    </row>
    <row r="444" spans="7:7">
      <c r="G444"/>
    </row>
    <row r="445" spans="7:7">
      <c r="G445"/>
    </row>
    <row r="446" spans="7:7">
      <c r="G446"/>
    </row>
    <row r="447" spans="7:7">
      <c r="G447"/>
    </row>
    <row r="448" spans="7:7">
      <c r="G448"/>
    </row>
    <row r="449" spans="7:7">
      <c r="G449"/>
    </row>
    <row r="450" spans="7:7">
      <c r="G450"/>
    </row>
    <row r="451" spans="7:7">
      <c r="G451"/>
    </row>
    <row r="452" spans="7:7">
      <c r="G452"/>
    </row>
    <row r="453" spans="7:7">
      <c r="G453"/>
    </row>
    <row r="454" spans="7:7">
      <c r="G454"/>
    </row>
    <row r="455" spans="7:7">
      <c r="G455"/>
    </row>
    <row r="456" spans="7:7">
      <c r="G456"/>
    </row>
    <row r="457" spans="7:7">
      <c r="G457"/>
    </row>
    <row r="458" spans="7:7">
      <c r="G458"/>
    </row>
    <row r="459" spans="7:7">
      <c r="G459"/>
    </row>
    <row r="460" spans="7:7">
      <c r="G460"/>
    </row>
    <row r="461" spans="7:7">
      <c r="G461"/>
    </row>
    <row r="462" spans="7:7">
      <c r="G462"/>
    </row>
    <row r="463" spans="7:7">
      <c r="G463"/>
    </row>
    <row r="464" spans="7:7">
      <c r="G464"/>
    </row>
    <row r="465" spans="7:7">
      <c r="G465"/>
    </row>
    <row r="466" spans="7:7">
      <c r="G466"/>
    </row>
    <row r="467" spans="7:7">
      <c r="G467"/>
    </row>
    <row r="468" spans="7:7">
      <c r="G468"/>
    </row>
    <row r="469" spans="7:7">
      <c r="G469"/>
    </row>
    <row r="470" spans="7:7">
      <c r="G470"/>
    </row>
    <row r="471" spans="7:7">
      <c r="G471"/>
    </row>
    <row r="472" spans="7:7">
      <c r="G472"/>
    </row>
    <row r="473" spans="7:7">
      <c r="G473"/>
    </row>
    <row r="474" spans="7:7">
      <c r="G474"/>
    </row>
    <row r="475" spans="7:7">
      <c r="G475"/>
    </row>
    <row r="476" spans="7:7">
      <c r="G476"/>
    </row>
    <row r="477" spans="7:7">
      <c r="G477"/>
    </row>
    <row r="478" spans="7:7">
      <c r="G478"/>
    </row>
    <row r="479" spans="7:7">
      <c r="G479"/>
    </row>
    <row r="480" spans="7:7">
      <c r="G480"/>
    </row>
    <row r="481" spans="7:7">
      <c r="G481"/>
    </row>
    <row r="482" spans="7:7">
      <c r="G482"/>
    </row>
    <row r="483" spans="7:7">
      <c r="G483"/>
    </row>
    <row r="484" spans="7:7">
      <c r="G484"/>
    </row>
    <row r="485" spans="7:7">
      <c r="G485"/>
    </row>
    <row r="486" spans="7:7">
      <c r="G486"/>
    </row>
    <row r="487" spans="7:7">
      <c r="G487"/>
    </row>
    <row r="488" spans="7:7">
      <c r="G488"/>
    </row>
    <row r="489" spans="7:7">
      <c r="G489"/>
    </row>
    <row r="490" spans="7:7">
      <c r="G490"/>
    </row>
    <row r="491" spans="7:7">
      <c r="G491"/>
    </row>
    <row r="492" spans="7:7">
      <c r="G492"/>
    </row>
    <row r="493" spans="7:7">
      <c r="G493"/>
    </row>
    <row r="494" spans="7:7">
      <c r="G494"/>
    </row>
    <row r="495" spans="7:7">
      <c r="G495"/>
    </row>
    <row r="496" spans="7:7">
      <c r="G496"/>
    </row>
    <row r="497" spans="7:7">
      <c r="G497"/>
    </row>
    <row r="498" spans="7:7">
      <c r="G498"/>
    </row>
    <row r="499" spans="7:7">
      <c r="G499"/>
    </row>
    <row r="500" spans="7:7">
      <c r="G500"/>
    </row>
    <row r="501" spans="7:7">
      <c r="G501"/>
    </row>
    <row r="502" spans="7:7">
      <c r="G502"/>
    </row>
    <row r="503" spans="7:7">
      <c r="G503"/>
    </row>
    <row r="504" spans="7:7">
      <c r="G504"/>
    </row>
    <row r="505" spans="7:7">
      <c r="G505"/>
    </row>
    <row r="506" spans="7:7">
      <c r="G506"/>
    </row>
    <row r="507" spans="7:7">
      <c r="G507"/>
    </row>
    <row r="508" spans="7:7">
      <c r="G508"/>
    </row>
    <row r="509" spans="7:7">
      <c r="G509"/>
    </row>
    <row r="510" spans="7:7">
      <c r="G510"/>
    </row>
    <row r="511" spans="7:7">
      <c r="G511"/>
    </row>
    <row r="512" spans="7:7">
      <c r="G512"/>
    </row>
    <row r="513" spans="7:7">
      <c r="G513"/>
    </row>
    <row r="514" spans="7:7">
      <c r="G514"/>
    </row>
    <row r="515" spans="7:7">
      <c r="G515"/>
    </row>
    <row r="516" spans="7:7">
      <c r="G516"/>
    </row>
    <row r="517" spans="7:7">
      <c r="G517"/>
    </row>
    <row r="518" spans="7:7">
      <c r="G518"/>
    </row>
    <row r="519" spans="7:7">
      <c r="G519"/>
    </row>
    <row r="520" spans="7:7">
      <c r="G520"/>
    </row>
    <row r="521" spans="7:7">
      <c r="G521"/>
    </row>
    <row r="522" spans="7:7">
      <c r="G522"/>
    </row>
    <row r="523" spans="7:7">
      <c r="G523"/>
    </row>
    <row r="524" spans="7:7">
      <c r="G524"/>
    </row>
    <row r="525" spans="7:7">
      <c r="G525"/>
    </row>
    <row r="526" spans="7:7">
      <c r="G526"/>
    </row>
    <row r="527" spans="7:7">
      <c r="G527"/>
    </row>
    <row r="528" spans="7:7">
      <c r="G528"/>
    </row>
    <row r="529" spans="7:7">
      <c r="G529"/>
    </row>
    <row r="530" spans="7:7">
      <c r="G530"/>
    </row>
    <row r="531" spans="7:7">
      <c r="G531"/>
    </row>
    <row r="532" spans="7:7">
      <c r="G532"/>
    </row>
    <row r="533" spans="7:7">
      <c r="G533"/>
    </row>
    <row r="534" spans="7:7">
      <c r="G534"/>
    </row>
    <row r="535" spans="7:7">
      <c r="G535"/>
    </row>
    <row r="536" spans="7:7">
      <c r="G536"/>
    </row>
    <row r="537" spans="7:7">
      <c r="G537"/>
    </row>
    <row r="538" spans="7:7">
      <c r="G538"/>
    </row>
    <row r="539" spans="7:7">
      <c r="G539"/>
    </row>
    <row r="540" spans="7:7">
      <c r="G540"/>
    </row>
    <row r="541" spans="7:7">
      <c r="G541"/>
    </row>
    <row r="542" spans="7:7">
      <c r="G542"/>
    </row>
    <row r="543" spans="7:7">
      <c r="G543"/>
    </row>
    <row r="544" spans="7:7">
      <c r="G544"/>
    </row>
    <row r="545" spans="7:7">
      <c r="G545"/>
    </row>
    <row r="546" spans="7:7">
      <c r="G546"/>
    </row>
    <row r="547" spans="7:7">
      <c r="G547"/>
    </row>
    <row r="548" spans="7:7">
      <c r="G548"/>
    </row>
    <row r="549" spans="7:7">
      <c r="G549"/>
    </row>
    <row r="550" spans="7:7">
      <c r="G550"/>
    </row>
    <row r="551" spans="7:7">
      <c r="G551"/>
    </row>
    <row r="552" spans="7:7">
      <c r="G552"/>
    </row>
    <row r="553" spans="7:7">
      <c r="G553"/>
    </row>
    <row r="554" spans="7:7">
      <c r="G554"/>
    </row>
    <row r="555" spans="7:7">
      <c r="G555"/>
    </row>
    <row r="556" spans="7:7">
      <c r="G556"/>
    </row>
    <row r="557" spans="7:7">
      <c r="G557"/>
    </row>
    <row r="558" spans="7:7">
      <c r="G558"/>
    </row>
    <row r="559" spans="7:7">
      <c r="G559"/>
    </row>
    <row r="560" spans="7:7">
      <c r="G560"/>
    </row>
    <row r="561" spans="7:7">
      <c r="G561"/>
    </row>
    <row r="562" spans="7:7">
      <c r="G562"/>
    </row>
    <row r="563" spans="7:7">
      <c r="G563"/>
    </row>
    <row r="564" spans="7:7">
      <c r="G564"/>
    </row>
    <row r="565" spans="7:7">
      <c r="G565"/>
    </row>
    <row r="566" spans="7:7">
      <c r="G566"/>
    </row>
    <row r="567" spans="7:7">
      <c r="G567"/>
    </row>
    <row r="568" spans="7:7">
      <c r="G568"/>
    </row>
    <row r="569" spans="7:7">
      <c r="G569"/>
    </row>
    <row r="570" spans="7:7">
      <c r="G570"/>
    </row>
    <row r="571" spans="7:7">
      <c r="G571"/>
    </row>
    <row r="572" spans="7:7">
      <c r="G572"/>
    </row>
    <row r="573" spans="7:7">
      <c r="G573"/>
    </row>
    <row r="574" spans="7:7">
      <c r="G574"/>
    </row>
    <row r="575" spans="7:7">
      <c r="G575"/>
    </row>
    <row r="576" spans="7:7">
      <c r="G576"/>
    </row>
    <row r="577" spans="7:7">
      <c r="G577"/>
    </row>
    <row r="578" spans="7:7">
      <c r="G578"/>
    </row>
    <row r="579" spans="7:7">
      <c r="G579"/>
    </row>
    <row r="580" spans="7:7">
      <c r="G580"/>
    </row>
    <row r="581" spans="7:7">
      <c r="G581"/>
    </row>
    <row r="582" spans="7:7">
      <c r="G582"/>
    </row>
    <row r="583" spans="7:7">
      <c r="G583"/>
    </row>
    <row r="584" spans="7:7">
      <c r="G584"/>
    </row>
    <row r="585" spans="7:7">
      <c r="G585"/>
    </row>
    <row r="586" spans="7:7">
      <c r="G586"/>
    </row>
    <row r="587" spans="7:7">
      <c r="G587"/>
    </row>
    <row r="588" spans="7:7">
      <c r="G588"/>
    </row>
    <row r="589" spans="7:7">
      <c r="G589"/>
    </row>
    <row r="590" spans="7:7">
      <c r="G590"/>
    </row>
    <row r="591" spans="7:7">
      <c r="G591"/>
    </row>
    <row r="592" spans="7:7">
      <c r="G592"/>
    </row>
    <row r="593" spans="7:7">
      <c r="G593"/>
    </row>
    <row r="594" spans="7:7">
      <c r="G594"/>
    </row>
    <row r="595" spans="7:7">
      <c r="G595"/>
    </row>
    <row r="596" spans="7:7">
      <c r="G596"/>
    </row>
    <row r="597" spans="7:7">
      <c r="G597"/>
    </row>
    <row r="598" spans="7:7">
      <c r="G598"/>
    </row>
    <row r="599" spans="7:7">
      <c r="G599"/>
    </row>
    <row r="600" spans="7:7">
      <c r="G600"/>
    </row>
    <row r="601" spans="7:7">
      <c r="G601"/>
    </row>
    <row r="602" spans="7:7">
      <c r="G602"/>
    </row>
    <row r="603" spans="7:7">
      <c r="G603"/>
    </row>
    <row r="604" spans="7:7">
      <c r="G604"/>
    </row>
    <row r="605" spans="7:7">
      <c r="G605"/>
    </row>
    <row r="606" spans="7:7">
      <c r="G606"/>
    </row>
    <row r="607" spans="7:7">
      <c r="G607"/>
    </row>
    <row r="608" spans="7:7">
      <c r="G608"/>
    </row>
    <row r="609" spans="7:7">
      <c r="G609"/>
    </row>
    <row r="610" spans="7:7">
      <c r="G610"/>
    </row>
    <row r="611" spans="7:7">
      <c r="G611"/>
    </row>
    <row r="612" spans="7:7">
      <c r="G612"/>
    </row>
    <row r="613" spans="7:7">
      <c r="G613"/>
    </row>
    <row r="614" spans="7:7">
      <c r="G614"/>
    </row>
    <row r="615" spans="7:7">
      <c r="G615"/>
    </row>
    <row r="616" spans="7:7">
      <c r="G616"/>
    </row>
    <row r="617" spans="7:7">
      <c r="G617"/>
    </row>
    <row r="618" spans="7:7">
      <c r="G618"/>
    </row>
    <row r="619" spans="7:7">
      <c r="G619"/>
    </row>
    <row r="620" spans="7:7">
      <c r="G620"/>
    </row>
    <row r="621" spans="7:7">
      <c r="G621"/>
    </row>
    <row r="622" spans="7:7">
      <c r="G622"/>
    </row>
    <row r="623" spans="7:7">
      <c r="G623"/>
    </row>
    <row r="624" spans="7:7">
      <c r="G624"/>
    </row>
    <row r="625" spans="7:7">
      <c r="G625"/>
    </row>
    <row r="626" spans="7:7">
      <c r="G626"/>
    </row>
    <row r="627" spans="7:7">
      <c r="G627"/>
    </row>
    <row r="628" spans="7:7">
      <c r="G628"/>
    </row>
    <row r="629" spans="7:7">
      <c r="G629"/>
    </row>
    <row r="630" spans="7:7">
      <c r="G630"/>
    </row>
    <row r="631" spans="7:7">
      <c r="G631"/>
    </row>
    <row r="632" spans="7:7">
      <c r="G632"/>
    </row>
    <row r="633" spans="7:7">
      <c r="G633"/>
    </row>
    <row r="634" spans="7:7">
      <c r="G634"/>
    </row>
    <row r="635" spans="7:7">
      <c r="G635"/>
    </row>
    <row r="636" spans="7:7">
      <c r="G636"/>
    </row>
    <row r="637" spans="7:7">
      <c r="G637"/>
    </row>
    <row r="638" spans="7:7">
      <c r="G638"/>
    </row>
    <row r="639" spans="7:7">
      <c r="G639"/>
    </row>
    <row r="640" spans="7:7">
      <c r="G640"/>
    </row>
    <row r="641" spans="7:7">
      <c r="G641"/>
    </row>
    <row r="642" spans="7:7">
      <c r="G642"/>
    </row>
    <row r="643" spans="7:7">
      <c r="G643"/>
    </row>
    <row r="644" spans="7:7">
      <c r="G644"/>
    </row>
    <row r="645" spans="7:7">
      <c r="G645"/>
    </row>
    <row r="646" spans="7:7">
      <c r="G646"/>
    </row>
    <row r="647" spans="7:7">
      <c r="G647"/>
    </row>
    <row r="648" spans="7:7">
      <c r="G648"/>
    </row>
    <row r="649" spans="7:7">
      <c r="G649"/>
    </row>
    <row r="650" spans="7:7">
      <c r="G650"/>
    </row>
    <row r="651" spans="7:7">
      <c r="G651"/>
    </row>
    <row r="652" spans="7:7">
      <c r="G652"/>
    </row>
    <row r="653" spans="7:7">
      <c r="G653"/>
    </row>
    <row r="654" spans="7:7">
      <c r="G654"/>
    </row>
    <row r="655" spans="7:7">
      <c r="G655"/>
    </row>
    <row r="656" spans="7:7">
      <c r="G656"/>
    </row>
    <row r="657" spans="7:7">
      <c r="G657"/>
    </row>
    <row r="658" spans="7:7">
      <c r="G658"/>
    </row>
    <row r="659" spans="7:7">
      <c r="G659"/>
    </row>
    <row r="660" spans="7:7">
      <c r="G660"/>
    </row>
    <row r="661" spans="7:7">
      <c r="G661"/>
    </row>
    <row r="662" spans="7:7">
      <c r="G662"/>
    </row>
    <row r="663" spans="7:7">
      <c r="G663"/>
    </row>
    <row r="664" spans="7:7">
      <c r="G664"/>
    </row>
    <row r="665" spans="7:7">
      <c r="G665"/>
    </row>
    <row r="666" spans="7:7">
      <c r="G666"/>
    </row>
    <row r="667" spans="7:7">
      <c r="G667"/>
    </row>
    <row r="668" spans="7:7">
      <c r="G668"/>
    </row>
    <row r="669" spans="7:7">
      <c r="G669"/>
    </row>
    <row r="670" spans="7:7">
      <c r="G670"/>
    </row>
    <row r="671" spans="7:7">
      <c r="G671"/>
    </row>
    <row r="672" spans="7:7">
      <c r="G672"/>
    </row>
    <row r="673" spans="7:7">
      <c r="G673"/>
    </row>
    <row r="674" spans="7:7">
      <c r="G674"/>
    </row>
    <row r="675" spans="7:7">
      <c r="G675"/>
    </row>
    <row r="676" spans="7:7">
      <c r="G676"/>
    </row>
    <row r="677" spans="7:7">
      <c r="G677"/>
    </row>
    <row r="678" spans="7:7">
      <c r="G678"/>
    </row>
    <row r="679" spans="7:7">
      <c r="G679"/>
    </row>
    <row r="680" spans="7:7">
      <c r="G680"/>
    </row>
    <row r="681" spans="7:7">
      <c r="G681"/>
    </row>
    <row r="682" spans="7:7">
      <c r="G682"/>
    </row>
    <row r="683" spans="7:7">
      <c r="G683"/>
    </row>
    <row r="684" spans="7:7">
      <c r="G684"/>
    </row>
    <row r="685" spans="7:7">
      <c r="G685"/>
    </row>
    <row r="686" spans="7:7">
      <c r="G686"/>
    </row>
    <row r="687" spans="7:7">
      <c r="G687"/>
    </row>
    <row r="688" spans="7:7">
      <c r="G688"/>
    </row>
    <row r="689" spans="7:7">
      <c r="G689"/>
    </row>
    <row r="690" spans="7:7">
      <c r="G690"/>
    </row>
    <row r="691" spans="7:7">
      <c r="G691"/>
    </row>
    <row r="692" spans="7:7">
      <c r="G692"/>
    </row>
    <row r="693" spans="7:7">
      <c r="G693"/>
    </row>
    <row r="694" spans="7:7">
      <c r="G694"/>
    </row>
    <row r="695" spans="7:7">
      <c r="G695"/>
    </row>
    <row r="696" spans="7:7">
      <c r="G696"/>
    </row>
  </sheetData>
  <mergeCells count="1">
    <mergeCell ref="C4:Q19"/>
  </mergeCell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O710"/>
  <sheetViews>
    <sheetView workbookViewId="0">
      <selection activeCell="B3" sqref="B3"/>
    </sheetView>
  </sheetViews>
  <sheetFormatPr defaultRowHeight="14.25"/>
  <cols>
    <col min="1" max="1" width="24.6640625" customWidth="1"/>
    <col min="12" max="12" width="12.44140625" customWidth="1"/>
  </cols>
  <sheetData>
    <row r="1" spans="1:15">
      <c r="A1" s="7" t="s">
        <v>2</v>
      </c>
      <c r="B1" s="7" t="s">
        <v>55</v>
      </c>
      <c r="C1" s="7" t="s">
        <v>56</v>
      </c>
      <c r="D1" s="7" t="s">
        <v>57</v>
      </c>
    </row>
    <row r="2" spans="1:15">
      <c r="A2" s="8" t="s">
        <v>39</v>
      </c>
      <c r="B2" s="8">
        <f ca="1">SUMIFS($G$2:$G$701,$C$2:$C$701,$A2)</f>
        <v>1879906</v>
      </c>
      <c r="C2" s="8">
        <f ca="1">SUMIFS($K$2:$K$701,$C$2:$C$701,$A2)</f>
        <v>0</v>
      </c>
      <c r="D2" s="8">
        <f ca="1">SUMIFS($E$2:$E$701,$C$2:$C$701,$A2)</f>
        <v>15531.499999999996</v>
      </c>
    </row>
    <row r="3" spans="1:15">
      <c r="A3" s="8" t="s">
        <v>35</v>
      </c>
      <c r="B3" s="8">
        <f t="shared" ref="B3:B8" ca="1" si="0">SUMIFS($G$2:$G$701,$C$2:$C$701,$A3)</f>
        <v>4039798</v>
      </c>
      <c r="C3" s="8">
        <f t="shared" ref="C3:C8" ca="1" si="1">SUMIFS($K$2:$K$701,$C$2:$C$701,$A3)</f>
        <v>1615919.2000000044</v>
      </c>
      <c r="D3" s="8">
        <f t="shared" ref="D3:D8" ca="1" si="2">SUMIFS($E$2:$E$701,$C$2:$C$701,$A3)</f>
        <v>33823.94999999999</v>
      </c>
    </row>
    <row r="4" spans="1:15">
      <c r="A4" s="8" t="s">
        <v>37</v>
      </c>
      <c r="B4" s="8">
        <f t="shared" ca="1" si="0"/>
        <v>3595910</v>
      </c>
      <c r="C4" s="8">
        <f t="shared" ca="1" si="1"/>
        <v>1438364</v>
      </c>
      <c r="D4" s="8">
        <f t="shared" ca="1" si="2"/>
        <v>16242.45</v>
      </c>
    </row>
    <row r="5" spans="1:15">
      <c r="A5" s="8" t="s">
        <v>38</v>
      </c>
      <c r="B5" s="8">
        <f t="shared" ca="1" si="0"/>
        <v>2532070</v>
      </c>
      <c r="C5" s="8">
        <f t="shared" ca="1" si="1"/>
        <v>1012828</v>
      </c>
      <c r="D5" s="8">
        <f t="shared" ca="1" si="2"/>
        <v>16878.300000000003</v>
      </c>
    </row>
    <row r="6" spans="1:15">
      <c r="A6" s="8" t="s">
        <v>17</v>
      </c>
      <c r="B6" s="8">
        <f t="shared" ca="1" si="0"/>
        <v>864807</v>
      </c>
      <c r="C6" s="8">
        <f t="shared" ca="1" si="1"/>
        <v>345922.79999999976</v>
      </c>
      <c r="D6" s="8">
        <f t="shared" ca="1" si="2"/>
        <v>14684.600000000004</v>
      </c>
    </row>
    <row r="7" spans="1:15">
      <c r="A7" s="8" t="s">
        <v>26</v>
      </c>
      <c r="B7" s="8">
        <f t="shared" ca="1" si="0"/>
        <v>1394907</v>
      </c>
      <c r="C7" s="8">
        <f t="shared" ca="1" si="1"/>
        <v>557962.799999999</v>
      </c>
      <c r="D7" s="8">
        <f t="shared" ca="1" si="2"/>
        <v>15419.800000000003</v>
      </c>
    </row>
    <row r="8" spans="1:15">
      <c r="A8" s="8" t="s">
        <v>35</v>
      </c>
      <c r="B8" s="8">
        <f t="shared" ca="1" si="0"/>
        <v>4039798</v>
      </c>
      <c r="C8" s="8">
        <f t="shared" ca="1" si="1"/>
        <v>1615919.2000000044</v>
      </c>
      <c r="D8" s="8">
        <f t="shared" ca="1" si="2"/>
        <v>33823.94999999999</v>
      </c>
    </row>
    <row r="11" spans="1:15">
      <c r="A11" s="9"/>
      <c r="B11" s="9"/>
      <c r="C11" s="9"/>
      <c r="D11" s="9"/>
      <c r="E11" s="14"/>
      <c r="F11" s="15"/>
      <c r="G11" s="15"/>
      <c r="H11" s="15"/>
      <c r="I11" s="15"/>
      <c r="J11" s="15"/>
      <c r="K11" s="15"/>
      <c r="L11" s="16"/>
      <c r="M11" s="9"/>
      <c r="N11" s="9"/>
      <c r="O11" s="9"/>
    </row>
    <row r="12" spans="1:15">
      <c r="A12" s="10"/>
      <c r="B12" s="10"/>
      <c r="C12" s="10"/>
      <c r="D12" s="10"/>
      <c r="E12" s="17"/>
      <c r="F12" s="18"/>
      <c r="G12" s="18"/>
      <c r="H12" s="18"/>
      <c r="I12" s="18"/>
      <c r="J12" s="18"/>
      <c r="K12" s="18"/>
      <c r="L12" s="19"/>
      <c r="M12" s="10"/>
      <c r="N12" s="10"/>
      <c r="O12" s="10"/>
    </row>
    <row r="13" spans="1:15">
      <c r="A13" s="9"/>
      <c r="B13" s="9"/>
      <c r="C13" s="9"/>
      <c r="D13" s="9"/>
      <c r="E13" s="14"/>
      <c r="F13" s="15"/>
      <c r="G13" s="15"/>
      <c r="H13" s="15"/>
      <c r="I13" s="15"/>
      <c r="J13" s="15"/>
      <c r="K13" s="15"/>
      <c r="L13" s="16"/>
      <c r="M13" s="9"/>
      <c r="N13" s="9"/>
      <c r="O13" s="9"/>
    </row>
    <row r="14" spans="1:15">
      <c r="A14" s="10"/>
      <c r="B14" s="10"/>
      <c r="C14" s="10"/>
      <c r="D14" s="10"/>
      <c r="E14" s="17"/>
      <c r="F14" s="18"/>
      <c r="G14" s="18"/>
      <c r="H14" s="18"/>
      <c r="I14" s="18"/>
      <c r="J14" s="18"/>
      <c r="K14" s="18"/>
      <c r="L14" s="19"/>
      <c r="M14" s="10"/>
      <c r="N14" s="10"/>
      <c r="O14" s="10"/>
    </row>
    <row r="15" spans="1:15">
      <c r="A15" s="9"/>
      <c r="B15" s="9"/>
      <c r="C15" s="9"/>
      <c r="D15" s="9"/>
      <c r="E15" s="14"/>
      <c r="F15" s="15"/>
      <c r="G15" s="15"/>
      <c r="H15" s="15"/>
      <c r="I15" s="15"/>
      <c r="J15" s="15"/>
      <c r="K15" s="15"/>
      <c r="L15" s="16"/>
      <c r="M15" s="9"/>
      <c r="N15" s="9"/>
      <c r="O15" s="9"/>
    </row>
    <row r="16" spans="1:15">
      <c r="A16" s="10"/>
      <c r="B16" s="10"/>
      <c r="C16" s="10"/>
      <c r="D16" s="10"/>
      <c r="E16" s="17"/>
      <c r="F16" s="18"/>
      <c r="G16" s="18"/>
      <c r="H16" s="18"/>
      <c r="I16" s="18"/>
      <c r="J16" s="18"/>
      <c r="K16" s="18"/>
      <c r="L16" s="19"/>
      <c r="M16" s="10"/>
      <c r="N16" s="10"/>
      <c r="O16" s="10"/>
    </row>
    <row r="17" spans="1:15">
      <c r="A17" s="9"/>
      <c r="B17" s="9"/>
      <c r="C17" s="9"/>
      <c r="D17" s="9"/>
      <c r="E17" s="14"/>
      <c r="F17" s="15"/>
      <c r="G17" s="15"/>
      <c r="H17" s="15"/>
      <c r="I17" s="15"/>
      <c r="J17" s="15"/>
      <c r="K17" s="15"/>
      <c r="L17" s="16"/>
      <c r="M17" s="9"/>
      <c r="N17" s="9"/>
      <c r="O17" s="9"/>
    </row>
    <row r="18" spans="1:15">
      <c r="A18" s="10"/>
      <c r="B18" s="10"/>
      <c r="C18" s="10"/>
      <c r="D18" s="10"/>
      <c r="E18" s="17"/>
      <c r="F18" s="18"/>
      <c r="G18" s="18"/>
      <c r="H18" s="18"/>
      <c r="I18" s="18"/>
      <c r="J18" s="18"/>
      <c r="K18" s="18"/>
      <c r="L18" s="19"/>
      <c r="M18" s="10"/>
      <c r="N18" s="10"/>
      <c r="O18" s="10"/>
    </row>
    <row r="19" spans="1:15">
      <c r="A19" s="9"/>
      <c r="B19" s="9"/>
      <c r="C19" s="9"/>
      <c r="D19" s="9"/>
      <c r="E19" s="14"/>
      <c r="F19" s="15"/>
      <c r="G19" s="15"/>
      <c r="H19" s="15"/>
      <c r="I19" s="15"/>
      <c r="J19" s="15"/>
      <c r="K19" s="15"/>
      <c r="L19" s="16"/>
      <c r="M19" s="9"/>
      <c r="N19" s="9"/>
      <c r="O19" s="9"/>
    </row>
    <row r="20" spans="1:15">
      <c r="A20" s="10"/>
      <c r="B20" s="10"/>
      <c r="C20" s="10"/>
      <c r="D20" s="10"/>
      <c r="E20" s="17"/>
      <c r="F20" s="18"/>
      <c r="G20" s="18"/>
      <c r="H20" s="18"/>
      <c r="I20" s="18"/>
      <c r="J20" s="18"/>
      <c r="K20" s="18"/>
      <c r="L20" s="19"/>
      <c r="M20" s="10"/>
      <c r="N20" s="10"/>
      <c r="O20" s="10"/>
    </row>
    <row r="21" spans="1:15">
      <c r="A21" s="9"/>
      <c r="B21" s="9"/>
      <c r="C21" s="9"/>
      <c r="D21" s="9"/>
      <c r="E21" s="14"/>
      <c r="F21" s="15"/>
      <c r="G21" s="15"/>
      <c r="H21" s="15"/>
      <c r="I21" s="15"/>
      <c r="J21" s="15"/>
      <c r="K21" s="15"/>
      <c r="L21" s="16"/>
      <c r="M21" s="9"/>
      <c r="N21" s="9"/>
      <c r="O21" s="9"/>
    </row>
    <row r="22" spans="1:15">
      <c r="A22" s="10"/>
      <c r="B22" s="10"/>
      <c r="C22" s="10"/>
      <c r="D22" s="10"/>
      <c r="E22" s="17"/>
      <c r="F22" s="18"/>
      <c r="G22" s="18"/>
      <c r="H22" s="18"/>
      <c r="I22" s="18"/>
      <c r="J22" s="18"/>
      <c r="K22" s="18"/>
      <c r="L22" s="19"/>
      <c r="M22" s="10"/>
      <c r="N22" s="10"/>
      <c r="O22" s="10"/>
    </row>
    <row r="23" spans="1:15">
      <c r="A23" s="9"/>
      <c r="B23" s="9"/>
      <c r="C23" s="9"/>
      <c r="D23" s="9"/>
      <c r="E23" s="14"/>
      <c r="F23" s="15"/>
      <c r="G23" s="15"/>
      <c r="H23" s="15"/>
      <c r="I23" s="15"/>
      <c r="J23" s="15"/>
      <c r="K23" s="15"/>
      <c r="L23" s="16"/>
      <c r="M23" s="9"/>
      <c r="N23" s="9"/>
      <c r="O23" s="9"/>
    </row>
    <row r="24" spans="1:15">
      <c r="A24" s="10"/>
      <c r="B24" s="10"/>
      <c r="C24" s="10"/>
      <c r="D24" s="10"/>
      <c r="E24" s="17"/>
      <c r="F24" s="18"/>
      <c r="G24" s="18"/>
      <c r="H24" s="18"/>
      <c r="I24" s="18"/>
      <c r="J24" s="18"/>
      <c r="K24" s="18"/>
      <c r="L24" s="19"/>
      <c r="M24" s="10"/>
      <c r="N24" s="10"/>
      <c r="O24" s="10"/>
    </row>
    <row r="25" spans="1:15">
      <c r="A25" s="9"/>
      <c r="B25" s="9"/>
      <c r="C25" s="9"/>
      <c r="D25" s="9"/>
      <c r="E25" s="14"/>
      <c r="F25" s="15"/>
      <c r="G25" s="15"/>
      <c r="H25" s="15"/>
      <c r="I25" s="15"/>
      <c r="J25" s="15"/>
      <c r="K25" s="15"/>
      <c r="L25" s="16"/>
      <c r="M25" s="9"/>
      <c r="N25" s="9"/>
      <c r="O25" s="9"/>
    </row>
    <row r="26" spans="1:15">
      <c r="A26" s="10"/>
      <c r="B26" s="10"/>
      <c r="C26" s="10"/>
      <c r="D26" s="10"/>
      <c r="E26" s="17"/>
      <c r="F26" s="18"/>
      <c r="G26" s="18"/>
      <c r="H26" s="18"/>
      <c r="I26" s="18"/>
      <c r="J26" s="18"/>
      <c r="K26" s="18"/>
      <c r="L26" s="19"/>
      <c r="M26" s="10"/>
      <c r="N26" s="10"/>
      <c r="O26" s="10"/>
    </row>
    <row r="27" spans="1:15">
      <c r="A27" s="9"/>
      <c r="B27" s="9"/>
      <c r="C27" s="9"/>
      <c r="D27" s="9"/>
      <c r="E27" s="14"/>
      <c r="F27" s="15"/>
      <c r="G27" s="15"/>
      <c r="H27" s="15"/>
      <c r="I27" s="15"/>
      <c r="J27" s="15"/>
      <c r="K27" s="15"/>
      <c r="L27" s="16"/>
      <c r="M27" s="9"/>
      <c r="N27" s="9"/>
      <c r="O27" s="9"/>
    </row>
    <row r="28" spans="1:15">
      <c r="A28" s="10"/>
      <c r="B28" s="10"/>
      <c r="C28" s="10"/>
      <c r="D28" s="10"/>
      <c r="E28" s="17"/>
      <c r="F28" s="18"/>
      <c r="G28" s="18"/>
      <c r="H28" s="18"/>
      <c r="I28" s="18"/>
      <c r="J28" s="18"/>
      <c r="K28" s="18"/>
      <c r="L28" s="19"/>
      <c r="M28" s="10"/>
      <c r="N28" s="10"/>
      <c r="O28" s="10"/>
    </row>
    <row r="29" spans="1:15">
      <c r="A29" s="9"/>
      <c r="B29" s="9"/>
      <c r="C29" s="9"/>
      <c r="D29" s="9"/>
      <c r="E29" s="14"/>
      <c r="F29" s="15"/>
      <c r="G29" s="15"/>
      <c r="H29" s="15"/>
      <c r="I29" s="15"/>
      <c r="J29" s="15"/>
      <c r="K29" s="15"/>
      <c r="L29" s="16"/>
      <c r="M29" s="9"/>
      <c r="N29" s="9"/>
      <c r="O29" s="9"/>
    </row>
    <row r="30" spans="1:15">
      <c r="A30" s="10"/>
      <c r="B30" s="10"/>
      <c r="C30" s="10"/>
      <c r="D30" s="10"/>
      <c r="E30" s="17"/>
      <c r="F30" s="18"/>
      <c r="G30" s="18"/>
      <c r="H30" s="18"/>
      <c r="I30" s="18"/>
      <c r="J30" s="18"/>
      <c r="K30" s="18"/>
      <c r="L30" s="19"/>
      <c r="M30" s="10"/>
      <c r="N30" s="10"/>
      <c r="O30" s="10"/>
    </row>
    <row r="31" spans="1:15">
      <c r="A31" s="9"/>
      <c r="B31" s="9"/>
      <c r="C31" s="9"/>
      <c r="D31" s="9"/>
      <c r="E31" s="14"/>
      <c r="F31" s="15"/>
      <c r="G31" s="15"/>
      <c r="H31" s="15"/>
      <c r="I31" s="15"/>
      <c r="J31" s="15"/>
      <c r="K31" s="15"/>
      <c r="L31" s="16"/>
      <c r="M31" s="9"/>
      <c r="N31" s="9"/>
      <c r="O31" s="9"/>
    </row>
    <row r="32" spans="1:15">
      <c r="A32" s="10"/>
      <c r="B32" s="10"/>
      <c r="C32" s="10"/>
      <c r="D32" s="10"/>
      <c r="E32" s="17"/>
      <c r="F32" s="18"/>
      <c r="G32" s="18"/>
      <c r="H32" s="18"/>
      <c r="I32" s="18"/>
      <c r="J32" s="18"/>
      <c r="K32" s="18"/>
      <c r="L32" s="19"/>
      <c r="M32" s="10"/>
      <c r="N32" s="10"/>
      <c r="O32" s="10"/>
    </row>
    <row r="33" spans="1:15">
      <c r="A33" s="9"/>
      <c r="B33" s="9"/>
      <c r="C33" s="9"/>
      <c r="D33" s="9"/>
      <c r="E33" s="14"/>
      <c r="F33" s="15"/>
      <c r="G33" s="15"/>
      <c r="H33" s="15"/>
      <c r="I33" s="15"/>
      <c r="J33" s="15"/>
      <c r="K33" s="15"/>
      <c r="L33" s="16"/>
      <c r="M33" s="9"/>
      <c r="N33" s="9"/>
      <c r="O33" s="9"/>
    </row>
    <row r="34" spans="1:15">
      <c r="A34" s="10"/>
      <c r="B34" s="10"/>
      <c r="C34" s="10"/>
      <c r="D34" s="10"/>
      <c r="E34" s="17"/>
      <c r="F34" s="18"/>
      <c r="G34" s="18"/>
      <c r="H34" s="18"/>
      <c r="I34" s="18"/>
      <c r="J34" s="18"/>
      <c r="K34" s="18"/>
      <c r="L34" s="19"/>
      <c r="M34" s="10"/>
      <c r="N34" s="10"/>
      <c r="O34" s="10"/>
    </row>
    <row r="35" spans="1:15">
      <c r="A35" s="9"/>
      <c r="B35" s="9"/>
      <c r="C35" s="9"/>
      <c r="D35" s="9"/>
      <c r="E35" s="14"/>
      <c r="F35" s="15"/>
      <c r="G35" s="15"/>
      <c r="H35" s="15"/>
      <c r="I35" s="15"/>
      <c r="J35" s="15"/>
      <c r="K35" s="15"/>
      <c r="L35" s="16"/>
      <c r="M35" s="9"/>
      <c r="N35" s="9"/>
      <c r="O35" s="9"/>
    </row>
    <row r="36" spans="1:15">
      <c r="A36" s="10"/>
      <c r="B36" s="10"/>
      <c r="C36" s="10"/>
      <c r="D36" s="10"/>
      <c r="E36" s="17"/>
      <c r="F36" s="18"/>
      <c r="G36" s="18"/>
      <c r="H36" s="18"/>
      <c r="I36" s="18"/>
      <c r="J36" s="18"/>
      <c r="K36" s="18"/>
      <c r="L36" s="19"/>
      <c r="M36" s="10"/>
      <c r="N36" s="10"/>
      <c r="O36" s="10"/>
    </row>
    <row r="37" spans="1:15">
      <c r="A37" s="9"/>
      <c r="B37" s="9"/>
      <c r="C37" s="9"/>
      <c r="D37" s="9"/>
      <c r="E37" s="14"/>
      <c r="F37" s="15"/>
      <c r="G37" s="15"/>
      <c r="H37" s="15"/>
      <c r="I37" s="15"/>
      <c r="J37" s="15"/>
      <c r="K37" s="15"/>
      <c r="L37" s="16"/>
      <c r="M37" s="9"/>
      <c r="N37" s="9"/>
      <c r="O37" s="9"/>
    </row>
    <row r="38" spans="1:15">
      <c r="A38" s="10"/>
      <c r="B38" s="10"/>
      <c r="C38" s="10"/>
      <c r="D38" s="10"/>
      <c r="E38" s="17"/>
      <c r="F38" s="18"/>
      <c r="G38" s="18"/>
      <c r="H38" s="18"/>
      <c r="I38" s="18"/>
      <c r="J38" s="18"/>
      <c r="K38" s="18"/>
      <c r="L38" s="19"/>
      <c r="M38" s="10"/>
      <c r="N38" s="10"/>
      <c r="O38" s="10"/>
    </row>
    <row r="39" spans="1:15">
      <c r="A39" s="9"/>
      <c r="B39" s="9"/>
      <c r="C39" s="9"/>
      <c r="D39" s="9"/>
      <c r="E39" s="14"/>
      <c r="F39" s="15"/>
      <c r="G39" s="15"/>
      <c r="H39" s="15"/>
      <c r="I39" s="15"/>
      <c r="J39" s="15"/>
      <c r="K39" s="15"/>
      <c r="L39" s="16"/>
      <c r="M39" s="9"/>
      <c r="N39" s="9"/>
      <c r="O39" s="9"/>
    </row>
    <row r="40" spans="1:15">
      <c r="A40" s="10"/>
      <c r="B40" s="10"/>
      <c r="C40" s="10"/>
      <c r="D40" s="10"/>
      <c r="E40" s="17"/>
      <c r="F40" s="18"/>
      <c r="G40" s="18"/>
      <c r="H40" s="18"/>
      <c r="I40" s="18"/>
      <c r="J40" s="18"/>
      <c r="K40" s="18"/>
      <c r="L40" s="19"/>
      <c r="M40" s="10"/>
      <c r="N40" s="10"/>
      <c r="O40" s="10"/>
    </row>
    <row r="41" spans="1:15">
      <c r="A41" s="9"/>
      <c r="B41" s="9"/>
      <c r="C41" s="9"/>
      <c r="D41" s="9"/>
      <c r="E41" s="14"/>
      <c r="F41" s="15"/>
      <c r="G41" s="15"/>
      <c r="H41" s="15"/>
      <c r="I41" s="15"/>
      <c r="J41" s="15"/>
      <c r="K41" s="15"/>
      <c r="L41" s="16"/>
      <c r="M41" s="9"/>
      <c r="N41" s="9"/>
      <c r="O41" s="9"/>
    </row>
    <row r="42" spans="1:15">
      <c r="A42" s="10"/>
      <c r="B42" s="10"/>
      <c r="C42" s="10"/>
      <c r="D42" s="10"/>
      <c r="E42" s="17"/>
      <c r="F42" s="18"/>
      <c r="G42" s="18"/>
      <c r="H42" s="18"/>
      <c r="I42" s="18"/>
      <c r="J42" s="18"/>
      <c r="K42" s="18"/>
      <c r="L42" s="19"/>
      <c r="M42" s="10"/>
      <c r="N42" s="10"/>
      <c r="O42" s="10"/>
    </row>
    <row r="43" spans="1:15">
      <c r="A43" s="9"/>
      <c r="B43" s="9"/>
      <c r="C43" s="9"/>
      <c r="D43" s="9"/>
      <c r="E43" s="14"/>
      <c r="F43" s="15"/>
      <c r="G43" s="15"/>
      <c r="H43" s="15"/>
      <c r="I43" s="15"/>
      <c r="J43" s="15"/>
      <c r="K43" s="15"/>
      <c r="L43" s="16"/>
      <c r="M43" s="9"/>
      <c r="N43" s="9"/>
      <c r="O43" s="9"/>
    </row>
    <row r="44" spans="1:15">
      <c r="A44" s="10"/>
      <c r="B44" s="10"/>
      <c r="C44" s="10"/>
      <c r="D44" s="10"/>
      <c r="E44" s="17"/>
      <c r="F44" s="18"/>
      <c r="G44" s="18"/>
      <c r="H44" s="18"/>
      <c r="I44" s="18"/>
      <c r="J44" s="18"/>
      <c r="K44" s="18"/>
      <c r="L44" s="19"/>
      <c r="M44" s="10"/>
      <c r="N44" s="10"/>
      <c r="O44" s="10"/>
    </row>
    <row r="45" spans="1:15">
      <c r="A45" s="9"/>
      <c r="B45" s="9"/>
      <c r="C45" s="9"/>
      <c r="D45" s="9"/>
      <c r="E45" s="14"/>
      <c r="F45" s="15"/>
      <c r="G45" s="15"/>
      <c r="H45" s="15"/>
      <c r="I45" s="15"/>
      <c r="J45" s="15"/>
      <c r="K45" s="15"/>
      <c r="L45" s="16"/>
      <c r="M45" s="9"/>
      <c r="N45" s="9"/>
      <c r="O45" s="9"/>
    </row>
    <row r="46" spans="1:15">
      <c r="A46" s="10"/>
      <c r="B46" s="10"/>
      <c r="C46" s="10"/>
      <c r="D46" s="10"/>
      <c r="E46" s="17"/>
      <c r="F46" s="18"/>
      <c r="G46" s="18"/>
      <c r="H46" s="18"/>
      <c r="I46" s="18"/>
      <c r="J46" s="18"/>
      <c r="K46" s="18"/>
      <c r="L46" s="19"/>
      <c r="M46" s="10"/>
      <c r="N46" s="10"/>
      <c r="O46" s="10"/>
    </row>
    <row r="47" spans="1:15">
      <c r="A47" s="9"/>
      <c r="B47" s="9"/>
      <c r="C47" s="9"/>
      <c r="D47" s="9"/>
      <c r="E47" s="14"/>
      <c r="F47" s="15"/>
      <c r="G47" s="15"/>
      <c r="H47" s="15"/>
      <c r="I47" s="15"/>
      <c r="J47" s="15"/>
      <c r="K47" s="15"/>
      <c r="L47" s="16"/>
      <c r="M47" s="9"/>
      <c r="N47" s="9"/>
      <c r="O47" s="9"/>
    </row>
    <row r="48" spans="1:15">
      <c r="A48" s="10"/>
      <c r="B48" s="10"/>
      <c r="C48" s="10"/>
      <c r="D48" s="10"/>
      <c r="E48" s="17"/>
      <c r="F48" s="18"/>
      <c r="G48" s="18"/>
      <c r="H48" s="18"/>
      <c r="I48" s="18"/>
      <c r="J48" s="18"/>
      <c r="K48" s="18"/>
      <c r="L48" s="19"/>
      <c r="M48" s="10"/>
      <c r="N48" s="10"/>
      <c r="O48" s="10"/>
    </row>
    <row r="49" spans="1:15">
      <c r="A49" s="9"/>
      <c r="B49" s="9"/>
      <c r="C49" s="9"/>
      <c r="D49" s="9"/>
      <c r="E49" s="14"/>
      <c r="F49" s="15"/>
      <c r="G49" s="15"/>
      <c r="H49" s="15"/>
      <c r="I49" s="15"/>
      <c r="J49" s="15"/>
      <c r="K49" s="15"/>
      <c r="L49" s="16"/>
      <c r="M49" s="9"/>
      <c r="N49" s="9"/>
      <c r="O49" s="9"/>
    </row>
    <row r="50" spans="1:15">
      <c r="A50" s="10"/>
      <c r="B50" s="10"/>
      <c r="C50" s="10"/>
      <c r="D50" s="10"/>
      <c r="E50" s="17"/>
      <c r="F50" s="18"/>
      <c r="G50" s="18"/>
      <c r="H50" s="18"/>
      <c r="I50" s="18"/>
      <c r="J50" s="18"/>
      <c r="K50" s="18"/>
      <c r="L50" s="19"/>
      <c r="M50" s="10"/>
      <c r="N50" s="10"/>
      <c r="O50" s="10"/>
    </row>
    <row r="51" spans="1:15">
      <c r="A51" s="9"/>
      <c r="B51" s="9"/>
      <c r="C51" s="9"/>
      <c r="D51" s="9"/>
      <c r="E51" s="14"/>
      <c r="F51" s="15"/>
      <c r="G51" s="15"/>
      <c r="H51" s="15"/>
      <c r="I51" s="15"/>
      <c r="J51" s="15"/>
      <c r="K51" s="15"/>
      <c r="L51" s="16"/>
      <c r="M51" s="9"/>
      <c r="N51" s="9"/>
      <c r="O51" s="9"/>
    </row>
    <row r="52" spans="1:15">
      <c r="A52" s="10"/>
      <c r="B52" s="10"/>
      <c r="C52" s="10"/>
      <c r="D52" s="10"/>
      <c r="E52" s="17"/>
      <c r="F52" s="18"/>
      <c r="G52" s="18"/>
      <c r="H52" s="18"/>
      <c r="I52" s="18"/>
      <c r="J52" s="18"/>
      <c r="K52" s="18"/>
      <c r="L52" s="19"/>
      <c r="M52" s="10"/>
      <c r="N52" s="10"/>
      <c r="O52" s="10"/>
    </row>
    <row r="53" spans="1:15">
      <c r="A53" s="9"/>
      <c r="B53" s="9"/>
      <c r="C53" s="9"/>
      <c r="D53" s="9"/>
      <c r="E53" s="14"/>
      <c r="F53" s="15"/>
      <c r="G53" s="15"/>
      <c r="H53" s="15"/>
      <c r="I53" s="15"/>
      <c r="J53" s="15"/>
      <c r="K53" s="15"/>
      <c r="L53" s="16"/>
      <c r="M53" s="9"/>
      <c r="N53" s="9"/>
      <c r="O53" s="9"/>
    </row>
    <row r="54" spans="1:15">
      <c r="A54" s="10"/>
      <c r="B54" s="10"/>
      <c r="C54" s="10"/>
      <c r="D54" s="10"/>
      <c r="E54" s="17"/>
      <c r="F54" s="18"/>
      <c r="G54" s="18"/>
      <c r="H54" s="18"/>
      <c r="I54" s="18"/>
      <c r="J54" s="18"/>
      <c r="K54" s="18"/>
      <c r="L54" s="19"/>
      <c r="M54" s="10"/>
      <c r="N54" s="10"/>
      <c r="O54" s="10"/>
    </row>
    <row r="55" spans="1:15">
      <c r="A55" s="9"/>
      <c r="B55" s="9"/>
      <c r="C55" s="9"/>
      <c r="D55" s="9"/>
      <c r="E55" s="14"/>
      <c r="F55" s="15"/>
      <c r="G55" s="15"/>
      <c r="H55" s="15"/>
      <c r="I55" s="15"/>
      <c r="J55" s="15"/>
      <c r="K55" s="15"/>
      <c r="L55" s="16"/>
      <c r="M55" s="9"/>
      <c r="N55" s="9"/>
      <c r="O55" s="9"/>
    </row>
    <row r="56" spans="1:15">
      <c r="A56" s="10"/>
      <c r="B56" s="10"/>
      <c r="C56" s="10"/>
      <c r="D56" s="10"/>
      <c r="E56" s="17"/>
      <c r="F56" s="18"/>
      <c r="G56" s="18"/>
      <c r="H56" s="18"/>
      <c r="I56" s="18"/>
      <c r="J56" s="18"/>
      <c r="K56" s="18"/>
      <c r="L56" s="19"/>
      <c r="M56" s="10"/>
      <c r="N56" s="10"/>
      <c r="O56" s="10"/>
    </row>
    <row r="57" spans="1:15">
      <c r="A57" s="9"/>
      <c r="B57" s="9"/>
      <c r="C57" s="9"/>
      <c r="D57" s="9"/>
      <c r="E57" s="14"/>
      <c r="F57" s="15"/>
      <c r="G57" s="15"/>
      <c r="H57" s="15"/>
      <c r="I57" s="15"/>
      <c r="J57" s="15"/>
      <c r="K57" s="15"/>
      <c r="L57" s="16"/>
      <c r="M57" s="9"/>
      <c r="N57" s="9"/>
      <c r="O57" s="9"/>
    </row>
    <row r="58" spans="1:15">
      <c r="A58" s="10"/>
      <c r="B58" s="10"/>
      <c r="C58" s="10"/>
      <c r="D58" s="10"/>
      <c r="E58" s="17"/>
      <c r="F58" s="18"/>
      <c r="G58" s="18"/>
      <c r="H58" s="18"/>
      <c r="I58" s="18"/>
      <c r="J58" s="18"/>
      <c r="K58" s="18"/>
      <c r="L58" s="19"/>
      <c r="M58" s="10"/>
      <c r="N58" s="10"/>
      <c r="O58" s="10"/>
    </row>
    <row r="59" spans="1:15">
      <c r="A59" s="9"/>
      <c r="B59" s="9"/>
      <c r="C59" s="9"/>
      <c r="D59" s="9"/>
      <c r="E59" s="14"/>
      <c r="F59" s="15"/>
      <c r="G59" s="15"/>
      <c r="H59" s="15"/>
      <c r="I59" s="15"/>
      <c r="J59" s="15"/>
      <c r="K59" s="15"/>
      <c r="L59" s="16"/>
      <c r="M59" s="9"/>
      <c r="N59" s="9"/>
      <c r="O59" s="9"/>
    </row>
    <row r="60" spans="1:15">
      <c r="A60" s="10"/>
      <c r="B60" s="10"/>
      <c r="C60" s="10"/>
      <c r="D60" s="10"/>
      <c r="E60" s="17"/>
      <c r="F60" s="18"/>
      <c r="G60" s="18"/>
      <c r="H60" s="18"/>
      <c r="I60" s="18"/>
      <c r="J60" s="18"/>
      <c r="K60" s="18"/>
      <c r="L60" s="19"/>
      <c r="M60" s="10"/>
      <c r="N60" s="10"/>
      <c r="O60" s="10"/>
    </row>
    <row r="61" spans="1:15">
      <c r="A61" s="9"/>
      <c r="B61" s="9"/>
      <c r="C61" s="9"/>
      <c r="D61" s="9"/>
      <c r="E61" s="14"/>
      <c r="F61" s="15"/>
      <c r="G61" s="15"/>
      <c r="H61" s="15"/>
      <c r="I61" s="15"/>
      <c r="J61" s="15"/>
      <c r="K61" s="15"/>
      <c r="L61" s="16"/>
      <c r="M61" s="9"/>
      <c r="N61" s="9"/>
      <c r="O61" s="9"/>
    </row>
    <row r="62" spans="1:15">
      <c r="A62" s="10"/>
      <c r="B62" s="10"/>
      <c r="C62" s="10"/>
      <c r="D62" s="10"/>
      <c r="E62" s="17"/>
      <c r="F62" s="18"/>
      <c r="G62" s="18"/>
      <c r="H62" s="18"/>
      <c r="I62" s="18"/>
      <c r="J62" s="18"/>
      <c r="K62" s="18"/>
      <c r="L62" s="19"/>
      <c r="M62" s="10"/>
      <c r="N62" s="10"/>
      <c r="O62" s="10"/>
    </row>
    <row r="63" spans="1:15">
      <c r="A63" s="9"/>
      <c r="B63" s="9"/>
      <c r="C63" s="9"/>
      <c r="D63" s="9"/>
      <c r="E63" s="14"/>
      <c r="F63" s="15"/>
      <c r="G63" s="15"/>
      <c r="H63" s="15"/>
      <c r="I63" s="15"/>
      <c r="J63" s="15"/>
      <c r="K63" s="15"/>
      <c r="L63" s="16"/>
      <c r="M63" s="9"/>
      <c r="N63" s="9"/>
      <c r="O63" s="9"/>
    </row>
    <row r="64" spans="1:15">
      <c r="A64" s="10"/>
      <c r="B64" s="10"/>
      <c r="C64" s="10"/>
      <c r="D64" s="10"/>
      <c r="E64" s="17"/>
      <c r="F64" s="18"/>
      <c r="G64" s="18"/>
      <c r="H64" s="18"/>
      <c r="I64" s="18"/>
      <c r="J64" s="18"/>
      <c r="K64" s="18"/>
      <c r="L64" s="19"/>
      <c r="M64" s="10"/>
      <c r="N64" s="10"/>
      <c r="O64" s="10"/>
    </row>
    <row r="65" spans="1:15">
      <c r="A65" s="9"/>
      <c r="B65" s="9"/>
      <c r="C65" s="9"/>
      <c r="D65" s="9"/>
      <c r="E65" s="14"/>
      <c r="F65" s="15"/>
      <c r="G65" s="15"/>
      <c r="H65" s="15"/>
      <c r="I65" s="15"/>
      <c r="J65" s="15"/>
      <c r="K65" s="15"/>
      <c r="L65" s="16"/>
      <c r="M65" s="9"/>
      <c r="N65" s="9"/>
      <c r="O65" s="9"/>
    </row>
    <row r="66" spans="1:15">
      <c r="A66" s="10"/>
      <c r="B66" s="10"/>
      <c r="C66" s="10"/>
      <c r="D66" s="10"/>
      <c r="E66" s="17"/>
      <c r="F66" s="18"/>
      <c r="G66" s="18"/>
      <c r="H66" s="18"/>
      <c r="I66" s="18"/>
      <c r="J66" s="18"/>
      <c r="K66" s="18"/>
      <c r="L66" s="19"/>
      <c r="M66" s="10"/>
      <c r="N66" s="10"/>
      <c r="O66" s="10"/>
    </row>
    <row r="67" spans="1:15">
      <c r="A67" s="9"/>
      <c r="B67" s="9"/>
      <c r="C67" s="9"/>
      <c r="D67" s="9"/>
      <c r="E67" s="14"/>
      <c r="F67" s="15"/>
      <c r="G67" s="15"/>
      <c r="H67" s="15"/>
      <c r="I67" s="15"/>
      <c r="J67" s="15"/>
      <c r="K67" s="15"/>
      <c r="L67" s="16"/>
      <c r="M67" s="9"/>
      <c r="N67" s="9"/>
      <c r="O67" s="9"/>
    </row>
    <row r="68" spans="1:15">
      <c r="A68" s="10"/>
      <c r="B68" s="10"/>
      <c r="C68" s="10"/>
      <c r="D68" s="10"/>
      <c r="E68" s="17"/>
      <c r="F68" s="18"/>
      <c r="G68" s="18"/>
      <c r="H68" s="18"/>
      <c r="I68" s="18"/>
      <c r="J68" s="18"/>
      <c r="K68" s="18"/>
      <c r="L68" s="19"/>
      <c r="M68" s="10"/>
      <c r="N68" s="10"/>
      <c r="O68" s="10"/>
    </row>
    <row r="69" spans="1:15">
      <c r="A69" s="9"/>
      <c r="B69" s="9"/>
      <c r="C69" s="9"/>
      <c r="D69" s="9"/>
      <c r="E69" s="14"/>
      <c r="F69" s="15"/>
      <c r="G69" s="15"/>
      <c r="H69" s="15"/>
      <c r="I69" s="15"/>
      <c r="J69" s="15"/>
      <c r="K69" s="15"/>
      <c r="L69" s="16"/>
      <c r="M69" s="9"/>
      <c r="N69" s="9"/>
      <c r="O69" s="9"/>
    </row>
    <row r="70" spans="1:15">
      <c r="A70" s="10"/>
      <c r="B70" s="10"/>
      <c r="C70" s="10"/>
      <c r="D70" s="10"/>
      <c r="E70" s="17"/>
      <c r="F70" s="18"/>
      <c r="G70" s="18"/>
      <c r="H70" s="18"/>
      <c r="I70" s="18"/>
      <c r="J70" s="18"/>
      <c r="K70" s="18"/>
      <c r="L70" s="19"/>
      <c r="M70" s="10"/>
      <c r="N70" s="10"/>
      <c r="O70" s="10"/>
    </row>
    <row r="71" spans="1:15">
      <c r="A71" s="9"/>
      <c r="B71" s="9"/>
      <c r="C71" s="9"/>
      <c r="D71" s="9"/>
      <c r="E71" s="14"/>
      <c r="F71" s="15"/>
      <c r="G71" s="15"/>
      <c r="H71" s="15"/>
      <c r="I71" s="15"/>
      <c r="J71" s="15"/>
      <c r="K71" s="15"/>
      <c r="L71" s="16"/>
      <c r="M71" s="9"/>
      <c r="N71" s="9"/>
      <c r="O71" s="9"/>
    </row>
    <row r="72" spans="1:15">
      <c r="A72" s="10"/>
      <c r="B72" s="10"/>
      <c r="C72" s="10"/>
      <c r="D72" s="10"/>
      <c r="E72" s="17"/>
      <c r="F72" s="18"/>
      <c r="G72" s="18"/>
      <c r="H72" s="18"/>
      <c r="I72" s="18"/>
      <c r="J72" s="18"/>
      <c r="K72" s="18"/>
      <c r="L72" s="19"/>
      <c r="M72" s="10"/>
      <c r="N72" s="10"/>
      <c r="O72" s="10"/>
    </row>
    <row r="73" spans="1:15">
      <c r="A73" s="9"/>
      <c r="B73" s="9"/>
      <c r="C73" s="9"/>
      <c r="D73" s="9"/>
      <c r="E73" s="14"/>
      <c r="F73" s="15"/>
      <c r="G73" s="15"/>
      <c r="H73" s="15"/>
      <c r="I73" s="15"/>
      <c r="J73" s="15"/>
      <c r="K73" s="15"/>
      <c r="L73" s="16"/>
      <c r="M73" s="9"/>
      <c r="N73" s="9"/>
      <c r="O73" s="9"/>
    </row>
    <row r="74" spans="1:15">
      <c r="A74" s="10"/>
      <c r="B74" s="10"/>
      <c r="C74" s="10"/>
      <c r="D74" s="10"/>
      <c r="E74" s="17"/>
      <c r="F74" s="18"/>
      <c r="G74" s="18"/>
      <c r="H74" s="18"/>
      <c r="I74" s="18"/>
      <c r="J74" s="18"/>
      <c r="K74" s="18"/>
      <c r="L74" s="19"/>
      <c r="M74" s="10"/>
      <c r="N74" s="10"/>
      <c r="O74" s="10"/>
    </row>
    <row r="75" spans="1:15">
      <c r="A75" s="9"/>
      <c r="B75" s="9"/>
      <c r="C75" s="9"/>
      <c r="D75" s="9"/>
      <c r="E75" s="14"/>
      <c r="F75" s="15"/>
      <c r="G75" s="15"/>
      <c r="H75" s="15"/>
      <c r="I75" s="15"/>
      <c r="J75" s="15"/>
      <c r="K75" s="15"/>
      <c r="L75" s="16"/>
      <c r="M75" s="9"/>
      <c r="N75" s="9"/>
      <c r="O75" s="9"/>
    </row>
    <row r="76" spans="1:15">
      <c r="A76" s="10"/>
      <c r="B76" s="10"/>
      <c r="C76" s="10"/>
      <c r="D76" s="10"/>
      <c r="E76" s="17"/>
      <c r="F76" s="18"/>
      <c r="G76" s="18"/>
      <c r="H76" s="18"/>
      <c r="I76" s="18"/>
      <c r="J76" s="18"/>
      <c r="K76" s="18"/>
      <c r="L76" s="19"/>
      <c r="M76" s="10"/>
      <c r="N76" s="10"/>
      <c r="O76" s="10"/>
    </row>
    <row r="77" spans="1:15">
      <c r="A77" s="9"/>
      <c r="B77" s="9"/>
      <c r="C77" s="9"/>
      <c r="D77" s="9"/>
      <c r="E77" s="14"/>
      <c r="F77" s="15"/>
      <c r="G77" s="15"/>
      <c r="H77" s="15"/>
      <c r="I77" s="15"/>
      <c r="J77" s="15"/>
      <c r="K77" s="15"/>
      <c r="L77" s="16"/>
      <c r="M77" s="9"/>
      <c r="N77" s="9"/>
      <c r="O77" s="9"/>
    </row>
    <row r="78" spans="1:15">
      <c r="A78" s="10"/>
      <c r="B78" s="10"/>
      <c r="C78" s="10"/>
      <c r="D78" s="10"/>
      <c r="E78" s="17"/>
      <c r="F78" s="18"/>
      <c r="G78" s="18"/>
      <c r="H78" s="18"/>
      <c r="I78" s="18"/>
      <c r="J78" s="18"/>
      <c r="K78" s="18"/>
      <c r="L78" s="19"/>
      <c r="M78" s="10"/>
      <c r="N78" s="10"/>
      <c r="O78" s="10"/>
    </row>
    <row r="79" spans="1:15">
      <c r="A79" s="9"/>
      <c r="B79" s="9"/>
      <c r="C79" s="9"/>
      <c r="D79" s="9"/>
      <c r="E79" s="14"/>
      <c r="F79" s="15"/>
      <c r="G79" s="15"/>
      <c r="H79" s="15"/>
      <c r="I79" s="15"/>
      <c r="J79" s="15"/>
      <c r="K79" s="15"/>
      <c r="L79" s="16"/>
      <c r="M79" s="9"/>
      <c r="N79" s="9"/>
      <c r="O79" s="9"/>
    </row>
    <row r="80" spans="1:15">
      <c r="A80" s="10"/>
      <c r="B80" s="10"/>
      <c r="C80" s="10"/>
      <c r="D80" s="10"/>
      <c r="E80" s="17"/>
      <c r="F80" s="18"/>
      <c r="G80" s="18"/>
      <c r="H80" s="18"/>
      <c r="I80" s="18"/>
      <c r="J80" s="18"/>
      <c r="K80" s="18"/>
      <c r="L80" s="19"/>
      <c r="M80" s="10"/>
      <c r="N80" s="10"/>
      <c r="O80" s="10"/>
    </row>
    <row r="81" spans="1:15">
      <c r="A81" s="9"/>
      <c r="B81" s="9"/>
      <c r="C81" s="9"/>
      <c r="D81" s="9"/>
      <c r="E81" s="14"/>
      <c r="F81" s="15"/>
      <c r="G81" s="15"/>
      <c r="H81" s="15"/>
      <c r="I81" s="15"/>
      <c r="J81" s="15"/>
      <c r="K81" s="15"/>
      <c r="L81" s="16"/>
      <c r="M81" s="9"/>
      <c r="N81" s="9"/>
      <c r="O81" s="9"/>
    </row>
    <row r="82" spans="1:15">
      <c r="A82" s="10"/>
      <c r="B82" s="10"/>
      <c r="C82" s="10"/>
      <c r="D82" s="10"/>
      <c r="E82" s="17"/>
      <c r="F82" s="18"/>
      <c r="G82" s="18"/>
      <c r="H82" s="18"/>
      <c r="I82" s="18"/>
      <c r="J82" s="18"/>
      <c r="K82" s="18"/>
      <c r="L82" s="19"/>
      <c r="M82" s="10"/>
      <c r="N82" s="10"/>
      <c r="O82" s="10"/>
    </row>
    <row r="83" spans="1:15">
      <c r="A83" s="9"/>
      <c r="B83" s="9"/>
      <c r="C83" s="9"/>
      <c r="D83" s="9"/>
      <c r="E83" s="14"/>
      <c r="F83" s="15"/>
      <c r="G83" s="15"/>
      <c r="H83" s="15"/>
      <c r="I83" s="15"/>
      <c r="J83" s="15"/>
      <c r="K83" s="15"/>
      <c r="L83" s="16"/>
      <c r="M83" s="9"/>
      <c r="N83" s="9"/>
      <c r="O83" s="9"/>
    </row>
    <row r="84" spans="1:15">
      <c r="A84" s="10"/>
      <c r="B84" s="10"/>
      <c r="C84" s="10"/>
      <c r="D84" s="10"/>
      <c r="E84" s="17"/>
      <c r="F84" s="18"/>
      <c r="G84" s="18"/>
      <c r="H84" s="18"/>
      <c r="I84" s="18"/>
      <c r="J84" s="18"/>
      <c r="K84" s="18"/>
      <c r="L84" s="19"/>
      <c r="M84" s="10"/>
      <c r="N84" s="10"/>
      <c r="O84" s="10"/>
    </row>
    <row r="85" spans="1:15">
      <c r="A85" s="9"/>
      <c r="B85" s="9"/>
      <c r="C85" s="9"/>
      <c r="D85" s="9"/>
      <c r="E85" s="14"/>
      <c r="F85" s="15"/>
      <c r="G85" s="15"/>
      <c r="H85" s="15"/>
      <c r="I85" s="15"/>
      <c r="J85" s="15"/>
      <c r="K85" s="15"/>
      <c r="L85" s="16"/>
      <c r="M85" s="9"/>
      <c r="N85" s="9"/>
      <c r="O85" s="9"/>
    </row>
    <row r="86" spans="1:15">
      <c r="A86" s="10"/>
      <c r="B86" s="10"/>
      <c r="C86" s="10"/>
      <c r="D86" s="10"/>
      <c r="E86" s="17"/>
      <c r="F86" s="18"/>
      <c r="G86" s="18"/>
      <c r="H86" s="18"/>
      <c r="I86" s="18"/>
      <c r="J86" s="18"/>
      <c r="K86" s="18"/>
      <c r="L86" s="19"/>
      <c r="M86" s="10"/>
      <c r="N86" s="10"/>
      <c r="O86" s="10"/>
    </row>
    <row r="87" spans="1:15">
      <c r="A87" s="9"/>
      <c r="B87" s="9"/>
      <c r="C87" s="9"/>
      <c r="D87" s="9"/>
      <c r="E87" s="14"/>
      <c r="F87" s="15"/>
      <c r="G87" s="15"/>
      <c r="H87" s="15"/>
      <c r="I87" s="15"/>
      <c r="J87" s="15"/>
      <c r="K87" s="15"/>
      <c r="L87" s="16"/>
      <c r="M87" s="9"/>
      <c r="N87" s="9"/>
      <c r="O87" s="9"/>
    </row>
    <row r="88" spans="1:15">
      <c r="A88" s="10"/>
      <c r="B88" s="10"/>
      <c r="C88" s="10"/>
      <c r="D88" s="10"/>
      <c r="E88" s="17"/>
      <c r="F88" s="18"/>
      <c r="G88" s="18"/>
      <c r="H88" s="18"/>
      <c r="I88" s="18"/>
      <c r="J88" s="18"/>
      <c r="K88" s="18"/>
      <c r="L88" s="19"/>
      <c r="M88" s="10"/>
      <c r="N88" s="10"/>
      <c r="O88" s="10"/>
    </row>
    <row r="89" spans="1:15">
      <c r="A89" s="9"/>
      <c r="B89" s="9"/>
      <c r="C89" s="9"/>
      <c r="D89" s="9"/>
      <c r="E89" s="14"/>
      <c r="F89" s="15"/>
      <c r="G89" s="15"/>
      <c r="H89" s="15"/>
      <c r="I89" s="15"/>
      <c r="J89" s="15"/>
      <c r="K89" s="15"/>
      <c r="L89" s="16"/>
      <c r="M89" s="9"/>
      <c r="N89" s="9"/>
      <c r="O89" s="9"/>
    </row>
    <row r="90" spans="1:15">
      <c r="A90" s="10"/>
      <c r="B90" s="10"/>
      <c r="C90" s="10"/>
      <c r="D90" s="10"/>
      <c r="E90" s="17"/>
      <c r="F90" s="18"/>
      <c r="G90" s="18"/>
      <c r="H90" s="18"/>
      <c r="I90" s="18"/>
      <c r="J90" s="18"/>
      <c r="K90" s="18"/>
      <c r="L90" s="19"/>
      <c r="M90" s="10"/>
      <c r="N90" s="10"/>
      <c r="O90" s="10"/>
    </row>
    <row r="91" spans="1:15">
      <c r="A91" s="9"/>
      <c r="B91" s="9"/>
      <c r="C91" s="9"/>
      <c r="D91" s="9"/>
      <c r="E91" s="14"/>
      <c r="F91" s="15"/>
      <c r="G91" s="15"/>
      <c r="H91" s="15"/>
      <c r="I91" s="15"/>
      <c r="J91" s="15"/>
      <c r="K91" s="15"/>
      <c r="L91" s="16"/>
      <c r="M91" s="9"/>
      <c r="N91" s="9"/>
      <c r="O91" s="9"/>
    </row>
    <row r="92" spans="1:15">
      <c r="A92" s="10"/>
      <c r="B92" s="10"/>
      <c r="C92" s="10"/>
      <c r="D92" s="10"/>
      <c r="E92" s="17"/>
      <c r="F92" s="18"/>
      <c r="G92" s="18"/>
      <c r="H92" s="18"/>
      <c r="I92" s="18"/>
      <c r="J92" s="18"/>
      <c r="K92" s="18"/>
      <c r="L92" s="19"/>
      <c r="M92" s="10"/>
      <c r="N92" s="10"/>
      <c r="O92" s="10"/>
    </row>
    <row r="93" spans="1:15">
      <c r="A93" s="9"/>
      <c r="B93" s="9"/>
      <c r="C93" s="9"/>
      <c r="D93" s="9"/>
      <c r="E93" s="14"/>
      <c r="F93" s="15"/>
      <c r="G93" s="15"/>
      <c r="H93" s="15"/>
      <c r="I93" s="15"/>
      <c r="J93" s="15"/>
      <c r="K93" s="15"/>
      <c r="L93" s="16"/>
      <c r="M93" s="9"/>
      <c r="N93" s="9"/>
      <c r="O93" s="9"/>
    </row>
    <row r="94" spans="1:15">
      <c r="A94" s="10"/>
      <c r="B94" s="10"/>
      <c r="C94" s="10"/>
      <c r="D94" s="10"/>
      <c r="E94" s="17"/>
      <c r="F94" s="18"/>
      <c r="G94" s="18"/>
      <c r="H94" s="18"/>
      <c r="I94" s="18"/>
      <c r="J94" s="18"/>
      <c r="K94" s="18"/>
      <c r="L94" s="19"/>
      <c r="M94" s="10"/>
      <c r="N94" s="10"/>
      <c r="O94" s="10"/>
    </row>
    <row r="95" spans="1:15">
      <c r="A95" s="9"/>
      <c r="B95" s="9"/>
      <c r="C95" s="9"/>
      <c r="D95" s="9"/>
      <c r="E95" s="14"/>
      <c r="F95" s="15"/>
      <c r="G95" s="15"/>
      <c r="H95" s="15"/>
      <c r="I95" s="15"/>
      <c r="J95" s="15"/>
      <c r="K95" s="15"/>
      <c r="L95" s="16"/>
      <c r="M95" s="9"/>
      <c r="N95" s="9"/>
      <c r="O95" s="9"/>
    </row>
    <row r="96" spans="1:15">
      <c r="A96" s="10"/>
      <c r="B96" s="10"/>
      <c r="C96" s="10"/>
      <c r="D96" s="10"/>
      <c r="E96" s="17"/>
      <c r="F96" s="18"/>
      <c r="G96" s="18"/>
      <c r="H96" s="18"/>
      <c r="I96" s="18"/>
      <c r="J96" s="18"/>
      <c r="K96" s="18"/>
      <c r="L96" s="19"/>
      <c r="M96" s="10"/>
      <c r="N96" s="10"/>
      <c r="O96" s="10"/>
    </row>
    <row r="97" spans="1:15">
      <c r="A97" s="9"/>
      <c r="B97" s="9"/>
      <c r="C97" s="9"/>
      <c r="D97" s="9"/>
      <c r="E97" s="14"/>
      <c r="F97" s="15"/>
      <c r="G97" s="15"/>
      <c r="H97" s="15"/>
      <c r="I97" s="15"/>
      <c r="J97" s="15"/>
      <c r="K97" s="15"/>
      <c r="L97" s="16"/>
      <c r="M97" s="9"/>
      <c r="N97" s="9"/>
      <c r="O97" s="9"/>
    </row>
    <row r="98" spans="1:15">
      <c r="A98" s="10"/>
      <c r="B98" s="10"/>
      <c r="C98" s="10"/>
      <c r="D98" s="10"/>
      <c r="E98" s="17"/>
      <c r="F98" s="18"/>
      <c r="G98" s="18"/>
      <c r="H98" s="18"/>
      <c r="I98" s="18"/>
      <c r="J98" s="18"/>
      <c r="K98" s="18"/>
      <c r="L98" s="19"/>
      <c r="M98" s="10"/>
      <c r="N98" s="10"/>
      <c r="O98" s="10"/>
    </row>
    <row r="99" spans="1:15">
      <c r="A99" s="9"/>
      <c r="B99" s="9"/>
      <c r="C99" s="9"/>
      <c r="D99" s="9"/>
      <c r="E99" s="14"/>
      <c r="F99" s="15"/>
      <c r="G99" s="15"/>
      <c r="H99" s="15"/>
      <c r="I99" s="15"/>
      <c r="J99" s="15"/>
      <c r="K99" s="15"/>
      <c r="L99" s="16"/>
      <c r="M99" s="9"/>
      <c r="N99" s="9"/>
      <c r="O99" s="9"/>
    </row>
    <row r="100" spans="1:15">
      <c r="A100" s="10"/>
      <c r="B100" s="10"/>
      <c r="C100" s="10"/>
      <c r="D100" s="10"/>
      <c r="E100" s="17"/>
      <c r="F100" s="18"/>
      <c r="G100" s="18"/>
      <c r="H100" s="18"/>
      <c r="I100" s="18"/>
      <c r="J100" s="18"/>
      <c r="K100" s="18"/>
      <c r="L100" s="19"/>
      <c r="M100" s="10"/>
      <c r="N100" s="10"/>
      <c r="O100" s="10"/>
    </row>
    <row r="101" spans="1:15">
      <c r="A101" s="9"/>
      <c r="B101" s="9"/>
      <c r="C101" s="9"/>
      <c r="D101" s="9"/>
      <c r="E101" s="14"/>
      <c r="F101" s="15"/>
      <c r="G101" s="15"/>
      <c r="H101" s="15"/>
      <c r="I101" s="15"/>
      <c r="J101" s="15"/>
      <c r="K101" s="15"/>
      <c r="L101" s="16"/>
      <c r="M101" s="9"/>
      <c r="N101" s="9"/>
      <c r="O101" s="9"/>
    </row>
    <row r="102" spans="1:15">
      <c r="A102" s="10"/>
      <c r="B102" s="10"/>
      <c r="C102" s="10"/>
      <c r="D102" s="10"/>
      <c r="E102" s="17"/>
      <c r="F102" s="18"/>
      <c r="G102" s="18"/>
      <c r="H102" s="18"/>
      <c r="I102" s="18"/>
      <c r="J102" s="18"/>
      <c r="K102" s="18"/>
      <c r="L102" s="19"/>
      <c r="M102" s="10"/>
      <c r="N102" s="10"/>
      <c r="O102" s="10"/>
    </row>
    <row r="103" spans="1:15">
      <c r="A103" s="9"/>
      <c r="B103" s="9"/>
      <c r="C103" s="9"/>
      <c r="D103" s="9"/>
      <c r="E103" s="14"/>
      <c r="F103" s="15"/>
      <c r="G103" s="15"/>
      <c r="H103" s="15"/>
      <c r="I103" s="15"/>
      <c r="J103" s="15"/>
      <c r="K103" s="15"/>
      <c r="L103" s="16"/>
      <c r="M103" s="9"/>
      <c r="N103" s="9"/>
      <c r="O103" s="9"/>
    </row>
    <row r="104" spans="1:15">
      <c r="A104" s="10"/>
      <c r="B104" s="10"/>
      <c r="C104" s="10"/>
      <c r="D104" s="10"/>
      <c r="E104" s="17"/>
      <c r="F104" s="18"/>
      <c r="G104" s="18"/>
      <c r="H104" s="18"/>
      <c r="I104" s="18"/>
      <c r="J104" s="18"/>
      <c r="K104" s="18"/>
      <c r="L104" s="19"/>
      <c r="M104" s="10"/>
      <c r="N104" s="10"/>
      <c r="O104" s="10"/>
    </row>
    <row r="105" spans="1:15">
      <c r="A105" s="9"/>
      <c r="B105" s="9"/>
      <c r="C105" s="9"/>
      <c r="D105" s="9"/>
      <c r="E105" s="14"/>
      <c r="F105" s="15"/>
      <c r="G105" s="15"/>
      <c r="H105" s="15"/>
      <c r="I105" s="15"/>
      <c r="J105" s="15"/>
      <c r="K105" s="15"/>
      <c r="L105" s="16"/>
      <c r="M105" s="9"/>
      <c r="N105" s="9"/>
      <c r="O105" s="9"/>
    </row>
    <row r="106" spans="1:15">
      <c r="A106" s="10"/>
      <c r="B106" s="10"/>
      <c r="C106" s="10"/>
      <c r="D106" s="10"/>
      <c r="E106" s="17"/>
      <c r="F106" s="18"/>
      <c r="G106" s="18"/>
      <c r="H106" s="18"/>
      <c r="I106" s="18"/>
      <c r="J106" s="18"/>
      <c r="K106" s="18"/>
      <c r="L106" s="19"/>
      <c r="M106" s="10"/>
      <c r="N106" s="10"/>
      <c r="O106" s="10"/>
    </row>
    <row r="107" spans="1:15">
      <c r="A107" s="9"/>
      <c r="B107" s="9"/>
      <c r="C107" s="9"/>
      <c r="D107" s="9"/>
      <c r="E107" s="14"/>
      <c r="F107" s="15"/>
      <c r="G107" s="15"/>
      <c r="H107" s="15"/>
      <c r="I107" s="15"/>
      <c r="J107" s="15"/>
      <c r="K107" s="15"/>
      <c r="L107" s="16"/>
      <c r="M107" s="9"/>
      <c r="N107" s="9"/>
      <c r="O107" s="9"/>
    </row>
    <row r="108" spans="1:15">
      <c r="A108" s="10"/>
      <c r="B108" s="10"/>
      <c r="C108" s="10"/>
      <c r="D108" s="10"/>
      <c r="E108" s="17"/>
      <c r="F108" s="18"/>
      <c r="G108" s="18"/>
      <c r="H108" s="18"/>
      <c r="I108" s="18"/>
      <c r="J108" s="18"/>
      <c r="K108" s="18"/>
      <c r="L108" s="19"/>
      <c r="M108" s="10"/>
      <c r="N108" s="10"/>
      <c r="O108" s="10"/>
    </row>
    <row r="109" spans="1:15">
      <c r="A109" s="9"/>
      <c r="B109" s="9"/>
      <c r="C109" s="9"/>
      <c r="D109" s="9"/>
      <c r="E109" s="14"/>
      <c r="F109" s="15"/>
      <c r="G109" s="15"/>
      <c r="H109" s="15"/>
      <c r="I109" s="15"/>
      <c r="J109" s="15"/>
      <c r="K109" s="15"/>
      <c r="L109" s="16"/>
      <c r="M109" s="9"/>
      <c r="N109" s="9"/>
      <c r="O109" s="9"/>
    </row>
    <row r="110" spans="1:15">
      <c r="A110" s="10"/>
      <c r="B110" s="10"/>
      <c r="C110" s="10"/>
      <c r="D110" s="10"/>
      <c r="E110" s="17"/>
      <c r="F110" s="18"/>
      <c r="G110" s="18"/>
      <c r="H110" s="18"/>
      <c r="I110" s="18"/>
      <c r="J110" s="18"/>
      <c r="K110" s="18"/>
      <c r="L110" s="19"/>
      <c r="M110" s="10"/>
      <c r="N110" s="10"/>
      <c r="O110" s="10"/>
    </row>
    <row r="111" spans="1:15">
      <c r="A111" s="9"/>
      <c r="B111" s="9"/>
      <c r="C111" s="9"/>
      <c r="D111" s="9"/>
      <c r="E111" s="14"/>
      <c r="F111" s="15"/>
      <c r="G111" s="15"/>
      <c r="H111" s="15"/>
      <c r="I111" s="15"/>
      <c r="J111" s="15"/>
      <c r="K111" s="15"/>
      <c r="L111" s="16"/>
      <c r="M111" s="9"/>
      <c r="N111" s="9"/>
      <c r="O111" s="9"/>
    </row>
    <row r="112" spans="1:15">
      <c r="A112" s="10"/>
      <c r="B112" s="10"/>
      <c r="C112" s="10"/>
      <c r="D112" s="10"/>
      <c r="E112" s="17"/>
      <c r="F112" s="18"/>
      <c r="G112" s="18"/>
      <c r="H112" s="18"/>
      <c r="I112" s="18"/>
      <c r="J112" s="18"/>
      <c r="K112" s="18"/>
      <c r="L112" s="19"/>
      <c r="M112" s="10"/>
      <c r="N112" s="10"/>
      <c r="O112" s="10"/>
    </row>
    <row r="113" spans="1:15">
      <c r="A113" s="9"/>
      <c r="B113" s="9"/>
      <c r="C113" s="9"/>
      <c r="D113" s="9"/>
      <c r="E113" s="14"/>
      <c r="F113" s="15"/>
      <c r="G113" s="15"/>
      <c r="H113" s="15"/>
      <c r="I113" s="15"/>
      <c r="J113" s="15"/>
      <c r="K113" s="15"/>
      <c r="L113" s="16"/>
      <c r="M113" s="9"/>
      <c r="N113" s="9"/>
      <c r="O113" s="9"/>
    </row>
    <row r="114" spans="1:15">
      <c r="A114" s="10"/>
      <c r="B114" s="10"/>
      <c r="C114" s="10"/>
      <c r="D114" s="10"/>
      <c r="E114" s="17"/>
      <c r="F114" s="18"/>
      <c r="G114" s="18"/>
      <c r="H114" s="18"/>
      <c r="I114" s="18"/>
      <c r="J114" s="18"/>
      <c r="K114" s="18"/>
      <c r="L114" s="19"/>
      <c r="M114" s="10"/>
      <c r="N114" s="10"/>
      <c r="O114" s="10"/>
    </row>
    <row r="115" spans="1:15">
      <c r="A115" s="9"/>
      <c r="B115" s="9"/>
      <c r="C115" s="9"/>
      <c r="D115" s="9"/>
      <c r="E115" s="14"/>
      <c r="F115" s="15"/>
      <c r="G115" s="15"/>
      <c r="H115" s="15"/>
      <c r="I115" s="15"/>
      <c r="J115" s="15"/>
      <c r="K115" s="15"/>
      <c r="L115" s="16"/>
      <c r="M115" s="9"/>
      <c r="N115" s="9"/>
      <c r="O115" s="9"/>
    </row>
    <row r="116" spans="1:15">
      <c r="A116" s="10"/>
      <c r="B116" s="10"/>
      <c r="C116" s="10"/>
      <c r="D116" s="10"/>
      <c r="E116" s="17"/>
      <c r="F116" s="18"/>
      <c r="G116" s="18"/>
      <c r="H116" s="18"/>
      <c r="I116" s="18"/>
      <c r="J116" s="18"/>
      <c r="K116" s="18"/>
      <c r="L116" s="19"/>
      <c r="M116" s="10"/>
      <c r="N116" s="10"/>
      <c r="O116" s="10"/>
    </row>
    <row r="117" spans="1:15">
      <c r="A117" s="9"/>
      <c r="B117" s="9"/>
      <c r="C117" s="9"/>
      <c r="D117" s="9"/>
      <c r="E117" s="14"/>
      <c r="F117" s="15"/>
      <c r="G117" s="15"/>
      <c r="H117" s="15"/>
      <c r="I117" s="15"/>
      <c r="J117" s="15"/>
      <c r="K117" s="15"/>
      <c r="L117" s="16"/>
      <c r="M117" s="9"/>
      <c r="N117" s="9"/>
      <c r="O117" s="9"/>
    </row>
    <row r="118" spans="1:15">
      <c r="A118" s="10"/>
      <c r="B118" s="10"/>
      <c r="C118" s="10"/>
      <c r="D118" s="10"/>
      <c r="E118" s="17"/>
      <c r="F118" s="18"/>
      <c r="G118" s="18"/>
      <c r="H118" s="18"/>
      <c r="I118" s="18"/>
      <c r="J118" s="18"/>
      <c r="K118" s="18"/>
      <c r="L118" s="19"/>
      <c r="M118" s="10"/>
      <c r="N118" s="10"/>
      <c r="O118" s="10"/>
    </row>
    <row r="119" spans="1:15">
      <c r="A119" s="9"/>
      <c r="B119" s="9"/>
      <c r="C119" s="9"/>
      <c r="D119" s="9"/>
      <c r="E119" s="14"/>
      <c r="F119" s="15"/>
      <c r="G119" s="15"/>
      <c r="H119" s="15"/>
      <c r="I119" s="15"/>
      <c r="J119" s="15"/>
      <c r="K119" s="15"/>
      <c r="L119" s="16"/>
      <c r="M119" s="9"/>
      <c r="N119" s="9"/>
      <c r="O119" s="9"/>
    </row>
    <row r="120" spans="1:15">
      <c r="A120" s="10"/>
      <c r="B120" s="10"/>
      <c r="C120" s="10"/>
      <c r="D120" s="10"/>
      <c r="E120" s="17"/>
      <c r="F120" s="18"/>
      <c r="G120" s="18"/>
      <c r="H120" s="18"/>
      <c r="I120" s="18"/>
      <c r="J120" s="18"/>
      <c r="K120" s="18"/>
      <c r="L120" s="19"/>
      <c r="M120" s="10"/>
      <c r="N120" s="10"/>
      <c r="O120" s="10"/>
    </row>
    <row r="121" spans="1:15">
      <c r="A121" s="9"/>
      <c r="B121" s="9"/>
      <c r="C121" s="9"/>
      <c r="D121" s="9"/>
      <c r="E121" s="14"/>
      <c r="F121" s="15"/>
      <c r="G121" s="15"/>
      <c r="H121" s="15"/>
      <c r="I121" s="15"/>
      <c r="J121" s="15"/>
      <c r="K121" s="15"/>
      <c r="L121" s="16"/>
      <c r="M121" s="9"/>
      <c r="N121" s="9"/>
      <c r="O121" s="9"/>
    </row>
    <row r="122" spans="1:15">
      <c r="A122" s="10"/>
      <c r="B122" s="10"/>
      <c r="C122" s="10"/>
      <c r="D122" s="10"/>
      <c r="E122" s="17"/>
      <c r="F122" s="18"/>
      <c r="G122" s="18"/>
      <c r="H122" s="18"/>
      <c r="I122" s="18"/>
      <c r="J122" s="18"/>
      <c r="K122" s="18"/>
      <c r="L122" s="19"/>
      <c r="M122" s="10"/>
      <c r="N122" s="10"/>
      <c r="O122" s="10"/>
    </row>
    <row r="123" spans="1:15">
      <c r="A123" s="9"/>
      <c r="B123" s="9"/>
      <c r="C123" s="9"/>
      <c r="D123" s="9"/>
      <c r="E123" s="14"/>
      <c r="F123" s="15"/>
      <c r="G123" s="15"/>
      <c r="H123" s="15"/>
      <c r="I123" s="15"/>
      <c r="J123" s="15"/>
      <c r="K123" s="15"/>
      <c r="L123" s="16"/>
      <c r="M123" s="9"/>
      <c r="N123" s="9"/>
      <c r="O123" s="9"/>
    </row>
    <row r="124" spans="1:15">
      <c r="A124" s="10"/>
      <c r="B124" s="10"/>
      <c r="C124" s="10"/>
      <c r="D124" s="10"/>
      <c r="E124" s="17"/>
      <c r="F124" s="18"/>
      <c r="G124" s="18"/>
      <c r="H124" s="18"/>
      <c r="I124" s="18"/>
      <c r="J124" s="18"/>
      <c r="K124" s="18"/>
      <c r="L124" s="19"/>
      <c r="M124" s="10"/>
      <c r="N124" s="10"/>
      <c r="O124" s="10"/>
    </row>
    <row r="125" spans="1:15">
      <c r="A125" s="9"/>
      <c r="B125" s="9"/>
      <c r="C125" s="9"/>
      <c r="D125" s="9"/>
      <c r="E125" s="14"/>
      <c r="F125" s="15"/>
      <c r="G125" s="15"/>
      <c r="H125" s="15"/>
      <c r="I125" s="15"/>
      <c r="J125" s="15"/>
      <c r="K125" s="15"/>
      <c r="L125" s="16"/>
      <c r="M125" s="9"/>
      <c r="N125" s="9"/>
      <c r="O125" s="9"/>
    </row>
    <row r="126" spans="1:15">
      <c r="A126" s="10"/>
      <c r="B126" s="10"/>
      <c r="C126" s="10"/>
      <c r="D126" s="10"/>
      <c r="E126" s="17"/>
      <c r="F126" s="18"/>
      <c r="G126" s="18"/>
      <c r="H126" s="18"/>
      <c r="I126" s="18"/>
      <c r="J126" s="18"/>
      <c r="K126" s="18"/>
      <c r="L126" s="19"/>
      <c r="M126" s="10"/>
      <c r="N126" s="10"/>
      <c r="O126" s="10"/>
    </row>
    <row r="127" spans="1:15">
      <c r="A127" s="9"/>
      <c r="B127" s="9"/>
      <c r="C127" s="9"/>
      <c r="D127" s="9"/>
      <c r="E127" s="14"/>
      <c r="F127" s="15"/>
      <c r="G127" s="15"/>
      <c r="H127" s="15"/>
      <c r="I127" s="15"/>
      <c r="J127" s="15"/>
      <c r="K127" s="15"/>
      <c r="L127" s="16"/>
      <c r="M127" s="9"/>
      <c r="N127" s="9"/>
      <c r="O127" s="9"/>
    </row>
    <row r="128" spans="1:15">
      <c r="A128" s="10"/>
      <c r="B128" s="10"/>
      <c r="C128" s="10"/>
      <c r="D128" s="10"/>
      <c r="E128" s="17"/>
      <c r="F128" s="18"/>
      <c r="G128" s="18"/>
      <c r="H128" s="18"/>
      <c r="I128" s="18"/>
      <c r="J128" s="18"/>
      <c r="K128" s="18"/>
      <c r="L128" s="19"/>
      <c r="M128" s="10"/>
      <c r="N128" s="10"/>
      <c r="O128" s="10"/>
    </row>
    <row r="129" spans="1:15">
      <c r="A129" s="9"/>
      <c r="B129" s="9"/>
      <c r="C129" s="9"/>
      <c r="D129" s="9"/>
      <c r="E129" s="14"/>
      <c r="F129" s="15"/>
      <c r="G129" s="15"/>
      <c r="H129" s="15"/>
      <c r="I129" s="15"/>
      <c r="J129" s="15"/>
      <c r="K129" s="15"/>
      <c r="L129" s="16"/>
      <c r="M129" s="9"/>
      <c r="N129" s="9"/>
      <c r="O129" s="9"/>
    </row>
    <row r="130" spans="1:15">
      <c r="A130" s="10"/>
      <c r="B130" s="10"/>
      <c r="C130" s="10"/>
      <c r="D130" s="10"/>
      <c r="E130" s="17"/>
      <c r="F130" s="18"/>
      <c r="G130" s="18"/>
      <c r="H130" s="18"/>
      <c r="I130" s="18"/>
      <c r="J130" s="18"/>
      <c r="K130" s="18"/>
      <c r="L130" s="19"/>
      <c r="M130" s="10"/>
      <c r="N130" s="10"/>
      <c r="O130" s="10"/>
    </row>
    <row r="131" spans="1:15">
      <c r="A131" s="9"/>
      <c r="B131" s="9"/>
      <c r="C131" s="9"/>
      <c r="D131" s="9"/>
      <c r="E131" s="14"/>
      <c r="F131" s="15"/>
      <c r="G131" s="15"/>
      <c r="H131" s="15"/>
      <c r="I131" s="15"/>
      <c r="J131" s="15"/>
      <c r="K131" s="15"/>
      <c r="L131" s="16"/>
      <c r="M131" s="9"/>
      <c r="N131" s="9"/>
      <c r="O131" s="9"/>
    </row>
    <row r="132" spans="1:15">
      <c r="A132" s="10"/>
      <c r="B132" s="10"/>
      <c r="C132" s="10"/>
      <c r="D132" s="10"/>
      <c r="E132" s="17"/>
      <c r="F132" s="18"/>
      <c r="G132" s="18"/>
      <c r="H132" s="18"/>
      <c r="I132" s="18"/>
      <c r="J132" s="18"/>
      <c r="K132" s="18"/>
      <c r="L132" s="19"/>
      <c r="M132" s="10"/>
      <c r="N132" s="10"/>
      <c r="O132" s="10"/>
    </row>
    <row r="133" spans="1:15">
      <c r="A133" s="9"/>
      <c r="B133" s="9"/>
      <c r="C133" s="9"/>
      <c r="D133" s="9"/>
      <c r="E133" s="14"/>
      <c r="F133" s="15"/>
      <c r="G133" s="15"/>
      <c r="H133" s="15"/>
      <c r="I133" s="15"/>
      <c r="J133" s="15"/>
      <c r="K133" s="15"/>
      <c r="L133" s="16"/>
      <c r="M133" s="9"/>
      <c r="N133" s="9"/>
      <c r="O133" s="9"/>
    </row>
    <row r="134" spans="1:15">
      <c r="A134" s="10"/>
      <c r="B134" s="10"/>
      <c r="C134" s="10"/>
      <c r="D134" s="10"/>
      <c r="E134" s="17"/>
      <c r="F134" s="18"/>
      <c r="G134" s="18"/>
      <c r="H134" s="18"/>
      <c r="I134" s="18"/>
      <c r="J134" s="18"/>
      <c r="K134" s="18"/>
      <c r="L134" s="19"/>
      <c r="M134" s="10"/>
      <c r="N134" s="10"/>
      <c r="O134" s="10"/>
    </row>
    <row r="135" spans="1:15">
      <c r="A135" s="9"/>
      <c r="B135" s="9"/>
      <c r="C135" s="9"/>
      <c r="D135" s="9"/>
      <c r="E135" s="14"/>
      <c r="F135" s="15"/>
      <c r="G135" s="15"/>
      <c r="H135" s="15"/>
      <c r="I135" s="15"/>
      <c r="J135" s="15"/>
      <c r="K135" s="15"/>
      <c r="L135" s="16"/>
      <c r="M135" s="9"/>
      <c r="N135" s="9"/>
      <c r="O135" s="9"/>
    </row>
    <row r="136" spans="1:15">
      <c r="A136" s="10"/>
      <c r="B136" s="10"/>
      <c r="C136" s="10"/>
      <c r="D136" s="10"/>
      <c r="E136" s="17"/>
      <c r="F136" s="18"/>
      <c r="G136" s="18"/>
      <c r="H136" s="18"/>
      <c r="I136" s="18"/>
      <c r="J136" s="18"/>
      <c r="K136" s="18"/>
      <c r="L136" s="19"/>
      <c r="M136" s="10"/>
      <c r="N136" s="10"/>
      <c r="O136" s="10"/>
    </row>
    <row r="137" spans="1:15">
      <c r="A137" s="9"/>
      <c r="B137" s="9"/>
      <c r="C137" s="9"/>
      <c r="D137" s="9"/>
      <c r="E137" s="14"/>
      <c r="F137" s="15"/>
      <c r="G137" s="15"/>
      <c r="H137" s="15"/>
      <c r="I137" s="15"/>
      <c r="J137" s="15"/>
      <c r="K137" s="15"/>
      <c r="L137" s="16"/>
      <c r="M137" s="9"/>
      <c r="N137" s="9"/>
      <c r="O137" s="9"/>
    </row>
    <row r="138" spans="1:15">
      <c r="A138" s="10"/>
      <c r="B138" s="10"/>
      <c r="C138" s="10"/>
      <c r="D138" s="10"/>
      <c r="E138" s="17"/>
      <c r="F138" s="18"/>
      <c r="G138" s="18"/>
      <c r="H138" s="18"/>
      <c r="I138" s="18"/>
      <c r="J138" s="18"/>
      <c r="K138" s="18"/>
      <c r="L138" s="19"/>
      <c r="M138" s="10"/>
      <c r="N138" s="10"/>
      <c r="O138" s="10"/>
    </row>
    <row r="139" spans="1:15">
      <c r="A139" s="9"/>
      <c r="B139" s="9"/>
      <c r="C139" s="9"/>
      <c r="D139" s="9"/>
      <c r="E139" s="14"/>
      <c r="F139" s="15"/>
      <c r="G139" s="15"/>
      <c r="H139" s="15"/>
      <c r="I139" s="15"/>
      <c r="J139" s="15"/>
      <c r="K139" s="15"/>
      <c r="L139" s="16"/>
      <c r="M139" s="9"/>
      <c r="N139" s="9"/>
      <c r="O139" s="9"/>
    </row>
    <row r="140" spans="1:15">
      <c r="A140" s="10"/>
      <c r="B140" s="10"/>
      <c r="C140" s="10"/>
      <c r="D140" s="10"/>
      <c r="E140" s="17"/>
      <c r="F140" s="18"/>
      <c r="G140" s="18"/>
      <c r="H140" s="18"/>
      <c r="I140" s="18"/>
      <c r="J140" s="18"/>
      <c r="K140" s="18"/>
      <c r="L140" s="19"/>
      <c r="M140" s="10"/>
      <c r="N140" s="10"/>
      <c r="O140" s="10"/>
    </row>
    <row r="141" spans="1:15">
      <c r="A141" s="9"/>
      <c r="B141" s="9"/>
      <c r="C141" s="9"/>
      <c r="D141" s="9"/>
      <c r="E141" s="14"/>
      <c r="F141" s="15"/>
      <c r="G141" s="15"/>
      <c r="H141" s="15"/>
      <c r="I141" s="15"/>
      <c r="J141" s="15"/>
      <c r="K141" s="15"/>
      <c r="L141" s="16"/>
      <c r="M141" s="9"/>
      <c r="N141" s="9"/>
      <c r="O141" s="9"/>
    </row>
    <row r="142" spans="1:15">
      <c r="A142" s="10"/>
      <c r="B142" s="10"/>
      <c r="C142" s="10"/>
      <c r="D142" s="10"/>
      <c r="E142" s="17"/>
      <c r="F142" s="18"/>
      <c r="G142" s="18"/>
      <c r="H142" s="18"/>
      <c r="I142" s="18"/>
      <c r="J142" s="18"/>
      <c r="K142" s="18"/>
      <c r="L142" s="19"/>
      <c r="M142" s="10"/>
      <c r="N142" s="10"/>
      <c r="O142" s="10"/>
    </row>
    <row r="143" spans="1:15">
      <c r="A143" s="9"/>
      <c r="B143" s="9"/>
      <c r="C143" s="9"/>
      <c r="D143" s="9"/>
      <c r="E143" s="14"/>
      <c r="F143" s="15"/>
      <c r="G143" s="15"/>
      <c r="H143" s="15"/>
      <c r="I143" s="15"/>
      <c r="J143" s="15"/>
      <c r="K143" s="15"/>
      <c r="L143" s="16"/>
      <c r="M143" s="9"/>
      <c r="N143" s="9"/>
      <c r="O143" s="9"/>
    </row>
    <row r="144" spans="1:15">
      <c r="A144" s="10"/>
      <c r="B144" s="10"/>
      <c r="C144" s="10"/>
      <c r="D144" s="10"/>
      <c r="E144" s="17"/>
      <c r="F144" s="18"/>
      <c r="G144" s="18"/>
      <c r="H144" s="18"/>
      <c r="I144" s="18"/>
      <c r="J144" s="18"/>
      <c r="K144" s="18"/>
      <c r="L144" s="19"/>
      <c r="M144" s="10"/>
      <c r="N144" s="10"/>
      <c r="O144" s="10"/>
    </row>
    <row r="145" spans="1:15">
      <c r="A145" s="9"/>
      <c r="B145" s="9"/>
      <c r="C145" s="9"/>
      <c r="D145" s="9"/>
      <c r="E145" s="14"/>
      <c r="F145" s="15"/>
      <c r="G145" s="15"/>
      <c r="H145" s="15"/>
      <c r="I145" s="15"/>
      <c r="J145" s="15"/>
      <c r="K145" s="15"/>
      <c r="L145" s="16"/>
      <c r="M145" s="9"/>
      <c r="N145" s="9"/>
      <c r="O145" s="9"/>
    </row>
    <row r="146" spans="1:15">
      <c r="A146" s="10"/>
      <c r="B146" s="10"/>
      <c r="C146" s="10"/>
      <c r="D146" s="10"/>
      <c r="E146" s="17"/>
      <c r="F146" s="18"/>
      <c r="G146" s="18"/>
      <c r="H146" s="18"/>
      <c r="I146" s="18"/>
      <c r="J146" s="18"/>
      <c r="K146" s="18"/>
      <c r="L146" s="19"/>
      <c r="M146" s="10"/>
      <c r="N146" s="10"/>
      <c r="O146" s="10"/>
    </row>
    <row r="147" spans="1:15">
      <c r="A147" s="9"/>
      <c r="B147" s="9"/>
      <c r="C147" s="9"/>
      <c r="D147" s="9"/>
      <c r="E147" s="14"/>
      <c r="F147" s="15"/>
      <c r="G147" s="15"/>
      <c r="H147" s="15"/>
      <c r="I147" s="15"/>
      <c r="J147" s="15"/>
      <c r="K147" s="15"/>
      <c r="L147" s="16"/>
      <c r="M147" s="9"/>
      <c r="N147" s="9"/>
      <c r="O147" s="9"/>
    </row>
    <row r="148" spans="1:15">
      <c r="A148" s="10"/>
      <c r="B148" s="10"/>
      <c r="C148" s="10"/>
      <c r="D148" s="10"/>
      <c r="E148" s="17"/>
      <c r="F148" s="18"/>
      <c r="G148" s="18"/>
      <c r="H148" s="18"/>
      <c r="I148" s="18"/>
      <c r="J148" s="18"/>
      <c r="K148" s="18"/>
      <c r="L148" s="19"/>
      <c r="M148" s="10"/>
      <c r="N148" s="10"/>
      <c r="O148" s="10"/>
    </row>
    <row r="149" spans="1:15">
      <c r="A149" s="9"/>
      <c r="B149" s="9"/>
      <c r="C149" s="9"/>
      <c r="D149" s="9"/>
      <c r="E149" s="14"/>
      <c r="F149" s="15"/>
      <c r="G149" s="15"/>
      <c r="H149" s="15"/>
      <c r="I149" s="15"/>
      <c r="J149" s="15"/>
      <c r="K149" s="15"/>
      <c r="L149" s="16"/>
      <c r="M149" s="9"/>
      <c r="N149" s="9"/>
      <c r="O149" s="9"/>
    </row>
    <row r="150" spans="1:15">
      <c r="A150" s="10"/>
      <c r="B150" s="10"/>
      <c r="C150" s="10"/>
      <c r="D150" s="10"/>
      <c r="E150" s="17"/>
      <c r="F150" s="18"/>
      <c r="G150" s="18"/>
      <c r="H150" s="18"/>
      <c r="I150" s="18"/>
      <c r="J150" s="18"/>
      <c r="K150" s="18"/>
      <c r="L150" s="19"/>
      <c r="M150" s="10"/>
      <c r="N150" s="10"/>
      <c r="O150" s="10"/>
    </row>
    <row r="151" spans="1:15">
      <c r="A151" s="9"/>
      <c r="B151" s="9"/>
      <c r="C151" s="9"/>
      <c r="D151" s="9"/>
      <c r="E151" s="14"/>
      <c r="F151" s="15"/>
      <c r="G151" s="15"/>
      <c r="H151" s="15"/>
      <c r="I151" s="15"/>
      <c r="J151" s="15"/>
      <c r="K151" s="15"/>
      <c r="L151" s="16"/>
      <c r="M151" s="9"/>
      <c r="N151" s="9"/>
      <c r="O151" s="9"/>
    </row>
    <row r="152" spans="1:15">
      <c r="A152" s="10"/>
      <c r="B152" s="10"/>
      <c r="C152" s="10"/>
      <c r="D152" s="10"/>
      <c r="E152" s="17"/>
      <c r="F152" s="18"/>
      <c r="G152" s="18"/>
      <c r="H152" s="18"/>
      <c r="I152" s="18"/>
      <c r="J152" s="18"/>
      <c r="K152" s="18"/>
      <c r="L152" s="19"/>
      <c r="M152" s="10"/>
      <c r="N152" s="10"/>
      <c r="O152" s="10"/>
    </row>
    <row r="153" spans="1:15">
      <c r="A153" s="9"/>
      <c r="B153" s="9"/>
      <c r="C153" s="9"/>
      <c r="D153" s="9"/>
      <c r="E153" s="14"/>
      <c r="F153" s="15"/>
      <c r="G153" s="15"/>
      <c r="H153" s="15"/>
      <c r="I153" s="15"/>
      <c r="J153" s="15"/>
      <c r="K153" s="15"/>
      <c r="L153" s="16"/>
      <c r="M153" s="9"/>
      <c r="N153" s="9"/>
      <c r="O153" s="9"/>
    </row>
    <row r="154" spans="1:15">
      <c r="A154" s="10"/>
      <c r="B154" s="10"/>
      <c r="C154" s="10"/>
      <c r="D154" s="10"/>
      <c r="E154" s="17"/>
      <c r="F154" s="18"/>
      <c r="G154" s="18"/>
      <c r="H154" s="18"/>
      <c r="I154" s="18"/>
      <c r="J154" s="18"/>
      <c r="K154" s="18"/>
      <c r="L154" s="19"/>
      <c r="M154" s="10"/>
      <c r="N154" s="10"/>
      <c r="O154" s="10"/>
    </row>
    <row r="155" spans="1:15">
      <c r="A155" s="9"/>
      <c r="B155" s="9"/>
      <c r="C155" s="9"/>
      <c r="D155" s="9"/>
      <c r="E155" s="14"/>
      <c r="F155" s="15"/>
      <c r="G155" s="15"/>
      <c r="H155" s="15"/>
      <c r="I155" s="15"/>
      <c r="J155" s="15"/>
      <c r="K155" s="15"/>
      <c r="L155" s="16"/>
      <c r="M155" s="9"/>
      <c r="N155" s="9"/>
      <c r="O155" s="9"/>
    </row>
    <row r="156" spans="1:15">
      <c r="A156" s="10"/>
      <c r="B156" s="10"/>
      <c r="C156" s="10"/>
      <c r="D156" s="10"/>
      <c r="E156" s="17"/>
      <c r="F156" s="18"/>
      <c r="G156" s="18"/>
      <c r="H156" s="18"/>
      <c r="I156" s="18"/>
      <c r="J156" s="18"/>
      <c r="K156" s="18"/>
      <c r="L156" s="19"/>
      <c r="M156" s="10"/>
      <c r="N156" s="10"/>
      <c r="O156" s="10"/>
    </row>
    <row r="157" spans="1:15">
      <c r="A157" s="9"/>
      <c r="B157" s="9"/>
      <c r="C157" s="9"/>
      <c r="D157" s="9"/>
      <c r="E157" s="14"/>
      <c r="F157" s="15"/>
      <c r="G157" s="15"/>
      <c r="H157" s="15"/>
      <c r="I157" s="15"/>
      <c r="J157" s="15"/>
      <c r="K157" s="15"/>
      <c r="L157" s="16"/>
      <c r="M157" s="9"/>
      <c r="N157" s="9"/>
      <c r="O157" s="9"/>
    </row>
    <row r="158" spans="1:15">
      <c r="A158" s="10"/>
      <c r="B158" s="10"/>
      <c r="C158" s="10"/>
      <c r="D158" s="10"/>
      <c r="E158" s="17"/>
      <c r="F158" s="18"/>
      <c r="G158" s="18"/>
      <c r="H158" s="18"/>
      <c r="I158" s="18"/>
      <c r="J158" s="18"/>
      <c r="K158" s="18"/>
      <c r="L158" s="19"/>
      <c r="M158" s="10"/>
      <c r="N158" s="10"/>
      <c r="O158" s="10"/>
    </row>
    <row r="159" spans="1:15">
      <c r="A159" s="9"/>
      <c r="B159" s="9"/>
      <c r="C159" s="9"/>
      <c r="D159" s="9"/>
      <c r="E159" s="14"/>
      <c r="F159" s="15"/>
      <c r="G159" s="15"/>
      <c r="H159" s="15"/>
      <c r="I159" s="15"/>
      <c r="J159" s="15"/>
      <c r="K159" s="15"/>
      <c r="L159" s="16"/>
      <c r="M159" s="9"/>
      <c r="N159" s="9"/>
      <c r="O159" s="9"/>
    </row>
    <row r="160" spans="1:15">
      <c r="A160" s="10"/>
      <c r="B160" s="10"/>
      <c r="C160" s="10"/>
      <c r="D160" s="10"/>
      <c r="E160" s="17"/>
      <c r="F160" s="18"/>
      <c r="G160" s="18"/>
      <c r="H160" s="18"/>
      <c r="I160" s="18"/>
      <c r="J160" s="18"/>
      <c r="K160" s="18"/>
      <c r="L160" s="19"/>
      <c r="M160" s="10"/>
      <c r="N160" s="10"/>
      <c r="O160" s="10"/>
    </row>
    <row r="161" spans="1:15">
      <c r="A161" s="9"/>
      <c r="B161" s="9"/>
      <c r="C161" s="9"/>
      <c r="D161" s="9"/>
      <c r="E161" s="14"/>
      <c r="F161" s="15"/>
      <c r="G161" s="15"/>
      <c r="H161" s="15"/>
      <c r="I161" s="15"/>
      <c r="J161" s="15"/>
      <c r="K161" s="15"/>
      <c r="L161" s="16"/>
      <c r="M161" s="9"/>
      <c r="N161" s="9"/>
      <c r="O161" s="9"/>
    </row>
    <row r="162" spans="1:15">
      <c r="A162" s="10"/>
      <c r="B162" s="10"/>
      <c r="C162" s="10"/>
      <c r="D162" s="10"/>
      <c r="E162" s="17"/>
      <c r="F162" s="18"/>
      <c r="G162" s="18"/>
      <c r="H162" s="18"/>
      <c r="I162" s="18"/>
      <c r="J162" s="18"/>
      <c r="K162" s="18"/>
      <c r="L162" s="19"/>
      <c r="M162" s="10"/>
      <c r="N162" s="10"/>
      <c r="O162" s="10"/>
    </row>
    <row r="163" spans="1:15">
      <c r="A163" s="9"/>
      <c r="B163" s="9"/>
      <c r="C163" s="9"/>
      <c r="D163" s="9"/>
      <c r="E163" s="14"/>
      <c r="F163" s="15"/>
      <c r="G163" s="15"/>
      <c r="H163" s="15"/>
      <c r="I163" s="15"/>
      <c r="J163" s="15"/>
      <c r="K163" s="15"/>
      <c r="L163" s="16"/>
      <c r="M163" s="9"/>
      <c r="N163" s="9"/>
      <c r="O163" s="9"/>
    </row>
    <row r="164" spans="1:15">
      <c r="A164" s="10"/>
      <c r="B164" s="10"/>
      <c r="C164" s="10"/>
      <c r="D164" s="10"/>
      <c r="E164" s="17"/>
      <c r="F164" s="18"/>
      <c r="G164" s="18"/>
      <c r="H164" s="18"/>
      <c r="I164" s="18"/>
      <c r="J164" s="18"/>
      <c r="K164" s="18"/>
      <c r="L164" s="19"/>
      <c r="M164" s="10"/>
      <c r="N164" s="10"/>
      <c r="O164" s="10"/>
    </row>
    <row r="165" spans="1:15">
      <c r="A165" s="9"/>
      <c r="B165" s="9"/>
      <c r="C165" s="9"/>
      <c r="D165" s="9"/>
      <c r="E165" s="14"/>
      <c r="F165" s="15"/>
      <c r="G165" s="15"/>
      <c r="H165" s="15"/>
      <c r="I165" s="15"/>
      <c r="J165" s="15"/>
      <c r="K165" s="15"/>
      <c r="L165" s="16"/>
      <c r="M165" s="9"/>
      <c r="N165" s="9"/>
      <c r="O165" s="9"/>
    </row>
    <row r="166" spans="1:15">
      <c r="A166" s="10"/>
      <c r="B166" s="10"/>
      <c r="C166" s="10"/>
      <c r="D166" s="10"/>
      <c r="E166" s="17"/>
      <c r="F166" s="18"/>
      <c r="G166" s="18"/>
      <c r="H166" s="18"/>
      <c r="I166" s="18"/>
      <c r="J166" s="18"/>
      <c r="K166" s="18"/>
      <c r="L166" s="19"/>
      <c r="M166" s="10"/>
      <c r="N166" s="10"/>
      <c r="O166" s="10"/>
    </row>
    <row r="167" spans="1:15">
      <c r="A167" s="9"/>
      <c r="B167" s="9"/>
      <c r="C167" s="9"/>
      <c r="D167" s="9"/>
      <c r="E167" s="14"/>
      <c r="F167" s="15"/>
      <c r="G167" s="15"/>
      <c r="H167" s="15"/>
      <c r="I167" s="15"/>
      <c r="J167" s="15"/>
      <c r="K167" s="15"/>
      <c r="L167" s="16"/>
      <c r="M167" s="9"/>
      <c r="N167" s="9"/>
      <c r="O167" s="9"/>
    </row>
    <row r="168" spans="1:15">
      <c r="A168" s="10"/>
      <c r="B168" s="10"/>
      <c r="C168" s="10"/>
      <c r="D168" s="10"/>
      <c r="E168" s="17"/>
      <c r="F168" s="18"/>
      <c r="G168" s="18"/>
      <c r="H168" s="18"/>
      <c r="I168" s="18"/>
      <c r="J168" s="18"/>
      <c r="K168" s="18"/>
      <c r="L168" s="19"/>
      <c r="M168" s="10"/>
      <c r="N168" s="10"/>
      <c r="O168" s="10"/>
    </row>
    <row r="169" spans="1:15">
      <c r="A169" s="9"/>
      <c r="B169" s="9"/>
      <c r="C169" s="9"/>
      <c r="D169" s="9"/>
      <c r="E169" s="14"/>
      <c r="F169" s="15"/>
      <c r="G169" s="15"/>
      <c r="H169" s="15"/>
      <c r="I169" s="15"/>
      <c r="J169" s="15"/>
      <c r="K169" s="15"/>
      <c r="L169" s="16"/>
      <c r="M169" s="9"/>
      <c r="N169" s="9"/>
      <c r="O169" s="9"/>
    </row>
    <row r="170" spans="1:15">
      <c r="A170" s="10"/>
      <c r="B170" s="10"/>
      <c r="C170" s="10"/>
      <c r="D170" s="10"/>
      <c r="E170" s="17"/>
      <c r="F170" s="18"/>
      <c r="G170" s="18"/>
      <c r="H170" s="18"/>
      <c r="I170" s="18"/>
      <c r="J170" s="18"/>
      <c r="K170" s="18"/>
      <c r="L170" s="19"/>
      <c r="M170" s="10"/>
      <c r="N170" s="10"/>
      <c r="O170" s="10"/>
    </row>
    <row r="171" spans="1:15">
      <c r="A171" s="9"/>
      <c r="B171" s="9"/>
      <c r="C171" s="9"/>
      <c r="D171" s="9"/>
      <c r="E171" s="14"/>
      <c r="F171" s="15"/>
      <c r="G171" s="15"/>
      <c r="H171" s="15"/>
      <c r="I171" s="15"/>
      <c r="J171" s="15"/>
      <c r="K171" s="15"/>
      <c r="L171" s="16"/>
      <c r="M171" s="9"/>
      <c r="N171" s="9"/>
      <c r="O171" s="9"/>
    </row>
    <row r="172" spans="1:15">
      <c r="A172" s="10"/>
      <c r="B172" s="10"/>
      <c r="C172" s="10"/>
      <c r="D172" s="10"/>
      <c r="E172" s="17"/>
      <c r="F172" s="18"/>
      <c r="G172" s="18"/>
      <c r="H172" s="18"/>
      <c r="I172" s="18"/>
      <c r="J172" s="18"/>
      <c r="K172" s="18"/>
      <c r="L172" s="19"/>
      <c r="M172" s="10"/>
      <c r="N172" s="10"/>
      <c r="O172" s="10"/>
    </row>
    <row r="173" spans="1:15">
      <c r="A173" s="9"/>
      <c r="B173" s="9"/>
      <c r="C173" s="9"/>
      <c r="D173" s="9"/>
      <c r="E173" s="14"/>
      <c r="F173" s="15"/>
      <c r="G173" s="15"/>
      <c r="H173" s="15"/>
      <c r="I173" s="15"/>
      <c r="J173" s="15"/>
      <c r="K173" s="15"/>
      <c r="L173" s="16"/>
      <c r="M173" s="9"/>
      <c r="N173" s="9"/>
      <c r="O173" s="9"/>
    </row>
    <row r="174" spans="1:15">
      <c r="A174" s="10"/>
      <c r="B174" s="10"/>
      <c r="C174" s="10"/>
      <c r="D174" s="10"/>
      <c r="E174" s="17"/>
      <c r="F174" s="18"/>
      <c r="G174" s="18"/>
      <c r="H174" s="18"/>
      <c r="I174" s="18"/>
      <c r="J174" s="18"/>
      <c r="K174" s="18"/>
      <c r="L174" s="19"/>
      <c r="M174" s="10"/>
      <c r="N174" s="10"/>
      <c r="O174" s="10"/>
    </row>
    <row r="175" spans="1:15">
      <c r="A175" s="9"/>
      <c r="B175" s="9"/>
      <c r="C175" s="9"/>
      <c r="D175" s="9"/>
      <c r="E175" s="14"/>
      <c r="F175" s="15"/>
      <c r="G175" s="15"/>
      <c r="H175" s="15"/>
      <c r="I175" s="15"/>
      <c r="J175" s="15"/>
      <c r="K175" s="15"/>
      <c r="L175" s="16"/>
      <c r="M175" s="9"/>
      <c r="N175" s="9"/>
      <c r="O175" s="9"/>
    </row>
    <row r="176" spans="1:15">
      <c r="A176" s="10"/>
      <c r="B176" s="10"/>
      <c r="C176" s="10"/>
      <c r="D176" s="10"/>
      <c r="E176" s="17"/>
      <c r="F176" s="18"/>
      <c r="G176" s="18"/>
      <c r="H176" s="18"/>
      <c r="I176" s="18"/>
      <c r="J176" s="18"/>
      <c r="K176" s="18"/>
      <c r="L176" s="19"/>
      <c r="M176" s="10"/>
      <c r="N176" s="10"/>
      <c r="O176" s="10"/>
    </row>
    <row r="177" spans="1:15">
      <c r="A177" s="9"/>
      <c r="B177" s="9"/>
      <c r="C177" s="9"/>
      <c r="D177" s="9"/>
      <c r="E177" s="14"/>
      <c r="F177" s="15"/>
      <c r="G177" s="15"/>
      <c r="H177" s="15"/>
      <c r="I177" s="15"/>
      <c r="J177" s="15"/>
      <c r="K177" s="15"/>
      <c r="L177" s="16"/>
      <c r="M177" s="9"/>
      <c r="N177" s="9"/>
      <c r="O177" s="9"/>
    </row>
    <row r="178" spans="1:15">
      <c r="A178" s="10"/>
      <c r="B178" s="10"/>
      <c r="C178" s="10"/>
      <c r="D178" s="10"/>
      <c r="E178" s="17"/>
      <c r="F178" s="18"/>
      <c r="G178" s="18"/>
      <c r="H178" s="18"/>
      <c r="I178" s="18"/>
      <c r="J178" s="18"/>
      <c r="K178" s="18"/>
      <c r="L178" s="19"/>
      <c r="M178" s="10"/>
      <c r="N178" s="10"/>
      <c r="O178" s="10"/>
    </row>
    <row r="179" spans="1:15">
      <c r="A179" s="9"/>
      <c r="B179" s="9"/>
      <c r="C179" s="9"/>
      <c r="D179" s="9"/>
      <c r="E179" s="14"/>
      <c r="F179" s="15"/>
      <c r="G179" s="15"/>
      <c r="H179" s="15"/>
      <c r="I179" s="15"/>
      <c r="J179" s="15"/>
      <c r="K179" s="15"/>
      <c r="L179" s="16"/>
      <c r="M179" s="9"/>
      <c r="N179" s="9"/>
      <c r="O179" s="9"/>
    </row>
    <row r="180" spans="1:15">
      <c r="A180" s="10"/>
      <c r="B180" s="10"/>
      <c r="C180" s="10"/>
      <c r="D180" s="10"/>
      <c r="E180" s="17"/>
      <c r="F180" s="18"/>
      <c r="G180" s="18"/>
      <c r="H180" s="18"/>
      <c r="I180" s="18"/>
      <c r="J180" s="18"/>
      <c r="K180" s="18"/>
      <c r="L180" s="19"/>
      <c r="M180" s="10"/>
      <c r="N180" s="10"/>
      <c r="O180" s="10"/>
    </row>
    <row r="181" spans="1:15">
      <c r="A181" s="9"/>
      <c r="B181" s="9"/>
      <c r="C181" s="9"/>
      <c r="D181" s="9"/>
      <c r="E181" s="14"/>
      <c r="F181" s="15"/>
      <c r="G181" s="15"/>
      <c r="H181" s="15"/>
      <c r="I181" s="15"/>
      <c r="J181" s="15"/>
      <c r="K181" s="15"/>
      <c r="L181" s="16"/>
      <c r="M181" s="9"/>
      <c r="N181" s="9"/>
      <c r="O181" s="9"/>
    </row>
    <row r="182" spans="1:15">
      <c r="A182" s="10"/>
      <c r="B182" s="10"/>
      <c r="C182" s="10"/>
      <c r="D182" s="10"/>
      <c r="E182" s="17"/>
      <c r="F182" s="18"/>
      <c r="G182" s="18"/>
      <c r="H182" s="18"/>
      <c r="I182" s="18"/>
      <c r="J182" s="18"/>
      <c r="K182" s="18"/>
      <c r="L182" s="19"/>
      <c r="M182" s="10"/>
      <c r="N182" s="10"/>
      <c r="O182" s="10"/>
    </row>
    <row r="183" spans="1:15">
      <c r="A183" s="9"/>
      <c r="B183" s="9"/>
      <c r="C183" s="9"/>
      <c r="D183" s="9"/>
      <c r="E183" s="14"/>
      <c r="F183" s="15"/>
      <c r="G183" s="15"/>
      <c r="H183" s="15"/>
      <c r="I183" s="15"/>
      <c r="J183" s="15"/>
      <c r="K183" s="15"/>
      <c r="L183" s="16"/>
      <c r="M183" s="9"/>
      <c r="N183" s="9"/>
      <c r="O183" s="9"/>
    </row>
    <row r="184" spans="1:15">
      <c r="A184" s="10"/>
      <c r="B184" s="10"/>
      <c r="C184" s="10"/>
      <c r="D184" s="10"/>
      <c r="E184" s="17"/>
      <c r="F184" s="18"/>
      <c r="G184" s="18"/>
      <c r="H184" s="18"/>
      <c r="I184" s="18"/>
      <c r="J184" s="18"/>
      <c r="K184" s="18"/>
      <c r="L184" s="19"/>
      <c r="M184" s="10"/>
      <c r="N184" s="10"/>
      <c r="O184" s="10"/>
    </row>
    <row r="185" spans="1:15">
      <c r="A185" s="9"/>
      <c r="B185" s="9"/>
      <c r="C185" s="9"/>
      <c r="D185" s="9"/>
      <c r="E185" s="14"/>
      <c r="F185" s="15"/>
      <c r="G185" s="15"/>
      <c r="H185" s="15"/>
      <c r="I185" s="15"/>
      <c r="J185" s="15"/>
      <c r="K185" s="15"/>
      <c r="L185" s="16"/>
      <c r="M185" s="9"/>
      <c r="N185" s="9"/>
      <c r="O185" s="9"/>
    </row>
    <row r="186" spans="1:15">
      <c r="A186" s="10"/>
      <c r="B186" s="10"/>
      <c r="C186" s="10"/>
      <c r="D186" s="10"/>
      <c r="E186" s="17"/>
      <c r="F186" s="18"/>
      <c r="G186" s="18"/>
      <c r="H186" s="18"/>
      <c r="I186" s="18"/>
      <c r="J186" s="18"/>
      <c r="K186" s="18"/>
      <c r="L186" s="19"/>
      <c r="M186" s="10"/>
      <c r="N186" s="10"/>
      <c r="O186" s="10"/>
    </row>
    <row r="187" spans="1:15">
      <c r="A187" s="9"/>
      <c r="B187" s="9"/>
      <c r="C187" s="9"/>
      <c r="D187" s="9"/>
      <c r="E187" s="14"/>
      <c r="F187" s="15"/>
      <c r="G187" s="15"/>
      <c r="H187" s="15"/>
      <c r="I187" s="15"/>
      <c r="J187" s="15"/>
      <c r="K187" s="15"/>
      <c r="L187" s="16"/>
      <c r="M187" s="9"/>
      <c r="N187" s="9"/>
      <c r="O187" s="9"/>
    </row>
    <row r="188" spans="1:15">
      <c r="A188" s="10"/>
      <c r="B188" s="10"/>
      <c r="C188" s="10"/>
      <c r="D188" s="10"/>
      <c r="E188" s="17"/>
      <c r="F188" s="18"/>
      <c r="G188" s="18"/>
      <c r="H188" s="18"/>
      <c r="I188" s="18"/>
      <c r="J188" s="18"/>
      <c r="K188" s="18"/>
      <c r="L188" s="19"/>
      <c r="M188" s="10"/>
      <c r="N188" s="10"/>
      <c r="O188" s="10"/>
    </row>
    <row r="189" spans="1:15">
      <c r="A189" s="9"/>
      <c r="B189" s="9"/>
      <c r="C189" s="9"/>
      <c r="D189" s="9"/>
      <c r="E189" s="14"/>
      <c r="F189" s="15"/>
      <c r="G189" s="15"/>
      <c r="H189" s="15"/>
      <c r="I189" s="15"/>
      <c r="J189" s="15"/>
      <c r="K189" s="15"/>
      <c r="L189" s="16"/>
      <c r="M189" s="9"/>
      <c r="N189" s="9"/>
      <c r="O189" s="9"/>
    </row>
    <row r="190" spans="1:15">
      <c r="A190" s="10"/>
      <c r="B190" s="10"/>
      <c r="C190" s="10"/>
      <c r="D190" s="10"/>
      <c r="E190" s="17"/>
      <c r="F190" s="18"/>
      <c r="G190" s="18"/>
      <c r="H190" s="18"/>
      <c r="I190" s="18"/>
      <c r="J190" s="18"/>
      <c r="K190" s="18"/>
      <c r="L190" s="19"/>
      <c r="M190" s="10"/>
      <c r="N190" s="10"/>
      <c r="O190" s="10"/>
    </row>
    <row r="191" spans="1:15">
      <c r="A191" s="9"/>
      <c r="B191" s="9"/>
      <c r="C191" s="9"/>
      <c r="D191" s="9"/>
      <c r="E191" s="14"/>
      <c r="F191" s="15"/>
      <c r="G191" s="15"/>
      <c r="H191" s="15"/>
      <c r="I191" s="15"/>
      <c r="J191" s="15"/>
      <c r="K191" s="15"/>
      <c r="L191" s="16"/>
      <c r="M191" s="9"/>
      <c r="N191" s="9"/>
      <c r="O191" s="9"/>
    </row>
    <row r="192" spans="1:15">
      <c r="A192" s="10"/>
      <c r="B192" s="10"/>
      <c r="C192" s="10"/>
      <c r="D192" s="10"/>
      <c r="E192" s="17"/>
      <c r="F192" s="18"/>
      <c r="G192" s="18"/>
      <c r="H192" s="18"/>
      <c r="I192" s="18"/>
      <c r="J192" s="18"/>
      <c r="K192" s="18"/>
      <c r="L192" s="19"/>
      <c r="M192" s="10"/>
      <c r="N192" s="10"/>
      <c r="O192" s="10"/>
    </row>
    <row r="193" spans="1:15">
      <c r="A193" s="9"/>
      <c r="B193" s="9"/>
      <c r="C193" s="9"/>
      <c r="D193" s="9"/>
      <c r="E193" s="14"/>
      <c r="F193" s="15"/>
      <c r="G193" s="15"/>
      <c r="H193" s="15"/>
      <c r="I193" s="15"/>
      <c r="J193" s="15"/>
      <c r="K193" s="15"/>
      <c r="L193" s="16"/>
      <c r="M193" s="9"/>
      <c r="N193" s="9"/>
      <c r="O193" s="9"/>
    </row>
    <row r="194" spans="1:15">
      <c r="A194" s="10"/>
      <c r="B194" s="10"/>
      <c r="C194" s="10"/>
      <c r="D194" s="10"/>
      <c r="E194" s="17"/>
      <c r="F194" s="18"/>
      <c r="G194" s="18"/>
      <c r="H194" s="18"/>
      <c r="I194" s="18"/>
      <c r="J194" s="18"/>
      <c r="K194" s="18"/>
      <c r="L194" s="19"/>
      <c r="M194" s="10"/>
      <c r="N194" s="10"/>
      <c r="O194" s="10"/>
    </row>
    <row r="195" spans="1:15">
      <c r="A195" s="9"/>
      <c r="B195" s="9"/>
      <c r="C195" s="9"/>
      <c r="D195" s="9"/>
      <c r="E195" s="14"/>
      <c r="F195" s="15"/>
      <c r="G195" s="15"/>
      <c r="H195" s="15"/>
      <c r="I195" s="15"/>
      <c r="J195" s="15"/>
      <c r="K195" s="15"/>
      <c r="L195" s="16"/>
      <c r="M195" s="9"/>
      <c r="N195" s="9"/>
      <c r="O195" s="9"/>
    </row>
    <row r="196" spans="1:15">
      <c r="A196" s="10"/>
      <c r="B196" s="10"/>
      <c r="C196" s="10"/>
      <c r="D196" s="10"/>
      <c r="E196" s="17"/>
      <c r="F196" s="18"/>
      <c r="G196" s="18"/>
      <c r="H196" s="18"/>
      <c r="I196" s="18"/>
      <c r="J196" s="18"/>
      <c r="K196" s="18"/>
      <c r="L196" s="19"/>
      <c r="M196" s="10"/>
      <c r="N196" s="10"/>
      <c r="O196" s="10"/>
    </row>
    <row r="197" spans="1:15">
      <c r="A197" s="9"/>
      <c r="B197" s="9"/>
      <c r="C197" s="9"/>
      <c r="D197" s="9"/>
      <c r="E197" s="14"/>
      <c r="F197" s="15"/>
      <c r="G197" s="15"/>
      <c r="H197" s="15"/>
      <c r="I197" s="15"/>
      <c r="J197" s="15"/>
      <c r="K197" s="15"/>
      <c r="L197" s="16"/>
      <c r="M197" s="9"/>
      <c r="N197" s="9"/>
      <c r="O197" s="9"/>
    </row>
    <row r="198" spans="1:15">
      <c r="A198" s="10"/>
      <c r="B198" s="10"/>
      <c r="C198" s="10"/>
      <c r="D198" s="10"/>
      <c r="E198" s="17"/>
      <c r="F198" s="18"/>
      <c r="G198" s="18"/>
      <c r="H198" s="18"/>
      <c r="I198" s="18"/>
      <c r="J198" s="18"/>
      <c r="K198" s="18"/>
      <c r="L198" s="19"/>
      <c r="M198" s="10"/>
      <c r="N198" s="10"/>
      <c r="O198" s="10"/>
    </row>
    <row r="199" spans="1:15">
      <c r="A199" s="9"/>
      <c r="B199" s="9"/>
      <c r="C199" s="9"/>
      <c r="D199" s="9"/>
      <c r="E199" s="14"/>
      <c r="F199" s="15"/>
      <c r="G199" s="15"/>
      <c r="H199" s="15"/>
      <c r="I199" s="15"/>
      <c r="J199" s="15"/>
      <c r="K199" s="15"/>
      <c r="L199" s="16"/>
      <c r="M199" s="9"/>
      <c r="N199" s="9"/>
      <c r="O199" s="9"/>
    </row>
    <row r="200" spans="1:15">
      <c r="A200" s="10"/>
      <c r="B200" s="10"/>
      <c r="C200" s="10"/>
      <c r="D200" s="10"/>
      <c r="E200" s="17"/>
      <c r="F200" s="18"/>
      <c r="G200" s="18"/>
      <c r="H200" s="18"/>
      <c r="I200" s="18"/>
      <c r="J200" s="18"/>
      <c r="K200" s="18"/>
      <c r="L200" s="19"/>
      <c r="M200" s="10"/>
      <c r="N200" s="10"/>
      <c r="O200" s="10"/>
    </row>
    <row r="201" spans="1:15">
      <c r="A201" s="9"/>
      <c r="B201" s="9"/>
      <c r="C201" s="9"/>
      <c r="D201" s="9"/>
      <c r="E201" s="14"/>
      <c r="F201" s="15"/>
      <c r="G201" s="15"/>
      <c r="H201" s="15"/>
      <c r="I201" s="15"/>
      <c r="J201" s="15"/>
      <c r="K201" s="15"/>
      <c r="L201" s="16"/>
      <c r="M201" s="9"/>
      <c r="N201" s="9"/>
      <c r="O201" s="9"/>
    </row>
    <row r="202" spans="1:15">
      <c r="A202" s="10"/>
      <c r="B202" s="10"/>
      <c r="C202" s="10"/>
      <c r="D202" s="10"/>
      <c r="E202" s="17"/>
      <c r="F202" s="18"/>
      <c r="G202" s="18"/>
      <c r="H202" s="18"/>
      <c r="I202" s="18"/>
      <c r="J202" s="18"/>
      <c r="K202" s="18"/>
      <c r="L202" s="19"/>
      <c r="M202" s="10"/>
      <c r="N202" s="10"/>
      <c r="O202" s="10"/>
    </row>
    <row r="203" spans="1:15">
      <c r="A203" s="9"/>
      <c r="B203" s="9"/>
      <c r="C203" s="9"/>
      <c r="D203" s="9"/>
      <c r="E203" s="14"/>
      <c r="F203" s="15"/>
      <c r="G203" s="15"/>
      <c r="H203" s="15"/>
      <c r="I203" s="15"/>
      <c r="J203" s="15"/>
      <c r="K203" s="15"/>
      <c r="L203" s="16"/>
      <c r="M203" s="9"/>
      <c r="N203" s="9"/>
      <c r="O203" s="9"/>
    </row>
    <row r="204" spans="1:15">
      <c r="A204" s="10"/>
      <c r="B204" s="10"/>
      <c r="C204" s="10"/>
      <c r="D204" s="10"/>
      <c r="E204" s="17"/>
      <c r="F204" s="18"/>
      <c r="G204" s="18"/>
      <c r="H204" s="18"/>
      <c r="I204" s="18"/>
      <c r="J204" s="18"/>
      <c r="K204" s="18"/>
      <c r="L204" s="19"/>
      <c r="M204" s="10"/>
      <c r="N204" s="10"/>
      <c r="O204" s="10"/>
    </row>
    <row r="205" spans="1:15">
      <c r="A205" s="9"/>
      <c r="B205" s="9"/>
      <c r="C205" s="9"/>
      <c r="D205" s="9"/>
      <c r="E205" s="14"/>
      <c r="F205" s="15"/>
      <c r="G205" s="15"/>
      <c r="H205" s="15"/>
      <c r="I205" s="15"/>
      <c r="J205" s="15"/>
      <c r="K205" s="15"/>
      <c r="L205" s="16"/>
      <c r="M205" s="9"/>
      <c r="N205" s="9"/>
      <c r="O205" s="9"/>
    </row>
    <row r="206" spans="1:15">
      <c r="A206" s="10"/>
      <c r="B206" s="10"/>
      <c r="C206" s="10"/>
      <c r="D206" s="10"/>
      <c r="E206" s="17"/>
      <c r="F206" s="18"/>
      <c r="G206" s="18"/>
      <c r="H206" s="18"/>
      <c r="I206" s="18"/>
      <c r="J206" s="18"/>
      <c r="K206" s="18"/>
      <c r="L206" s="19"/>
      <c r="M206" s="10"/>
      <c r="N206" s="10"/>
      <c r="O206" s="10"/>
    </row>
    <row r="207" spans="1:15">
      <c r="A207" s="9"/>
      <c r="B207" s="9"/>
      <c r="C207" s="9"/>
      <c r="D207" s="9"/>
      <c r="E207" s="14"/>
      <c r="F207" s="15"/>
      <c r="G207" s="15"/>
      <c r="H207" s="15"/>
      <c r="I207" s="15"/>
      <c r="J207" s="15"/>
      <c r="K207" s="15"/>
      <c r="L207" s="16"/>
      <c r="M207" s="9"/>
      <c r="N207" s="9"/>
      <c r="O207" s="9"/>
    </row>
    <row r="208" spans="1:15">
      <c r="A208" s="10"/>
      <c r="B208" s="10"/>
      <c r="C208" s="10"/>
      <c r="D208" s="10"/>
      <c r="E208" s="17"/>
      <c r="F208" s="18"/>
      <c r="G208" s="18"/>
      <c r="H208" s="18"/>
      <c r="I208" s="18"/>
      <c r="J208" s="18"/>
      <c r="K208" s="18"/>
      <c r="L208" s="19"/>
      <c r="M208" s="10"/>
      <c r="N208" s="10"/>
      <c r="O208" s="10"/>
    </row>
    <row r="209" spans="1:15">
      <c r="A209" s="9"/>
      <c r="B209" s="9"/>
      <c r="C209" s="9"/>
      <c r="D209" s="9"/>
      <c r="E209" s="14"/>
      <c r="F209" s="15"/>
      <c r="G209" s="15"/>
      <c r="H209" s="15"/>
      <c r="I209" s="15"/>
      <c r="J209" s="15"/>
      <c r="K209" s="15"/>
      <c r="L209" s="16"/>
      <c r="M209" s="9"/>
      <c r="N209" s="9"/>
      <c r="O209" s="9"/>
    </row>
    <row r="210" spans="1:15">
      <c r="A210" s="10"/>
      <c r="B210" s="10"/>
      <c r="C210" s="10"/>
      <c r="D210" s="10"/>
      <c r="E210" s="17"/>
      <c r="F210" s="18"/>
      <c r="G210" s="18"/>
      <c r="H210" s="18"/>
      <c r="I210" s="18"/>
      <c r="J210" s="18"/>
      <c r="K210" s="18"/>
      <c r="L210" s="19"/>
      <c r="M210" s="10"/>
      <c r="N210" s="10"/>
      <c r="O210" s="10"/>
    </row>
    <row r="211" spans="1:15">
      <c r="A211" s="9"/>
      <c r="B211" s="9"/>
      <c r="C211" s="9"/>
      <c r="D211" s="9"/>
      <c r="E211" s="14"/>
      <c r="F211" s="15"/>
      <c r="G211" s="15"/>
      <c r="H211" s="15"/>
      <c r="I211" s="15"/>
      <c r="J211" s="15"/>
      <c r="K211" s="15"/>
      <c r="L211" s="16"/>
      <c r="M211" s="9"/>
      <c r="N211" s="9"/>
      <c r="O211" s="9"/>
    </row>
    <row r="212" spans="1:15">
      <c r="A212" s="10"/>
      <c r="B212" s="10"/>
      <c r="C212" s="10"/>
      <c r="D212" s="10"/>
      <c r="E212" s="17"/>
      <c r="F212" s="18"/>
      <c r="G212" s="18"/>
      <c r="H212" s="18"/>
      <c r="I212" s="18"/>
      <c r="J212" s="18"/>
      <c r="K212" s="18"/>
      <c r="L212" s="19"/>
      <c r="M212" s="10"/>
      <c r="N212" s="10"/>
      <c r="O212" s="10"/>
    </row>
    <row r="213" spans="1:15">
      <c r="A213" s="9"/>
      <c r="B213" s="9"/>
      <c r="C213" s="9"/>
      <c r="D213" s="9"/>
      <c r="E213" s="14"/>
      <c r="F213" s="15"/>
      <c r="G213" s="15"/>
      <c r="H213" s="15"/>
      <c r="I213" s="15"/>
      <c r="J213" s="15"/>
      <c r="K213" s="15"/>
      <c r="L213" s="16"/>
      <c r="M213" s="9"/>
      <c r="N213" s="9"/>
      <c r="O213" s="9"/>
    </row>
    <row r="214" spans="1:15">
      <c r="A214" s="10"/>
      <c r="B214" s="10"/>
      <c r="C214" s="10"/>
      <c r="D214" s="10"/>
      <c r="E214" s="17"/>
      <c r="F214" s="18"/>
      <c r="G214" s="18"/>
      <c r="H214" s="18"/>
      <c r="I214" s="18"/>
      <c r="J214" s="18"/>
      <c r="K214" s="18"/>
      <c r="L214" s="19"/>
      <c r="M214" s="10"/>
      <c r="N214" s="10"/>
      <c r="O214" s="10"/>
    </row>
    <row r="215" spans="1:15">
      <c r="A215" s="9"/>
      <c r="B215" s="9"/>
      <c r="C215" s="9"/>
      <c r="D215" s="9"/>
      <c r="E215" s="14"/>
      <c r="F215" s="15"/>
      <c r="G215" s="15"/>
      <c r="H215" s="15"/>
      <c r="I215" s="15"/>
      <c r="J215" s="15"/>
      <c r="K215" s="15"/>
      <c r="L215" s="16"/>
      <c r="M215" s="9"/>
      <c r="N215" s="9"/>
      <c r="O215" s="9"/>
    </row>
    <row r="216" spans="1:15">
      <c r="A216" s="10"/>
      <c r="B216" s="10"/>
      <c r="C216" s="10"/>
      <c r="D216" s="10"/>
      <c r="E216" s="17"/>
      <c r="F216" s="18"/>
      <c r="G216" s="18"/>
      <c r="H216" s="18"/>
      <c r="I216" s="18"/>
      <c r="J216" s="18"/>
      <c r="K216" s="18"/>
      <c r="L216" s="19"/>
      <c r="M216" s="10"/>
      <c r="N216" s="10"/>
      <c r="O216" s="10"/>
    </row>
    <row r="217" spans="1:15">
      <c r="A217" s="9"/>
      <c r="B217" s="9"/>
      <c r="C217" s="9"/>
      <c r="D217" s="9"/>
      <c r="E217" s="14"/>
      <c r="F217" s="15"/>
      <c r="G217" s="15"/>
      <c r="H217" s="15"/>
      <c r="I217" s="15"/>
      <c r="J217" s="15"/>
      <c r="K217" s="15"/>
      <c r="L217" s="16"/>
      <c r="M217" s="9"/>
      <c r="N217" s="9"/>
      <c r="O217" s="9"/>
    </row>
    <row r="218" spans="1:15">
      <c r="A218" s="10"/>
      <c r="B218" s="10"/>
      <c r="C218" s="10"/>
      <c r="D218" s="10"/>
      <c r="E218" s="17"/>
      <c r="F218" s="18"/>
      <c r="G218" s="18"/>
      <c r="H218" s="18"/>
      <c r="I218" s="18"/>
      <c r="J218" s="18"/>
      <c r="K218" s="18"/>
      <c r="L218" s="19"/>
      <c r="M218" s="10"/>
      <c r="N218" s="10"/>
      <c r="O218" s="10"/>
    </row>
    <row r="219" spans="1:15">
      <c r="A219" s="9"/>
      <c r="B219" s="9"/>
      <c r="C219" s="9"/>
      <c r="D219" s="9"/>
      <c r="E219" s="14"/>
      <c r="F219" s="15"/>
      <c r="G219" s="15"/>
      <c r="H219" s="15"/>
      <c r="I219" s="15"/>
      <c r="J219" s="15"/>
      <c r="K219" s="15"/>
      <c r="L219" s="16"/>
      <c r="M219" s="9"/>
      <c r="N219" s="9"/>
      <c r="O219" s="9"/>
    </row>
    <row r="220" spans="1:15">
      <c r="A220" s="10"/>
      <c r="B220" s="10"/>
      <c r="C220" s="10"/>
      <c r="D220" s="10"/>
      <c r="E220" s="17"/>
      <c r="F220" s="18"/>
      <c r="G220" s="18"/>
      <c r="H220" s="18"/>
      <c r="I220" s="18"/>
      <c r="J220" s="18"/>
      <c r="K220" s="18"/>
      <c r="L220" s="19"/>
      <c r="M220" s="10"/>
      <c r="N220" s="10"/>
      <c r="O220" s="10"/>
    </row>
    <row r="221" spans="1:15">
      <c r="A221" s="9"/>
      <c r="B221" s="9"/>
      <c r="C221" s="9"/>
      <c r="D221" s="9"/>
      <c r="E221" s="14"/>
      <c r="F221" s="15"/>
      <c r="G221" s="15"/>
      <c r="H221" s="15"/>
      <c r="I221" s="15"/>
      <c r="J221" s="15"/>
      <c r="K221" s="15"/>
      <c r="L221" s="16"/>
      <c r="M221" s="9"/>
      <c r="N221" s="9"/>
      <c r="O221" s="9"/>
    </row>
    <row r="222" spans="1:15">
      <c r="A222" s="10"/>
      <c r="B222" s="10"/>
      <c r="C222" s="10"/>
      <c r="D222" s="10"/>
      <c r="E222" s="17"/>
      <c r="F222" s="18"/>
      <c r="G222" s="18"/>
      <c r="H222" s="18"/>
      <c r="I222" s="18"/>
      <c r="J222" s="18"/>
      <c r="K222" s="18"/>
      <c r="L222" s="19"/>
      <c r="M222" s="10"/>
      <c r="N222" s="10"/>
      <c r="O222" s="10"/>
    </row>
    <row r="223" spans="1:15">
      <c r="A223" s="9"/>
      <c r="B223" s="9"/>
      <c r="C223" s="9"/>
      <c r="D223" s="9"/>
      <c r="E223" s="14"/>
      <c r="F223" s="15"/>
      <c r="G223" s="15"/>
      <c r="H223" s="15"/>
      <c r="I223" s="15"/>
      <c r="J223" s="15"/>
      <c r="K223" s="15"/>
      <c r="L223" s="16"/>
      <c r="M223" s="9"/>
      <c r="N223" s="9"/>
      <c r="O223" s="9"/>
    </row>
    <row r="224" spans="1:15">
      <c r="A224" s="10"/>
      <c r="B224" s="10"/>
      <c r="C224" s="10"/>
      <c r="D224" s="10"/>
      <c r="E224" s="17"/>
      <c r="F224" s="18"/>
      <c r="G224" s="18"/>
      <c r="H224" s="18"/>
      <c r="I224" s="18"/>
      <c r="J224" s="18"/>
      <c r="K224" s="18"/>
      <c r="L224" s="19"/>
      <c r="M224" s="10"/>
      <c r="N224" s="10"/>
      <c r="O224" s="10"/>
    </row>
    <row r="225" spans="1:15">
      <c r="A225" s="9"/>
      <c r="B225" s="9"/>
      <c r="C225" s="9"/>
      <c r="D225" s="9"/>
      <c r="E225" s="14"/>
      <c r="F225" s="15"/>
      <c r="G225" s="15"/>
      <c r="H225" s="15"/>
      <c r="I225" s="15"/>
      <c r="J225" s="15"/>
      <c r="K225" s="15"/>
      <c r="L225" s="16"/>
      <c r="M225" s="9"/>
      <c r="N225" s="9"/>
      <c r="O225" s="9"/>
    </row>
    <row r="226" spans="1:15">
      <c r="A226" s="10"/>
      <c r="B226" s="10"/>
      <c r="C226" s="10"/>
      <c r="D226" s="10"/>
      <c r="E226" s="17"/>
      <c r="F226" s="18"/>
      <c r="G226" s="18"/>
      <c r="H226" s="18"/>
      <c r="I226" s="18"/>
      <c r="J226" s="18"/>
      <c r="K226" s="18"/>
      <c r="L226" s="19"/>
      <c r="M226" s="10"/>
      <c r="N226" s="10"/>
      <c r="O226" s="10"/>
    </row>
    <row r="227" spans="1:15">
      <c r="A227" s="9"/>
      <c r="B227" s="9"/>
      <c r="C227" s="9"/>
      <c r="D227" s="9"/>
      <c r="E227" s="14"/>
      <c r="F227" s="15"/>
      <c r="G227" s="15"/>
      <c r="H227" s="15"/>
      <c r="I227" s="15"/>
      <c r="J227" s="15"/>
      <c r="K227" s="15"/>
      <c r="L227" s="16"/>
      <c r="M227" s="9"/>
      <c r="N227" s="9"/>
      <c r="O227" s="9"/>
    </row>
    <row r="228" spans="1:15">
      <c r="A228" s="10"/>
      <c r="B228" s="10"/>
      <c r="C228" s="10"/>
      <c r="D228" s="10"/>
      <c r="E228" s="17"/>
      <c r="F228" s="18"/>
      <c r="G228" s="18"/>
      <c r="H228" s="18"/>
      <c r="I228" s="18"/>
      <c r="J228" s="18"/>
      <c r="K228" s="18"/>
      <c r="L228" s="19"/>
      <c r="M228" s="10"/>
      <c r="N228" s="10"/>
      <c r="O228" s="10"/>
    </row>
    <row r="229" spans="1:15">
      <c r="A229" s="9"/>
      <c r="B229" s="9"/>
      <c r="C229" s="9"/>
      <c r="D229" s="9"/>
      <c r="E229" s="14"/>
      <c r="F229" s="15"/>
      <c r="G229" s="15"/>
      <c r="H229" s="15"/>
      <c r="I229" s="15"/>
      <c r="J229" s="15"/>
      <c r="K229" s="15"/>
      <c r="L229" s="16"/>
      <c r="M229" s="9"/>
      <c r="N229" s="9"/>
      <c r="O229" s="9"/>
    </row>
    <row r="230" spans="1:15">
      <c r="A230" s="10"/>
      <c r="B230" s="10"/>
      <c r="C230" s="10"/>
      <c r="D230" s="10"/>
      <c r="E230" s="17"/>
      <c r="F230" s="18"/>
      <c r="G230" s="18"/>
      <c r="H230" s="18"/>
      <c r="I230" s="18"/>
      <c r="J230" s="18"/>
      <c r="K230" s="18"/>
      <c r="L230" s="19"/>
      <c r="M230" s="10"/>
      <c r="N230" s="10"/>
      <c r="O230" s="10"/>
    </row>
    <row r="231" spans="1:15">
      <c r="A231" s="9"/>
      <c r="B231" s="9"/>
      <c r="C231" s="9"/>
      <c r="D231" s="9"/>
      <c r="E231" s="14"/>
      <c r="F231" s="15"/>
      <c r="G231" s="15"/>
      <c r="H231" s="15"/>
      <c r="I231" s="15"/>
      <c r="J231" s="15"/>
      <c r="K231" s="15"/>
      <c r="L231" s="16"/>
      <c r="M231" s="9"/>
      <c r="N231" s="9"/>
      <c r="O231" s="9"/>
    </row>
    <row r="232" spans="1:15">
      <c r="A232" s="10"/>
      <c r="B232" s="10"/>
      <c r="C232" s="10"/>
      <c r="D232" s="10"/>
      <c r="E232" s="17"/>
      <c r="F232" s="18"/>
      <c r="G232" s="18"/>
      <c r="H232" s="18"/>
      <c r="I232" s="18"/>
      <c r="J232" s="18"/>
      <c r="K232" s="18"/>
      <c r="L232" s="19"/>
      <c r="M232" s="10"/>
      <c r="N232" s="10"/>
      <c r="O232" s="10"/>
    </row>
    <row r="233" spans="1:15">
      <c r="A233" s="9"/>
      <c r="B233" s="9"/>
      <c r="C233" s="9"/>
      <c r="D233" s="9"/>
      <c r="E233" s="14"/>
      <c r="F233" s="15"/>
      <c r="G233" s="15"/>
      <c r="H233" s="15"/>
      <c r="I233" s="15"/>
      <c r="J233" s="15"/>
      <c r="K233" s="15"/>
      <c r="L233" s="16"/>
      <c r="M233" s="9"/>
      <c r="N233" s="9"/>
      <c r="O233" s="9"/>
    </row>
    <row r="234" spans="1:15">
      <c r="A234" s="10"/>
      <c r="B234" s="10"/>
      <c r="C234" s="10"/>
      <c r="D234" s="10"/>
      <c r="E234" s="17"/>
      <c r="F234" s="18"/>
      <c r="G234" s="18"/>
      <c r="H234" s="18"/>
      <c r="I234" s="18"/>
      <c r="J234" s="18"/>
      <c r="K234" s="18"/>
      <c r="L234" s="19"/>
      <c r="M234" s="10"/>
      <c r="N234" s="10"/>
      <c r="O234" s="10"/>
    </row>
    <row r="235" spans="1:15">
      <c r="A235" s="9"/>
      <c r="B235" s="9"/>
      <c r="C235" s="9"/>
      <c r="D235" s="9"/>
      <c r="E235" s="14"/>
      <c r="F235" s="15"/>
      <c r="G235" s="15"/>
      <c r="H235" s="15"/>
      <c r="I235" s="15"/>
      <c r="J235" s="15"/>
      <c r="K235" s="15"/>
      <c r="L235" s="16"/>
      <c r="M235" s="9"/>
      <c r="N235" s="9"/>
      <c r="O235" s="9"/>
    </row>
    <row r="236" spans="1:15">
      <c r="A236" s="10"/>
      <c r="B236" s="10"/>
      <c r="C236" s="10"/>
      <c r="D236" s="10"/>
      <c r="E236" s="17"/>
      <c r="F236" s="18"/>
      <c r="G236" s="18"/>
      <c r="H236" s="18"/>
      <c r="I236" s="18"/>
      <c r="J236" s="18"/>
      <c r="K236" s="18"/>
      <c r="L236" s="19"/>
      <c r="M236" s="10"/>
      <c r="N236" s="10"/>
      <c r="O236" s="10"/>
    </row>
    <row r="237" spans="1:15">
      <c r="A237" s="9"/>
      <c r="B237" s="9"/>
      <c r="C237" s="9"/>
      <c r="D237" s="9"/>
      <c r="E237" s="14"/>
      <c r="F237" s="15"/>
      <c r="G237" s="15"/>
      <c r="H237" s="15"/>
      <c r="I237" s="15"/>
      <c r="J237" s="15"/>
      <c r="K237" s="15"/>
      <c r="L237" s="16"/>
      <c r="M237" s="9"/>
      <c r="N237" s="9"/>
      <c r="O237" s="9"/>
    </row>
    <row r="238" spans="1:15">
      <c r="A238" s="10"/>
      <c r="B238" s="10"/>
      <c r="C238" s="10"/>
      <c r="D238" s="10"/>
      <c r="E238" s="17"/>
      <c r="F238" s="18"/>
      <c r="G238" s="18"/>
      <c r="H238" s="18"/>
      <c r="I238" s="18"/>
      <c r="J238" s="18"/>
      <c r="K238" s="18"/>
      <c r="L238" s="19"/>
      <c r="M238" s="10"/>
      <c r="N238" s="10"/>
      <c r="O238" s="10"/>
    </row>
    <row r="239" spans="1:15">
      <c r="A239" s="9"/>
      <c r="B239" s="9"/>
      <c r="C239" s="9"/>
      <c r="D239" s="9"/>
      <c r="E239" s="14"/>
      <c r="F239" s="15"/>
      <c r="G239" s="15"/>
      <c r="H239" s="15"/>
      <c r="I239" s="15"/>
      <c r="J239" s="15"/>
      <c r="K239" s="15"/>
      <c r="L239" s="16"/>
      <c r="M239" s="9"/>
      <c r="N239" s="9"/>
      <c r="O239" s="9"/>
    </row>
    <row r="240" spans="1:15">
      <c r="A240" s="10"/>
      <c r="B240" s="10"/>
      <c r="C240" s="10"/>
      <c r="D240" s="10"/>
      <c r="E240" s="17"/>
      <c r="F240" s="18"/>
      <c r="G240" s="18"/>
      <c r="H240" s="18"/>
      <c r="I240" s="18"/>
      <c r="J240" s="18"/>
      <c r="K240" s="18"/>
      <c r="L240" s="19"/>
      <c r="M240" s="10"/>
      <c r="N240" s="10"/>
      <c r="O240" s="10"/>
    </row>
    <row r="241" spans="1:15">
      <c r="A241" s="9"/>
      <c r="B241" s="9"/>
      <c r="C241" s="9"/>
      <c r="D241" s="9"/>
      <c r="E241" s="14"/>
      <c r="F241" s="15"/>
      <c r="G241" s="15"/>
      <c r="H241" s="15"/>
      <c r="I241" s="15"/>
      <c r="J241" s="15"/>
      <c r="K241" s="15"/>
      <c r="L241" s="16"/>
      <c r="M241" s="9"/>
      <c r="N241" s="9"/>
      <c r="O241" s="9"/>
    </row>
    <row r="242" spans="1:15">
      <c r="A242" s="10"/>
      <c r="B242" s="10"/>
      <c r="C242" s="10"/>
      <c r="D242" s="10"/>
      <c r="E242" s="17"/>
      <c r="F242" s="18"/>
      <c r="G242" s="18"/>
      <c r="H242" s="18"/>
      <c r="I242" s="18"/>
      <c r="J242" s="18"/>
      <c r="K242" s="18"/>
      <c r="L242" s="19"/>
      <c r="M242" s="10"/>
      <c r="N242" s="10"/>
      <c r="O242" s="10"/>
    </row>
    <row r="243" spans="1:15">
      <c r="A243" s="9"/>
      <c r="B243" s="9"/>
      <c r="C243" s="9"/>
      <c r="D243" s="9"/>
      <c r="E243" s="14"/>
      <c r="F243" s="15"/>
      <c r="G243" s="15"/>
      <c r="H243" s="15"/>
      <c r="I243" s="15"/>
      <c r="J243" s="15"/>
      <c r="K243" s="15"/>
      <c r="L243" s="16"/>
      <c r="M243" s="9"/>
      <c r="N243" s="9"/>
      <c r="O243" s="9"/>
    </row>
    <row r="244" spans="1:15">
      <c r="A244" s="10"/>
      <c r="B244" s="10"/>
      <c r="C244" s="10"/>
      <c r="D244" s="10"/>
      <c r="E244" s="17"/>
      <c r="F244" s="18"/>
      <c r="G244" s="18"/>
      <c r="H244" s="18"/>
      <c r="I244" s="18"/>
      <c r="J244" s="18"/>
      <c r="K244" s="18"/>
      <c r="L244" s="19"/>
      <c r="M244" s="10"/>
      <c r="N244" s="10"/>
      <c r="O244" s="10"/>
    </row>
    <row r="245" spans="1:15">
      <c r="A245" s="9"/>
      <c r="B245" s="9"/>
      <c r="C245" s="9"/>
      <c r="D245" s="9"/>
      <c r="E245" s="14"/>
      <c r="F245" s="15"/>
      <c r="G245" s="15"/>
      <c r="H245" s="15"/>
      <c r="I245" s="15"/>
      <c r="J245" s="15"/>
      <c r="K245" s="15"/>
      <c r="L245" s="16"/>
      <c r="M245" s="9"/>
      <c r="N245" s="9"/>
      <c r="O245" s="9"/>
    </row>
    <row r="246" spans="1:15">
      <c r="A246" s="10"/>
      <c r="B246" s="10"/>
      <c r="C246" s="10"/>
      <c r="D246" s="10"/>
      <c r="E246" s="17"/>
      <c r="F246" s="18"/>
      <c r="G246" s="18"/>
      <c r="H246" s="18"/>
      <c r="I246" s="18"/>
      <c r="J246" s="18"/>
      <c r="K246" s="18"/>
      <c r="L246" s="19"/>
      <c r="M246" s="10"/>
      <c r="N246" s="10"/>
      <c r="O246" s="10"/>
    </row>
    <row r="247" spans="1:15">
      <c r="A247" s="9"/>
      <c r="B247" s="9"/>
      <c r="C247" s="9"/>
      <c r="D247" s="9"/>
      <c r="E247" s="14"/>
      <c r="F247" s="15"/>
      <c r="G247" s="15"/>
      <c r="H247" s="15"/>
      <c r="I247" s="15"/>
      <c r="J247" s="15"/>
      <c r="K247" s="15"/>
      <c r="L247" s="16"/>
      <c r="M247" s="9"/>
      <c r="N247" s="9"/>
      <c r="O247" s="9"/>
    </row>
    <row r="248" spans="1:15">
      <c r="A248" s="10"/>
      <c r="B248" s="10"/>
      <c r="C248" s="10"/>
      <c r="D248" s="10"/>
      <c r="E248" s="17"/>
      <c r="F248" s="18"/>
      <c r="G248" s="18"/>
      <c r="H248" s="18"/>
      <c r="I248" s="18"/>
      <c r="J248" s="18"/>
      <c r="K248" s="18"/>
      <c r="L248" s="19"/>
      <c r="M248" s="10"/>
      <c r="N248" s="10"/>
      <c r="O248" s="10"/>
    </row>
    <row r="249" spans="1:15">
      <c r="A249" s="9"/>
      <c r="B249" s="9"/>
      <c r="C249" s="9"/>
      <c r="D249" s="9"/>
      <c r="E249" s="14"/>
      <c r="F249" s="15"/>
      <c r="G249" s="15"/>
      <c r="H249" s="15"/>
      <c r="I249" s="15"/>
      <c r="J249" s="15"/>
      <c r="K249" s="15"/>
      <c r="L249" s="16"/>
      <c r="M249" s="9"/>
      <c r="N249" s="9"/>
      <c r="O249" s="9"/>
    </row>
    <row r="250" spans="1:15">
      <c r="A250" s="10"/>
      <c r="B250" s="10"/>
      <c r="C250" s="10"/>
      <c r="D250" s="10"/>
      <c r="E250" s="17"/>
      <c r="F250" s="18"/>
      <c r="G250" s="18"/>
      <c r="H250" s="18"/>
      <c r="I250" s="18"/>
      <c r="J250" s="18"/>
      <c r="K250" s="18"/>
      <c r="L250" s="19"/>
      <c r="M250" s="10"/>
      <c r="N250" s="10"/>
      <c r="O250" s="10"/>
    </row>
    <row r="251" spans="1:15">
      <c r="A251" s="9"/>
      <c r="B251" s="9"/>
      <c r="C251" s="9"/>
      <c r="D251" s="9"/>
      <c r="E251" s="14"/>
      <c r="F251" s="15"/>
      <c r="G251" s="15"/>
      <c r="H251" s="15"/>
      <c r="I251" s="15"/>
      <c r="J251" s="15"/>
      <c r="K251" s="15"/>
      <c r="L251" s="16"/>
      <c r="M251" s="9"/>
      <c r="N251" s="9"/>
      <c r="O251" s="9"/>
    </row>
    <row r="252" spans="1:15">
      <c r="A252" s="10"/>
      <c r="B252" s="10"/>
      <c r="C252" s="10"/>
      <c r="D252" s="10"/>
      <c r="E252" s="17"/>
      <c r="F252" s="18"/>
      <c r="G252" s="18"/>
      <c r="H252" s="18"/>
      <c r="I252" s="18"/>
      <c r="J252" s="18"/>
      <c r="K252" s="18"/>
      <c r="L252" s="19"/>
      <c r="M252" s="10"/>
      <c r="N252" s="10"/>
      <c r="O252" s="10"/>
    </row>
    <row r="253" spans="1:15">
      <c r="A253" s="9"/>
      <c r="B253" s="9"/>
      <c r="C253" s="9"/>
      <c r="D253" s="9"/>
      <c r="E253" s="14"/>
      <c r="F253" s="15"/>
      <c r="G253" s="15"/>
      <c r="H253" s="15"/>
      <c r="I253" s="15"/>
      <c r="J253" s="15"/>
      <c r="K253" s="15"/>
      <c r="L253" s="16"/>
      <c r="M253" s="9"/>
      <c r="N253" s="9"/>
      <c r="O253" s="9"/>
    </row>
    <row r="254" spans="1:15">
      <c r="A254" s="10"/>
      <c r="B254" s="10"/>
      <c r="C254" s="10"/>
      <c r="D254" s="10"/>
      <c r="E254" s="17"/>
      <c r="F254" s="18"/>
      <c r="G254" s="18"/>
      <c r="H254" s="18"/>
      <c r="I254" s="18"/>
      <c r="J254" s="18"/>
      <c r="K254" s="18"/>
      <c r="L254" s="19"/>
      <c r="M254" s="10"/>
      <c r="N254" s="10"/>
      <c r="O254" s="10"/>
    </row>
    <row r="255" spans="1:15">
      <c r="A255" s="9"/>
      <c r="B255" s="9"/>
      <c r="C255" s="9"/>
      <c r="D255" s="9"/>
      <c r="E255" s="14"/>
      <c r="F255" s="15"/>
      <c r="G255" s="15"/>
      <c r="H255" s="15"/>
      <c r="I255" s="15"/>
      <c r="J255" s="15"/>
      <c r="K255" s="15"/>
      <c r="L255" s="16"/>
      <c r="M255" s="9"/>
      <c r="N255" s="9"/>
      <c r="O255" s="9"/>
    </row>
    <row r="256" spans="1:15">
      <c r="A256" s="10"/>
      <c r="B256" s="10"/>
      <c r="C256" s="10"/>
      <c r="D256" s="10"/>
      <c r="E256" s="17"/>
      <c r="F256" s="18"/>
      <c r="G256" s="18"/>
      <c r="H256" s="18"/>
      <c r="I256" s="18"/>
      <c r="J256" s="18"/>
      <c r="K256" s="18"/>
      <c r="L256" s="19"/>
      <c r="M256" s="10"/>
      <c r="N256" s="10"/>
      <c r="O256" s="10"/>
    </row>
    <row r="257" spans="1:15">
      <c r="A257" s="9"/>
      <c r="B257" s="9"/>
      <c r="C257" s="9"/>
      <c r="D257" s="9"/>
      <c r="E257" s="14"/>
      <c r="F257" s="15"/>
      <c r="G257" s="15"/>
      <c r="H257" s="15"/>
      <c r="I257" s="15"/>
      <c r="J257" s="15"/>
      <c r="K257" s="15"/>
      <c r="L257" s="16"/>
      <c r="M257" s="9"/>
      <c r="N257" s="9"/>
      <c r="O257" s="9"/>
    </row>
    <row r="258" spans="1:15">
      <c r="A258" s="10"/>
      <c r="B258" s="10"/>
      <c r="C258" s="10"/>
      <c r="D258" s="10"/>
      <c r="E258" s="17"/>
      <c r="F258" s="18"/>
      <c r="G258" s="18"/>
      <c r="H258" s="18"/>
      <c r="I258" s="18"/>
      <c r="J258" s="18"/>
      <c r="K258" s="18"/>
      <c r="L258" s="19"/>
      <c r="M258" s="10"/>
      <c r="N258" s="10"/>
      <c r="O258" s="10"/>
    </row>
    <row r="259" spans="1:15">
      <c r="A259" s="9"/>
      <c r="B259" s="9"/>
      <c r="C259" s="9"/>
      <c r="D259" s="9"/>
      <c r="E259" s="14"/>
      <c r="F259" s="15"/>
      <c r="G259" s="15"/>
      <c r="H259" s="15"/>
      <c r="I259" s="15"/>
      <c r="J259" s="15"/>
      <c r="K259" s="15"/>
      <c r="L259" s="16"/>
      <c r="M259" s="9"/>
      <c r="N259" s="9"/>
      <c r="O259" s="9"/>
    </row>
    <row r="260" spans="1:15">
      <c r="A260" s="10"/>
      <c r="B260" s="10"/>
      <c r="C260" s="10"/>
      <c r="D260" s="10"/>
      <c r="E260" s="17"/>
      <c r="F260" s="18"/>
      <c r="G260" s="18"/>
      <c r="H260" s="18"/>
      <c r="I260" s="18"/>
      <c r="J260" s="18"/>
      <c r="K260" s="18"/>
      <c r="L260" s="19"/>
      <c r="M260" s="10"/>
      <c r="N260" s="10"/>
      <c r="O260" s="10"/>
    </row>
    <row r="261" spans="1:15">
      <c r="A261" s="9"/>
      <c r="B261" s="9"/>
      <c r="C261" s="9"/>
      <c r="D261" s="9"/>
      <c r="E261" s="14"/>
      <c r="F261" s="15"/>
      <c r="G261" s="15"/>
      <c r="H261" s="15"/>
      <c r="I261" s="15"/>
      <c r="J261" s="15"/>
      <c r="K261" s="15"/>
      <c r="L261" s="16"/>
      <c r="M261" s="9"/>
      <c r="N261" s="9"/>
      <c r="O261" s="9"/>
    </row>
    <row r="262" spans="1:15">
      <c r="A262" s="10"/>
      <c r="B262" s="10"/>
      <c r="C262" s="10"/>
      <c r="D262" s="10"/>
      <c r="E262" s="17"/>
      <c r="F262" s="18"/>
      <c r="G262" s="18"/>
      <c r="H262" s="18"/>
      <c r="I262" s="18"/>
      <c r="J262" s="18"/>
      <c r="K262" s="18"/>
      <c r="L262" s="19"/>
      <c r="M262" s="10"/>
      <c r="N262" s="10"/>
      <c r="O262" s="10"/>
    </row>
    <row r="263" spans="1:15">
      <c r="A263" s="9"/>
      <c r="B263" s="9"/>
      <c r="C263" s="9"/>
      <c r="D263" s="9"/>
      <c r="E263" s="14"/>
      <c r="F263" s="15"/>
      <c r="G263" s="15"/>
      <c r="H263" s="15"/>
      <c r="I263" s="15"/>
      <c r="J263" s="15"/>
      <c r="K263" s="15"/>
      <c r="L263" s="16"/>
      <c r="M263" s="9"/>
      <c r="N263" s="9"/>
      <c r="O263" s="9"/>
    </row>
    <row r="264" spans="1:15">
      <c r="A264" s="10"/>
      <c r="B264" s="10"/>
      <c r="C264" s="10"/>
      <c r="D264" s="10"/>
      <c r="E264" s="17"/>
      <c r="F264" s="18"/>
      <c r="G264" s="18"/>
      <c r="H264" s="18"/>
      <c r="I264" s="18"/>
      <c r="J264" s="18"/>
      <c r="K264" s="18"/>
      <c r="L264" s="19"/>
      <c r="M264" s="10"/>
      <c r="N264" s="10"/>
      <c r="O264" s="10"/>
    </row>
    <row r="265" spans="1:15">
      <c r="A265" s="9"/>
      <c r="B265" s="9"/>
      <c r="C265" s="9"/>
      <c r="D265" s="9"/>
      <c r="E265" s="14"/>
      <c r="F265" s="15"/>
      <c r="G265" s="15"/>
      <c r="H265" s="15"/>
      <c r="I265" s="15"/>
      <c r="J265" s="15"/>
      <c r="K265" s="15"/>
      <c r="L265" s="16"/>
      <c r="M265" s="9"/>
      <c r="N265" s="9"/>
      <c r="O265" s="9"/>
    </row>
    <row r="266" spans="1:15">
      <c r="A266" s="10"/>
      <c r="B266" s="10"/>
      <c r="C266" s="10"/>
      <c r="D266" s="10"/>
      <c r="E266" s="17"/>
      <c r="F266" s="18"/>
      <c r="G266" s="18"/>
      <c r="H266" s="18"/>
      <c r="I266" s="18"/>
      <c r="J266" s="18"/>
      <c r="K266" s="18"/>
      <c r="L266" s="19"/>
      <c r="M266" s="10"/>
      <c r="N266" s="10"/>
      <c r="O266" s="10"/>
    </row>
    <row r="267" spans="1:15">
      <c r="A267" s="9"/>
      <c r="B267" s="9"/>
      <c r="C267" s="9"/>
      <c r="D267" s="9"/>
      <c r="E267" s="14"/>
      <c r="F267" s="15"/>
      <c r="G267" s="15"/>
      <c r="H267" s="15"/>
      <c r="I267" s="15"/>
      <c r="J267" s="15"/>
      <c r="K267" s="15"/>
      <c r="L267" s="16"/>
      <c r="M267" s="9"/>
      <c r="N267" s="9"/>
      <c r="O267" s="9"/>
    </row>
    <row r="268" spans="1:15">
      <c r="A268" s="10"/>
      <c r="B268" s="10"/>
      <c r="C268" s="10"/>
      <c r="D268" s="10"/>
      <c r="E268" s="17"/>
      <c r="F268" s="18"/>
      <c r="G268" s="18"/>
      <c r="H268" s="18"/>
      <c r="I268" s="18"/>
      <c r="J268" s="18"/>
      <c r="K268" s="18"/>
      <c r="L268" s="19"/>
      <c r="M268" s="10"/>
      <c r="N268" s="10"/>
      <c r="O268" s="10"/>
    </row>
    <row r="269" spans="1:15">
      <c r="A269" s="9"/>
      <c r="B269" s="9"/>
      <c r="C269" s="9"/>
      <c r="D269" s="9"/>
      <c r="E269" s="14"/>
      <c r="F269" s="15"/>
      <c r="G269" s="15"/>
      <c r="H269" s="15"/>
      <c r="I269" s="15"/>
      <c r="J269" s="15"/>
      <c r="K269" s="15"/>
      <c r="L269" s="16"/>
      <c r="M269" s="9"/>
      <c r="N269" s="9"/>
      <c r="O269" s="9"/>
    </row>
    <row r="270" spans="1:15">
      <c r="A270" s="10"/>
      <c r="B270" s="10"/>
      <c r="C270" s="10"/>
      <c r="D270" s="10"/>
      <c r="E270" s="17"/>
      <c r="F270" s="18"/>
      <c r="G270" s="18"/>
      <c r="H270" s="18"/>
      <c r="I270" s="18"/>
      <c r="J270" s="18"/>
      <c r="K270" s="18"/>
      <c r="L270" s="19"/>
      <c r="M270" s="10"/>
      <c r="N270" s="10"/>
      <c r="O270" s="10"/>
    </row>
    <row r="271" spans="1:15">
      <c r="A271" s="9"/>
      <c r="B271" s="9"/>
      <c r="C271" s="9"/>
      <c r="D271" s="9"/>
      <c r="E271" s="14"/>
      <c r="F271" s="15"/>
      <c r="G271" s="15"/>
      <c r="H271" s="15"/>
      <c r="I271" s="15"/>
      <c r="J271" s="15"/>
      <c r="K271" s="15"/>
      <c r="L271" s="16"/>
      <c r="M271" s="9"/>
      <c r="N271" s="9"/>
      <c r="O271" s="9"/>
    </row>
    <row r="272" spans="1:15">
      <c r="A272" s="10"/>
      <c r="B272" s="10"/>
      <c r="C272" s="10"/>
      <c r="D272" s="10"/>
      <c r="E272" s="17"/>
      <c r="F272" s="18"/>
      <c r="G272" s="18"/>
      <c r="H272" s="18"/>
      <c r="I272" s="18"/>
      <c r="J272" s="18"/>
      <c r="K272" s="18"/>
      <c r="L272" s="19"/>
      <c r="M272" s="10"/>
      <c r="N272" s="10"/>
      <c r="O272" s="10"/>
    </row>
    <row r="273" spans="1:15">
      <c r="A273" s="9"/>
      <c r="B273" s="9"/>
      <c r="C273" s="9"/>
      <c r="D273" s="9"/>
      <c r="E273" s="14"/>
      <c r="F273" s="15"/>
      <c r="G273" s="15"/>
      <c r="H273" s="15"/>
      <c r="I273" s="15"/>
      <c r="J273" s="15"/>
      <c r="K273" s="15"/>
      <c r="L273" s="16"/>
      <c r="M273" s="9"/>
      <c r="N273" s="9"/>
      <c r="O273" s="9"/>
    </row>
    <row r="274" spans="1:15">
      <c r="A274" s="10"/>
      <c r="B274" s="10"/>
      <c r="C274" s="10"/>
      <c r="D274" s="10"/>
      <c r="E274" s="17"/>
      <c r="F274" s="18"/>
      <c r="G274" s="18"/>
      <c r="H274" s="18"/>
      <c r="I274" s="18"/>
      <c r="J274" s="18"/>
      <c r="K274" s="18"/>
      <c r="L274" s="19"/>
      <c r="M274" s="10"/>
      <c r="N274" s="10"/>
      <c r="O274" s="10"/>
    </row>
    <row r="275" spans="1:15">
      <c r="A275" s="9"/>
      <c r="B275" s="9"/>
      <c r="C275" s="9"/>
      <c r="D275" s="9"/>
      <c r="E275" s="14"/>
      <c r="F275" s="15"/>
      <c r="G275" s="15"/>
      <c r="H275" s="15"/>
      <c r="I275" s="15"/>
      <c r="J275" s="15"/>
      <c r="K275" s="15"/>
      <c r="L275" s="16"/>
      <c r="M275" s="9"/>
      <c r="N275" s="9"/>
      <c r="O275" s="9"/>
    </row>
    <row r="276" spans="1:15">
      <c r="A276" s="10"/>
      <c r="B276" s="10"/>
      <c r="C276" s="10"/>
      <c r="D276" s="10"/>
      <c r="E276" s="17"/>
      <c r="F276" s="18"/>
      <c r="G276" s="18"/>
      <c r="H276" s="18"/>
      <c r="I276" s="18"/>
      <c r="J276" s="18"/>
      <c r="K276" s="18"/>
      <c r="L276" s="19"/>
      <c r="M276" s="10"/>
      <c r="N276" s="10"/>
      <c r="O276" s="10"/>
    </row>
    <row r="277" spans="1:15">
      <c r="A277" s="9"/>
      <c r="B277" s="9"/>
      <c r="C277" s="9"/>
      <c r="D277" s="9"/>
      <c r="E277" s="14"/>
      <c r="F277" s="15"/>
      <c r="G277" s="15"/>
      <c r="H277" s="15"/>
      <c r="I277" s="15"/>
      <c r="J277" s="15"/>
      <c r="K277" s="15"/>
      <c r="L277" s="16"/>
      <c r="M277" s="9"/>
      <c r="N277" s="9"/>
      <c r="O277" s="9"/>
    </row>
    <row r="278" spans="1:15">
      <c r="A278" s="10"/>
      <c r="B278" s="10"/>
      <c r="C278" s="10"/>
      <c r="D278" s="10"/>
      <c r="E278" s="17"/>
      <c r="F278" s="18"/>
      <c r="G278" s="18"/>
      <c r="H278" s="18"/>
      <c r="I278" s="18"/>
      <c r="J278" s="18"/>
      <c r="K278" s="18"/>
      <c r="L278" s="19"/>
      <c r="M278" s="10"/>
      <c r="N278" s="10"/>
      <c r="O278" s="10"/>
    </row>
    <row r="279" spans="1:15">
      <c r="A279" s="9"/>
      <c r="B279" s="9"/>
      <c r="C279" s="9"/>
      <c r="D279" s="9"/>
      <c r="E279" s="14"/>
      <c r="F279" s="15"/>
      <c r="G279" s="15"/>
      <c r="H279" s="15"/>
      <c r="I279" s="15"/>
      <c r="J279" s="15"/>
      <c r="K279" s="15"/>
      <c r="L279" s="16"/>
      <c r="M279" s="9"/>
      <c r="N279" s="9"/>
      <c r="O279" s="9"/>
    </row>
    <row r="280" spans="1:15">
      <c r="A280" s="10"/>
      <c r="B280" s="10"/>
      <c r="C280" s="10"/>
      <c r="D280" s="10"/>
      <c r="E280" s="17"/>
      <c r="F280" s="18"/>
      <c r="G280" s="18"/>
      <c r="H280" s="18"/>
      <c r="I280" s="18"/>
      <c r="J280" s="18"/>
      <c r="K280" s="18"/>
      <c r="L280" s="19"/>
      <c r="M280" s="10"/>
      <c r="N280" s="10"/>
      <c r="O280" s="10"/>
    </row>
    <row r="281" spans="1:15">
      <c r="A281" s="9"/>
      <c r="B281" s="9"/>
      <c r="C281" s="9"/>
      <c r="D281" s="9"/>
      <c r="E281" s="14"/>
      <c r="F281" s="15"/>
      <c r="G281" s="15"/>
      <c r="H281" s="15"/>
      <c r="I281" s="15"/>
      <c r="J281" s="15"/>
      <c r="K281" s="15"/>
      <c r="L281" s="16"/>
      <c r="M281" s="9"/>
      <c r="N281" s="9"/>
      <c r="O281" s="9"/>
    </row>
    <row r="282" spans="1:15">
      <c r="A282" s="10"/>
      <c r="B282" s="10"/>
      <c r="C282" s="10"/>
      <c r="D282" s="10"/>
      <c r="E282" s="17"/>
      <c r="F282" s="18"/>
      <c r="G282" s="18"/>
      <c r="H282" s="18"/>
      <c r="I282" s="18"/>
      <c r="J282" s="18"/>
      <c r="K282" s="18"/>
      <c r="L282" s="19"/>
      <c r="M282" s="10"/>
      <c r="N282" s="10"/>
      <c r="O282" s="10"/>
    </row>
    <row r="283" spans="1:15">
      <c r="A283" s="9"/>
      <c r="B283" s="9"/>
      <c r="C283" s="9"/>
      <c r="D283" s="9"/>
      <c r="E283" s="14"/>
      <c r="F283" s="15"/>
      <c r="G283" s="15"/>
      <c r="H283" s="15"/>
      <c r="I283" s="15"/>
      <c r="J283" s="15"/>
      <c r="K283" s="15"/>
      <c r="L283" s="16"/>
      <c r="M283" s="9"/>
      <c r="N283" s="9"/>
      <c r="O283" s="9"/>
    </row>
    <row r="284" spans="1:15">
      <c r="A284" s="10"/>
      <c r="B284" s="10"/>
      <c r="C284" s="10"/>
      <c r="D284" s="10"/>
      <c r="E284" s="17"/>
      <c r="F284" s="18"/>
      <c r="G284" s="18"/>
      <c r="H284" s="18"/>
      <c r="I284" s="18"/>
      <c r="J284" s="18"/>
      <c r="K284" s="18"/>
      <c r="L284" s="19"/>
      <c r="M284" s="10"/>
      <c r="N284" s="10"/>
      <c r="O284" s="10"/>
    </row>
    <row r="285" spans="1:15">
      <c r="A285" s="9"/>
      <c r="B285" s="9"/>
      <c r="C285" s="9"/>
      <c r="D285" s="9"/>
      <c r="E285" s="14"/>
      <c r="F285" s="15"/>
      <c r="G285" s="15"/>
      <c r="H285" s="15"/>
      <c r="I285" s="15"/>
      <c r="J285" s="15"/>
      <c r="K285" s="15"/>
      <c r="L285" s="16"/>
      <c r="M285" s="9"/>
      <c r="N285" s="9"/>
      <c r="O285" s="9"/>
    </row>
    <row r="286" spans="1:15">
      <c r="A286" s="10"/>
      <c r="B286" s="10"/>
      <c r="C286" s="10"/>
      <c r="D286" s="10"/>
      <c r="E286" s="17"/>
      <c r="F286" s="18"/>
      <c r="G286" s="18"/>
      <c r="H286" s="18"/>
      <c r="I286" s="18"/>
      <c r="J286" s="18"/>
      <c r="K286" s="18"/>
      <c r="L286" s="19"/>
      <c r="M286" s="10"/>
      <c r="N286" s="10"/>
      <c r="O286" s="10"/>
    </row>
    <row r="287" spans="1:15">
      <c r="A287" s="9"/>
      <c r="B287" s="9"/>
      <c r="C287" s="9"/>
      <c r="D287" s="9"/>
      <c r="E287" s="14"/>
      <c r="F287" s="15"/>
      <c r="G287" s="15"/>
      <c r="H287" s="15"/>
      <c r="I287" s="15"/>
      <c r="J287" s="15"/>
      <c r="K287" s="15"/>
      <c r="L287" s="16"/>
      <c r="M287" s="9"/>
      <c r="N287" s="9"/>
      <c r="O287" s="9"/>
    </row>
    <row r="288" spans="1:15">
      <c r="A288" s="10"/>
      <c r="B288" s="10"/>
      <c r="C288" s="10"/>
      <c r="D288" s="10"/>
      <c r="E288" s="17"/>
      <c r="F288" s="18"/>
      <c r="G288" s="18"/>
      <c r="H288" s="18"/>
      <c r="I288" s="18"/>
      <c r="J288" s="18"/>
      <c r="K288" s="18"/>
      <c r="L288" s="19"/>
      <c r="M288" s="10"/>
      <c r="N288" s="10"/>
      <c r="O288" s="10"/>
    </row>
    <row r="289" spans="1:15">
      <c r="A289" s="9"/>
      <c r="B289" s="9"/>
      <c r="C289" s="9"/>
      <c r="D289" s="9"/>
      <c r="E289" s="14"/>
      <c r="F289" s="15"/>
      <c r="G289" s="15"/>
      <c r="H289" s="15"/>
      <c r="I289" s="15"/>
      <c r="J289" s="15"/>
      <c r="K289" s="15"/>
      <c r="L289" s="16"/>
      <c r="M289" s="9"/>
      <c r="N289" s="9"/>
      <c r="O289" s="9"/>
    </row>
    <row r="290" spans="1:15">
      <c r="A290" s="10"/>
      <c r="B290" s="10"/>
      <c r="C290" s="10"/>
      <c r="D290" s="10"/>
      <c r="E290" s="17"/>
      <c r="F290" s="18"/>
      <c r="G290" s="18"/>
      <c r="H290" s="18"/>
      <c r="I290" s="18"/>
      <c r="J290" s="18"/>
      <c r="K290" s="18"/>
      <c r="L290" s="19"/>
      <c r="M290" s="10"/>
      <c r="N290" s="10"/>
      <c r="O290" s="10"/>
    </row>
    <row r="291" spans="1:15">
      <c r="A291" s="9"/>
      <c r="B291" s="9"/>
      <c r="C291" s="9"/>
      <c r="D291" s="9"/>
      <c r="E291" s="14"/>
      <c r="F291" s="15"/>
      <c r="G291" s="15"/>
      <c r="H291" s="15"/>
      <c r="I291" s="15"/>
      <c r="J291" s="15"/>
      <c r="K291" s="15"/>
      <c r="L291" s="16"/>
      <c r="M291" s="9"/>
      <c r="N291" s="9"/>
      <c r="O291" s="9"/>
    </row>
    <row r="292" spans="1:15">
      <c r="A292" s="10"/>
      <c r="B292" s="10"/>
      <c r="C292" s="10"/>
      <c r="D292" s="10"/>
      <c r="E292" s="17"/>
      <c r="F292" s="18"/>
      <c r="G292" s="18"/>
      <c r="H292" s="18"/>
      <c r="I292" s="18"/>
      <c r="J292" s="18"/>
      <c r="K292" s="18"/>
      <c r="L292" s="19"/>
      <c r="M292" s="10"/>
      <c r="N292" s="10"/>
      <c r="O292" s="10"/>
    </row>
    <row r="293" spans="1:15">
      <c r="A293" s="9"/>
      <c r="B293" s="9"/>
      <c r="C293" s="9"/>
      <c r="D293" s="9"/>
      <c r="E293" s="14"/>
      <c r="F293" s="15"/>
      <c r="G293" s="15"/>
      <c r="H293" s="15"/>
      <c r="I293" s="15"/>
      <c r="J293" s="15"/>
      <c r="K293" s="15"/>
      <c r="L293" s="16"/>
      <c r="M293" s="9"/>
      <c r="N293" s="9"/>
      <c r="O293" s="9"/>
    </row>
    <row r="294" spans="1:15">
      <c r="A294" s="10"/>
      <c r="B294" s="10"/>
      <c r="C294" s="10"/>
      <c r="D294" s="10"/>
      <c r="E294" s="17"/>
      <c r="F294" s="18"/>
      <c r="G294" s="18"/>
      <c r="H294" s="18"/>
      <c r="I294" s="18"/>
      <c r="J294" s="18"/>
      <c r="K294" s="18"/>
      <c r="L294" s="19"/>
      <c r="M294" s="10"/>
      <c r="N294" s="10"/>
      <c r="O294" s="10"/>
    </row>
    <row r="295" spans="1:15">
      <c r="A295" s="9"/>
      <c r="B295" s="9"/>
      <c r="C295" s="9"/>
      <c r="D295" s="9"/>
      <c r="E295" s="14"/>
      <c r="F295" s="15"/>
      <c r="G295" s="15"/>
      <c r="H295" s="15"/>
      <c r="I295" s="15"/>
      <c r="J295" s="15"/>
      <c r="K295" s="15"/>
      <c r="L295" s="16"/>
      <c r="M295" s="9"/>
      <c r="N295" s="9"/>
      <c r="O295" s="9"/>
    </row>
    <row r="296" spans="1:15">
      <c r="A296" s="10"/>
      <c r="B296" s="10"/>
      <c r="C296" s="10"/>
      <c r="D296" s="10"/>
      <c r="E296" s="17"/>
      <c r="F296" s="18"/>
      <c r="G296" s="18"/>
      <c r="H296" s="18"/>
      <c r="I296" s="18"/>
      <c r="J296" s="18"/>
      <c r="K296" s="18"/>
      <c r="L296" s="19"/>
      <c r="M296" s="10"/>
      <c r="N296" s="10"/>
      <c r="O296" s="10"/>
    </row>
    <row r="297" spans="1:15">
      <c r="A297" s="9"/>
      <c r="B297" s="9"/>
      <c r="C297" s="9"/>
      <c r="D297" s="9"/>
      <c r="E297" s="14"/>
      <c r="F297" s="15"/>
      <c r="G297" s="15"/>
      <c r="H297" s="15"/>
      <c r="I297" s="15"/>
      <c r="J297" s="15"/>
      <c r="K297" s="15"/>
      <c r="L297" s="16"/>
      <c r="M297" s="9"/>
      <c r="N297" s="9"/>
      <c r="O297" s="9"/>
    </row>
    <row r="298" spans="1:15">
      <c r="A298" s="10"/>
      <c r="B298" s="10"/>
      <c r="C298" s="10"/>
      <c r="D298" s="10"/>
      <c r="E298" s="17"/>
      <c r="F298" s="18"/>
      <c r="G298" s="18"/>
      <c r="H298" s="18"/>
      <c r="I298" s="18"/>
      <c r="J298" s="18"/>
      <c r="K298" s="18"/>
      <c r="L298" s="19"/>
      <c r="M298" s="10"/>
      <c r="N298" s="10"/>
      <c r="O298" s="10"/>
    </row>
    <row r="299" spans="1:15">
      <c r="A299" s="9"/>
      <c r="B299" s="9"/>
      <c r="C299" s="9"/>
      <c r="D299" s="9"/>
      <c r="E299" s="14"/>
      <c r="F299" s="15"/>
      <c r="G299" s="15"/>
      <c r="H299" s="15"/>
      <c r="I299" s="15"/>
      <c r="J299" s="15"/>
      <c r="K299" s="15"/>
      <c r="L299" s="16"/>
      <c r="M299" s="9"/>
      <c r="N299" s="9"/>
      <c r="O299" s="9"/>
    </row>
    <row r="300" spans="1:15">
      <c r="A300" s="10"/>
      <c r="B300" s="10"/>
      <c r="C300" s="10"/>
      <c r="D300" s="10"/>
      <c r="E300" s="17"/>
      <c r="F300" s="18"/>
      <c r="G300" s="18"/>
      <c r="H300" s="18"/>
      <c r="I300" s="18"/>
      <c r="J300" s="18"/>
      <c r="K300" s="18"/>
      <c r="L300" s="19"/>
      <c r="M300" s="10"/>
      <c r="N300" s="10"/>
      <c r="O300" s="10"/>
    </row>
    <row r="301" spans="1:15">
      <c r="A301" s="9"/>
      <c r="B301" s="9"/>
      <c r="C301" s="9"/>
      <c r="D301" s="9"/>
      <c r="E301" s="14"/>
      <c r="F301" s="15"/>
      <c r="G301" s="15"/>
      <c r="H301" s="15"/>
      <c r="I301" s="15"/>
      <c r="J301" s="15"/>
      <c r="K301" s="15"/>
      <c r="L301" s="16"/>
      <c r="M301" s="9"/>
      <c r="N301" s="9"/>
      <c r="O301" s="9"/>
    </row>
    <row r="302" spans="1:15">
      <c r="A302" s="10"/>
      <c r="B302" s="10"/>
      <c r="C302" s="10"/>
      <c r="D302" s="10"/>
      <c r="E302" s="17"/>
      <c r="F302" s="18"/>
      <c r="G302" s="18"/>
      <c r="H302" s="18"/>
      <c r="I302" s="18"/>
      <c r="J302" s="18"/>
      <c r="K302" s="18"/>
      <c r="L302" s="19"/>
      <c r="M302" s="10"/>
      <c r="N302" s="10"/>
      <c r="O302" s="10"/>
    </row>
    <row r="303" spans="1:15">
      <c r="A303" s="9"/>
      <c r="B303" s="9"/>
      <c r="C303" s="9"/>
      <c r="D303" s="9"/>
      <c r="E303" s="14"/>
      <c r="F303" s="15"/>
      <c r="G303" s="15"/>
      <c r="H303" s="15"/>
      <c r="I303" s="15"/>
      <c r="J303" s="15"/>
      <c r="K303" s="15"/>
      <c r="L303" s="16"/>
      <c r="M303" s="9"/>
      <c r="N303" s="9"/>
      <c r="O303" s="9"/>
    </row>
    <row r="304" spans="1:15">
      <c r="A304" s="10"/>
      <c r="B304" s="10"/>
      <c r="C304" s="10"/>
      <c r="D304" s="10"/>
      <c r="E304" s="17"/>
      <c r="F304" s="18"/>
      <c r="G304" s="18"/>
      <c r="H304" s="18"/>
      <c r="I304" s="18"/>
      <c r="J304" s="18"/>
      <c r="K304" s="18"/>
      <c r="L304" s="19"/>
      <c r="M304" s="10"/>
      <c r="N304" s="10"/>
      <c r="O304" s="10"/>
    </row>
    <row r="305" spans="1:15">
      <c r="A305" s="9"/>
      <c r="B305" s="9"/>
      <c r="C305" s="9"/>
      <c r="D305" s="9"/>
      <c r="E305" s="14"/>
      <c r="F305" s="15"/>
      <c r="G305" s="15"/>
      <c r="H305" s="15"/>
      <c r="I305" s="15"/>
      <c r="J305" s="15"/>
      <c r="K305" s="15"/>
      <c r="L305" s="16"/>
      <c r="M305" s="9"/>
      <c r="N305" s="9"/>
      <c r="O305" s="9"/>
    </row>
    <row r="306" spans="1:15">
      <c r="A306" s="10"/>
      <c r="B306" s="10"/>
      <c r="C306" s="10"/>
      <c r="D306" s="10"/>
      <c r="E306" s="17"/>
      <c r="F306" s="18"/>
      <c r="G306" s="18"/>
      <c r="H306" s="18"/>
      <c r="I306" s="18"/>
      <c r="J306" s="18"/>
      <c r="K306" s="18"/>
      <c r="L306" s="19"/>
      <c r="M306" s="10"/>
      <c r="N306" s="10"/>
      <c r="O306" s="10"/>
    </row>
    <row r="307" spans="1:15">
      <c r="A307" s="9"/>
      <c r="B307" s="9"/>
      <c r="C307" s="9"/>
      <c r="D307" s="9"/>
      <c r="E307" s="14"/>
      <c r="F307" s="15"/>
      <c r="G307" s="15"/>
      <c r="H307" s="15"/>
      <c r="I307" s="15"/>
      <c r="J307" s="15"/>
      <c r="K307" s="15"/>
      <c r="L307" s="16"/>
      <c r="M307" s="9"/>
      <c r="N307" s="9"/>
      <c r="O307" s="9"/>
    </row>
    <row r="308" spans="1:15">
      <c r="A308" s="10"/>
      <c r="B308" s="10"/>
      <c r="C308" s="10"/>
      <c r="D308" s="10"/>
      <c r="E308" s="17"/>
      <c r="F308" s="18"/>
      <c r="G308" s="18"/>
      <c r="H308" s="18"/>
      <c r="I308" s="18"/>
      <c r="J308" s="18"/>
      <c r="K308" s="18"/>
      <c r="L308" s="19"/>
      <c r="M308" s="10"/>
      <c r="N308" s="10"/>
      <c r="O308" s="10"/>
    </row>
    <row r="309" spans="1:15">
      <c r="A309" s="9"/>
      <c r="B309" s="9"/>
      <c r="C309" s="9"/>
      <c r="D309" s="9"/>
      <c r="E309" s="14"/>
      <c r="F309" s="15"/>
      <c r="G309" s="15"/>
      <c r="H309" s="15"/>
      <c r="I309" s="15"/>
      <c r="J309" s="15"/>
      <c r="K309" s="15"/>
      <c r="L309" s="16"/>
      <c r="M309" s="9"/>
      <c r="N309" s="9"/>
      <c r="O309" s="9"/>
    </row>
    <row r="310" spans="1:15">
      <c r="A310" s="10"/>
      <c r="B310" s="10"/>
      <c r="C310" s="10"/>
      <c r="D310" s="10"/>
      <c r="E310" s="17"/>
      <c r="F310" s="18"/>
      <c r="G310" s="18"/>
      <c r="H310" s="18"/>
      <c r="I310" s="18"/>
      <c r="J310" s="18"/>
      <c r="K310" s="18"/>
      <c r="L310" s="19"/>
      <c r="M310" s="10"/>
      <c r="N310" s="10"/>
      <c r="O310" s="10"/>
    </row>
    <row r="311" spans="1:15">
      <c r="A311" s="9"/>
      <c r="B311" s="9"/>
      <c r="C311" s="9"/>
      <c r="D311" s="9"/>
      <c r="E311" s="14"/>
      <c r="F311" s="15"/>
      <c r="G311" s="15"/>
      <c r="H311" s="15"/>
      <c r="I311" s="15"/>
      <c r="J311" s="15"/>
      <c r="K311" s="15"/>
      <c r="L311" s="16"/>
      <c r="M311" s="9"/>
      <c r="N311" s="9"/>
      <c r="O311" s="9"/>
    </row>
    <row r="312" spans="1:15">
      <c r="A312" s="10"/>
      <c r="B312" s="10"/>
      <c r="C312" s="10"/>
      <c r="D312" s="10"/>
      <c r="E312" s="17"/>
      <c r="F312" s="18"/>
      <c r="G312" s="18"/>
      <c r="H312" s="18"/>
      <c r="I312" s="18"/>
      <c r="J312" s="18"/>
      <c r="K312" s="18"/>
      <c r="L312" s="19"/>
      <c r="M312" s="10"/>
      <c r="N312" s="10"/>
      <c r="O312" s="10"/>
    </row>
    <row r="313" spans="1:15">
      <c r="A313" s="9"/>
      <c r="B313" s="9"/>
      <c r="C313" s="9"/>
      <c r="D313" s="9"/>
      <c r="E313" s="14"/>
      <c r="F313" s="15"/>
      <c r="G313" s="15"/>
      <c r="H313" s="15"/>
      <c r="I313" s="15"/>
      <c r="J313" s="15"/>
      <c r="K313" s="15"/>
      <c r="L313" s="16"/>
      <c r="M313" s="9"/>
      <c r="N313" s="9"/>
      <c r="O313" s="9"/>
    </row>
    <row r="314" spans="1:15">
      <c r="A314" s="10"/>
      <c r="B314" s="10"/>
      <c r="C314" s="10"/>
      <c r="D314" s="10"/>
      <c r="E314" s="17"/>
      <c r="F314" s="18"/>
      <c r="G314" s="18"/>
      <c r="H314" s="18"/>
      <c r="I314" s="18"/>
      <c r="J314" s="18"/>
      <c r="K314" s="18"/>
      <c r="L314" s="19"/>
      <c r="M314" s="10"/>
      <c r="N314" s="10"/>
      <c r="O314" s="10"/>
    </row>
    <row r="315" spans="1:15">
      <c r="A315" s="9"/>
      <c r="B315" s="9"/>
      <c r="C315" s="9"/>
      <c r="D315" s="9"/>
      <c r="E315" s="14"/>
      <c r="F315" s="15"/>
      <c r="G315" s="15"/>
      <c r="H315" s="15"/>
      <c r="I315" s="15"/>
      <c r="J315" s="15"/>
      <c r="K315" s="15"/>
      <c r="L315" s="16"/>
      <c r="M315" s="9"/>
      <c r="N315" s="9"/>
      <c r="O315" s="9"/>
    </row>
    <row r="316" spans="1:15">
      <c r="A316" s="10"/>
      <c r="B316" s="10"/>
      <c r="C316" s="10"/>
      <c r="D316" s="10"/>
      <c r="E316" s="17"/>
      <c r="F316" s="18"/>
      <c r="G316" s="18"/>
      <c r="H316" s="18"/>
      <c r="I316" s="18"/>
      <c r="J316" s="18"/>
      <c r="K316" s="18"/>
      <c r="L316" s="19"/>
      <c r="M316" s="10"/>
      <c r="N316" s="10"/>
      <c r="O316" s="10"/>
    </row>
    <row r="317" spans="1:15">
      <c r="A317" s="9"/>
      <c r="B317" s="9"/>
      <c r="C317" s="9"/>
      <c r="D317" s="9"/>
      <c r="E317" s="14"/>
      <c r="F317" s="15"/>
      <c r="G317" s="15"/>
      <c r="H317" s="15"/>
      <c r="I317" s="15"/>
      <c r="J317" s="15"/>
      <c r="K317" s="15"/>
      <c r="L317" s="16"/>
      <c r="M317" s="9"/>
      <c r="N317" s="9"/>
      <c r="O317" s="9"/>
    </row>
    <row r="318" spans="1:15">
      <c r="A318" s="10"/>
      <c r="B318" s="10"/>
      <c r="C318" s="10"/>
      <c r="D318" s="10"/>
      <c r="E318" s="17"/>
      <c r="F318" s="18"/>
      <c r="G318" s="18"/>
      <c r="H318" s="18"/>
      <c r="I318" s="18"/>
      <c r="J318" s="18"/>
      <c r="K318" s="18"/>
      <c r="L318" s="19"/>
      <c r="M318" s="10"/>
      <c r="N318" s="10"/>
      <c r="O318" s="10"/>
    </row>
    <row r="319" spans="1:15">
      <c r="A319" s="9"/>
      <c r="B319" s="9"/>
      <c r="C319" s="9"/>
      <c r="D319" s="9"/>
      <c r="E319" s="14"/>
      <c r="F319" s="15"/>
      <c r="G319" s="15"/>
      <c r="H319" s="15"/>
      <c r="I319" s="15"/>
      <c r="J319" s="15"/>
      <c r="K319" s="15"/>
      <c r="L319" s="16"/>
      <c r="M319" s="9"/>
      <c r="N319" s="9"/>
      <c r="O319" s="9"/>
    </row>
    <row r="320" spans="1:15">
      <c r="A320" s="10"/>
      <c r="B320" s="10"/>
      <c r="C320" s="10"/>
      <c r="D320" s="10"/>
      <c r="E320" s="17"/>
      <c r="F320" s="18"/>
      <c r="G320" s="18"/>
      <c r="H320" s="18"/>
      <c r="I320" s="18"/>
      <c r="J320" s="18"/>
      <c r="K320" s="18"/>
      <c r="L320" s="19"/>
      <c r="M320" s="10"/>
      <c r="N320" s="10"/>
      <c r="O320" s="10"/>
    </row>
    <row r="321" spans="1:15">
      <c r="A321" s="9"/>
      <c r="B321" s="9"/>
      <c r="C321" s="9"/>
      <c r="D321" s="9"/>
      <c r="E321" s="14"/>
      <c r="F321" s="15"/>
      <c r="G321" s="15"/>
      <c r="H321" s="15"/>
      <c r="I321" s="15"/>
      <c r="J321" s="15"/>
      <c r="K321" s="15"/>
      <c r="L321" s="16"/>
      <c r="M321" s="9"/>
      <c r="N321" s="9"/>
      <c r="O321" s="9"/>
    </row>
    <row r="322" spans="1:15">
      <c r="A322" s="10"/>
      <c r="B322" s="10"/>
      <c r="C322" s="10"/>
      <c r="D322" s="10"/>
      <c r="E322" s="17"/>
      <c r="F322" s="18"/>
      <c r="G322" s="18"/>
      <c r="H322" s="18"/>
      <c r="I322" s="18"/>
      <c r="J322" s="18"/>
      <c r="K322" s="18"/>
      <c r="L322" s="19"/>
      <c r="M322" s="10"/>
      <c r="N322" s="10"/>
      <c r="O322" s="10"/>
    </row>
    <row r="323" spans="1:15">
      <c r="A323" s="9"/>
      <c r="B323" s="9"/>
      <c r="C323" s="9"/>
      <c r="D323" s="9"/>
      <c r="E323" s="14"/>
      <c r="F323" s="15"/>
      <c r="G323" s="15"/>
      <c r="H323" s="15"/>
      <c r="I323" s="15"/>
      <c r="J323" s="15"/>
      <c r="K323" s="15"/>
      <c r="L323" s="16"/>
      <c r="M323" s="9"/>
      <c r="N323" s="9"/>
      <c r="O323" s="9"/>
    </row>
    <row r="324" spans="1:15">
      <c r="A324" s="10"/>
      <c r="B324" s="10"/>
      <c r="C324" s="10"/>
      <c r="D324" s="10"/>
      <c r="E324" s="17"/>
      <c r="F324" s="18"/>
      <c r="G324" s="18"/>
      <c r="H324" s="18"/>
      <c r="I324" s="18"/>
      <c r="J324" s="18"/>
      <c r="K324" s="18"/>
      <c r="L324" s="19"/>
      <c r="M324" s="10"/>
      <c r="N324" s="10"/>
      <c r="O324" s="10"/>
    </row>
    <row r="325" spans="1:15">
      <c r="A325" s="9"/>
      <c r="B325" s="9"/>
      <c r="C325" s="9"/>
      <c r="D325" s="9"/>
      <c r="E325" s="14"/>
      <c r="F325" s="15"/>
      <c r="G325" s="15"/>
      <c r="H325" s="15"/>
      <c r="I325" s="15"/>
      <c r="J325" s="15"/>
      <c r="K325" s="15"/>
      <c r="L325" s="16"/>
      <c r="M325" s="9"/>
      <c r="N325" s="9"/>
      <c r="O325" s="9"/>
    </row>
    <row r="326" spans="1:15">
      <c r="A326" s="10"/>
      <c r="B326" s="10"/>
      <c r="C326" s="10"/>
      <c r="D326" s="10"/>
      <c r="E326" s="17"/>
      <c r="F326" s="18"/>
      <c r="G326" s="18"/>
      <c r="H326" s="18"/>
      <c r="I326" s="18"/>
      <c r="J326" s="18"/>
      <c r="K326" s="18"/>
      <c r="L326" s="19"/>
      <c r="M326" s="10"/>
      <c r="N326" s="10"/>
      <c r="O326" s="10"/>
    </row>
    <row r="327" spans="1:15">
      <c r="A327" s="9"/>
      <c r="B327" s="9"/>
      <c r="C327" s="9"/>
      <c r="D327" s="9"/>
      <c r="E327" s="14"/>
      <c r="F327" s="15"/>
      <c r="G327" s="15"/>
      <c r="H327" s="15"/>
      <c r="I327" s="15"/>
      <c r="J327" s="15"/>
      <c r="K327" s="15"/>
      <c r="L327" s="16"/>
      <c r="M327" s="9"/>
      <c r="N327" s="9"/>
      <c r="O327" s="9"/>
    </row>
    <row r="328" spans="1:15">
      <c r="A328" s="10"/>
      <c r="B328" s="10"/>
      <c r="C328" s="10"/>
      <c r="D328" s="10"/>
      <c r="E328" s="17"/>
      <c r="F328" s="18"/>
      <c r="G328" s="18"/>
      <c r="H328" s="18"/>
      <c r="I328" s="18"/>
      <c r="J328" s="18"/>
      <c r="K328" s="18"/>
      <c r="L328" s="19"/>
      <c r="M328" s="10"/>
      <c r="N328" s="10"/>
      <c r="O328" s="10"/>
    </row>
    <row r="329" spans="1:15">
      <c r="A329" s="9"/>
      <c r="B329" s="9"/>
      <c r="C329" s="9"/>
      <c r="D329" s="9"/>
      <c r="E329" s="14"/>
      <c r="F329" s="15"/>
      <c r="G329" s="15"/>
      <c r="H329" s="15"/>
      <c r="I329" s="15"/>
      <c r="J329" s="15"/>
      <c r="K329" s="15"/>
      <c r="L329" s="16"/>
      <c r="M329" s="9"/>
      <c r="N329" s="9"/>
      <c r="O329" s="9"/>
    </row>
    <row r="330" spans="1:15">
      <c r="A330" s="10"/>
      <c r="B330" s="10"/>
      <c r="C330" s="10"/>
      <c r="D330" s="10"/>
      <c r="E330" s="17"/>
      <c r="F330" s="18"/>
      <c r="G330" s="18"/>
      <c r="H330" s="18"/>
      <c r="I330" s="18"/>
      <c r="J330" s="18"/>
      <c r="K330" s="18"/>
      <c r="L330" s="19"/>
      <c r="M330" s="10"/>
      <c r="N330" s="10"/>
      <c r="O330" s="10"/>
    </row>
    <row r="331" spans="1:15">
      <c r="A331" s="9"/>
      <c r="B331" s="9"/>
      <c r="C331" s="9"/>
      <c r="D331" s="9"/>
      <c r="E331" s="14"/>
      <c r="F331" s="15"/>
      <c r="G331" s="15"/>
      <c r="H331" s="15"/>
      <c r="I331" s="15"/>
      <c r="J331" s="15"/>
      <c r="K331" s="15"/>
      <c r="L331" s="16"/>
      <c r="M331" s="9"/>
      <c r="N331" s="9"/>
      <c r="O331" s="9"/>
    </row>
    <row r="332" spans="1:15">
      <c r="A332" s="10"/>
      <c r="B332" s="10"/>
      <c r="C332" s="10"/>
      <c r="D332" s="10"/>
      <c r="E332" s="17"/>
      <c r="F332" s="18"/>
      <c r="G332" s="18"/>
      <c r="H332" s="18"/>
      <c r="I332" s="18"/>
      <c r="J332" s="18"/>
      <c r="K332" s="18"/>
      <c r="L332" s="19"/>
      <c r="M332" s="10"/>
      <c r="N332" s="10"/>
      <c r="O332" s="10"/>
    </row>
    <row r="333" spans="1:15">
      <c r="A333" s="9"/>
      <c r="B333" s="9"/>
      <c r="C333" s="9"/>
      <c r="D333" s="9"/>
      <c r="E333" s="14"/>
      <c r="F333" s="15"/>
      <c r="G333" s="15"/>
      <c r="H333" s="15"/>
      <c r="I333" s="15"/>
      <c r="J333" s="15"/>
      <c r="K333" s="15"/>
      <c r="L333" s="16"/>
      <c r="M333" s="9"/>
      <c r="N333" s="9"/>
      <c r="O333" s="9"/>
    </row>
    <row r="334" spans="1:15">
      <c r="A334" s="10"/>
      <c r="B334" s="10"/>
      <c r="C334" s="10"/>
      <c r="D334" s="10"/>
      <c r="E334" s="17"/>
      <c r="F334" s="18"/>
      <c r="G334" s="18"/>
      <c r="H334" s="18"/>
      <c r="I334" s="18"/>
      <c r="J334" s="18"/>
      <c r="K334" s="18"/>
      <c r="L334" s="19"/>
      <c r="M334" s="10"/>
      <c r="N334" s="10"/>
      <c r="O334" s="10"/>
    </row>
    <row r="335" spans="1:15">
      <c r="A335" s="9"/>
      <c r="B335" s="9"/>
      <c r="C335" s="9"/>
      <c r="D335" s="9"/>
      <c r="E335" s="14"/>
      <c r="F335" s="15"/>
      <c r="G335" s="15"/>
      <c r="H335" s="15"/>
      <c r="I335" s="15"/>
      <c r="J335" s="15"/>
      <c r="K335" s="15"/>
      <c r="L335" s="16"/>
      <c r="M335" s="9"/>
      <c r="N335" s="9"/>
      <c r="O335" s="9"/>
    </row>
    <row r="336" spans="1:15">
      <c r="A336" s="10"/>
      <c r="B336" s="10"/>
      <c r="C336" s="10"/>
      <c r="D336" s="10"/>
      <c r="E336" s="17"/>
      <c r="F336" s="18"/>
      <c r="G336" s="18"/>
      <c r="H336" s="18"/>
      <c r="I336" s="18"/>
      <c r="J336" s="18"/>
      <c r="K336" s="18"/>
      <c r="L336" s="19"/>
      <c r="M336" s="10"/>
      <c r="N336" s="10"/>
      <c r="O336" s="10"/>
    </row>
    <row r="337" spans="1:15">
      <c r="A337" s="9"/>
      <c r="B337" s="9"/>
      <c r="C337" s="9"/>
      <c r="D337" s="9"/>
      <c r="E337" s="14"/>
      <c r="F337" s="15"/>
      <c r="G337" s="15"/>
      <c r="H337" s="15"/>
      <c r="I337" s="15"/>
      <c r="J337" s="15"/>
      <c r="K337" s="15"/>
      <c r="L337" s="16"/>
      <c r="M337" s="9"/>
      <c r="N337" s="9"/>
      <c r="O337" s="9"/>
    </row>
    <row r="338" spans="1:15">
      <c r="A338" s="10"/>
      <c r="B338" s="10"/>
      <c r="C338" s="10"/>
      <c r="D338" s="10"/>
      <c r="E338" s="17"/>
      <c r="F338" s="18"/>
      <c r="G338" s="18"/>
      <c r="H338" s="18"/>
      <c r="I338" s="18"/>
      <c r="J338" s="18"/>
      <c r="K338" s="18"/>
      <c r="L338" s="19"/>
      <c r="M338" s="10"/>
      <c r="N338" s="10"/>
      <c r="O338" s="10"/>
    </row>
    <row r="339" spans="1:15">
      <c r="A339" s="9"/>
      <c r="B339" s="9"/>
      <c r="C339" s="9"/>
      <c r="D339" s="9"/>
      <c r="E339" s="14"/>
      <c r="F339" s="15"/>
      <c r="G339" s="15"/>
      <c r="H339" s="15"/>
      <c r="I339" s="15"/>
      <c r="J339" s="15"/>
      <c r="K339" s="15"/>
      <c r="L339" s="16"/>
      <c r="M339" s="9"/>
      <c r="N339" s="9"/>
      <c r="O339" s="9"/>
    </row>
    <row r="340" spans="1:15">
      <c r="A340" s="10"/>
      <c r="B340" s="10"/>
      <c r="C340" s="10"/>
      <c r="D340" s="10"/>
      <c r="E340" s="17"/>
      <c r="F340" s="18"/>
      <c r="G340" s="18"/>
      <c r="H340" s="18"/>
      <c r="I340" s="18"/>
      <c r="J340" s="18"/>
      <c r="K340" s="18"/>
      <c r="L340" s="19"/>
      <c r="M340" s="10"/>
      <c r="N340" s="10"/>
      <c r="O340" s="10"/>
    </row>
    <row r="341" spans="1:15">
      <c r="A341" s="9"/>
      <c r="B341" s="9"/>
      <c r="C341" s="9"/>
      <c r="D341" s="9"/>
      <c r="E341" s="14"/>
      <c r="F341" s="15"/>
      <c r="G341" s="15"/>
      <c r="H341" s="15"/>
      <c r="I341" s="15"/>
      <c r="J341" s="15"/>
      <c r="K341" s="15"/>
      <c r="L341" s="16"/>
      <c r="M341" s="9"/>
      <c r="N341" s="9"/>
      <c r="O341" s="9"/>
    </row>
    <row r="342" spans="1:15">
      <c r="A342" s="10"/>
      <c r="B342" s="10"/>
      <c r="C342" s="10"/>
      <c r="D342" s="10"/>
      <c r="E342" s="17"/>
      <c r="F342" s="18"/>
      <c r="G342" s="18"/>
      <c r="H342" s="18"/>
      <c r="I342" s="18"/>
      <c r="J342" s="18"/>
      <c r="K342" s="18"/>
      <c r="L342" s="19"/>
      <c r="M342" s="10"/>
      <c r="N342" s="10"/>
      <c r="O342" s="10"/>
    </row>
    <row r="343" spans="1:15">
      <c r="A343" s="9"/>
      <c r="B343" s="9"/>
      <c r="C343" s="9"/>
      <c r="D343" s="9"/>
      <c r="E343" s="14"/>
      <c r="F343" s="15"/>
      <c r="G343" s="15"/>
      <c r="H343" s="15"/>
      <c r="I343" s="15"/>
      <c r="J343" s="15"/>
      <c r="K343" s="15"/>
      <c r="L343" s="16"/>
      <c r="M343" s="9"/>
      <c r="N343" s="9"/>
      <c r="O343" s="9"/>
    </row>
    <row r="344" spans="1:15">
      <c r="A344" s="10"/>
      <c r="B344" s="10"/>
      <c r="C344" s="10"/>
      <c r="D344" s="10"/>
      <c r="E344" s="17"/>
      <c r="F344" s="18"/>
      <c r="G344" s="18"/>
      <c r="H344" s="18"/>
      <c r="I344" s="18"/>
      <c r="J344" s="18"/>
      <c r="K344" s="18"/>
      <c r="L344" s="19"/>
      <c r="M344" s="10"/>
      <c r="N344" s="10"/>
      <c r="O344" s="10"/>
    </row>
    <row r="345" spans="1:15">
      <c r="A345" s="9"/>
      <c r="B345" s="9"/>
      <c r="C345" s="9"/>
      <c r="D345" s="9"/>
      <c r="E345" s="14"/>
      <c r="F345" s="15"/>
      <c r="G345" s="15"/>
      <c r="H345" s="15"/>
      <c r="I345" s="15"/>
      <c r="J345" s="15"/>
      <c r="K345" s="15"/>
      <c r="L345" s="16"/>
      <c r="M345" s="9"/>
      <c r="N345" s="9"/>
      <c r="O345" s="9"/>
    </row>
    <row r="346" spans="1:15">
      <c r="A346" s="10"/>
      <c r="B346" s="10"/>
      <c r="C346" s="10"/>
      <c r="D346" s="10"/>
      <c r="E346" s="17"/>
      <c r="F346" s="18"/>
      <c r="G346" s="18"/>
      <c r="H346" s="18"/>
      <c r="I346" s="18"/>
      <c r="J346" s="18"/>
      <c r="K346" s="18"/>
      <c r="L346" s="19"/>
      <c r="M346" s="10"/>
      <c r="N346" s="10"/>
      <c r="O346" s="10"/>
    </row>
    <row r="347" spans="1:15">
      <c r="A347" s="9"/>
      <c r="B347" s="9"/>
      <c r="C347" s="9"/>
      <c r="D347" s="9"/>
      <c r="E347" s="14"/>
      <c r="F347" s="15"/>
      <c r="G347" s="15"/>
      <c r="H347" s="15"/>
      <c r="I347" s="15"/>
      <c r="J347" s="15"/>
      <c r="K347" s="15"/>
      <c r="L347" s="16"/>
      <c r="M347" s="9"/>
      <c r="N347" s="9"/>
      <c r="O347" s="9"/>
    </row>
    <row r="348" spans="1:15">
      <c r="A348" s="10"/>
      <c r="B348" s="10"/>
      <c r="C348" s="10"/>
      <c r="D348" s="10"/>
      <c r="E348" s="17"/>
      <c r="F348" s="18"/>
      <c r="G348" s="18"/>
      <c r="H348" s="18"/>
      <c r="I348" s="18"/>
      <c r="J348" s="18"/>
      <c r="K348" s="18"/>
      <c r="L348" s="19"/>
      <c r="M348" s="10"/>
      <c r="N348" s="10"/>
      <c r="O348" s="10"/>
    </row>
    <row r="349" spans="1:15">
      <c r="A349" s="9"/>
      <c r="B349" s="9"/>
      <c r="C349" s="9"/>
      <c r="D349" s="9"/>
      <c r="E349" s="14"/>
      <c r="F349" s="15"/>
      <c r="G349" s="15"/>
      <c r="H349" s="15"/>
      <c r="I349" s="15"/>
      <c r="J349" s="15"/>
      <c r="K349" s="15"/>
      <c r="L349" s="16"/>
      <c r="M349" s="9"/>
      <c r="N349" s="9"/>
      <c r="O349" s="9"/>
    </row>
    <row r="350" spans="1:15">
      <c r="A350" s="10"/>
      <c r="B350" s="10"/>
      <c r="C350" s="10"/>
      <c r="D350" s="10"/>
      <c r="E350" s="17"/>
      <c r="F350" s="18"/>
      <c r="G350" s="18"/>
      <c r="H350" s="18"/>
      <c r="I350" s="18"/>
      <c r="J350" s="18"/>
      <c r="K350" s="18"/>
      <c r="L350" s="19"/>
      <c r="M350" s="10"/>
      <c r="N350" s="10"/>
      <c r="O350" s="10"/>
    </row>
    <row r="351" spans="1:15">
      <c r="A351" s="9"/>
      <c r="B351" s="9"/>
      <c r="C351" s="9"/>
      <c r="D351" s="9"/>
      <c r="E351" s="14"/>
      <c r="F351" s="15"/>
      <c r="G351" s="15"/>
      <c r="H351" s="15"/>
      <c r="I351" s="15"/>
      <c r="J351" s="15"/>
      <c r="K351" s="15"/>
      <c r="L351" s="16"/>
      <c r="M351" s="9"/>
      <c r="N351" s="9"/>
      <c r="O351" s="9"/>
    </row>
    <row r="352" spans="1:15">
      <c r="A352" s="10"/>
      <c r="B352" s="10"/>
      <c r="C352" s="10"/>
      <c r="D352" s="10"/>
      <c r="E352" s="17"/>
      <c r="F352" s="18"/>
      <c r="G352" s="18"/>
      <c r="H352" s="18"/>
      <c r="I352" s="18"/>
      <c r="J352" s="18"/>
      <c r="K352" s="18"/>
      <c r="L352" s="19"/>
      <c r="M352" s="10"/>
      <c r="N352" s="10"/>
      <c r="O352" s="10"/>
    </row>
    <row r="353" spans="1:15">
      <c r="A353" s="9"/>
      <c r="B353" s="9"/>
      <c r="C353" s="9"/>
      <c r="D353" s="9"/>
      <c r="E353" s="14"/>
      <c r="F353" s="15"/>
      <c r="G353" s="15"/>
      <c r="H353" s="15"/>
      <c r="I353" s="15"/>
      <c r="J353" s="15"/>
      <c r="K353" s="15"/>
      <c r="L353" s="16"/>
      <c r="M353" s="9"/>
      <c r="N353" s="9"/>
      <c r="O353" s="9"/>
    </row>
    <row r="354" spans="1:15">
      <c r="A354" s="10"/>
      <c r="B354" s="10"/>
      <c r="C354" s="10"/>
      <c r="D354" s="10"/>
      <c r="E354" s="17"/>
      <c r="F354" s="18"/>
      <c r="G354" s="18"/>
      <c r="H354" s="18"/>
      <c r="I354" s="18"/>
      <c r="J354" s="18"/>
      <c r="K354" s="18"/>
      <c r="L354" s="19"/>
      <c r="M354" s="10"/>
      <c r="N354" s="10"/>
      <c r="O354" s="10"/>
    </row>
    <row r="355" spans="1:15">
      <c r="A355" s="9"/>
      <c r="B355" s="9"/>
      <c r="C355" s="9"/>
      <c r="D355" s="9"/>
      <c r="E355" s="14"/>
      <c r="F355" s="15"/>
      <c r="G355" s="15"/>
      <c r="H355" s="15"/>
      <c r="I355" s="15"/>
      <c r="J355" s="15"/>
      <c r="K355" s="15"/>
      <c r="L355" s="16"/>
      <c r="M355" s="9"/>
      <c r="N355" s="9"/>
      <c r="O355" s="9"/>
    </row>
    <row r="356" spans="1:15">
      <c r="A356" s="10"/>
      <c r="B356" s="10"/>
      <c r="C356" s="10"/>
      <c r="D356" s="10"/>
      <c r="E356" s="17"/>
      <c r="F356" s="18"/>
      <c r="G356" s="18"/>
      <c r="H356" s="18"/>
      <c r="I356" s="18"/>
      <c r="J356" s="18"/>
      <c r="K356" s="18"/>
      <c r="L356" s="19"/>
      <c r="M356" s="10"/>
      <c r="N356" s="10"/>
      <c r="O356" s="10"/>
    </row>
    <row r="357" spans="1:15">
      <c r="A357" s="9"/>
      <c r="B357" s="9"/>
      <c r="C357" s="9"/>
      <c r="D357" s="9"/>
      <c r="E357" s="14"/>
      <c r="F357" s="15"/>
      <c r="G357" s="15"/>
      <c r="H357" s="15"/>
      <c r="I357" s="15"/>
      <c r="J357" s="15"/>
      <c r="K357" s="15"/>
      <c r="L357" s="16"/>
      <c r="M357" s="9"/>
      <c r="N357" s="9"/>
      <c r="O357" s="9"/>
    </row>
    <row r="358" spans="1:15">
      <c r="A358" s="10"/>
      <c r="B358" s="10"/>
      <c r="C358" s="10"/>
      <c r="D358" s="10"/>
      <c r="E358" s="17"/>
      <c r="F358" s="18"/>
      <c r="G358" s="18"/>
      <c r="H358" s="18"/>
      <c r="I358" s="18"/>
      <c r="J358" s="18"/>
      <c r="K358" s="18"/>
      <c r="L358" s="19"/>
      <c r="M358" s="10"/>
      <c r="N358" s="10"/>
      <c r="O358" s="10"/>
    </row>
    <row r="359" spans="1:15">
      <c r="A359" s="9"/>
      <c r="B359" s="9"/>
      <c r="C359" s="9"/>
      <c r="D359" s="9"/>
      <c r="E359" s="14"/>
      <c r="F359" s="15"/>
      <c r="G359" s="15"/>
      <c r="H359" s="15"/>
      <c r="I359" s="15"/>
      <c r="J359" s="15"/>
      <c r="K359" s="15"/>
      <c r="L359" s="16"/>
      <c r="M359" s="9"/>
      <c r="N359" s="9"/>
      <c r="O359" s="9"/>
    </row>
    <row r="360" spans="1:15">
      <c r="A360" s="10"/>
      <c r="B360" s="10"/>
      <c r="C360" s="10"/>
      <c r="D360" s="10"/>
      <c r="E360" s="17"/>
      <c r="F360" s="18"/>
      <c r="G360" s="18"/>
      <c r="H360" s="18"/>
      <c r="I360" s="18"/>
      <c r="J360" s="18"/>
      <c r="K360" s="18"/>
      <c r="L360" s="19"/>
      <c r="M360" s="10"/>
      <c r="N360" s="10"/>
      <c r="O360" s="10"/>
    </row>
    <row r="361" spans="1:15">
      <c r="A361" s="9"/>
      <c r="B361" s="9"/>
      <c r="C361" s="9"/>
      <c r="D361" s="9"/>
      <c r="E361" s="14"/>
      <c r="F361" s="15"/>
      <c r="G361" s="15"/>
      <c r="H361" s="15"/>
      <c r="I361" s="15"/>
      <c r="J361" s="15"/>
      <c r="K361" s="15"/>
      <c r="L361" s="16"/>
      <c r="M361" s="9"/>
      <c r="N361" s="9"/>
      <c r="O361" s="9"/>
    </row>
    <row r="362" spans="1:15">
      <c r="A362" s="10"/>
      <c r="B362" s="10"/>
      <c r="C362" s="10"/>
      <c r="D362" s="10"/>
      <c r="E362" s="17"/>
      <c r="F362" s="18"/>
      <c r="G362" s="18"/>
      <c r="H362" s="18"/>
      <c r="I362" s="18"/>
      <c r="J362" s="18"/>
      <c r="K362" s="18"/>
      <c r="L362" s="19"/>
      <c r="M362" s="10"/>
      <c r="N362" s="10"/>
      <c r="O362" s="10"/>
    </row>
    <row r="363" spans="1:15">
      <c r="A363" s="9"/>
      <c r="B363" s="9"/>
      <c r="C363" s="9"/>
      <c r="D363" s="9"/>
      <c r="E363" s="14"/>
      <c r="F363" s="15"/>
      <c r="G363" s="15"/>
      <c r="H363" s="15"/>
      <c r="I363" s="15"/>
      <c r="J363" s="15"/>
      <c r="K363" s="15"/>
      <c r="L363" s="16"/>
      <c r="M363" s="9"/>
      <c r="N363" s="9"/>
      <c r="O363" s="9"/>
    </row>
    <row r="364" spans="1:15">
      <c r="A364" s="10"/>
      <c r="B364" s="10"/>
      <c r="C364" s="10"/>
      <c r="D364" s="10"/>
      <c r="E364" s="17"/>
      <c r="F364" s="18"/>
      <c r="G364" s="18"/>
      <c r="H364" s="18"/>
      <c r="I364" s="18"/>
      <c r="J364" s="18"/>
      <c r="K364" s="18"/>
      <c r="L364" s="19"/>
      <c r="M364" s="10"/>
      <c r="N364" s="10"/>
      <c r="O364" s="10"/>
    </row>
    <row r="365" spans="1:15">
      <c r="A365" s="9"/>
      <c r="B365" s="9"/>
      <c r="C365" s="9"/>
      <c r="D365" s="9"/>
      <c r="E365" s="14"/>
      <c r="F365" s="15"/>
      <c r="G365" s="15"/>
      <c r="H365" s="15"/>
      <c r="I365" s="15"/>
      <c r="J365" s="15"/>
      <c r="K365" s="15"/>
      <c r="L365" s="16"/>
      <c r="M365" s="9"/>
      <c r="N365" s="9"/>
      <c r="O365" s="9"/>
    </row>
    <row r="366" spans="1:15">
      <c r="A366" s="10"/>
      <c r="B366" s="10"/>
      <c r="C366" s="10"/>
      <c r="D366" s="10"/>
      <c r="E366" s="17"/>
      <c r="F366" s="18"/>
      <c r="G366" s="18"/>
      <c r="H366" s="18"/>
      <c r="I366" s="18"/>
      <c r="J366" s="18"/>
      <c r="K366" s="18"/>
      <c r="L366" s="19"/>
      <c r="M366" s="10"/>
      <c r="N366" s="10"/>
      <c r="O366" s="10"/>
    </row>
    <row r="367" spans="1:15">
      <c r="A367" s="9"/>
      <c r="B367" s="9"/>
      <c r="C367" s="9"/>
      <c r="D367" s="9"/>
      <c r="E367" s="14"/>
      <c r="F367" s="15"/>
      <c r="G367" s="15"/>
      <c r="H367" s="15"/>
      <c r="I367" s="15"/>
      <c r="J367" s="15"/>
      <c r="K367" s="15"/>
      <c r="L367" s="16"/>
      <c r="M367" s="9"/>
      <c r="N367" s="9"/>
      <c r="O367" s="9"/>
    </row>
    <row r="368" spans="1:15">
      <c r="A368" s="10"/>
      <c r="B368" s="10"/>
      <c r="C368" s="10"/>
      <c r="D368" s="10"/>
      <c r="E368" s="17"/>
      <c r="F368" s="18"/>
      <c r="G368" s="18"/>
      <c r="H368" s="18"/>
      <c r="I368" s="18"/>
      <c r="J368" s="18"/>
      <c r="K368" s="18"/>
      <c r="L368" s="19"/>
      <c r="M368" s="10"/>
      <c r="N368" s="10"/>
      <c r="O368" s="10"/>
    </row>
    <row r="369" spans="1:15">
      <c r="A369" s="9"/>
      <c r="B369" s="9"/>
      <c r="C369" s="9"/>
      <c r="D369" s="9"/>
      <c r="E369" s="14"/>
      <c r="F369" s="15"/>
      <c r="G369" s="15"/>
      <c r="H369" s="15"/>
      <c r="I369" s="15"/>
      <c r="J369" s="15"/>
      <c r="K369" s="15"/>
      <c r="L369" s="16"/>
      <c r="M369" s="9"/>
      <c r="N369" s="9"/>
      <c r="O369" s="9"/>
    </row>
    <row r="370" spans="1:15">
      <c r="A370" s="10"/>
      <c r="B370" s="10"/>
      <c r="C370" s="10"/>
      <c r="D370" s="10"/>
      <c r="E370" s="17"/>
      <c r="F370" s="18"/>
      <c r="G370" s="18"/>
      <c r="H370" s="18"/>
      <c r="I370" s="18"/>
      <c r="J370" s="18"/>
      <c r="K370" s="18"/>
      <c r="L370" s="19"/>
      <c r="M370" s="10"/>
      <c r="N370" s="10"/>
      <c r="O370" s="10"/>
    </row>
    <row r="371" spans="1:15">
      <c r="A371" s="9"/>
      <c r="B371" s="9"/>
      <c r="C371" s="9"/>
      <c r="D371" s="9"/>
      <c r="E371" s="14"/>
      <c r="F371" s="15"/>
      <c r="G371" s="15"/>
      <c r="H371" s="15"/>
      <c r="I371" s="15"/>
      <c r="J371" s="15"/>
      <c r="K371" s="15"/>
      <c r="L371" s="16"/>
      <c r="M371" s="9"/>
      <c r="N371" s="9"/>
      <c r="O371" s="9"/>
    </row>
    <row r="372" spans="1:15">
      <c r="A372" s="10"/>
      <c r="B372" s="10"/>
      <c r="C372" s="10"/>
      <c r="D372" s="10"/>
      <c r="E372" s="17"/>
      <c r="F372" s="18"/>
      <c r="G372" s="18"/>
      <c r="H372" s="18"/>
      <c r="I372" s="18"/>
      <c r="J372" s="18"/>
      <c r="K372" s="18"/>
      <c r="L372" s="19"/>
      <c r="M372" s="10"/>
      <c r="N372" s="10"/>
      <c r="O372" s="10"/>
    </row>
    <row r="373" spans="1:15">
      <c r="A373" s="9"/>
      <c r="B373" s="9"/>
      <c r="C373" s="9"/>
      <c r="D373" s="9"/>
      <c r="E373" s="14"/>
      <c r="F373" s="15"/>
      <c r="G373" s="15"/>
      <c r="H373" s="15"/>
      <c r="I373" s="15"/>
      <c r="J373" s="15"/>
      <c r="K373" s="15"/>
      <c r="L373" s="16"/>
      <c r="M373" s="9"/>
      <c r="N373" s="9"/>
      <c r="O373" s="9"/>
    </row>
    <row r="374" spans="1:15">
      <c r="A374" s="10"/>
      <c r="B374" s="10"/>
      <c r="C374" s="10"/>
      <c r="D374" s="10"/>
      <c r="E374" s="17"/>
      <c r="F374" s="18"/>
      <c r="G374" s="18"/>
      <c r="H374" s="18"/>
      <c r="I374" s="18"/>
      <c r="J374" s="18"/>
      <c r="K374" s="18"/>
      <c r="L374" s="19"/>
      <c r="M374" s="10"/>
      <c r="N374" s="10"/>
      <c r="O374" s="10"/>
    </row>
    <row r="375" spans="1:15">
      <c r="A375" s="9"/>
      <c r="B375" s="9"/>
      <c r="C375" s="9"/>
      <c r="D375" s="9"/>
      <c r="E375" s="14"/>
      <c r="F375" s="15"/>
      <c r="G375" s="15"/>
      <c r="H375" s="15"/>
      <c r="I375" s="15"/>
      <c r="J375" s="15"/>
      <c r="K375" s="15"/>
      <c r="L375" s="16"/>
      <c r="M375" s="9"/>
      <c r="N375" s="9"/>
      <c r="O375" s="9"/>
    </row>
    <row r="376" spans="1:15">
      <c r="A376" s="10"/>
      <c r="B376" s="10"/>
      <c r="C376" s="10"/>
      <c r="D376" s="10"/>
      <c r="E376" s="17"/>
      <c r="F376" s="18"/>
      <c r="G376" s="18"/>
      <c r="H376" s="18"/>
      <c r="I376" s="18"/>
      <c r="J376" s="18"/>
      <c r="K376" s="18"/>
      <c r="L376" s="19"/>
      <c r="M376" s="10"/>
      <c r="N376" s="10"/>
      <c r="O376" s="10"/>
    </row>
    <row r="377" spans="1:15">
      <c r="A377" s="9"/>
      <c r="B377" s="9"/>
      <c r="C377" s="9"/>
      <c r="D377" s="9"/>
      <c r="E377" s="14"/>
      <c r="F377" s="15"/>
      <c r="G377" s="15"/>
      <c r="H377" s="15"/>
      <c r="I377" s="15"/>
      <c r="J377" s="15"/>
      <c r="K377" s="15"/>
      <c r="L377" s="16"/>
      <c r="M377" s="9"/>
      <c r="N377" s="9"/>
      <c r="O377" s="9"/>
    </row>
    <row r="378" spans="1:15">
      <c r="A378" s="10"/>
      <c r="B378" s="10"/>
      <c r="C378" s="10"/>
      <c r="D378" s="10"/>
      <c r="E378" s="17"/>
      <c r="F378" s="18"/>
      <c r="G378" s="18"/>
      <c r="H378" s="18"/>
      <c r="I378" s="18"/>
      <c r="J378" s="18"/>
      <c r="K378" s="18"/>
      <c r="L378" s="19"/>
      <c r="M378" s="10"/>
      <c r="N378" s="10"/>
      <c r="O378" s="10"/>
    </row>
    <row r="379" spans="1:15">
      <c r="A379" s="9"/>
      <c r="B379" s="9"/>
      <c r="C379" s="9"/>
      <c r="D379" s="9"/>
      <c r="E379" s="14"/>
      <c r="F379" s="15"/>
      <c r="G379" s="15"/>
      <c r="H379" s="15"/>
      <c r="I379" s="15"/>
      <c r="J379" s="15"/>
      <c r="K379" s="15"/>
      <c r="L379" s="16"/>
      <c r="M379" s="9"/>
      <c r="N379" s="9"/>
      <c r="O379" s="9"/>
    </row>
    <row r="380" spans="1:15">
      <c r="A380" s="10"/>
      <c r="B380" s="10"/>
      <c r="C380" s="10"/>
      <c r="D380" s="10"/>
      <c r="E380" s="17"/>
      <c r="F380" s="18"/>
      <c r="G380" s="18"/>
      <c r="H380" s="18"/>
      <c r="I380" s="18"/>
      <c r="J380" s="18"/>
      <c r="K380" s="18"/>
      <c r="L380" s="19"/>
      <c r="M380" s="10"/>
      <c r="N380" s="10"/>
      <c r="O380" s="10"/>
    </row>
    <row r="381" spans="1:15">
      <c r="A381" s="9"/>
      <c r="B381" s="9"/>
      <c r="C381" s="9"/>
      <c r="D381" s="9"/>
      <c r="E381" s="14"/>
      <c r="F381" s="15"/>
      <c r="G381" s="15"/>
      <c r="H381" s="15"/>
      <c r="I381" s="15"/>
      <c r="J381" s="15"/>
      <c r="K381" s="15"/>
      <c r="L381" s="16"/>
      <c r="M381" s="9"/>
      <c r="N381" s="9"/>
      <c r="O381" s="9"/>
    </row>
    <row r="382" spans="1:15">
      <c r="A382" s="10"/>
      <c r="B382" s="10"/>
      <c r="C382" s="10"/>
      <c r="D382" s="10"/>
      <c r="E382" s="17"/>
      <c r="F382" s="18"/>
      <c r="G382" s="18"/>
      <c r="H382" s="18"/>
      <c r="I382" s="18"/>
      <c r="J382" s="18"/>
      <c r="K382" s="18"/>
      <c r="L382" s="19"/>
      <c r="M382" s="10"/>
      <c r="N382" s="10"/>
      <c r="O382" s="10"/>
    </row>
    <row r="383" spans="1:15">
      <c r="A383" s="9"/>
      <c r="B383" s="9"/>
      <c r="C383" s="9"/>
      <c r="D383" s="9"/>
      <c r="E383" s="14"/>
      <c r="F383" s="15"/>
      <c r="G383" s="15"/>
      <c r="H383" s="15"/>
      <c r="I383" s="15"/>
      <c r="J383" s="15"/>
      <c r="K383" s="15"/>
      <c r="L383" s="16"/>
      <c r="M383" s="9"/>
      <c r="N383" s="9"/>
      <c r="O383" s="9"/>
    </row>
    <row r="384" spans="1:15">
      <c r="A384" s="10"/>
      <c r="B384" s="10"/>
      <c r="C384" s="10"/>
      <c r="D384" s="10"/>
      <c r="E384" s="17"/>
      <c r="F384" s="18"/>
      <c r="G384" s="18"/>
      <c r="H384" s="18"/>
      <c r="I384" s="18"/>
      <c r="J384" s="18"/>
      <c r="K384" s="18"/>
      <c r="L384" s="19"/>
      <c r="M384" s="10"/>
      <c r="N384" s="10"/>
      <c r="O384" s="10"/>
    </row>
    <row r="385" spans="1:15">
      <c r="A385" s="9"/>
      <c r="B385" s="9"/>
      <c r="C385" s="9"/>
      <c r="D385" s="9"/>
      <c r="E385" s="14"/>
      <c r="F385" s="15"/>
      <c r="G385" s="15"/>
      <c r="H385" s="15"/>
      <c r="I385" s="15"/>
      <c r="J385" s="15"/>
      <c r="K385" s="15"/>
      <c r="L385" s="16"/>
      <c r="M385" s="9"/>
      <c r="N385" s="9"/>
      <c r="O385" s="9"/>
    </row>
    <row r="386" spans="1:15">
      <c r="A386" s="10"/>
      <c r="B386" s="10"/>
      <c r="C386" s="10"/>
      <c r="D386" s="10"/>
      <c r="E386" s="17"/>
      <c r="F386" s="18"/>
      <c r="G386" s="18"/>
      <c r="H386" s="18"/>
      <c r="I386" s="18"/>
      <c r="J386" s="18"/>
      <c r="K386" s="18"/>
      <c r="L386" s="19"/>
      <c r="M386" s="10"/>
      <c r="N386" s="10"/>
      <c r="O386" s="10"/>
    </row>
    <row r="387" spans="1:15">
      <c r="A387" s="9"/>
      <c r="B387" s="9"/>
      <c r="C387" s="9"/>
      <c r="D387" s="9"/>
      <c r="E387" s="14"/>
      <c r="F387" s="15"/>
      <c r="G387" s="15"/>
      <c r="H387" s="15"/>
      <c r="I387" s="15"/>
      <c r="J387" s="15"/>
      <c r="K387" s="15"/>
      <c r="L387" s="16"/>
      <c r="M387" s="9"/>
      <c r="N387" s="9"/>
      <c r="O387" s="9"/>
    </row>
    <row r="388" spans="1:15">
      <c r="A388" s="10"/>
      <c r="B388" s="10"/>
      <c r="C388" s="10"/>
      <c r="D388" s="10"/>
      <c r="E388" s="17"/>
      <c r="F388" s="18"/>
      <c r="G388" s="18"/>
      <c r="H388" s="18"/>
      <c r="I388" s="18"/>
      <c r="J388" s="18"/>
      <c r="K388" s="18"/>
      <c r="L388" s="19"/>
      <c r="M388" s="10"/>
      <c r="N388" s="10"/>
      <c r="O388" s="10"/>
    </row>
    <row r="389" spans="1:15">
      <c r="A389" s="9"/>
      <c r="B389" s="9"/>
      <c r="C389" s="9"/>
      <c r="D389" s="9"/>
      <c r="E389" s="14"/>
      <c r="F389" s="15"/>
      <c r="G389" s="15"/>
      <c r="H389" s="15"/>
      <c r="I389" s="15"/>
      <c r="J389" s="15"/>
      <c r="K389" s="15"/>
      <c r="L389" s="16"/>
      <c r="M389" s="9"/>
      <c r="N389" s="9"/>
      <c r="O389" s="9"/>
    </row>
    <row r="390" spans="1:15">
      <c r="A390" s="10"/>
      <c r="B390" s="10"/>
      <c r="C390" s="10"/>
      <c r="D390" s="10"/>
      <c r="E390" s="17"/>
      <c r="F390" s="18"/>
      <c r="G390" s="18"/>
      <c r="H390" s="18"/>
      <c r="I390" s="18"/>
      <c r="J390" s="18"/>
      <c r="K390" s="18"/>
      <c r="L390" s="19"/>
      <c r="M390" s="10"/>
      <c r="N390" s="10"/>
      <c r="O390" s="10"/>
    </row>
    <row r="391" spans="1:15">
      <c r="A391" s="9"/>
      <c r="B391" s="9"/>
      <c r="C391" s="9"/>
      <c r="D391" s="9"/>
      <c r="E391" s="14"/>
      <c r="F391" s="15"/>
      <c r="G391" s="15"/>
      <c r="H391" s="15"/>
      <c r="I391" s="15"/>
      <c r="J391" s="15"/>
      <c r="K391" s="15"/>
      <c r="L391" s="16"/>
      <c r="M391" s="9"/>
      <c r="N391" s="9"/>
      <c r="O391" s="9"/>
    </row>
    <row r="392" spans="1:15">
      <c r="A392" s="10"/>
      <c r="B392" s="10"/>
      <c r="C392" s="10"/>
      <c r="D392" s="10"/>
      <c r="E392" s="17"/>
      <c r="F392" s="18"/>
      <c r="G392" s="18"/>
      <c r="H392" s="18"/>
      <c r="I392" s="18"/>
      <c r="J392" s="18"/>
      <c r="K392" s="18"/>
      <c r="L392" s="19"/>
      <c r="M392" s="10"/>
      <c r="N392" s="10"/>
      <c r="O392" s="10"/>
    </row>
    <row r="393" spans="1:15">
      <c r="A393" s="9"/>
      <c r="B393" s="9"/>
      <c r="C393" s="9"/>
      <c r="D393" s="9"/>
      <c r="E393" s="14"/>
      <c r="F393" s="15"/>
      <c r="G393" s="15"/>
      <c r="H393" s="15"/>
      <c r="I393" s="15"/>
      <c r="J393" s="15"/>
      <c r="K393" s="15"/>
      <c r="L393" s="16"/>
      <c r="M393" s="9"/>
      <c r="N393" s="9"/>
      <c r="O393" s="9"/>
    </row>
    <row r="394" spans="1:15">
      <c r="A394" s="10"/>
      <c r="B394" s="10"/>
      <c r="C394" s="10"/>
      <c r="D394" s="10"/>
      <c r="E394" s="17"/>
      <c r="F394" s="18"/>
      <c r="G394" s="18"/>
      <c r="H394" s="18"/>
      <c r="I394" s="18"/>
      <c r="J394" s="18"/>
      <c r="K394" s="18"/>
      <c r="L394" s="19"/>
      <c r="M394" s="10"/>
      <c r="N394" s="10"/>
      <c r="O394" s="10"/>
    </row>
    <row r="395" spans="1:15">
      <c r="A395" s="9"/>
      <c r="B395" s="9"/>
      <c r="C395" s="9"/>
      <c r="D395" s="9"/>
      <c r="E395" s="14"/>
      <c r="F395" s="15"/>
      <c r="G395" s="15"/>
      <c r="H395" s="15"/>
      <c r="I395" s="15"/>
      <c r="J395" s="15"/>
      <c r="K395" s="15"/>
      <c r="L395" s="16"/>
      <c r="M395" s="9"/>
      <c r="N395" s="9"/>
      <c r="O395" s="9"/>
    </row>
    <row r="396" spans="1:15">
      <c r="A396" s="10"/>
      <c r="B396" s="10"/>
      <c r="C396" s="10"/>
      <c r="D396" s="10"/>
      <c r="E396" s="17"/>
      <c r="F396" s="18"/>
      <c r="G396" s="18"/>
      <c r="H396" s="18"/>
      <c r="I396" s="18"/>
      <c r="J396" s="18"/>
      <c r="K396" s="18"/>
      <c r="L396" s="19"/>
      <c r="M396" s="10"/>
      <c r="N396" s="10"/>
      <c r="O396" s="10"/>
    </row>
    <row r="397" spans="1:15">
      <c r="A397" s="9"/>
      <c r="B397" s="9"/>
      <c r="C397" s="9"/>
      <c r="D397" s="9"/>
      <c r="E397" s="14"/>
      <c r="F397" s="15"/>
      <c r="G397" s="15"/>
      <c r="H397" s="15"/>
      <c r="I397" s="15"/>
      <c r="J397" s="15"/>
      <c r="K397" s="15"/>
      <c r="L397" s="16"/>
      <c r="M397" s="9"/>
      <c r="N397" s="9"/>
      <c r="O397" s="9"/>
    </row>
    <row r="398" spans="1:15">
      <c r="A398" s="10"/>
      <c r="B398" s="10"/>
      <c r="C398" s="10"/>
      <c r="D398" s="10"/>
      <c r="E398" s="17"/>
      <c r="F398" s="18"/>
      <c r="G398" s="18"/>
      <c r="H398" s="18"/>
      <c r="I398" s="18"/>
      <c r="J398" s="18"/>
      <c r="K398" s="18"/>
      <c r="L398" s="19"/>
      <c r="M398" s="10"/>
      <c r="N398" s="10"/>
      <c r="O398" s="10"/>
    </row>
    <row r="399" spans="1:15">
      <c r="A399" s="9"/>
      <c r="B399" s="9"/>
      <c r="C399" s="9"/>
      <c r="D399" s="9"/>
      <c r="E399" s="14"/>
      <c r="F399" s="15"/>
      <c r="G399" s="15"/>
      <c r="H399" s="15"/>
      <c r="I399" s="15"/>
      <c r="J399" s="15"/>
      <c r="K399" s="15"/>
      <c r="L399" s="16"/>
      <c r="M399" s="9"/>
      <c r="N399" s="9"/>
      <c r="O399" s="9"/>
    </row>
    <row r="400" spans="1:15">
      <c r="A400" s="10"/>
      <c r="B400" s="10"/>
      <c r="C400" s="10"/>
      <c r="D400" s="10"/>
      <c r="E400" s="17"/>
      <c r="F400" s="18"/>
      <c r="G400" s="18"/>
      <c r="H400" s="18"/>
      <c r="I400" s="18"/>
      <c r="J400" s="18"/>
      <c r="K400" s="18"/>
      <c r="L400" s="19"/>
      <c r="M400" s="10"/>
      <c r="N400" s="10"/>
      <c r="O400" s="10"/>
    </row>
    <row r="401" spans="1:15">
      <c r="A401" s="9"/>
      <c r="B401" s="9"/>
      <c r="C401" s="9"/>
      <c r="D401" s="9"/>
      <c r="E401" s="14"/>
      <c r="F401" s="15"/>
      <c r="G401" s="15"/>
      <c r="H401" s="15"/>
      <c r="I401" s="15"/>
      <c r="J401" s="15"/>
      <c r="K401" s="15"/>
      <c r="L401" s="16"/>
      <c r="M401" s="9"/>
      <c r="N401" s="9"/>
      <c r="O401" s="9"/>
    </row>
    <row r="402" spans="1:15">
      <c r="A402" s="10"/>
      <c r="B402" s="10"/>
      <c r="C402" s="10"/>
      <c r="D402" s="10"/>
      <c r="E402" s="17"/>
      <c r="F402" s="18"/>
      <c r="G402" s="18"/>
      <c r="H402" s="18"/>
      <c r="I402" s="18"/>
      <c r="J402" s="18"/>
      <c r="K402" s="18"/>
      <c r="L402" s="19"/>
      <c r="M402" s="10"/>
      <c r="N402" s="10"/>
      <c r="O402" s="10"/>
    </row>
    <row r="403" spans="1:15">
      <c r="A403" s="9"/>
      <c r="B403" s="9"/>
      <c r="C403" s="9"/>
      <c r="D403" s="9"/>
      <c r="E403" s="14"/>
      <c r="F403" s="15"/>
      <c r="G403" s="15"/>
      <c r="H403" s="15"/>
      <c r="I403" s="15"/>
      <c r="J403" s="15"/>
      <c r="K403" s="15"/>
      <c r="L403" s="16"/>
      <c r="M403" s="9"/>
      <c r="N403" s="9"/>
      <c r="O403" s="9"/>
    </row>
    <row r="404" spans="1:15">
      <c r="A404" s="10"/>
      <c r="B404" s="10"/>
      <c r="C404" s="10"/>
      <c r="D404" s="10"/>
      <c r="E404" s="17"/>
      <c r="F404" s="18"/>
      <c r="G404" s="18"/>
      <c r="H404" s="18"/>
      <c r="I404" s="18"/>
      <c r="J404" s="18"/>
      <c r="K404" s="18"/>
      <c r="L404" s="19"/>
      <c r="M404" s="10"/>
      <c r="N404" s="10"/>
      <c r="O404" s="10"/>
    </row>
    <row r="405" spans="1:15">
      <c r="A405" s="9"/>
      <c r="B405" s="9"/>
      <c r="C405" s="9"/>
      <c r="D405" s="9"/>
      <c r="E405" s="14"/>
      <c r="F405" s="15"/>
      <c r="G405" s="15"/>
      <c r="H405" s="15"/>
      <c r="I405" s="15"/>
      <c r="J405" s="15"/>
      <c r="K405" s="15"/>
      <c r="L405" s="16"/>
      <c r="M405" s="9"/>
      <c r="N405" s="9"/>
      <c r="O405" s="9"/>
    </row>
    <row r="406" spans="1:15">
      <c r="A406" s="10"/>
      <c r="B406" s="10"/>
      <c r="C406" s="10"/>
      <c r="D406" s="10"/>
      <c r="E406" s="17"/>
      <c r="F406" s="18"/>
      <c r="G406" s="18"/>
      <c r="H406" s="18"/>
      <c r="I406" s="18"/>
      <c r="J406" s="18"/>
      <c r="K406" s="18"/>
      <c r="L406" s="19"/>
      <c r="M406" s="10"/>
      <c r="N406" s="10"/>
      <c r="O406" s="10"/>
    </row>
    <row r="407" spans="1:15">
      <c r="A407" s="9"/>
      <c r="B407" s="9"/>
      <c r="C407" s="9"/>
      <c r="D407" s="9"/>
      <c r="E407" s="14"/>
      <c r="F407" s="15"/>
      <c r="G407" s="15"/>
      <c r="H407" s="15"/>
      <c r="I407" s="15"/>
      <c r="J407" s="15"/>
      <c r="K407" s="15"/>
      <c r="L407" s="16"/>
      <c r="M407" s="9"/>
      <c r="N407" s="9"/>
      <c r="O407" s="9"/>
    </row>
    <row r="408" spans="1:15">
      <c r="A408" s="10"/>
      <c r="B408" s="10"/>
      <c r="C408" s="10"/>
      <c r="D408" s="10"/>
      <c r="E408" s="17"/>
      <c r="F408" s="18"/>
      <c r="G408" s="18"/>
      <c r="H408" s="18"/>
      <c r="I408" s="18"/>
      <c r="J408" s="18"/>
      <c r="K408" s="18"/>
      <c r="L408" s="19"/>
      <c r="M408" s="10"/>
      <c r="N408" s="10"/>
      <c r="O408" s="10"/>
    </row>
    <row r="409" spans="1:15">
      <c r="A409" s="9"/>
      <c r="B409" s="9"/>
      <c r="C409" s="9"/>
      <c r="D409" s="9"/>
      <c r="E409" s="14"/>
      <c r="F409" s="15"/>
      <c r="G409" s="15"/>
      <c r="H409" s="15"/>
      <c r="I409" s="15"/>
      <c r="J409" s="15"/>
      <c r="K409" s="15"/>
      <c r="L409" s="16"/>
      <c r="M409" s="9"/>
      <c r="N409" s="9"/>
      <c r="O409" s="9"/>
    </row>
    <row r="410" spans="1:15">
      <c r="A410" s="10"/>
      <c r="B410" s="10"/>
      <c r="C410" s="10"/>
      <c r="D410" s="10"/>
      <c r="E410" s="17"/>
      <c r="F410" s="18"/>
      <c r="G410" s="18"/>
      <c r="H410" s="18"/>
      <c r="I410" s="18"/>
      <c r="J410" s="18"/>
      <c r="K410" s="18"/>
      <c r="L410" s="19"/>
      <c r="M410" s="10"/>
      <c r="N410" s="10"/>
      <c r="O410" s="10"/>
    </row>
    <row r="411" spans="1:15">
      <c r="A411" s="9"/>
      <c r="B411" s="9"/>
      <c r="C411" s="9"/>
      <c r="D411" s="9"/>
      <c r="E411" s="14"/>
      <c r="F411" s="15"/>
      <c r="G411" s="15"/>
      <c r="H411" s="15"/>
      <c r="I411" s="15"/>
      <c r="J411" s="15"/>
      <c r="K411" s="15"/>
      <c r="L411" s="16"/>
      <c r="M411" s="9"/>
      <c r="N411" s="9"/>
      <c r="O411" s="9"/>
    </row>
    <row r="412" spans="1:15">
      <c r="A412" s="10"/>
      <c r="B412" s="10"/>
      <c r="C412" s="10"/>
      <c r="D412" s="10"/>
      <c r="E412" s="17"/>
      <c r="F412" s="18"/>
      <c r="G412" s="18"/>
      <c r="H412" s="18"/>
      <c r="I412" s="18"/>
      <c r="J412" s="18"/>
      <c r="K412" s="18"/>
      <c r="L412" s="19"/>
      <c r="M412" s="10"/>
      <c r="N412" s="10"/>
      <c r="O412" s="10"/>
    </row>
    <row r="413" spans="1:15">
      <c r="A413" s="9"/>
      <c r="B413" s="9"/>
      <c r="C413" s="9"/>
      <c r="D413" s="9"/>
      <c r="E413" s="14"/>
      <c r="F413" s="15"/>
      <c r="G413" s="15"/>
      <c r="H413" s="15"/>
      <c r="I413" s="15"/>
      <c r="J413" s="15"/>
      <c r="K413" s="15"/>
      <c r="L413" s="16"/>
      <c r="M413" s="9"/>
      <c r="N413" s="9"/>
      <c r="O413" s="9"/>
    </row>
    <row r="414" spans="1:15">
      <c r="A414" s="10"/>
      <c r="B414" s="10"/>
      <c r="C414" s="10"/>
      <c r="D414" s="10"/>
      <c r="E414" s="17"/>
      <c r="F414" s="18"/>
      <c r="G414" s="18"/>
      <c r="H414" s="18"/>
      <c r="I414" s="18"/>
      <c r="J414" s="18"/>
      <c r="K414" s="18"/>
      <c r="L414" s="19"/>
      <c r="M414" s="10"/>
      <c r="N414" s="10"/>
      <c r="O414" s="10"/>
    </row>
    <row r="415" spans="1:15">
      <c r="A415" s="9"/>
      <c r="B415" s="9"/>
      <c r="C415" s="9"/>
      <c r="D415" s="9"/>
      <c r="E415" s="14"/>
      <c r="F415" s="15"/>
      <c r="G415" s="15"/>
      <c r="H415" s="15"/>
      <c r="I415" s="15"/>
      <c r="J415" s="15"/>
      <c r="K415" s="15"/>
      <c r="L415" s="16"/>
      <c r="M415" s="9"/>
      <c r="N415" s="9"/>
      <c r="O415" s="9"/>
    </row>
    <row r="416" spans="1:15">
      <c r="A416" s="10"/>
      <c r="B416" s="10"/>
      <c r="C416" s="10"/>
      <c r="D416" s="10"/>
      <c r="E416" s="17"/>
      <c r="F416" s="18"/>
      <c r="G416" s="18"/>
      <c r="H416" s="18"/>
      <c r="I416" s="18"/>
      <c r="J416" s="18"/>
      <c r="K416" s="18"/>
      <c r="L416" s="19"/>
      <c r="M416" s="10"/>
      <c r="N416" s="10"/>
      <c r="O416" s="10"/>
    </row>
    <row r="417" spans="1:15">
      <c r="A417" s="9"/>
      <c r="B417" s="9"/>
      <c r="C417" s="9"/>
      <c r="D417" s="9"/>
      <c r="E417" s="14"/>
      <c r="F417" s="15"/>
      <c r="G417" s="15"/>
      <c r="H417" s="15"/>
      <c r="I417" s="15"/>
      <c r="J417" s="15"/>
      <c r="K417" s="15"/>
      <c r="L417" s="16"/>
      <c r="M417" s="9"/>
      <c r="N417" s="9"/>
      <c r="O417" s="9"/>
    </row>
    <row r="418" spans="1:15">
      <c r="A418" s="10"/>
      <c r="B418" s="10"/>
      <c r="C418" s="10"/>
      <c r="D418" s="10"/>
      <c r="E418" s="17"/>
      <c r="F418" s="18"/>
      <c r="G418" s="18"/>
      <c r="H418" s="18"/>
      <c r="I418" s="18"/>
      <c r="J418" s="18"/>
      <c r="K418" s="18"/>
      <c r="L418" s="19"/>
      <c r="M418" s="10"/>
      <c r="N418" s="10"/>
      <c r="O418" s="10"/>
    </row>
    <row r="419" spans="1:15">
      <c r="A419" s="9"/>
      <c r="B419" s="9"/>
      <c r="C419" s="9"/>
      <c r="D419" s="9"/>
      <c r="E419" s="14"/>
      <c r="F419" s="15"/>
      <c r="G419" s="15"/>
      <c r="H419" s="15"/>
      <c r="I419" s="15"/>
      <c r="J419" s="15"/>
      <c r="K419" s="15"/>
      <c r="L419" s="16"/>
      <c r="M419" s="9"/>
      <c r="N419" s="9"/>
      <c r="O419" s="9"/>
    </row>
    <row r="420" spans="1:15">
      <c r="A420" s="10"/>
      <c r="B420" s="10"/>
      <c r="C420" s="10"/>
      <c r="D420" s="10"/>
      <c r="E420" s="17"/>
      <c r="F420" s="18"/>
      <c r="G420" s="18"/>
      <c r="H420" s="18"/>
      <c r="I420" s="18"/>
      <c r="J420" s="18"/>
      <c r="K420" s="18"/>
      <c r="L420" s="19"/>
      <c r="M420" s="10"/>
      <c r="N420" s="10"/>
      <c r="O420" s="10"/>
    </row>
    <row r="421" spans="1:15">
      <c r="A421" s="9"/>
      <c r="B421" s="9"/>
      <c r="C421" s="9"/>
      <c r="D421" s="9"/>
      <c r="E421" s="14"/>
      <c r="F421" s="15"/>
      <c r="G421" s="15"/>
      <c r="H421" s="15"/>
      <c r="I421" s="15"/>
      <c r="J421" s="15"/>
      <c r="K421" s="15"/>
      <c r="L421" s="16"/>
      <c r="M421" s="9"/>
      <c r="N421" s="9"/>
      <c r="O421" s="9"/>
    </row>
    <row r="422" spans="1:15">
      <c r="A422" s="10"/>
      <c r="B422" s="10"/>
      <c r="C422" s="10"/>
      <c r="D422" s="10"/>
      <c r="E422" s="17"/>
      <c r="F422" s="18"/>
      <c r="G422" s="18"/>
      <c r="H422" s="18"/>
      <c r="I422" s="18"/>
      <c r="J422" s="18"/>
      <c r="K422" s="18"/>
      <c r="L422" s="19"/>
      <c r="M422" s="10"/>
      <c r="N422" s="10"/>
      <c r="O422" s="10"/>
    </row>
    <row r="423" spans="1:15">
      <c r="A423" s="9"/>
      <c r="B423" s="9"/>
      <c r="C423" s="9"/>
      <c r="D423" s="9"/>
      <c r="E423" s="14"/>
      <c r="F423" s="15"/>
      <c r="G423" s="15"/>
      <c r="H423" s="15"/>
      <c r="I423" s="15"/>
      <c r="J423" s="15"/>
      <c r="K423" s="15"/>
      <c r="L423" s="16"/>
      <c r="M423" s="9"/>
      <c r="N423" s="9"/>
      <c r="O423" s="9"/>
    </row>
    <row r="424" spans="1:15">
      <c r="A424" s="10"/>
      <c r="B424" s="10"/>
      <c r="C424" s="10"/>
      <c r="D424" s="10"/>
      <c r="E424" s="17"/>
      <c r="F424" s="18"/>
      <c r="G424" s="18"/>
      <c r="H424" s="18"/>
      <c r="I424" s="18"/>
      <c r="J424" s="18"/>
      <c r="K424" s="18"/>
      <c r="L424" s="19"/>
      <c r="M424" s="10"/>
      <c r="N424" s="10"/>
      <c r="O424" s="10"/>
    </row>
    <row r="425" spans="1:15">
      <c r="A425" s="9"/>
      <c r="B425" s="9"/>
      <c r="C425" s="9"/>
      <c r="D425" s="9"/>
      <c r="E425" s="14"/>
      <c r="F425" s="15"/>
      <c r="G425" s="15"/>
      <c r="H425" s="15"/>
      <c r="I425" s="15"/>
      <c r="J425" s="15"/>
      <c r="K425" s="15"/>
      <c r="L425" s="16"/>
      <c r="M425" s="9"/>
      <c r="N425" s="9"/>
      <c r="O425" s="9"/>
    </row>
    <row r="426" spans="1:15">
      <c r="A426" s="10"/>
      <c r="B426" s="10"/>
      <c r="C426" s="10"/>
      <c r="D426" s="10"/>
      <c r="E426" s="17"/>
      <c r="F426" s="18"/>
      <c r="G426" s="18"/>
      <c r="H426" s="18"/>
      <c r="I426" s="18"/>
      <c r="J426" s="18"/>
      <c r="K426" s="18"/>
      <c r="L426" s="19"/>
      <c r="M426" s="10"/>
      <c r="N426" s="10"/>
      <c r="O426" s="10"/>
    </row>
    <row r="427" spans="1:15">
      <c r="A427" s="9"/>
      <c r="B427" s="9"/>
      <c r="C427" s="9"/>
      <c r="D427" s="9"/>
      <c r="E427" s="14"/>
      <c r="F427" s="15"/>
      <c r="G427" s="15"/>
      <c r="H427" s="15"/>
      <c r="I427" s="15"/>
      <c r="J427" s="15"/>
      <c r="K427" s="15"/>
      <c r="L427" s="16"/>
      <c r="M427" s="9"/>
      <c r="N427" s="9"/>
      <c r="O427" s="9"/>
    </row>
    <row r="428" spans="1:15">
      <c r="A428" s="10"/>
      <c r="B428" s="10"/>
      <c r="C428" s="10"/>
      <c r="D428" s="10"/>
      <c r="E428" s="17"/>
      <c r="F428" s="18"/>
      <c r="G428" s="18"/>
      <c r="H428" s="18"/>
      <c r="I428" s="18"/>
      <c r="J428" s="18"/>
      <c r="K428" s="18"/>
      <c r="L428" s="19"/>
      <c r="M428" s="10"/>
      <c r="N428" s="10"/>
      <c r="O428" s="10"/>
    </row>
    <row r="429" spans="1:15">
      <c r="A429" s="9"/>
      <c r="B429" s="9"/>
      <c r="C429" s="9"/>
      <c r="D429" s="9"/>
      <c r="E429" s="14"/>
      <c r="F429" s="15"/>
      <c r="G429" s="15"/>
      <c r="H429" s="15"/>
      <c r="I429" s="15"/>
      <c r="J429" s="15"/>
      <c r="K429" s="15"/>
      <c r="L429" s="16"/>
      <c r="M429" s="9"/>
      <c r="N429" s="9"/>
      <c r="O429" s="9"/>
    </row>
    <row r="430" spans="1:15">
      <c r="A430" s="10"/>
      <c r="B430" s="10"/>
      <c r="C430" s="10"/>
      <c r="D430" s="10"/>
      <c r="E430" s="17"/>
      <c r="F430" s="18"/>
      <c r="G430" s="18"/>
      <c r="H430" s="18"/>
      <c r="I430" s="18"/>
      <c r="J430" s="18"/>
      <c r="K430" s="18"/>
      <c r="L430" s="19"/>
      <c r="M430" s="10"/>
      <c r="N430" s="10"/>
      <c r="O430" s="10"/>
    </row>
    <row r="431" spans="1:15">
      <c r="A431" s="9"/>
      <c r="B431" s="9"/>
      <c r="C431" s="9"/>
      <c r="D431" s="9"/>
      <c r="E431" s="14"/>
      <c r="F431" s="15"/>
      <c r="G431" s="15"/>
      <c r="H431" s="15"/>
      <c r="I431" s="15"/>
      <c r="J431" s="15"/>
      <c r="K431" s="15"/>
      <c r="L431" s="16"/>
      <c r="M431" s="9"/>
      <c r="N431" s="9"/>
      <c r="O431" s="9"/>
    </row>
    <row r="432" spans="1:15">
      <c r="A432" s="10"/>
      <c r="B432" s="10"/>
      <c r="C432" s="10"/>
      <c r="D432" s="10"/>
      <c r="E432" s="17"/>
      <c r="F432" s="18"/>
      <c r="G432" s="18"/>
      <c r="H432" s="18"/>
      <c r="I432" s="18"/>
      <c r="J432" s="18"/>
      <c r="K432" s="18"/>
      <c r="L432" s="19"/>
      <c r="M432" s="10"/>
      <c r="N432" s="10"/>
      <c r="O432" s="10"/>
    </row>
    <row r="433" spans="1:15">
      <c r="A433" s="9"/>
      <c r="B433" s="9"/>
      <c r="C433" s="9"/>
      <c r="D433" s="9"/>
      <c r="E433" s="14"/>
      <c r="F433" s="15"/>
      <c r="G433" s="15"/>
      <c r="H433" s="15"/>
      <c r="I433" s="15"/>
      <c r="J433" s="15"/>
      <c r="K433" s="15"/>
      <c r="L433" s="16"/>
      <c r="M433" s="9"/>
      <c r="N433" s="9"/>
      <c r="O433" s="9"/>
    </row>
    <row r="434" spans="1:15">
      <c r="A434" s="10"/>
      <c r="B434" s="10"/>
      <c r="C434" s="10"/>
      <c r="D434" s="10"/>
      <c r="E434" s="17"/>
      <c r="F434" s="18"/>
      <c r="G434" s="18"/>
      <c r="H434" s="18"/>
      <c r="I434" s="18"/>
      <c r="J434" s="18"/>
      <c r="K434" s="18"/>
      <c r="L434" s="19"/>
      <c r="M434" s="10"/>
      <c r="N434" s="10"/>
      <c r="O434" s="10"/>
    </row>
    <row r="435" spans="1:15">
      <c r="A435" s="9"/>
      <c r="B435" s="9"/>
      <c r="C435" s="9"/>
      <c r="D435" s="9"/>
      <c r="E435" s="14"/>
      <c r="F435" s="15"/>
      <c r="G435" s="15"/>
      <c r="H435" s="15"/>
      <c r="I435" s="15"/>
      <c r="J435" s="15"/>
      <c r="K435" s="15"/>
      <c r="L435" s="16"/>
      <c r="M435" s="9"/>
      <c r="N435" s="9"/>
      <c r="O435" s="9"/>
    </row>
    <row r="436" spans="1:15">
      <c r="A436" s="10"/>
      <c r="B436" s="10"/>
      <c r="C436" s="10"/>
      <c r="D436" s="10"/>
      <c r="E436" s="17"/>
      <c r="F436" s="18"/>
      <c r="G436" s="18"/>
      <c r="H436" s="18"/>
      <c r="I436" s="18"/>
      <c r="J436" s="18"/>
      <c r="K436" s="18"/>
      <c r="L436" s="19"/>
      <c r="M436" s="10"/>
      <c r="N436" s="10"/>
      <c r="O436" s="10"/>
    </row>
    <row r="437" spans="1:15">
      <c r="A437" s="9"/>
      <c r="B437" s="9"/>
      <c r="C437" s="9"/>
      <c r="D437" s="9"/>
      <c r="E437" s="14"/>
      <c r="F437" s="15"/>
      <c r="G437" s="15"/>
      <c r="H437" s="15"/>
      <c r="I437" s="15"/>
      <c r="J437" s="15"/>
      <c r="K437" s="15"/>
      <c r="L437" s="16"/>
      <c r="M437" s="9"/>
      <c r="N437" s="9"/>
      <c r="O437" s="9"/>
    </row>
    <row r="438" spans="1:15">
      <c r="A438" s="10"/>
      <c r="B438" s="10"/>
      <c r="C438" s="10"/>
      <c r="D438" s="10"/>
      <c r="E438" s="17"/>
      <c r="F438" s="18"/>
      <c r="G438" s="18"/>
      <c r="H438" s="18"/>
      <c r="I438" s="18"/>
      <c r="J438" s="18"/>
      <c r="K438" s="18"/>
      <c r="L438" s="19"/>
      <c r="M438" s="10"/>
      <c r="N438" s="10"/>
      <c r="O438" s="10"/>
    </row>
    <row r="439" spans="1:15">
      <c r="A439" s="9"/>
      <c r="B439" s="9"/>
      <c r="C439" s="9"/>
      <c r="D439" s="9"/>
      <c r="E439" s="14"/>
      <c r="F439" s="15"/>
      <c r="G439" s="15"/>
      <c r="H439" s="15"/>
      <c r="I439" s="15"/>
      <c r="J439" s="15"/>
      <c r="K439" s="15"/>
      <c r="L439" s="16"/>
      <c r="M439" s="9"/>
      <c r="N439" s="9"/>
      <c r="O439" s="9"/>
    </row>
    <row r="440" spans="1:15">
      <c r="A440" s="10"/>
      <c r="B440" s="10"/>
      <c r="C440" s="10"/>
      <c r="D440" s="10"/>
      <c r="E440" s="17"/>
      <c r="F440" s="18"/>
      <c r="G440" s="18"/>
      <c r="H440" s="18"/>
      <c r="I440" s="18"/>
      <c r="J440" s="18"/>
      <c r="K440" s="18"/>
      <c r="L440" s="19"/>
      <c r="M440" s="10"/>
      <c r="N440" s="10"/>
      <c r="O440" s="10"/>
    </row>
    <row r="441" spans="1:15">
      <c r="A441" s="9"/>
      <c r="B441" s="9"/>
      <c r="C441" s="9"/>
      <c r="D441" s="9"/>
      <c r="E441" s="14"/>
      <c r="F441" s="15"/>
      <c r="G441" s="15"/>
      <c r="H441" s="15"/>
      <c r="I441" s="15"/>
      <c r="J441" s="15"/>
      <c r="K441" s="15"/>
      <c r="L441" s="16"/>
      <c r="M441" s="9"/>
      <c r="N441" s="9"/>
      <c r="O441" s="9"/>
    </row>
    <row r="442" spans="1:15">
      <c r="A442" s="10"/>
      <c r="B442" s="10"/>
      <c r="C442" s="10"/>
      <c r="D442" s="10"/>
      <c r="E442" s="17"/>
      <c r="F442" s="18"/>
      <c r="G442" s="18"/>
      <c r="H442" s="18"/>
      <c r="I442" s="18"/>
      <c r="J442" s="18"/>
      <c r="K442" s="18"/>
      <c r="L442" s="19"/>
      <c r="M442" s="10"/>
      <c r="N442" s="10"/>
      <c r="O442" s="10"/>
    </row>
    <row r="443" spans="1:15">
      <c r="A443" s="9"/>
      <c r="B443" s="9"/>
      <c r="C443" s="9"/>
      <c r="D443" s="9"/>
      <c r="E443" s="14"/>
      <c r="F443" s="15"/>
      <c r="G443" s="15"/>
      <c r="H443" s="15"/>
      <c r="I443" s="15"/>
      <c r="J443" s="15"/>
      <c r="K443" s="15"/>
      <c r="L443" s="16"/>
      <c r="M443" s="9"/>
      <c r="N443" s="9"/>
      <c r="O443" s="9"/>
    </row>
    <row r="444" spans="1:15">
      <c r="A444" s="10"/>
      <c r="B444" s="10"/>
      <c r="C444" s="10"/>
      <c r="D444" s="10"/>
      <c r="E444" s="17"/>
      <c r="F444" s="18"/>
      <c r="G444" s="18"/>
      <c r="H444" s="18"/>
      <c r="I444" s="18"/>
      <c r="J444" s="18"/>
      <c r="K444" s="18"/>
      <c r="L444" s="19"/>
      <c r="M444" s="10"/>
      <c r="N444" s="10"/>
      <c r="O444" s="10"/>
    </row>
    <row r="445" spans="1:15">
      <c r="A445" s="9"/>
      <c r="B445" s="9"/>
      <c r="C445" s="9"/>
      <c r="D445" s="9"/>
      <c r="E445" s="14"/>
      <c r="F445" s="15"/>
      <c r="G445" s="15"/>
      <c r="H445" s="15"/>
      <c r="I445" s="15"/>
      <c r="J445" s="15"/>
      <c r="K445" s="15"/>
      <c r="L445" s="16"/>
      <c r="M445" s="9"/>
      <c r="N445" s="9"/>
      <c r="O445" s="9"/>
    </row>
    <row r="446" spans="1:15">
      <c r="A446" s="10"/>
      <c r="B446" s="10"/>
      <c r="C446" s="10"/>
      <c r="D446" s="10"/>
      <c r="E446" s="17"/>
      <c r="F446" s="18"/>
      <c r="G446" s="18"/>
      <c r="H446" s="18"/>
      <c r="I446" s="18"/>
      <c r="J446" s="18"/>
      <c r="K446" s="18"/>
      <c r="L446" s="19"/>
      <c r="M446" s="10"/>
      <c r="N446" s="10"/>
      <c r="O446" s="10"/>
    </row>
    <row r="447" spans="1:15">
      <c r="A447" s="9"/>
      <c r="B447" s="9"/>
      <c r="C447" s="9"/>
      <c r="D447" s="9"/>
      <c r="E447" s="14"/>
      <c r="F447" s="15"/>
      <c r="G447" s="15"/>
      <c r="H447" s="15"/>
      <c r="I447" s="15"/>
      <c r="J447" s="15"/>
      <c r="K447" s="15"/>
      <c r="L447" s="16"/>
      <c r="M447" s="9"/>
      <c r="N447" s="9"/>
      <c r="O447" s="9"/>
    </row>
    <row r="448" spans="1:15">
      <c r="A448" s="10"/>
      <c r="B448" s="10"/>
      <c r="C448" s="10"/>
      <c r="D448" s="10"/>
      <c r="E448" s="17"/>
      <c r="F448" s="18"/>
      <c r="G448" s="18"/>
      <c r="H448" s="18"/>
      <c r="I448" s="18"/>
      <c r="J448" s="18"/>
      <c r="K448" s="18"/>
      <c r="L448" s="19"/>
      <c r="M448" s="10"/>
      <c r="N448" s="10"/>
      <c r="O448" s="10"/>
    </row>
    <row r="449" spans="1:15">
      <c r="A449" s="9"/>
      <c r="B449" s="9"/>
      <c r="C449" s="9"/>
      <c r="D449" s="9"/>
      <c r="E449" s="14"/>
      <c r="F449" s="15"/>
      <c r="G449" s="15"/>
      <c r="H449" s="15"/>
      <c r="I449" s="15"/>
      <c r="J449" s="15"/>
      <c r="K449" s="15"/>
      <c r="L449" s="16"/>
      <c r="M449" s="9"/>
      <c r="N449" s="9"/>
      <c r="O449" s="9"/>
    </row>
    <row r="450" spans="1:15">
      <c r="A450" s="10"/>
      <c r="B450" s="10"/>
      <c r="C450" s="10"/>
      <c r="D450" s="10"/>
      <c r="E450" s="17"/>
      <c r="F450" s="18"/>
      <c r="G450" s="18"/>
      <c r="H450" s="18"/>
      <c r="I450" s="18"/>
      <c r="J450" s="18"/>
      <c r="K450" s="18"/>
      <c r="L450" s="19"/>
      <c r="M450" s="10"/>
      <c r="N450" s="10"/>
      <c r="O450" s="10"/>
    </row>
    <row r="451" spans="1:15">
      <c r="A451" s="9"/>
      <c r="B451" s="9"/>
      <c r="C451" s="9"/>
      <c r="D451" s="9"/>
      <c r="E451" s="14"/>
      <c r="F451" s="15"/>
      <c r="G451" s="15"/>
      <c r="H451" s="15"/>
      <c r="I451" s="15"/>
      <c r="J451" s="15"/>
      <c r="K451" s="15"/>
      <c r="L451" s="16"/>
      <c r="M451" s="9"/>
      <c r="N451" s="9"/>
      <c r="O451" s="9"/>
    </row>
    <row r="452" spans="1:15">
      <c r="A452" s="10"/>
      <c r="B452" s="10"/>
      <c r="C452" s="10"/>
      <c r="D452" s="10"/>
      <c r="E452" s="17"/>
      <c r="F452" s="18"/>
      <c r="G452" s="18"/>
      <c r="H452" s="18"/>
      <c r="I452" s="18"/>
      <c r="J452" s="18"/>
      <c r="K452" s="18"/>
      <c r="L452" s="19"/>
      <c r="M452" s="10"/>
      <c r="N452" s="10"/>
      <c r="O452" s="10"/>
    </row>
    <row r="453" spans="1:15">
      <c r="A453" s="9"/>
      <c r="B453" s="9"/>
      <c r="C453" s="9"/>
      <c r="D453" s="9"/>
      <c r="E453" s="14"/>
      <c r="F453" s="15"/>
      <c r="G453" s="15"/>
      <c r="H453" s="15"/>
      <c r="I453" s="15"/>
      <c r="J453" s="15"/>
      <c r="K453" s="15"/>
      <c r="L453" s="16"/>
      <c r="M453" s="9"/>
      <c r="N453" s="9"/>
      <c r="O453" s="9"/>
    </row>
    <row r="454" spans="1:15">
      <c r="A454" s="10"/>
      <c r="B454" s="10"/>
      <c r="C454" s="10"/>
      <c r="D454" s="10"/>
      <c r="E454" s="17"/>
      <c r="F454" s="18"/>
      <c r="G454" s="18"/>
      <c r="H454" s="18"/>
      <c r="I454" s="18"/>
      <c r="J454" s="18"/>
      <c r="K454" s="18"/>
      <c r="L454" s="19"/>
      <c r="M454" s="10"/>
      <c r="N454" s="10"/>
      <c r="O454" s="10"/>
    </row>
    <row r="455" spans="1:15">
      <c r="A455" s="9"/>
      <c r="B455" s="9"/>
      <c r="C455" s="9"/>
      <c r="D455" s="9"/>
      <c r="E455" s="14"/>
      <c r="F455" s="15"/>
      <c r="G455" s="15"/>
      <c r="H455" s="15"/>
      <c r="I455" s="15"/>
      <c r="J455" s="15"/>
      <c r="K455" s="15"/>
      <c r="L455" s="16"/>
      <c r="M455" s="9"/>
      <c r="N455" s="9"/>
      <c r="O455" s="9"/>
    </row>
    <row r="456" spans="1:15">
      <c r="A456" s="10"/>
      <c r="B456" s="10"/>
      <c r="C456" s="10"/>
      <c r="D456" s="10"/>
      <c r="E456" s="17"/>
      <c r="F456" s="18"/>
      <c r="G456" s="18"/>
      <c r="H456" s="18"/>
      <c r="I456" s="18"/>
      <c r="J456" s="18"/>
      <c r="K456" s="18"/>
      <c r="L456" s="19"/>
      <c r="M456" s="10"/>
      <c r="N456" s="10"/>
      <c r="O456" s="10"/>
    </row>
    <row r="457" spans="1:15">
      <c r="A457" s="9"/>
      <c r="B457" s="9"/>
      <c r="C457" s="9"/>
      <c r="D457" s="9"/>
      <c r="E457" s="14"/>
      <c r="F457" s="15"/>
      <c r="G457" s="15"/>
      <c r="H457" s="15"/>
      <c r="I457" s="15"/>
      <c r="J457" s="15"/>
      <c r="K457" s="15"/>
      <c r="L457" s="16"/>
      <c r="M457" s="9"/>
      <c r="N457" s="9"/>
      <c r="O457" s="9"/>
    </row>
    <row r="458" spans="1:15">
      <c r="A458" s="10"/>
      <c r="B458" s="10"/>
      <c r="C458" s="10"/>
      <c r="D458" s="10"/>
      <c r="E458" s="17"/>
      <c r="F458" s="18"/>
      <c r="G458" s="18"/>
      <c r="H458" s="18"/>
      <c r="I458" s="18"/>
      <c r="J458" s="18"/>
      <c r="K458" s="18"/>
      <c r="L458" s="19"/>
      <c r="M458" s="10"/>
      <c r="N458" s="10"/>
      <c r="O458" s="10"/>
    </row>
    <row r="459" spans="1:15">
      <c r="A459" s="9"/>
      <c r="B459" s="9"/>
      <c r="C459" s="9"/>
      <c r="D459" s="9"/>
      <c r="E459" s="14"/>
      <c r="F459" s="15"/>
      <c r="G459" s="15"/>
      <c r="H459" s="15"/>
      <c r="I459" s="15"/>
      <c r="J459" s="15"/>
      <c r="K459" s="15"/>
      <c r="L459" s="16"/>
      <c r="M459" s="9"/>
      <c r="N459" s="9"/>
      <c r="O459" s="9"/>
    </row>
    <row r="460" spans="1:15">
      <c r="A460" s="10"/>
      <c r="B460" s="10"/>
      <c r="C460" s="10"/>
      <c r="D460" s="10"/>
      <c r="E460" s="17"/>
      <c r="F460" s="18"/>
      <c r="G460" s="18"/>
      <c r="H460" s="18"/>
      <c r="I460" s="18"/>
      <c r="J460" s="18"/>
      <c r="K460" s="18"/>
      <c r="L460" s="19"/>
      <c r="M460" s="10"/>
      <c r="N460" s="10"/>
      <c r="O460" s="10"/>
    </row>
    <row r="461" spans="1:15">
      <c r="A461" s="9"/>
      <c r="B461" s="9"/>
      <c r="C461" s="9"/>
      <c r="D461" s="9"/>
      <c r="E461" s="14"/>
      <c r="F461" s="15"/>
      <c r="G461" s="15"/>
      <c r="H461" s="15"/>
      <c r="I461" s="15"/>
      <c r="J461" s="15"/>
      <c r="K461" s="15"/>
      <c r="L461" s="16"/>
      <c r="M461" s="9"/>
      <c r="N461" s="9"/>
      <c r="O461" s="9"/>
    </row>
    <row r="462" spans="1:15">
      <c r="A462" s="10"/>
      <c r="B462" s="10"/>
      <c r="C462" s="10"/>
      <c r="D462" s="10"/>
      <c r="E462" s="17"/>
      <c r="F462" s="18"/>
      <c r="G462" s="18"/>
      <c r="H462" s="18"/>
      <c r="I462" s="18"/>
      <c r="J462" s="18"/>
      <c r="K462" s="18"/>
      <c r="L462" s="19"/>
      <c r="M462" s="10"/>
      <c r="N462" s="10"/>
      <c r="O462" s="10"/>
    </row>
    <row r="463" spans="1:15">
      <c r="A463" s="9"/>
      <c r="B463" s="9"/>
      <c r="C463" s="9"/>
      <c r="D463" s="9"/>
      <c r="E463" s="14"/>
      <c r="F463" s="15"/>
      <c r="G463" s="15"/>
      <c r="H463" s="15"/>
      <c r="I463" s="15"/>
      <c r="J463" s="15"/>
      <c r="K463" s="15"/>
      <c r="L463" s="16"/>
      <c r="M463" s="9"/>
      <c r="N463" s="9"/>
      <c r="O463" s="9"/>
    </row>
    <row r="464" spans="1:15">
      <c r="A464" s="10"/>
      <c r="B464" s="10"/>
      <c r="C464" s="10"/>
      <c r="D464" s="10"/>
      <c r="E464" s="17"/>
      <c r="F464" s="18"/>
      <c r="G464" s="18"/>
      <c r="H464" s="18"/>
      <c r="I464" s="18"/>
      <c r="J464" s="18"/>
      <c r="K464" s="18"/>
      <c r="L464" s="19"/>
      <c r="M464" s="10"/>
      <c r="N464" s="10"/>
      <c r="O464" s="10"/>
    </row>
    <row r="465" spans="1:15">
      <c r="A465" s="9"/>
      <c r="B465" s="9"/>
      <c r="C465" s="9"/>
      <c r="D465" s="9"/>
      <c r="E465" s="14"/>
      <c r="F465" s="15"/>
      <c r="G465" s="15"/>
      <c r="H465" s="15"/>
      <c r="I465" s="15"/>
      <c r="J465" s="15"/>
      <c r="K465" s="15"/>
      <c r="L465" s="16"/>
      <c r="M465" s="9"/>
      <c r="N465" s="9"/>
      <c r="O465" s="9"/>
    </row>
    <row r="466" spans="1:15">
      <c r="A466" s="10"/>
      <c r="B466" s="10"/>
      <c r="C466" s="10"/>
      <c r="D466" s="10"/>
      <c r="E466" s="17"/>
      <c r="F466" s="18"/>
      <c r="G466" s="18"/>
      <c r="H466" s="18"/>
      <c r="I466" s="18"/>
      <c r="J466" s="18"/>
      <c r="K466" s="18"/>
      <c r="L466" s="19"/>
      <c r="M466" s="10"/>
      <c r="N466" s="10"/>
      <c r="O466" s="10"/>
    </row>
    <row r="467" spans="1:15">
      <c r="A467" s="9"/>
      <c r="B467" s="9"/>
      <c r="C467" s="9"/>
      <c r="D467" s="9"/>
      <c r="E467" s="14"/>
      <c r="F467" s="15"/>
      <c r="G467" s="15"/>
      <c r="H467" s="15"/>
      <c r="I467" s="15"/>
      <c r="J467" s="15"/>
      <c r="K467" s="15"/>
      <c r="L467" s="16"/>
      <c r="M467" s="9"/>
      <c r="N467" s="9"/>
      <c r="O467" s="9"/>
    </row>
    <row r="468" spans="1:15">
      <c r="A468" s="10"/>
      <c r="B468" s="10"/>
      <c r="C468" s="10"/>
      <c r="D468" s="10"/>
      <c r="E468" s="17"/>
      <c r="F468" s="18"/>
      <c r="G468" s="18"/>
      <c r="H468" s="18"/>
      <c r="I468" s="18"/>
      <c r="J468" s="18"/>
      <c r="K468" s="18"/>
      <c r="L468" s="19"/>
      <c r="M468" s="10"/>
      <c r="N468" s="10"/>
      <c r="O468" s="10"/>
    </row>
    <row r="469" spans="1:15">
      <c r="A469" s="9"/>
      <c r="B469" s="9"/>
      <c r="C469" s="9"/>
      <c r="D469" s="9"/>
      <c r="E469" s="14"/>
      <c r="F469" s="15"/>
      <c r="G469" s="15"/>
      <c r="H469" s="15"/>
      <c r="I469" s="15"/>
      <c r="J469" s="15"/>
      <c r="K469" s="15"/>
      <c r="L469" s="16"/>
      <c r="M469" s="9"/>
      <c r="N469" s="9"/>
      <c r="O469" s="9"/>
    </row>
    <row r="470" spans="1:15">
      <c r="A470" s="10"/>
      <c r="B470" s="10"/>
      <c r="C470" s="10"/>
      <c r="D470" s="10"/>
      <c r="E470" s="17"/>
      <c r="F470" s="18"/>
      <c r="G470" s="18"/>
      <c r="H470" s="18"/>
      <c r="I470" s="18"/>
      <c r="J470" s="18"/>
      <c r="K470" s="18"/>
      <c r="L470" s="19"/>
      <c r="M470" s="10"/>
      <c r="N470" s="10"/>
      <c r="O470" s="10"/>
    </row>
    <row r="471" spans="1:15">
      <c r="A471" s="9"/>
      <c r="B471" s="9"/>
      <c r="C471" s="9"/>
      <c r="D471" s="9"/>
      <c r="E471" s="14"/>
      <c r="F471" s="15"/>
      <c r="G471" s="15"/>
      <c r="H471" s="15"/>
      <c r="I471" s="15"/>
      <c r="J471" s="15"/>
      <c r="K471" s="15"/>
      <c r="L471" s="16"/>
      <c r="M471" s="9"/>
      <c r="N471" s="9"/>
      <c r="O471" s="9"/>
    </row>
    <row r="472" spans="1:15">
      <c r="A472" s="10"/>
      <c r="B472" s="10"/>
      <c r="C472" s="10"/>
      <c r="D472" s="10"/>
      <c r="E472" s="17"/>
      <c r="F472" s="18"/>
      <c r="G472" s="18"/>
      <c r="H472" s="18"/>
      <c r="I472" s="18"/>
      <c r="J472" s="18"/>
      <c r="K472" s="18"/>
      <c r="L472" s="19"/>
      <c r="M472" s="10"/>
      <c r="N472" s="10"/>
      <c r="O472" s="10"/>
    </row>
    <row r="473" spans="1:15">
      <c r="A473" s="9"/>
      <c r="B473" s="9"/>
      <c r="C473" s="9"/>
      <c r="D473" s="9"/>
      <c r="E473" s="14"/>
      <c r="F473" s="15"/>
      <c r="G473" s="15"/>
      <c r="H473" s="15"/>
      <c r="I473" s="15"/>
      <c r="J473" s="15"/>
      <c r="K473" s="15"/>
      <c r="L473" s="16"/>
      <c r="M473" s="9"/>
      <c r="N473" s="9"/>
      <c r="O473" s="9"/>
    </row>
    <row r="474" spans="1:15">
      <c r="A474" s="10"/>
      <c r="B474" s="10"/>
      <c r="C474" s="10"/>
      <c r="D474" s="10"/>
      <c r="E474" s="17"/>
      <c r="F474" s="18"/>
      <c r="G474" s="18"/>
      <c r="H474" s="18"/>
      <c r="I474" s="18"/>
      <c r="J474" s="18"/>
      <c r="K474" s="18"/>
      <c r="L474" s="19"/>
      <c r="M474" s="10"/>
      <c r="N474" s="10"/>
      <c r="O474" s="10"/>
    </row>
    <row r="475" spans="1:15">
      <c r="A475" s="9"/>
      <c r="B475" s="9"/>
      <c r="C475" s="9"/>
      <c r="D475" s="9"/>
      <c r="E475" s="14"/>
      <c r="F475" s="15"/>
      <c r="G475" s="15"/>
      <c r="H475" s="15"/>
      <c r="I475" s="15"/>
      <c r="J475" s="15"/>
      <c r="K475" s="15"/>
      <c r="L475" s="16"/>
      <c r="M475" s="9"/>
      <c r="N475" s="9"/>
      <c r="O475" s="9"/>
    </row>
    <row r="476" spans="1:15">
      <c r="A476" s="10"/>
      <c r="B476" s="10"/>
      <c r="C476" s="10"/>
      <c r="D476" s="10"/>
      <c r="E476" s="17"/>
      <c r="F476" s="18"/>
      <c r="G476" s="18"/>
      <c r="H476" s="18"/>
      <c r="I476" s="18"/>
      <c r="J476" s="18"/>
      <c r="K476" s="18"/>
      <c r="L476" s="19"/>
      <c r="M476" s="10"/>
      <c r="N476" s="10"/>
      <c r="O476" s="10"/>
    </row>
    <row r="477" spans="1:15">
      <c r="A477" s="9"/>
      <c r="B477" s="9"/>
      <c r="C477" s="9"/>
      <c r="D477" s="9"/>
      <c r="E477" s="14"/>
      <c r="F477" s="15"/>
      <c r="G477" s="15"/>
      <c r="H477" s="15"/>
      <c r="I477" s="15"/>
      <c r="J477" s="15"/>
      <c r="K477" s="15"/>
      <c r="L477" s="16"/>
      <c r="M477" s="9"/>
      <c r="N477" s="9"/>
      <c r="O477" s="9"/>
    </row>
    <row r="478" spans="1:15">
      <c r="A478" s="10"/>
      <c r="B478" s="10"/>
      <c r="C478" s="10"/>
      <c r="D478" s="10"/>
      <c r="E478" s="17"/>
      <c r="F478" s="18"/>
      <c r="G478" s="18"/>
      <c r="H478" s="18"/>
      <c r="I478" s="18"/>
      <c r="J478" s="18"/>
      <c r="K478" s="18"/>
      <c r="L478" s="19"/>
      <c r="M478" s="10"/>
      <c r="N478" s="10"/>
      <c r="O478" s="10"/>
    </row>
    <row r="479" spans="1:15">
      <c r="A479" s="9"/>
      <c r="B479" s="9"/>
      <c r="C479" s="9"/>
      <c r="D479" s="9"/>
      <c r="E479" s="14"/>
      <c r="F479" s="15"/>
      <c r="G479" s="15"/>
      <c r="H479" s="15"/>
      <c r="I479" s="15"/>
      <c r="J479" s="15"/>
      <c r="K479" s="15"/>
      <c r="L479" s="16"/>
      <c r="M479" s="9"/>
      <c r="N479" s="9"/>
      <c r="O479" s="9"/>
    </row>
    <row r="480" spans="1:15">
      <c r="A480" s="10"/>
      <c r="B480" s="10"/>
      <c r="C480" s="10"/>
      <c r="D480" s="10"/>
      <c r="E480" s="17"/>
      <c r="F480" s="18"/>
      <c r="G480" s="18"/>
      <c r="H480" s="18"/>
      <c r="I480" s="18"/>
      <c r="J480" s="18"/>
      <c r="K480" s="18"/>
      <c r="L480" s="19"/>
      <c r="M480" s="10"/>
      <c r="N480" s="10"/>
      <c r="O480" s="10"/>
    </row>
    <row r="481" spans="1:15">
      <c r="A481" s="9"/>
      <c r="B481" s="9"/>
      <c r="C481" s="9"/>
      <c r="D481" s="9"/>
      <c r="E481" s="14"/>
      <c r="F481" s="15"/>
      <c r="G481" s="15"/>
      <c r="H481" s="15"/>
      <c r="I481" s="15"/>
      <c r="J481" s="15"/>
      <c r="K481" s="15"/>
      <c r="L481" s="16"/>
      <c r="M481" s="9"/>
      <c r="N481" s="9"/>
      <c r="O481" s="9"/>
    </row>
    <row r="482" spans="1:15">
      <c r="A482" s="10"/>
      <c r="B482" s="10"/>
      <c r="C482" s="10"/>
      <c r="D482" s="10"/>
      <c r="E482" s="17"/>
      <c r="F482" s="18"/>
      <c r="G482" s="18"/>
      <c r="H482" s="18"/>
      <c r="I482" s="18"/>
      <c r="J482" s="18"/>
      <c r="K482" s="18"/>
      <c r="L482" s="19"/>
      <c r="M482" s="10"/>
      <c r="N482" s="10"/>
      <c r="O482" s="10"/>
    </row>
    <row r="483" spans="1:15">
      <c r="A483" s="9"/>
      <c r="B483" s="9"/>
      <c r="C483" s="9"/>
      <c r="D483" s="9"/>
      <c r="E483" s="14"/>
      <c r="F483" s="15"/>
      <c r="G483" s="15"/>
      <c r="H483" s="15"/>
      <c r="I483" s="15"/>
      <c r="J483" s="15"/>
      <c r="K483" s="15"/>
      <c r="L483" s="16"/>
      <c r="M483" s="9"/>
      <c r="N483" s="9"/>
      <c r="O483" s="9"/>
    </row>
    <row r="484" spans="1:15">
      <c r="A484" s="10"/>
      <c r="B484" s="10"/>
      <c r="C484" s="10"/>
      <c r="D484" s="10"/>
      <c r="E484" s="17"/>
      <c r="F484" s="18"/>
      <c r="G484" s="18"/>
      <c r="H484" s="18"/>
      <c r="I484" s="18"/>
      <c r="J484" s="18"/>
      <c r="K484" s="18"/>
      <c r="L484" s="19"/>
      <c r="M484" s="10"/>
      <c r="N484" s="10"/>
      <c r="O484" s="10"/>
    </row>
    <row r="485" spans="1:15">
      <c r="A485" s="9"/>
      <c r="B485" s="9"/>
      <c r="C485" s="9"/>
      <c r="D485" s="9"/>
      <c r="E485" s="14"/>
      <c r="F485" s="15"/>
      <c r="G485" s="15"/>
      <c r="H485" s="15"/>
      <c r="I485" s="15"/>
      <c r="J485" s="15"/>
      <c r="K485" s="15"/>
      <c r="L485" s="16"/>
      <c r="M485" s="9"/>
      <c r="N485" s="9"/>
      <c r="O485" s="9"/>
    </row>
    <row r="486" spans="1:15">
      <c r="A486" s="10"/>
      <c r="B486" s="10"/>
      <c r="C486" s="10"/>
      <c r="D486" s="10"/>
      <c r="E486" s="17"/>
      <c r="F486" s="18"/>
      <c r="G486" s="18"/>
      <c r="H486" s="18"/>
      <c r="I486" s="18"/>
      <c r="J486" s="18"/>
      <c r="K486" s="18"/>
      <c r="L486" s="19"/>
      <c r="M486" s="10"/>
      <c r="N486" s="10"/>
      <c r="O486" s="10"/>
    </row>
    <row r="487" spans="1:15">
      <c r="A487" s="9"/>
      <c r="B487" s="9"/>
      <c r="C487" s="9"/>
      <c r="D487" s="9"/>
      <c r="E487" s="14"/>
      <c r="F487" s="15"/>
      <c r="G487" s="15"/>
      <c r="H487" s="15"/>
      <c r="I487" s="15"/>
      <c r="J487" s="15"/>
      <c r="K487" s="15"/>
      <c r="L487" s="16"/>
      <c r="M487" s="9"/>
      <c r="N487" s="9"/>
      <c r="O487" s="9"/>
    </row>
    <row r="488" spans="1:15">
      <c r="A488" s="10"/>
      <c r="B488" s="10"/>
      <c r="C488" s="10"/>
      <c r="D488" s="10"/>
      <c r="E488" s="17"/>
      <c r="F488" s="18"/>
      <c r="G488" s="18"/>
      <c r="H488" s="18"/>
      <c r="I488" s="18"/>
      <c r="J488" s="18"/>
      <c r="K488" s="18"/>
      <c r="L488" s="19"/>
      <c r="M488" s="10"/>
      <c r="N488" s="10"/>
      <c r="O488" s="10"/>
    </row>
    <row r="489" spans="1:15">
      <c r="A489" s="9"/>
      <c r="B489" s="9"/>
      <c r="C489" s="9"/>
      <c r="D489" s="9"/>
      <c r="E489" s="14"/>
      <c r="F489" s="15"/>
      <c r="G489" s="15"/>
      <c r="H489" s="15"/>
      <c r="I489" s="15"/>
      <c r="J489" s="15"/>
      <c r="K489" s="15"/>
      <c r="L489" s="16"/>
      <c r="M489" s="9"/>
      <c r="N489" s="9"/>
      <c r="O489" s="9"/>
    </row>
    <row r="490" spans="1:15">
      <c r="A490" s="10"/>
      <c r="B490" s="10"/>
      <c r="C490" s="10"/>
      <c r="D490" s="10"/>
      <c r="E490" s="17"/>
      <c r="F490" s="18"/>
      <c r="G490" s="18"/>
      <c r="H490" s="18"/>
      <c r="I490" s="18"/>
      <c r="J490" s="18"/>
      <c r="K490" s="18"/>
      <c r="L490" s="19"/>
      <c r="M490" s="10"/>
      <c r="N490" s="10"/>
      <c r="O490" s="10"/>
    </row>
    <row r="491" spans="1:15">
      <c r="A491" s="9"/>
      <c r="B491" s="9"/>
      <c r="C491" s="9"/>
      <c r="D491" s="9"/>
      <c r="E491" s="14"/>
      <c r="F491" s="15"/>
      <c r="G491" s="15"/>
      <c r="H491" s="15"/>
      <c r="I491" s="15"/>
      <c r="J491" s="15"/>
      <c r="K491" s="15"/>
      <c r="L491" s="16"/>
      <c r="M491" s="9"/>
      <c r="N491" s="9"/>
      <c r="O491" s="9"/>
    </row>
    <row r="492" spans="1:15">
      <c r="A492" s="10"/>
      <c r="B492" s="10"/>
      <c r="C492" s="10"/>
      <c r="D492" s="10"/>
      <c r="E492" s="17"/>
      <c r="F492" s="18"/>
      <c r="G492" s="18"/>
      <c r="H492" s="18"/>
      <c r="I492" s="18"/>
      <c r="J492" s="18"/>
      <c r="K492" s="18"/>
      <c r="L492" s="19"/>
      <c r="M492" s="10"/>
      <c r="N492" s="10"/>
      <c r="O492" s="10"/>
    </row>
    <row r="493" spans="1:15">
      <c r="A493" s="9"/>
      <c r="B493" s="9"/>
      <c r="C493" s="9"/>
      <c r="D493" s="9"/>
      <c r="E493" s="14"/>
      <c r="F493" s="15"/>
      <c r="G493" s="15"/>
      <c r="H493" s="15"/>
      <c r="I493" s="15"/>
      <c r="J493" s="15"/>
      <c r="K493" s="15"/>
      <c r="L493" s="16"/>
      <c r="M493" s="9"/>
      <c r="N493" s="9"/>
      <c r="O493" s="9"/>
    </row>
    <row r="494" spans="1:15">
      <c r="A494" s="10"/>
      <c r="B494" s="10"/>
      <c r="C494" s="10"/>
      <c r="D494" s="10"/>
      <c r="E494" s="17"/>
      <c r="F494" s="18"/>
      <c r="G494" s="18"/>
      <c r="H494" s="18"/>
      <c r="I494" s="18"/>
      <c r="J494" s="18"/>
      <c r="K494" s="18"/>
      <c r="L494" s="19"/>
      <c r="M494" s="10"/>
      <c r="N494" s="10"/>
      <c r="O494" s="10"/>
    </row>
    <row r="495" spans="1:15">
      <c r="A495" s="9"/>
      <c r="B495" s="9"/>
      <c r="C495" s="9"/>
      <c r="D495" s="9"/>
      <c r="E495" s="14"/>
      <c r="F495" s="15"/>
      <c r="G495" s="15"/>
      <c r="H495" s="15"/>
      <c r="I495" s="15"/>
      <c r="J495" s="15"/>
      <c r="K495" s="15"/>
      <c r="L495" s="16"/>
      <c r="M495" s="9"/>
      <c r="N495" s="9"/>
      <c r="O495" s="9"/>
    </row>
    <row r="496" spans="1:15">
      <c r="A496" s="10"/>
      <c r="B496" s="10"/>
      <c r="C496" s="10"/>
      <c r="D496" s="10"/>
      <c r="E496" s="17"/>
      <c r="F496" s="18"/>
      <c r="G496" s="18"/>
      <c r="H496" s="18"/>
      <c r="I496" s="18"/>
      <c r="J496" s="18"/>
      <c r="K496" s="18"/>
      <c r="L496" s="19"/>
      <c r="M496" s="10"/>
      <c r="N496" s="10"/>
      <c r="O496" s="10"/>
    </row>
    <row r="497" spans="1:15">
      <c r="A497" s="9"/>
      <c r="B497" s="9"/>
      <c r="C497" s="9"/>
      <c r="D497" s="9"/>
      <c r="E497" s="14"/>
      <c r="F497" s="15"/>
      <c r="G497" s="15"/>
      <c r="H497" s="15"/>
      <c r="I497" s="15"/>
      <c r="J497" s="15"/>
      <c r="K497" s="15"/>
      <c r="L497" s="16"/>
      <c r="M497" s="9"/>
      <c r="N497" s="9"/>
      <c r="O497" s="9"/>
    </row>
    <row r="498" spans="1:15">
      <c r="A498" s="10"/>
      <c r="B498" s="10"/>
      <c r="C498" s="10"/>
      <c r="D498" s="10"/>
      <c r="E498" s="17"/>
      <c r="F498" s="18"/>
      <c r="G498" s="18"/>
      <c r="H498" s="18"/>
      <c r="I498" s="18"/>
      <c r="J498" s="18"/>
      <c r="K498" s="18"/>
      <c r="L498" s="19"/>
      <c r="M498" s="10"/>
      <c r="N498" s="10"/>
      <c r="O498" s="10"/>
    </row>
    <row r="499" spans="1:15">
      <c r="A499" s="9"/>
      <c r="B499" s="9"/>
      <c r="C499" s="9"/>
      <c r="D499" s="9"/>
      <c r="E499" s="14"/>
      <c r="F499" s="15"/>
      <c r="G499" s="15"/>
      <c r="H499" s="15"/>
      <c r="I499" s="15"/>
      <c r="J499" s="15"/>
      <c r="K499" s="15"/>
      <c r="L499" s="16"/>
      <c r="M499" s="9"/>
      <c r="N499" s="9"/>
      <c r="O499" s="9"/>
    </row>
    <row r="500" spans="1:15">
      <c r="A500" s="10"/>
      <c r="B500" s="10"/>
      <c r="C500" s="10"/>
      <c r="D500" s="10"/>
      <c r="E500" s="17"/>
      <c r="F500" s="18"/>
      <c r="G500" s="18"/>
      <c r="H500" s="18"/>
      <c r="I500" s="18"/>
      <c r="J500" s="18"/>
      <c r="K500" s="18"/>
      <c r="L500" s="19"/>
      <c r="M500" s="10"/>
      <c r="N500" s="10"/>
      <c r="O500" s="10"/>
    </row>
    <row r="501" spans="1:15">
      <c r="A501" s="9"/>
      <c r="B501" s="9"/>
      <c r="C501" s="9"/>
      <c r="D501" s="9"/>
      <c r="E501" s="14"/>
      <c r="F501" s="15"/>
      <c r="G501" s="15"/>
      <c r="H501" s="15"/>
      <c r="I501" s="15"/>
      <c r="J501" s="15"/>
      <c r="K501" s="15"/>
      <c r="L501" s="16"/>
      <c r="M501" s="9"/>
      <c r="N501" s="9"/>
      <c r="O501" s="9"/>
    </row>
    <row r="502" spans="1:15">
      <c r="A502" s="10"/>
      <c r="B502" s="10"/>
      <c r="C502" s="10"/>
      <c r="D502" s="10"/>
      <c r="E502" s="17"/>
      <c r="F502" s="18"/>
      <c r="G502" s="18"/>
      <c r="H502" s="18"/>
      <c r="I502" s="18"/>
      <c r="J502" s="18"/>
      <c r="K502" s="18"/>
      <c r="L502" s="19"/>
      <c r="M502" s="10"/>
      <c r="N502" s="10"/>
      <c r="O502" s="10"/>
    </row>
    <row r="503" spans="1:15">
      <c r="A503" s="9"/>
      <c r="B503" s="9"/>
      <c r="C503" s="9"/>
      <c r="D503" s="9"/>
      <c r="E503" s="14"/>
      <c r="F503" s="15"/>
      <c r="G503" s="15"/>
      <c r="H503" s="15"/>
      <c r="I503" s="15"/>
      <c r="J503" s="15"/>
      <c r="K503" s="15"/>
      <c r="L503" s="16"/>
      <c r="M503" s="9"/>
      <c r="N503" s="9"/>
      <c r="O503" s="9"/>
    </row>
    <row r="504" spans="1:15">
      <c r="A504" s="10"/>
      <c r="B504" s="10"/>
      <c r="C504" s="10"/>
      <c r="D504" s="10"/>
      <c r="E504" s="17"/>
      <c r="F504" s="18"/>
      <c r="G504" s="18"/>
      <c r="H504" s="18"/>
      <c r="I504" s="18"/>
      <c r="J504" s="18"/>
      <c r="K504" s="18"/>
      <c r="L504" s="19"/>
      <c r="M504" s="10"/>
      <c r="N504" s="10"/>
      <c r="O504" s="10"/>
    </row>
    <row r="505" spans="1:15">
      <c r="A505" s="9"/>
      <c r="B505" s="9"/>
      <c r="C505" s="9"/>
      <c r="D505" s="9"/>
      <c r="E505" s="14"/>
      <c r="F505" s="15"/>
      <c r="G505" s="15"/>
      <c r="H505" s="15"/>
      <c r="I505" s="15"/>
      <c r="J505" s="15"/>
      <c r="K505" s="15"/>
      <c r="L505" s="16"/>
      <c r="M505" s="9"/>
      <c r="N505" s="9"/>
      <c r="O505" s="9"/>
    </row>
    <row r="506" spans="1:15">
      <c r="A506" s="10"/>
      <c r="B506" s="10"/>
      <c r="C506" s="10"/>
      <c r="D506" s="10"/>
      <c r="E506" s="17"/>
      <c r="F506" s="18"/>
      <c r="G506" s="18"/>
      <c r="H506" s="18"/>
      <c r="I506" s="18"/>
      <c r="J506" s="18"/>
      <c r="K506" s="18"/>
      <c r="L506" s="19"/>
      <c r="M506" s="10"/>
      <c r="N506" s="10"/>
      <c r="O506" s="10"/>
    </row>
    <row r="507" spans="1:15">
      <c r="A507" s="9"/>
      <c r="B507" s="9"/>
      <c r="C507" s="9"/>
      <c r="D507" s="9"/>
      <c r="E507" s="14"/>
      <c r="F507" s="15"/>
      <c r="G507" s="15"/>
      <c r="H507" s="15"/>
      <c r="I507" s="15"/>
      <c r="J507" s="15"/>
      <c r="K507" s="15"/>
      <c r="L507" s="16"/>
      <c r="M507" s="9"/>
      <c r="N507" s="9"/>
      <c r="O507" s="9"/>
    </row>
    <row r="508" spans="1:15">
      <c r="A508" s="10"/>
      <c r="B508" s="10"/>
      <c r="C508" s="10"/>
      <c r="D508" s="10"/>
      <c r="E508" s="17"/>
      <c r="F508" s="18"/>
      <c r="G508" s="18"/>
      <c r="H508" s="18"/>
      <c r="I508" s="18"/>
      <c r="J508" s="18"/>
      <c r="K508" s="18"/>
      <c r="L508" s="19"/>
      <c r="M508" s="10"/>
      <c r="N508" s="10"/>
      <c r="O508" s="10"/>
    </row>
    <row r="509" spans="1:15">
      <c r="A509" s="9"/>
      <c r="B509" s="9"/>
      <c r="C509" s="9"/>
      <c r="D509" s="9"/>
      <c r="E509" s="14"/>
      <c r="F509" s="15"/>
      <c r="G509" s="15"/>
      <c r="H509" s="15"/>
      <c r="I509" s="15"/>
      <c r="J509" s="15"/>
      <c r="K509" s="15"/>
      <c r="L509" s="16"/>
      <c r="M509" s="9"/>
      <c r="N509" s="9"/>
      <c r="O509" s="9"/>
    </row>
    <row r="510" spans="1:15">
      <c r="A510" s="10"/>
      <c r="B510" s="10"/>
      <c r="C510" s="10"/>
      <c r="D510" s="10"/>
      <c r="E510" s="17"/>
      <c r="F510" s="18"/>
      <c r="G510" s="18"/>
      <c r="H510" s="18"/>
      <c r="I510" s="18"/>
      <c r="J510" s="18"/>
      <c r="K510" s="18"/>
      <c r="L510" s="19"/>
      <c r="M510" s="10"/>
      <c r="N510" s="10"/>
      <c r="O510" s="10"/>
    </row>
    <row r="511" spans="1:15">
      <c r="A511" s="9"/>
      <c r="B511" s="9"/>
      <c r="C511" s="9"/>
      <c r="D511" s="9"/>
      <c r="E511" s="14"/>
      <c r="F511" s="15"/>
      <c r="G511" s="15"/>
      <c r="H511" s="15"/>
      <c r="I511" s="15"/>
      <c r="J511" s="15"/>
      <c r="K511" s="15"/>
      <c r="L511" s="16"/>
      <c r="M511" s="9"/>
      <c r="N511" s="9"/>
      <c r="O511" s="9"/>
    </row>
    <row r="512" spans="1:15">
      <c r="A512" s="10"/>
      <c r="B512" s="10"/>
      <c r="C512" s="10"/>
      <c r="D512" s="10"/>
      <c r="E512" s="17"/>
      <c r="F512" s="18"/>
      <c r="G512" s="18"/>
      <c r="H512" s="18"/>
      <c r="I512" s="18"/>
      <c r="J512" s="18"/>
      <c r="K512" s="18"/>
      <c r="L512" s="19"/>
      <c r="M512" s="10"/>
      <c r="N512" s="10"/>
      <c r="O512" s="10"/>
    </row>
    <row r="513" spans="1:15">
      <c r="A513" s="9"/>
      <c r="B513" s="9"/>
      <c r="C513" s="9"/>
      <c r="D513" s="9"/>
      <c r="E513" s="14"/>
      <c r="F513" s="15"/>
      <c r="G513" s="15"/>
      <c r="H513" s="15"/>
      <c r="I513" s="15"/>
      <c r="J513" s="15"/>
      <c r="K513" s="15"/>
      <c r="L513" s="16"/>
      <c r="M513" s="9"/>
      <c r="N513" s="9"/>
      <c r="O513" s="9"/>
    </row>
    <row r="514" spans="1:15">
      <c r="A514" s="10"/>
      <c r="B514" s="10"/>
      <c r="C514" s="10"/>
      <c r="D514" s="10"/>
      <c r="E514" s="17"/>
      <c r="F514" s="18"/>
      <c r="G514" s="18"/>
      <c r="H514" s="18"/>
      <c r="I514" s="18"/>
      <c r="J514" s="18"/>
      <c r="K514" s="18"/>
      <c r="L514" s="19"/>
      <c r="M514" s="10"/>
      <c r="N514" s="10"/>
      <c r="O514" s="10"/>
    </row>
    <row r="515" spans="1:15">
      <c r="A515" s="9"/>
      <c r="B515" s="9"/>
      <c r="C515" s="9"/>
      <c r="D515" s="9"/>
      <c r="E515" s="14"/>
      <c r="F515" s="15"/>
      <c r="G515" s="15"/>
      <c r="H515" s="15"/>
      <c r="I515" s="15"/>
      <c r="J515" s="15"/>
      <c r="K515" s="15"/>
      <c r="L515" s="16"/>
      <c r="M515" s="9"/>
      <c r="N515" s="9"/>
      <c r="O515" s="9"/>
    </row>
    <row r="516" spans="1:15">
      <c r="A516" s="10"/>
      <c r="B516" s="10"/>
      <c r="C516" s="10"/>
      <c r="D516" s="10"/>
      <c r="E516" s="17"/>
      <c r="F516" s="18"/>
      <c r="G516" s="18"/>
      <c r="H516" s="18"/>
      <c r="I516" s="18"/>
      <c r="J516" s="18"/>
      <c r="K516" s="18"/>
      <c r="L516" s="19"/>
      <c r="M516" s="10"/>
      <c r="N516" s="10"/>
      <c r="O516" s="10"/>
    </row>
    <row r="517" spans="1:15">
      <c r="A517" s="9"/>
      <c r="B517" s="9"/>
      <c r="C517" s="9"/>
      <c r="D517" s="9"/>
      <c r="E517" s="14"/>
      <c r="F517" s="15"/>
      <c r="G517" s="15"/>
      <c r="H517" s="15"/>
      <c r="I517" s="15"/>
      <c r="J517" s="15"/>
      <c r="K517" s="15"/>
      <c r="L517" s="16"/>
      <c r="M517" s="9"/>
      <c r="N517" s="9"/>
      <c r="O517" s="9"/>
    </row>
    <row r="518" spans="1:15">
      <c r="A518" s="10"/>
      <c r="B518" s="10"/>
      <c r="C518" s="10"/>
      <c r="D518" s="10"/>
      <c r="E518" s="17"/>
      <c r="F518" s="18"/>
      <c r="G518" s="18"/>
      <c r="H518" s="18"/>
      <c r="I518" s="18"/>
      <c r="J518" s="18"/>
      <c r="K518" s="18"/>
      <c r="L518" s="19"/>
      <c r="M518" s="10"/>
      <c r="N518" s="10"/>
      <c r="O518" s="10"/>
    </row>
    <row r="519" spans="1:15">
      <c r="A519" s="9"/>
      <c r="B519" s="9"/>
      <c r="C519" s="9"/>
      <c r="D519" s="9"/>
      <c r="E519" s="14"/>
      <c r="F519" s="15"/>
      <c r="G519" s="15"/>
      <c r="H519" s="15"/>
      <c r="I519" s="15"/>
      <c r="J519" s="15"/>
      <c r="K519" s="15"/>
      <c r="L519" s="16"/>
      <c r="M519" s="9"/>
      <c r="N519" s="9"/>
      <c r="O519" s="9"/>
    </row>
    <row r="520" spans="1:15">
      <c r="A520" s="10"/>
      <c r="B520" s="10"/>
      <c r="C520" s="10"/>
      <c r="D520" s="10"/>
      <c r="E520" s="17"/>
      <c r="F520" s="18"/>
      <c r="G520" s="18"/>
      <c r="H520" s="18"/>
      <c r="I520" s="18"/>
      <c r="J520" s="18"/>
      <c r="K520" s="18"/>
      <c r="L520" s="19"/>
      <c r="M520" s="10"/>
      <c r="N520" s="10"/>
      <c r="O520" s="10"/>
    </row>
    <row r="521" spans="1:15">
      <c r="A521" s="9"/>
      <c r="B521" s="9"/>
      <c r="C521" s="9"/>
      <c r="D521" s="9"/>
      <c r="E521" s="14"/>
      <c r="F521" s="15"/>
      <c r="G521" s="15"/>
      <c r="H521" s="15"/>
      <c r="I521" s="15"/>
      <c r="J521" s="15"/>
      <c r="K521" s="15"/>
      <c r="L521" s="16"/>
      <c r="M521" s="9"/>
      <c r="N521" s="9"/>
      <c r="O521" s="9"/>
    </row>
    <row r="522" spans="1:15">
      <c r="A522" s="10"/>
      <c r="B522" s="10"/>
      <c r="C522" s="10"/>
      <c r="D522" s="10"/>
      <c r="E522" s="17"/>
      <c r="F522" s="18"/>
      <c r="G522" s="18"/>
      <c r="H522" s="18"/>
      <c r="I522" s="18"/>
      <c r="J522" s="18"/>
      <c r="K522" s="18"/>
      <c r="L522" s="19"/>
      <c r="M522" s="10"/>
      <c r="N522" s="10"/>
      <c r="O522" s="10"/>
    </row>
    <row r="523" spans="1:15">
      <c r="A523" s="9"/>
      <c r="B523" s="9"/>
      <c r="C523" s="9"/>
      <c r="D523" s="9"/>
      <c r="E523" s="14"/>
      <c r="F523" s="15"/>
      <c r="G523" s="15"/>
      <c r="H523" s="15"/>
      <c r="I523" s="15"/>
      <c r="J523" s="15"/>
      <c r="K523" s="15"/>
      <c r="L523" s="16"/>
      <c r="M523" s="9"/>
      <c r="N523" s="9"/>
      <c r="O523" s="9"/>
    </row>
    <row r="524" spans="1:15">
      <c r="A524" s="10"/>
      <c r="B524" s="10"/>
      <c r="C524" s="10"/>
      <c r="D524" s="10"/>
      <c r="E524" s="17"/>
      <c r="F524" s="18"/>
      <c r="G524" s="18"/>
      <c r="H524" s="18"/>
      <c r="I524" s="18"/>
      <c r="J524" s="18"/>
      <c r="K524" s="18"/>
      <c r="L524" s="19"/>
      <c r="M524" s="10"/>
      <c r="N524" s="10"/>
      <c r="O524" s="10"/>
    </row>
    <row r="525" spans="1:15">
      <c r="A525" s="9"/>
      <c r="B525" s="9"/>
      <c r="C525" s="9"/>
      <c r="D525" s="9"/>
      <c r="E525" s="14"/>
      <c r="F525" s="15"/>
      <c r="G525" s="15"/>
      <c r="H525" s="15"/>
      <c r="I525" s="15"/>
      <c r="J525" s="15"/>
      <c r="K525" s="15"/>
      <c r="L525" s="16"/>
      <c r="M525" s="9"/>
      <c r="N525" s="9"/>
      <c r="O525" s="9"/>
    </row>
    <row r="526" spans="1:15">
      <c r="A526" s="10"/>
      <c r="B526" s="10"/>
      <c r="C526" s="10"/>
      <c r="D526" s="10"/>
      <c r="E526" s="17"/>
      <c r="F526" s="18"/>
      <c r="G526" s="18"/>
      <c r="H526" s="18"/>
      <c r="I526" s="18"/>
      <c r="J526" s="18"/>
      <c r="K526" s="18"/>
      <c r="L526" s="19"/>
      <c r="M526" s="10"/>
      <c r="N526" s="10"/>
      <c r="O526" s="10"/>
    </row>
    <row r="527" spans="1:15">
      <c r="A527" s="9"/>
      <c r="B527" s="9"/>
      <c r="C527" s="9"/>
      <c r="D527" s="9"/>
      <c r="E527" s="14"/>
      <c r="F527" s="15"/>
      <c r="G527" s="15"/>
      <c r="H527" s="15"/>
      <c r="I527" s="15"/>
      <c r="J527" s="15"/>
      <c r="K527" s="15"/>
      <c r="L527" s="16"/>
      <c r="M527" s="9"/>
      <c r="N527" s="9"/>
      <c r="O527" s="9"/>
    </row>
    <row r="528" spans="1:15">
      <c r="A528" s="10"/>
      <c r="B528" s="10"/>
      <c r="C528" s="10"/>
      <c r="D528" s="10"/>
      <c r="E528" s="17"/>
      <c r="F528" s="18"/>
      <c r="G528" s="18"/>
      <c r="H528" s="18"/>
      <c r="I528" s="18"/>
      <c r="J528" s="18"/>
      <c r="K528" s="18"/>
      <c r="L528" s="19"/>
      <c r="M528" s="10"/>
      <c r="N528" s="10"/>
      <c r="O528" s="10"/>
    </row>
    <row r="529" spans="1:15">
      <c r="A529" s="9"/>
      <c r="B529" s="9"/>
      <c r="C529" s="9"/>
      <c r="D529" s="9"/>
      <c r="E529" s="14"/>
      <c r="F529" s="15"/>
      <c r="G529" s="15"/>
      <c r="H529" s="15"/>
      <c r="I529" s="15"/>
      <c r="J529" s="15"/>
      <c r="K529" s="15"/>
      <c r="L529" s="16"/>
      <c r="M529" s="9"/>
      <c r="N529" s="9"/>
      <c r="O529" s="9"/>
    </row>
    <row r="530" spans="1:15">
      <c r="A530" s="10"/>
      <c r="B530" s="10"/>
      <c r="C530" s="10"/>
      <c r="D530" s="10"/>
      <c r="E530" s="17"/>
      <c r="F530" s="18"/>
      <c r="G530" s="18"/>
      <c r="H530" s="18"/>
      <c r="I530" s="18"/>
      <c r="J530" s="18"/>
      <c r="K530" s="18"/>
      <c r="L530" s="19"/>
      <c r="M530" s="10"/>
      <c r="N530" s="10"/>
      <c r="O530" s="10"/>
    </row>
    <row r="531" spans="1:15">
      <c r="A531" s="9"/>
      <c r="B531" s="9"/>
      <c r="C531" s="9"/>
      <c r="D531" s="9"/>
      <c r="E531" s="14"/>
      <c r="F531" s="15"/>
      <c r="G531" s="15"/>
      <c r="H531" s="15"/>
      <c r="I531" s="15"/>
      <c r="J531" s="15"/>
      <c r="K531" s="15"/>
      <c r="L531" s="16"/>
      <c r="M531" s="9"/>
      <c r="N531" s="9"/>
      <c r="O531" s="9"/>
    </row>
    <row r="532" spans="1:15">
      <c r="A532" s="10"/>
      <c r="B532" s="10"/>
      <c r="C532" s="10"/>
      <c r="D532" s="10"/>
      <c r="E532" s="17"/>
      <c r="F532" s="18"/>
      <c r="G532" s="18"/>
      <c r="H532" s="18"/>
      <c r="I532" s="18"/>
      <c r="J532" s="18"/>
      <c r="K532" s="18"/>
      <c r="L532" s="19"/>
      <c r="M532" s="10"/>
      <c r="N532" s="10"/>
      <c r="O532" s="10"/>
    </row>
    <row r="533" spans="1:15">
      <c r="A533" s="9"/>
      <c r="B533" s="9"/>
      <c r="C533" s="9"/>
      <c r="D533" s="9"/>
      <c r="E533" s="14"/>
      <c r="F533" s="15"/>
      <c r="G533" s="15"/>
      <c r="H533" s="15"/>
      <c r="I533" s="15"/>
      <c r="J533" s="15"/>
      <c r="K533" s="15"/>
      <c r="L533" s="16"/>
      <c r="M533" s="9"/>
      <c r="N533" s="9"/>
      <c r="O533" s="9"/>
    </row>
    <row r="534" spans="1:15">
      <c r="A534" s="10"/>
      <c r="B534" s="10"/>
      <c r="C534" s="10"/>
      <c r="D534" s="10"/>
      <c r="E534" s="17"/>
      <c r="F534" s="18"/>
      <c r="G534" s="18"/>
      <c r="H534" s="18"/>
      <c r="I534" s="18"/>
      <c r="J534" s="18"/>
      <c r="K534" s="18"/>
      <c r="L534" s="19"/>
      <c r="M534" s="10"/>
      <c r="N534" s="10"/>
      <c r="O534" s="10"/>
    </row>
    <row r="535" spans="1:15">
      <c r="A535" s="9"/>
      <c r="B535" s="9"/>
      <c r="C535" s="9"/>
      <c r="D535" s="9"/>
      <c r="E535" s="14"/>
      <c r="F535" s="15"/>
      <c r="G535" s="15"/>
      <c r="H535" s="15"/>
      <c r="I535" s="15"/>
      <c r="J535" s="15"/>
      <c r="K535" s="15"/>
      <c r="L535" s="16"/>
      <c r="M535" s="9"/>
      <c r="N535" s="9"/>
      <c r="O535" s="9"/>
    </row>
    <row r="536" spans="1:15">
      <c r="A536" s="10"/>
      <c r="B536" s="10"/>
      <c r="C536" s="10"/>
      <c r="D536" s="10"/>
      <c r="E536" s="17"/>
      <c r="F536" s="18"/>
      <c r="G536" s="18"/>
      <c r="H536" s="18"/>
      <c r="I536" s="18"/>
      <c r="J536" s="18"/>
      <c r="K536" s="18"/>
      <c r="L536" s="19"/>
      <c r="M536" s="10"/>
      <c r="N536" s="10"/>
      <c r="O536" s="10"/>
    </row>
    <row r="537" spans="1:15">
      <c r="A537" s="9"/>
      <c r="B537" s="9"/>
      <c r="C537" s="9"/>
      <c r="D537" s="9"/>
      <c r="E537" s="14"/>
      <c r="F537" s="15"/>
      <c r="G537" s="15"/>
      <c r="H537" s="15"/>
      <c r="I537" s="15"/>
      <c r="J537" s="15"/>
      <c r="K537" s="15"/>
      <c r="L537" s="16"/>
      <c r="M537" s="9"/>
      <c r="N537" s="9"/>
      <c r="O537" s="9"/>
    </row>
    <row r="538" spans="1:15">
      <c r="A538" s="10"/>
      <c r="B538" s="10"/>
      <c r="C538" s="10"/>
      <c r="D538" s="10"/>
      <c r="E538" s="17"/>
      <c r="F538" s="18"/>
      <c r="G538" s="18"/>
      <c r="H538" s="18"/>
      <c r="I538" s="18"/>
      <c r="J538" s="18"/>
      <c r="K538" s="18"/>
      <c r="L538" s="19"/>
      <c r="M538" s="10"/>
      <c r="N538" s="10"/>
      <c r="O538" s="10"/>
    </row>
    <row r="539" spans="1:15">
      <c r="A539" s="9"/>
      <c r="B539" s="9"/>
      <c r="C539" s="9"/>
      <c r="D539" s="9"/>
      <c r="E539" s="14"/>
      <c r="F539" s="15"/>
      <c r="G539" s="15"/>
      <c r="H539" s="15"/>
      <c r="I539" s="15"/>
      <c r="J539" s="15"/>
      <c r="K539" s="15"/>
      <c r="L539" s="16"/>
      <c r="M539" s="9"/>
      <c r="N539" s="9"/>
      <c r="O539" s="9"/>
    </row>
    <row r="540" spans="1:15">
      <c r="A540" s="10"/>
      <c r="B540" s="10"/>
      <c r="C540" s="10"/>
      <c r="D540" s="10"/>
      <c r="E540" s="17"/>
      <c r="F540" s="18"/>
      <c r="G540" s="18"/>
      <c r="H540" s="18"/>
      <c r="I540" s="18"/>
      <c r="J540" s="18"/>
      <c r="K540" s="18"/>
      <c r="L540" s="19"/>
      <c r="M540" s="10"/>
      <c r="N540" s="10"/>
      <c r="O540" s="10"/>
    </row>
    <row r="541" spans="1:15">
      <c r="A541" s="9"/>
      <c r="B541" s="9"/>
      <c r="C541" s="9"/>
      <c r="D541" s="9"/>
      <c r="E541" s="14"/>
      <c r="F541" s="15"/>
      <c r="G541" s="15"/>
      <c r="H541" s="15"/>
      <c r="I541" s="15"/>
      <c r="J541" s="15"/>
      <c r="K541" s="15"/>
      <c r="L541" s="16"/>
      <c r="M541" s="9"/>
      <c r="N541" s="9"/>
      <c r="O541" s="9"/>
    </row>
    <row r="542" spans="1:15">
      <c r="A542" s="10"/>
      <c r="B542" s="10"/>
      <c r="C542" s="10"/>
      <c r="D542" s="10"/>
      <c r="E542" s="17"/>
      <c r="F542" s="18"/>
      <c r="G542" s="18"/>
      <c r="H542" s="18"/>
      <c r="I542" s="18"/>
      <c r="J542" s="18"/>
      <c r="K542" s="18"/>
      <c r="L542" s="19"/>
      <c r="M542" s="10"/>
      <c r="N542" s="10"/>
      <c r="O542" s="10"/>
    </row>
    <row r="543" spans="1:15">
      <c r="A543" s="9"/>
      <c r="B543" s="9"/>
      <c r="C543" s="9"/>
      <c r="D543" s="9"/>
      <c r="E543" s="14"/>
      <c r="F543" s="15"/>
      <c r="G543" s="15"/>
      <c r="H543" s="15"/>
      <c r="I543" s="15"/>
      <c r="J543" s="15"/>
      <c r="K543" s="15"/>
      <c r="L543" s="16"/>
      <c r="M543" s="9"/>
      <c r="N543" s="9"/>
      <c r="O543" s="9"/>
    </row>
    <row r="544" spans="1:15">
      <c r="A544" s="10"/>
      <c r="B544" s="10"/>
      <c r="C544" s="10"/>
      <c r="D544" s="10"/>
      <c r="E544" s="17"/>
      <c r="F544" s="18"/>
      <c r="G544" s="18"/>
      <c r="H544" s="18"/>
      <c r="I544" s="18"/>
      <c r="J544" s="18"/>
      <c r="K544" s="18"/>
      <c r="L544" s="19"/>
      <c r="M544" s="10"/>
      <c r="N544" s="10"/>
      <c r="O544" s="10"/>
    </row>
    <row r="545" spans="1:15">
      <c r="A545" s="9"/>
      <c r="B545" s="9"/>
      <c r="C545" s="9"/>
      <c r="D545" s="9"/>
      <c r="E545" s="14"/>
      <c r="F545" s="15"/>
      <c r="G545" s="15"/>
      <c r="H545" s="15"/>
      <c r="I545" s="15"/>
      <c r="J545" s="15"/>
      <c r="K545" s="15"/>
      <c r="L545" s="16"/>
      <c r="M545" s="9"/>
      <c r="N545" s="9"/>
      <c r="O545" s="9"/>
    </row>
    <row r="546" spans="1:15">
      <c r="A546" s="10"/>
      <c r="B546" s="10"/>
      <c r="C546" s="10"/>
      <c r="D546" s="10"/>
      <c r="E546" s="17"/>
      <c r="F546" s="18"/>
      <c r="G546" s="18"/>
      <c r="H546" s="18"/>
      <c r="I546" s="18"/>
      <c r="J546" s="18"/>
      <c r="K546" s="18"/>
      <c r="L546" s="19"/>
      <c r="M546" s="10"/>
      <c r="N546" s="10"/>
      <c r="O546" s="10"/>
    </row>
    <row r="547" spans="1:15">
      <c r="A547" s="9"/>
      <c r="B547" s="9"/>
      <c r="C547" s="9"/>
      <c r="D547" s="9"/>
      <c r="E547" s="14"/>
      <c r="F547" s="15"/>
      <c r="G547" s="15"/>
      <c r="H547" s="15"/>
      <c r="I547" s="15"/>
      <c r="J547" s="15"/>
      <c r="K547" s="15"/>
      <c r="L547" s="16"/>
      <c r="M547" s="9"/>
      <c r="N547" s="9"/>
      <c r="O547" s="9"/>
    </row>
    <row r="548" spans="1:15">
      <c r="A548" s="10"/>
      <c r="B548" s="10"/>
      <c r="C548" s="10"/>
      <c r="D548" s="10"/>
      <c r="E548" s="17"/>
      <c r="F548" s="18"/>
      <c r="G548" s="18"/>
      <c r="H548" s="18"/>
      <c r="I548" s="18"/>
      <c r="J548" s="18"/>
      <c r="K548" s="18"/>
      <c r="L548" s="19"/>
      <c r="M548" s="10"/>
      <c r="N548" s="10"/>
      <c r="O548" s="10"/>
    </row>
    <row r="549" spans="1:15">
      <c r="A549" s="9"/>
      <c r="B549" s="9"/>
      <c r="C549" s="9"/>
      <c r="D549" s="9"/>
      <c r="E549" s="14"/>
      <c r="F549" s="15"/>
      <c r="G549" s="15"/>
      <c r="H549" s="15"/>
      <c r="I549" s="15"/>
      <c r="J549" s="15"/>
      <c r="K549" s="15"/>
      <c r="L549" s="16"/>
      <c r="M549" s="9"/>
      <c r="N549" s="9"/>
      <c r="O549" s="9"/>
    </row>
    <row r="550" spans="1:15">
      <c r="A550" s="10"/>
      <c r="B550" s="10"/>
      <c r="C550" s="10"/>
      <c r="D550" s="10"/>
      <c r="E550" s="17"/>
      <c r="F550" s="18"/>
      <c r="G550" s="18"/>
      <c r="H550" s="18"/>
      <c r="I550" s="18"/>
      <c r="J550" s="18"/>
      <c r="K550" s="18"/>
      <c r="L550" s="19"/>
      <c r="M550" s="10"/>
      <c r="N550" s="10"/>
      <c r="O550" s="10"/>
    </row>
    <row r="551" spans="1:15">
      <c r="A551" s="9"/>
      <c r="B551" s="9"/>
      <c r="C551" s="9"/>
      <c r="D551" s="9"/>
      <c r="E551" s="14"/>
      <c r="F551" s="15"/>
      <c r="G551" s="15"/>
      <c r="H551" s="15"/>
      <c r="I551" s="15"/>
      <c r="J551" s="15"/>
      <c r="K551" s="15"/>
      <c r="L551" s="16"/>
      <c r="M551" s="9"/>
      <c r="N551" s="9"/>
      <c r="O551" s="9"/>
    </row>
    <row r="552" spans="1:15">
      <c r="A552" s="10"/>
      <c r="B552" s="10"/>
      <c r="C552" s="10"/>
      <c r="D552" s="10"/>
      <c r="E552" s="17"/>
      <c r="F552" s="18"/>
      <c r="G552" s="18"/>
      <c r="H552" s="18"/>
      <c r="I552" s="18"/>
      <c r="J552" s="18"/>
      <c r="K552" s="18"/>
      <c r="L552" s="19"/>
      <c r="M552" s="10"/>
      <c r="N552" s="10"/>
      <c r="O552" s="10"/>
    </row>
    <row r="553" spans="1:15">
      <c r="A553" s="9"/>
      <c r="B553" s="9"/>
      <c r="C553" s="9"/>
      <c r="D553" s="9"/>
      <c r="E553" s="14"/>
      <c r="F553" s="15"/>
      <c r="G553" s="15"/>
      <c r="H553" s="15"/>
      <c r="I553" s="15"/>
      <c r="J553" s="15"/>
      <c r="K553" s="15"/>
      <c r="L553" s="16"/>
      <c r="M553" s="9"/>
      <c r="N553" s="9"/>
      <c r="O553" s="9"/>
    </row>
    <row r="554" spans="1:15">
      <c r="A554" s="10"/>
      <c r="B554" s="10"/>
      <c r="C554" s="10"/>
      <c r="D554" s="10"/>
      <c r="E554" s="17"/>
      <c r="F554" s="18"/>
      <c r="G554" s="18"/>
      <c r="H554" s="18"/>
      <c r="I554" s="18"/>
      <c r="J554" s="18"/>
      <c r="K554" s="18"/>
      <c r="L554" s="19"/>
      <c r="M554" s="10"/>
      <c r="N554" s="10"/>
      <c r="O554" s="10"/>
    </row>
    <row r="555" spans="1:15">
      <c r="A555" s="9"/>
      <c r="B555" s="9"/>
      <c r="C555" s="9"/>
      <c r="D555" s="9"/>
      <c r="E555" s="14"/>
      <c r="F555" s="15"/>
      <c r="G555" s="15"/>
      <c r="H555" s="15"/>
      <c r="I555" s="15"/>
      <c r="J555" s="15"/>
      <c r="K555" s="15"/>
      <c r="L555" s="16"/>
      <c r="M555" s="9"/>
      <c r="N555" s="9"/>
      <c r="O555" s="9"/>
    </row>
    <row r="556" spans="1:15">
      <c r="A556" s="10"/>
      <c r="B556" s="10"/>
      <c r="C556" s="10"/>
      <c r="D556" s="10"/>
      <c r="E556" s="17"/>
      <c r="F556" s="18"/>
      <c r="G556" s="18"/>
      <c r="H556" s="18"/>
      <c r="I556" s="18"/>
      <c r="J556" s="18"/>
      <c r="K556" s="18"/>
      <c r="L556" s="19"/>
      <c r="M556" s="10"/>
      <c r="N556" s="10"/>
      <c r="O556" s="10"/>
    </row>
    <row r="557" spans="1:15">
      <c r="A557" s="9"/>
      <c r="B557" s="9"/>
      <c r="C557" s="9"/>
      <c r="D557" s="9"/>
      <c r="E557" s="14"/>
      <c r="F557" s="15"/>
      <c r="G557" s="15"/>
      <c r="H557" s="15"/>
      <c r="I557" s="15"/>
      <c r="J557" s="15"/>
      <c r="K557" s="15"/>
      <c r="L557" s="16"/>
      <c r="M557" s="9"/>
      <c r="N557" s="9"/>
      <c r="O557" s="9"/>
    </row>
    <row r="558" spans="1:15">
      <c r="A558" s="10"/>
      <c r="B558" s="10"/>
      <c r="C558" s="10"/>
      <c r="D558" s="10"/>
      <c r="E558" s="17"/>
      <c r="F558" s="18"/>
      <c r="G558" s="18"/>
      <c r="H558" s="18"/>
      <c r="I558" s="18"/>
      <c r="J558" s="18"/>
      <c r="K558" s="18"/>
      <c r="L558" s="19"/>
      <c r="M558" s="10"/>
      <c r="N558" s="10"/>
      <c r="O558" s="10"/>
    </row>
    <row r="559" spans="1:15">
      <c r="A559" s="9"/>
      <c r="B559" s="9"/>
      <c r="C559" s="9"/>
      <c r="D559" s="9"/>
      <c r="E559" s="14"/>
      <c r="F559" s="15"/>
      <c r="G559" s="15"/>
      <c r="H559" s="15"/>
      <c r="I559" s="15"/>
      <c r="J559" s="15"/>
      <c r="K559" s="15"/>
      <c r="L559" s="16"/>
      <c r="M559" s="9"/>
      <c r="N559" s="9"/>
      <c r="O559" s="9"/>
    </row>
    <row r="560" spans="1:15">
      <c r="A560" s="10"/>
      <c r="B560" s="10"/>
      <c r="C560" s="10"/>
      <c r="D560" s="10"/>
      <c r="E560" s="17"/>
      <c r="F560" s="18"/>
      <c r="G560" s="18"/>
      <c r="H560" s="18"/>
      <c r="I560" s="18"/>
      <c r="J560" s="18"/>
      <c r="K560" s="18"/>
      <c r="L560" s="19"/>
      <c r="M560" s="10"/>
      <c r="N560" s="10"/>
      <c r="O560" s="10"/>
    </row>
    <row r="561" spans="1:15">
      <c r="A561" s="9"/>
      <c r="B561" s="9"/>
      <c r="C561" s="9"/>
      <c r="D561" s="9"/>
      <c r="E561" s="14"/>
      <c r="F561" s="15"/>
      <c r="G561" s="15"/>
      <c r="H561" s="15"/>
      <c r="I561" s="15"/>
      <c r="J561" s="15"/>
      <c r="K561" s="15"/>
      <c r="L561" s="16"/>
      <c r="M561" s="9"/>
      <c r="N561" s="9"/>
      <c r="O561" s="9"/>
    </row>
    <row r="562" spans="1:15">
      <c r="A562" s="10"/>
      <c r="B562" s="10"/>
      <c r="C562" s="10"/>
      <c r="D562" s="10"/>
      <c r="E562" s="17"/>
      <c r="F562" s="18"/>
      <c r="G562" s="18"/>
      <c r="H562" s="18"/>
      <c r="I562" s="18"/>
      <c r="J562" s="18"/>
      <c r="K562" s="18"/>
      <c r="L562" s="19"/>
      <c r="M562" s="10"/>
      <c r="N562" s="10"/>
      <c r="O562" s="10"/>
    </row>
    <row r="563" spans="1:15">
      <c r="A563" s="9"/>
      <c r="B563" s="9"/>
      <c r="C563" s="9"/>
      <c r="D563" s="9"/>
      <c r="E563" s="14"/>
      <c r="F563" s="15"/>
      <c r="G563" s="15"/>
      <c r="H563" s="15"/>
      <c r="I563" s="15"/>
      <c r="J563" s="15"/>
      <c r="K563" s="15"/>
      <c r="L563" s="16"/>
      <c r="M563" s="9"/>
      <c r="N563" s="9"/>
      <c r="O563" s="9"/>
    </row>
    <row r="564" spans="1:15">
      <c r="A564" s="10"/>
      <c r="B564" s="10"/>
      <c r="C564" s="10"/>
      <c r="D564" s="10"/>
      <c r="E564" s="17"/>
      <c r="F564" s="18"/>
      <c r="G564" s="18"/>
      <c r="H564" s="18"/>
      <c r="I564" s="18"/>
      <c r="J564" s="18"/>
      <c r="K564" s="18"/>
      <c r="L564" s="19"/>
      <c r="M564" s="10"/>
      <c r="N564" s="10"/>
      <c r="O564" s="10"/>
    </row>
    <row r="565" spans="1:15">
      <c r="A565" s="9"/>
      <c r="B565" s="9"/>
      <c r="C565" s="9"/>
      <c r="D565" s="9"/>
      <c r="E565" s="14"/>
      <c r="F565" s="15"/>
      <c r="G565" s="15"/>
      <c r="H565" s="15"/>
      <c r="I565" s="15"/>
      <c r="J565" s="15"/>
      <c r="K565" s="15"/>
      <c r="L565" s="16"/>
      <c r="M565" s="9"/>
      <c r="N565" s="9"/>
      <c r="O565" s="9"/>
    </row>
    <row r="566" spans="1:15">
      <c r="A566" s="10"/>
      <c r="B566" s="10"/>
      <c r="C566" s="10"/>
      <c r="D566" s="10"/>
      <c r="E566" s="17"/>
      <c r="F566" s="18"/>
      <c r="G566" s="18"/>
      <c r="H566" s="18"/>
      <c r="I566" s="18"/>
      <c r="J566" s="18"/>
      <c r="K566" s="18"/>
      <c r="L566" s="19"/>
      <c r="M566" s="10"/>
      <c r="N566" s="10"/>
      <c r="O566" s="10"/>
    </row>
    <row r="567" spans="1:15">
      <c r="A567" s="9"/>
      <c r="B567" s="9"/>
      <c r="C567" s="9"/>
      <c r="D567" s="9"/>
      <c r="E567" s="14"/>
      <c r="F567" s="15"/>
      <c r="G567" s="15"/>
      <c r="H567" s="15"/>
      <c r="I567" s="15"/>
      <c r="J567" s="15"/>
      <c r="K567" s="15"/>
      <c r="L567" s="16"/>
      <c r="M567" s="9"/>
      <c r="N567" s="9"/>
      <c r="O567" s="9"/>
    </row>
    <row r="568" spans="1:15">
      <c r="A568" s="10"/>
      <c r="B568" s="10"/>
      <c r="C568" s="10"/>
      <c r="D568" s="10"/>
      <c r="E568" s="17"/>
      <c r="F568" s="18"/>
      <c r="G568" s="18"/>
      <c r="H568" s="18"/>
      <c r="I568" s="18"/>
      <c r="J568" s="18"/>
      <c r="K568" s="18"/>
      <c r="L568" s="19"/>
      <c r="M568" s="10"/>
      <c r="N568" s="10"/>
      <c r="O568" s="10"/>
    </row>
    <row r="569" spans="1:15">
      <c r="A569" s="9"/>
      <c r="B569" s="9"/>
      <c r="C569" s="9"/>
      <c r="D569" s="9"/>
      <c r="E569" s="14"/>
      <c r="F569" s="15"/>
      <c r="G569" s="15"/>
      <c r="H569" s="15"/>
      <c r="I569" s="15"/>
      <c r="J569" s="15"/>
      <c r="K569" s="15"/>
      <c r="L569" s="16"/>
      <c r="M569" s="9"/>
      <c r="N569" s="9"/>
      <c r="O569" s="9"/>
    </row>
    <row r="570" spans="1:15">
      <c r="A570" s="10"/>
      <c r="B570" s="10"/>
      <c r="C570" s="10"/>
      <c r="D570" s="10"/>
      <c r="E570" s="17"/>
      <c r="F570" s="18"/>
      <c r="G570" s="18"/>
      <c r="H570" s="18"/>
      <c r="I570" s="18"/>
      <c r="J570" s="18"/>
      <c r="K570" s="18"/>
      <c r="L570" s="19"/>
      <c r="M570" s="10"/>
      <c r="N570" s="10"/>
      <c r="O570" s="10"/>
    </row>
    <row r="571" spans="1:15">
      <c r="A571" s="9"/>
      <c r="B571" s="9"/>
      <c r="C571" s="9"/>
      <c r="D571" s="9"/>
      <c r="E571" s="14"/>
      <c r="F571" s="15"/>
      <c r="G571" s="15"/>
      <c r="H571" s="15"/>
      <c r="I571" s="15"/>
      <c r="J571" s="15"/>
      <c r="K571" s="15"/>
      <c r="L571" s="16"/>
      <c r="M571" s="9"/>
      <c r="N571" s="9"/>
      <c r="O571" s="9"/>
    </row>
    <row r="572" spans="1:15">
      <c r="A572" s="10"/>
      <c r="B572" s="10"/>
      <c r="C572" s="10"/>
      <c r="D572" s="10"/>
      <c r="E572" s="17"/>
      <c r="F572" s="18"/>
      <c r="G572" s="18"/>
      <c r="H572" s="18"/>
      <c r="I572" s="18"/>
      <c r="J572" s="18"/>
      <c r="K572" s="18"/>
      <c r="L572" s="19"/>
      <c r="M572" s="10"/>
      <c r="N572" s="10"/>
      <c r="O572" s="10"/>
    </row>
    <row r="573" spans="1:15">
      <c r="A573" s="9"/>
      <c r="B573" s="9"/>
      <c r="C573" s="9"/>
      <c r="D573" s="9"/>
      <c r="E573" s="14"/>
      <c r="F573" s="15"/>
      <c r="G573" s="15"/>
      <c r="H573" s="15"/>
      <c r="I573" s="15"/>
      <c r="J573" s="15"/>
      <c r="K573" s="15"/>
      <c r="L573" s="16"/>
      <c r="M573" s="9"/>
      <c r="N573" s="9"/>
      <c r="O573" s="9"/>
    </row>
    <row r="574" spans="1:15">
      <c r="A574" s="10"/>
      <c r="B574" s="10"/>
      <c r="C574" s="10"/>
      <c r="D574" s="10"/>
      <c r="E574" s="17"/>
      <c r="F574" s="18"/>
      <c r="G574" s="18"/>
      <c r="H574" s="18"/>
      <c r="I574" s="18"/>
      <c r="J574" s="18"/>
      <c r="K574" s="18"/>
      <c r="L574" s="19"/>
      <c r="M574" s="10"/>
      <c r="N574" s="10"/>
      <c r="O574" s="10"/>
    </row>
    <row r="575" spans="1:15">
      <c r="A575" s="9"/>
      <c r="B575" s="9"/>
      <c r="C575" s="9"/>
      <c r="D575" s="9"/>
      <c r="E575" s="14"/>
      <c r="F575" s="15"/>
      <c r="G575" s="15"/>
      <c r="H575" s="15"/>
      <c r="I575" s="15"/>
      <c r="J575" s="15"/>
      <c r="K575" s="15"/>
      <c r="L575" s="16"/>
      <c r="M575" s="9"/>
      <c r="N575" s="9"/>
      <c r="O575" s="9"/>
    </row>
    <row r="576" spans="1:15">
      <c r="A576" s="10"/>
      <c r="B576" s="10"/>
      <c r="C576" s="10"/>
      <c r="D576" s="10"/>
      <c r="E576" s="17"/>
      <c r="F576" s="18"/>
      <c r="G576" s="18"/>
      <c r="H576" s="18"/>
      <c r="I576" s="18"/>
      <c r="J576" s="18"/>
      <c r="K576" s="18"/>
      <c r="L576" s="19"/>
      <c r="M576" s="10"/>
      <c r="N576" s="10"/>
      <c r="O576" s="10"/>
    </row>
    <row r="577" spans="1:15">
      <c r="A577" s="9"/>
      <c r="B577" s="9"/>
      <c r="C577" s="9"/>
      <c r="D577" s="9"/>
      <c r="E577" s="14"/>
      <c r="F577" s="15"/>
      <c r="G577" s="15"/>
      <c r="H577" s="15"/>
      <c r="I577" s="15"/>
      <c r="J577" s="15"/>
      <c r="K577" s="15"/>
      <c r="L577" s="16"/>
      <c r="M577" s="9"/>
      <c r="N577" s="9"/>
      <c r="O577" s="9"/>
    </row>
    <row r="578" spans="1:15">
      <c r="A578" s="10"/>
      <c r="B578" s="10"/>
      <c r="C578" s="10"/>
      <c r="D578" s="10"/>
      <c r="E578" s="17"/>
      <c r="F578" s="18"/>
      <c r="G578" s="18"/>
      <c r="H578" s="18"/>
      <c r="I578" s="18"/>
      <c r="J578" s="18"/>
      <c r="K578" s="18"/>
      <c r="L578" s="19"/>
      <c r="M578" s="10"/>
      <c r="N578" s="10"/>
      <c r="O578" s="10"/>
    </row>
    <row r="579" spans="1:15">
      <c r="A579" s="9"/>
      <c r="B579" s="9"/>
      <c r="C579" s="9"/>
      <c r="D579" s="9"/>
      <c r="E579" s="14"/>
      <c r="F579" s="15"/>
      <c r="G579" s="15"/>
      <c r="H579" s="15"/>
      <c r="I579" s="15"/>
      <c r="J579" s="15"/>
      <c r="K579" s="15"/>
      <c r="L579" s="16"/>
      <c r="M579" s="9"/>
      <c r="N579" s="9"/>
      <c r="O579" s="9"/>
    </row>
    <row r="580" spans="1:15">
      <c r="A580" s="10"/>
      <c r="B580" s="10"/>
      <c r="C580" s="10"/>
      <c r="D580" s="10"/>
      <c r="E580" s="17"/>
      <c r="F580" s="18"/>
      <c r="G580" s="18"/>
      <c r="H580" s="18"/>
      <c r="I580" s="18"/>
      <c r="J580" s="18"/>
      <c r="K580" s="18"/>
      <c r="L580" s="19"/>
      <c r="M580" s="10"/>
      <c r="N580" s="10"/>
      <c r="O580" s="10"/>
    </row>
    <row r="581" spans="1:15">
      <c r="A581" s="9"/>
      <c r="B581" s="9"/>
      <c r="C581" s="9"/>
      <c r="D581" s="9"/>
      <c r="E581" s="14"/>
      <c r="F581" s="15"/>
      <c r="G581" s="15"/>
      <c r="H581" s="15"/>
      <c r="I581" s="15"/>
      <c r="J581" s="15"/>
      <c r="K581" s="15"/>
      <c r="L581" s="16"/>
      <c r="M581" s="9"/>
      <c r="N581" s="9"/>
      <c r="O581" s="9"/>
    </row>
    <row r="582" spans="1:15">
      <c r="A582" s="10"/>
      <c r="B582" s="10"/>
      <c r="C582" s="10"/>
      <c r="D582" s="10"/>
      <c r="E582" s="17"/>
      <c r="F582" s="18"/>
      <c r="G582" s="18"/>
      <c r="H582" s="18"/>
      <c r="I582" s="18"/>
      <c r="J582" s="18"/>
      <c r="K582" s="18"/>
      <c r="L582" s="19"/>
      <c r="M582" s="10"/>
      <c r="N582" s="10"/>
      <c r="O582" s="10"/>
    </row>
    <row r="583" spans="1:15">
      <c r="A583" s="9"/>
      <c r="B583" s="9"/>
      <c r="C583" s="9"/>
      <c r="D583" s="9"/>
      <c r="E583" s="14"/>
      <c r="F583" s="15"/>
      <c r="G583" s="15"/>
      <c r="H583" s="15"/>
      <c r="I583" s="15"/>
      <c r="J583" s="15"/>
      <c r="K583" s="15"/>
      <c r="L583" s="16"/>
      <c r="M583" s="9"/>
      <c r="N583" s="9"/>
      <c r="O583" s="9"/>
    </row>
    <row r="584" spans="1:15">
      <c r="A584" s="10"/>
      <c r="B584" s="10"/>
      <c r="C584" s="10"/>
      <c r="D584" s="10"/>
      <c r="E584" s="17"/>
      <c r="F584" s="18"/>
      <c r="G584" s="18"/>
      <c r="H584" s="18"/>
      <c r="I584" s="18"/>
      <c r="J584" s="18"/>
      <c r="K584" s="18"/>
      <c r="L584" s="19"/>
      <c r="M584" s="10"/>
      <c r="N584" s="10"/>
      <c r="O584" s="10"/>
    </row>
    <row r="585" spans="1:15">
      <c r="A585" s="9"/>
      <c r="B585" s="9"/>
      <c r="C585" s="9"/>
      <c r="D585" s="9"/>
      <c r="E585" s="14"/>
      <c r="F585" s="15"/>
      <c r="G585" s="15"/>
      <c r="H585" s="15"/>
      <c r="I585" s="15"/>
      <c r="J585" s="15"/>
      <c r="K585" s="15"/>
      <c r="L585" s="16"/>
      <c r="M585" s="9"/>
      <c r="N585" s="9"/>
      <c r="O585" s="9"/>
    </row>
    <row r="586" spans="1:15">
      <c r="A586" s="10"/>
      <c r="B586" s="10"/>
      <c r="C586" s="10"/>
      <c r="D586" s="10"/>
      <c r="E586" s="17"/>
      <c r="F586" s="18"/>
      <c r="G586" s="18"/>
      <c r="H586" s="18"/>
      <c r="I586" s="18"/>
      <c r="J586" s="18"/>
      <c r="K586" s="18"/>
      <c r="L586" s="19"/>
      <c r="M586" s="10"/>
      <c r="N586" s="10"/>
      <c r="O586" s="10"/>
    </row>
    <row r="587" spans="1:15">
      <c r="A587" s="9"/>
      <c r="B587" s="9"/>
      <c r="C587" s="9"/>
      <c r="D587" s="9"/>
      <c r="E587" s="14"/>
      <c r="F587" s="15"/>
      <c r="G587" s="15"/>
      <c r="H587" s="15"/>
      <c r="I587" s="15"/>
      <c r="J587" s="15"/>
      <c r="K587" s="15"/>
      <c r="L587" s="16"/>
      <c r="M587" s="9"/>
      <c r="N587" s="9"/>
      <c r="O587" s="9"/>
    </row>
    <row r="588" spans="1:15">
      <c r="A588" s="10"/>
      <c r="B588" s="10"/>
      <c r="C588" s="10"/>
      <c r="D588" s="10"/>
      <c r="E588" s="17"/>
      <c r="F588" s="18"/>
      <c r="G588" s="18"/>
      <c r="H588" s="18"/>
      <c r="I588" s="18"/>
      <c r="J588" s="18"/>
      <c r="K588" s="18"/>
      <c r="L588" s="19"/>
      <c r="M588" s="10"/>
      <c r="N588" s="10"/>
      <c r="O588" s="10"/>
    </row>
    <row r="589" spans="1:15">
      <c r="A589" s="9"/>
      <c r="B589" s="9"/>
      <c r="C589" s="9"/>
      <c r="D589" s="9"/>
      <c r="E589" s="14"/>
      <c r="F589" s="15"/>
      <c r="G589" s="15"/>
      <c r="H589" s="15"/>
      <c r="I589" s="15"/>
      <c r="J589" s="15"/>
      <c r="K589" s="15"/>
      <c r="L589" s="16"/>
      <c r="M589" s="9"/>
      <c r="N589" s="9"/>
      <c r="O589" s="9"/>
    </row>
    <row r="590" spans="1:15">
      <c r="A590" s="10"/>
      <c r="B590" s="10"/>
      <c r="C590" s="10"/>
      <c r="D590" s="10"/>
      <c r="E590" s="17"/>
      <c r="F590" s="18"/>
      <c r="G590" s="18"/>
      <c r="H590" s="18"/>
      <c r="I590" s="18"/>
      <c r="J590" s="18"/>
      <c r="K590" s="18"/>
      <c r="L590" s="19"/>
      <c r="M590" s="10"/>
      <c r="N590" s="10"/>
      <c r="O590" s="10"/>
    </row>
    <row r="591" spans="1:15">
      <c r="A591" s="9"/>
      <c r="B591" s="9"/>
      <c r="C591" s="9"/>
      <c r="D591" s="9"/>
      <c r="E591" s="14"/>
      <c r="F591" s="15"/>
      <c r="G591" s="15"/>
      <c r="H591" s="15"/>
      <c r="I591" s="15"/>
      <c r="J591" s="15"/>
      <c r="K591" s="15"/>
      <c r="L591" s="16"/>
      <c r="M591" s="9"/>
      <c r="N591" s="9"/>
      <c r="O591" s="9"/>
    </row>
    <row r="592" spans="1:15">
      <c r="A592" s="10"/>
      <c r="B592" s="10"/>
      <c r="C592" s="10"/>
      <c r="D592" s="10"/>
      <c r="E592" s="17"/>
      <c r="F592" s="18"/>
      <c r="G592" s="18"/>
      <c r="H592" s="18"/>
      <c r="I592" s="18"/>
      <c r="J592" s="18"/>
      <c r="K592" s="18"/>
      <c r="L592" s="19"/>
      <c r="M592" s="10"/>
      <c r="N592" s="10"/>
      <c r="O592" s="10"/>
    </row>
    <row r="593" spans="1:15">
      <c r="A593" s="9"/>
      <c r="B593" s="9"/>
      <c r="C593" s="9"/>
      <c r="D593" s="9"/>
      <c r="E593" s="14"/>
      <c r="F593" s="15"/>
      <c r="G593" s="15"/>
      <c r="H593" s="15"/>
      <c r="I593" s="15"/>
      <c r="J593" s="15"/>
      <c r="K593" s="15"/>
      <c r="L593" s="16"/>
      <c r="M593" s="9"/>
      <c r="N593" s="9"/>
      <c r="O593" s="9"/>
    </row>
    <row r="594" spans="1:15">
      <c r="A594" s="10"/>
      <c r="B594" s="10"/>
      <c r="C594" s="10"/>
      <c r="D594" s="10"/>
      <c r="E594" s="17"/>
      <c r="F594" s="18"/>
      <c r="G594" s="18"/>
      <c r="H594" s="18"/>
      <c r="I594" s="18"/>
      <c r="J594" s="18"/>
      <c r="K594" s="18"/>
      <c r="L594" s="19"/>
      <c r="M594" s="10"/>
      <c r="N594" s="10"/>
      <c r="O594" s="10"/>
    </row>
    <row r="595" spans="1:15">
      <c r="A595" s="9"/>
      <c r="B595" s="9"/>
      <c r="C595" s="9"/>
      <c r="D595" s="9"/>
      <c r="E595" s="14"/>
      <c r="F595" s="15"/>
      <c r="G595" s="15"/>
      <c r="H595" s="15"/>
      <c r="I595" s="15"/>
      <c r="J595" s="15"/>
      <c r="K595" s="15"/>
      <c r="L595" s="16"/>
      <c r="M595" s="9"/>
      <c r="N595" s="9"/>
      <c r="O595" s="9"/>
    </row>
    <row r="596" spans="1:15">
      <c r="A596" s="10"/>
      <c r="B596" s="10"/>
      <c r="C596" s="10"/>
      <c r="D596" s="10"/>
      <c r="E596" s="17"/>
      <c r="F596" s="18"/>
      <c r="G596" s="18"/>
      <c r="H596" s="18"/>
      <c r="I596" s="18"/>
      <c r="J596" s="18"/>
      <c r="K596" s="18"/>
      <c r="L596" s="19"/>
      <c r="M596" s="10"/>
      <c r="N596" s="10"/>
      <c r="O596" s="10"/>
    </row>
    <row r="597" spans="1:15">
      <c r="A597" s="9"/>
      <c r="B597" s="9"/>
      <c r="C597" s="9"/>
      <c r="D597" s="9"/>
      <c r="E597" s="14"/>
      <c r="F597" s="15"/>
      <c r="G597" s="15"/>
      <c r="H597" s="15"/>
      <c r="I597" s="15"/>
      <c r="J597" s="15"/>
      <c r="K597" s="15"/>
      <c r="L597" s="16"/>
      <c r="M597" s="9"/>
      <c r="N597" s="9"/>
      <c r="O597" s="9"/>
    </row>
    <row r="598" spans="1:15">
      <c r="A598" s="10"/>
      <c r="B598" s="10"/>
      <c r="C598" s="10"/>
      <c r="D598" s="10"/>
      <c r="E598" s="17"/>
      <c r="F598" s="18"/>
      <c r="G598" s="18"/>
      <c r="H598" s="18"/>
      <c r="I598" s="18"/>
      <c r="J598" s="18"/>
      <c r="K598" s="18"/>
      <c r="L598" s="19"/>
      <c r="M598" s="10"/>
      <c r="N598" s="10"/>
      <c r="O598" s="10"/>
    </row>
    <row r="599" spans="1:15">
      <c r="A599" s="9"/>
      <c r="B599" s="9"/>
      <c r="C599" s="9"/>
      <c r="D599" s="9"/>
      <c r="E599" s="14"/>
      <c r="F599" s="15"/>
      <c r="G599" s="15"/>
      <c r="H599" s="15"/>
      <c r="I599" s="15"/>
      <c r="J599" s="15"/>
      <c r="K599" s="15"/>
      <c r="L599" s="16"/>
      <c r="M599" s="9"/>
      <c r="N599" s="9"/>
      <c r="O599" s="9"/>
    </row>
    <row r="600" spans="1:15">
      <c r="A600" s="10"/>
      <c r="B600" s="10"/>
      <c r="C600" s="10"/>
      <c r="D600" s="10"/>
      <c r="E600" s="17"/>
      <c r="F600" s="18"/>
      <c r="G600" s="18"/>
      <c r="H600" s="18"/>
      <c r="I600" s="18"/>
      <c r="J600" s="18"/>
      <c r="K600" s="18"/>
      <c r="L600" s="19"/>
      <c r="M600" s="10"/>
      <c r="N600" s="10"/>
      <c r="O600" s="10"/>
    </row>
    <row r="601" spans="1:15">
      <c r="A601" s="9"/>
      <c r="B601" s="9"/>
      <c r="C601" s="9"/>
      <c r="D601" s="9"/>
      <c r="E601" s="14"/>
      <c r="F601" s="15"/>
      <c r="G601" s="15"/>
      <c r="H601" s="15"/>
      <c r="I601" s="15"/>
      <c r="J601" s="15"/>
      <c r="K601" s="15"/>
      <c r="L601" s="16"/>
      <c r="M601" s="9"/>
      <c r="N601" s="9"/>
      <c r="O601" s="9"/>
    </row>
    <row r="602" spans="1:15">
      <c r="A602" s="10"/>
      <c r="B602" s="10"/>
      <c r="C602" s="10"/>
      <c r="D602" s="10"/>
      <c r="E602" s="17"/>
      <c r="F602" s="18"/>
      <c r="G602" s="18"/>
      <c r="H602" s="18"/>
      <c r="I602" s="18"/>
      <c r="J602" s="18"/>
      <c r="K602" s="18"/>
      <c r="L602" s="19"/>
      <c r="M602" s="10"/>
      <c r="N602" s="10"/>
      <c r="O602" s="10"/>
    </row>
    <row r="603" spans="1:15">
      <c r="A603" s="9"/>
      <c r="B603" s="9"/>
      <c r="C603" s="9"/>
      <c r="D603" s="9"/>
      <c r="E603" s="14"/>
      <c r="F603" s="15"/>
      <c r="G603" s="15"/>
      <c r="H603" s="15"/>
      <c r="I603" s="15"/>
      <c r="J603" s="15"/>
      <c r="K603" s="15"/>
      <c r="L603" s="16"/>
      <c r="M603" s="9"/>
      <c r="N603" s="9"/>
      <c r="O603" s="9"/>
    </row>
    <row r="604" spans="1:15">
      <c r="A604" s="10"/>
      <c r="B604" s="10"/>
      <c r="C604" s="10"/>
      <c r="D604" s="10"/>
      <c r="E604" s="17"/>
      <c r="F604" s="18"/>
      <c r="G604" s="18"/>
      <c r="H604" s="18"/>
      <c r="I604" s="18"/>
      <c r="J604" s="18"/>
      <c r="K604" s="18"/>
      <c r="L604" s="19"/>
      <c r="M604" s="10"/>
      <c r="N604" s="10"/>
      <c r="O604" s="10"/>
    </row>
    <row r="605" spans="1:15">
      <c r="A605" s="9"/>
      <c r="B605" s="9"/>
      <c r="C605" s="9"/>
      <c r="D605" s="9"/>
      <c r="E605" s="14"/>
      <c r="F605" s="15"/>
      <c r="G605" s="15"/>
      <c r="H605" s="15"/>
      <c r="I605" s="15"/>
      <c r="J605" s="15"/>
      <c r="K605" s="15"/>
      <c r="L605" s="16"/>
      <c r="M605" s="9"/>
      <c r="N605" s="9"/>
      <c r="O605" s="9"/>
    </row>
    <row r="606" spans="1:15">
      <c r="A606" s="10"/>
      <c r="B606" s="10"/>
      <c r="C606" s="10"/>
      <c r="D606" s="10"/>
      <c r="E606" s="17"/>
      <c r="F606" s="18"/>
      <c r="G606" s="18"/>
      <c r="H606" s="18"/>
      <c r="I606" s="18"/>
      <c r="J606" s="18"/>
      <c r="K606" s="18"/>
      <c r="L606" s="19"/>
      <c r="M606" s="10"/>
      <c r="N606" s="10"/>
      <c r="O606" s="10"/>
    </row>
    <row r="607" spans="1:15">
      <c r="A607" s="9"/>
      <c r="B607" s="9"/>
      <c r="C607" s="9"/>
      <c r="D607" s="9"/>
      <c r="E607" s="14"/>
      <c r="F607" s="15"/>
      <c r="G607" s="15"/>
      <c r="H607" s="15"/>
      <c r="I607" s="15"/>
      <c r="J607" s="15"/>
      <c r="K607" s="15"/>
      <c r="L607" s="16"/>
      <c r="M607" s="9"/>
      <c r="N607" s="9"/>
      <c r="O607" s="9"/>
    </row>
    <row r="608" spans="1:15">
      <c r="A608" s="10"/>
      <c r="B608" s="10"/>
      <c r="C608" s="10"/>
      <c r="D608" s="10"/>
      <c r="E608" s="17"/>
      <c r="F608" s="18"/>
      <c r="G608" s="18"/>
      <c r="H608" s="18"/>
      <c r="I608" s="18"/>
      <c r="J608" s="18"/>
      <c r="K608" s="18"/>
      <c r="L608" s="19"/>
      <c r="M608" s="10"/>
      <c r="N608" s="10"/>
      <c r="O608" s="10"/>
    </row>
    <row r="609" spans="1:15">
      <c r="A609" s="9"/>
      <c r="B609" s="9"/>
      <c r="C609" s="9"/>
      <c r="D609" s="9"/>
      <c r="E609" s="14"/>
      <c r="F609" s="15"/>
      <c r="G609" s="15"/>
      <c r="H609" s="15"/>
      <c r="I609" s="15"/>
      <c r="J609" s="15"/>
      <c r="K609" s="15"/>
      <c r="L609" s="16"/>
      <c r="M609" s="9"/>
      <c r="N609" s="9"/>
      <c r="O609" s="9"/>
    </row>
    <row r="610" spans="1:15">
      <c r="A610" s="10"/>
      <c r="B610" s="10"/>
      <c r="C610" s="10"/>
      <c r="D610" s="10"/>
      <c r="E610" s="17"/>
      <c r="F610" s="18"/>
      <c r="G610" s="18"/>
      <c r="H610" s="18"/>
      <c r="I610" s="18"/>
      <c r="J610" s="18"/>
      <c r="K610" s="18"/>
      <c r="L610" s="19"/>
      <c r="M610" s="10"/>
      <c r="N610" s="10"/>
      <c r="O610" s="10"/>
    </row>
    <row r="611" spans="1:15">
      <c r="A611" s="9"/>
      <c r="B611" s="9"/>
      <c r="C611" s="9"/>
      <c r="D611" s="9"/>
      <c r="E611" s="14"/>
      <c r="F611" s="15"/>
      <c r="G611" s="15"/>
      <c r="H611" s="15"/>
      <c r="I611" s="15"/>
      <c r="J611" s="15"/>
      <c r="K611" s="15"/>
      <c r="L611" s="16"/>
      <c r="M611" s="9"/>
      <c r="N611" s="9"/>
      <c r="O611" s="9"/>
    </row>
    <row r="612" spans="1:15">
      <c r="A612" s="10"/>
      <c r="B612" s="10"/>
      <c r="C612" s="10"/>
      <c r="D612" s="10"/>
      <c r="E612" s="17"/>
      <c r="F612" s="18"/>
      <c r="G612" s="18"/>
      <c r="H612" s="18"/>
      <c r="I612" s="18"/>
      <c r="J612" s="18"/>
      <c r="K612" s="18"/>
      <c r="L612" s="19"/>
      <c r="M612" s="10"/>
      <c r="N612" s="10"/>
      <c r="O612" s="10"/>
    </row>
    <row r="613" spans="1:15">
      <c r="A613" s="9"/>
      <c r="B613" s="9"/>
      <c r="C613" s="9"/>
      <c r="D613" s="9"/>
      <c r="E613" s="14"/>
      <c r="F613" s="15"/>
      <c r="G613" s="15"/>
      <c r="H613" s="15"/>
      <c r="I613" s="15"/>
      <c r="J613" s="15"/>
      <c r="K613" s="15"/>
      <c r="L613" s="16"/>
      <c r="M613" s="9"/>
      <c r="N613" s="9"/>
      <c r="O613" s="9"/>
    </row>
    <row r="614" spans="1:15">
      <c r="A614" s="10"/>
      <c r="B614" s="10"/>
      <c r="C614" s="10"/>
      <c r="D614" s="10"/>
      <c r="E614" s="17"/>
      <c r="F614" s="18"/>
      <c r="G614" s="18"/>
      <c r="H614" s="18"/>
      <c r="I614" s="18"/>
      <c r="J614" s="18"/>
      <c r="K614" s="18"/>
      <c r="L614" s="19"/>
      <c r="M614" s="10"/>
      <c r="N614" s="10"/>
      <c r="O614" s="10"/>
    </row>
    <row r="615" spans="1:15">
      <c r="A615" s="9"/>
      <c r="B615" s="9"/>
      <c r="C615" s="9"/>
      <c r="D615" s="9"/>
      <c r="E615" s="14"/>
      <c r="F615" s="15"/>
      <c r="G615" s="15"/>
      <c r="H615" s="15"/>
      <c r="I615" s="15"/>
      <c r="J615" s="15"/>
      <c r="K615" s="15"/>
      <c r="L615" s="16"/>
      <c r="M615" s="9"/>
      <c r="N615" s="9"/>
      <c r="O615" s="9"/>
    </row>
    <row r="616" spans="1:15">
      <c r="A616" s="10"/>
      <c r="B616" s="10"/>
      <c r="C616" s="10"/>
      <c r="D616" s="10"/>
      <c r="E616" s="17"/>
      <c r="F616" s="18"/>
      <c r="G616" s="18"/>
      <c r="H616" s="18"/>
      <c r="I616" s="18"/>
      <c r="J616" s="18"/>
      <c r="K616" s="18"/>
      <c r="L616" s="19"/>
      <c r="M616" s="10"/>
      <c r="N616" s="10"/>
      <c r="O616" s="10"/>
    </row>
    <row r="617" spans="1:15">
      <c r="A617" s="9"/>
      <c r="B617" s="9"/>
      <c r="C617" s="9"/>
      <c r="D617" s="9"/>
      <c r="E617" s="14"/>
      <c r="F617" s="15"/>
      <c r="G617" s="15"/>
      <c r="H617" s="15"/>
      <c r="I617" s="15"/>
      <c r="J617" s="15"/>
      <c r="K617" s="15"/>
      <c r="L617" s="16"/>
      <c r="M617" s="9"/>
      <c r="N617" s="9"/>
      <c r="O617" s="9"/>
    </row>
    <row r="618" spans="1:15">
      <c r="A618" s="10"/>
      <c r="B618" s="10"/>
      <c r="C618" s="10"/>
      <c r="D618" s="10"/>
      <c r="E618" s="17"/>
      <c r="F618" s="18"/>
      <c r="G618" s="18"/>
      <c r="H618" s="18"/>
      <c r="I618" s="18"/>
      <c r="J618" s="18"/>
      <c r="K618" s="18"/>
      <c r="L618" s="19"/>
      <c r="M618" s="10"/>
      <c r="N618" s="10"/>
      <c r="O618" s="10"/>
    </row>
    <row r="619" spans="1:15">
      <c r="A619" s="9"/>
      <c r="B619" s="9"/>
      <c r="C619" s="9"/>
      <c r="D619" s="9"/>
      <c r="E619" s="14"/>
      <c r="F619" s="15"/>
      <c r="G619" s="15"/>
      <c r="H619" s="15"/>
      <c r="I619" s="15"/>
      <c r="J619" s="15"/>
      <c r="K619" s="15"/>
      <c r="L619" s="16"/>
      <c r="M619" s="9"/>
      <c r="N619" s="9"/>
      <c r="O619" s="9"/>
    </row>
    <row r="620" spans="1:15">
      <c r="A620" s="10"/>
      <c r="B620" s="10"/>
      <c r="C620" s="10"/>
      <c r="D620" s="10"/>
      <c r="E620" s="17"/>
      <c r="F620" s="18"/>
      <c r="G620" s="18"/>
      <c r="H620" s="18"/>
      <c r="I620" s="18"/>
      <c r="J620" s="18"/>
      <c r="K620" s="18"/>
      <c r="L620" s="19"/>
      <c r="M620" s="10"/>
      <c r="N620" s="10"/>
      <c r="O620" s="10"/>
    </row>
    <row r="621" spans="1:15">
      <c r="A621" s="9"/>
      <c r="B621" s="9"/>
      <c r="C621" s="9"/>
      <c r="D621" s="9"/>
      <c r="E621" s="14"/>
      <c r="F621" s="15"/>
      <c r="G621" s="15"/>
      <c r="H621" s="15"/>
      <c r="I621" s="15"/>
      <c r="J621" s="15"/>
      <c r="K621" s="15"/>
      <c r="L621" s="16"/>
      <c r="M621" s="9"/>
      <c r="N621" s="9"/>
      <c r="O621" s="9"/>
    </row>
    <row r="622" spans="1:15">
      <c r="A622" s="10"/>
      <c r="B622" s="10"/>
      <c r="C622" s="10"/>
      <c r="D622" s="10"/>
      <c r="E622" s="17"/>
      <c r="F622" s="18"/>
      <c r="G622" s="18"/>
      <c r="H622" s="18"/>
      <c r="I622" s="18"/>
      <c r="J622" s="18"/>
      <c r="K622" s="18"/>
      <c r="L622" s="19"/>
      <c r="M622" s="10"/>
      <c r="N622" s="10"/>
      <c r="O622" s="10"/>
    </row>
    <row r="623" spans="1:15">
      <c r="A623" s="9"/>
      <c r="B623" s="9"/>
      <c r="C623" s="9"/>
      <c r="D623" s="9"/>
      <c r="E623" s="14"/>
      <c r="F623" s="15"/>
      <c r="G623" s="15"/>
      <c r="H623" s="15"/>
      <c r="I623" s="15"/>
      <c r="J623" s="15"/>
      <c r="K623" s="15"/>
      <c r="L623" s="16"/>
      <c r="M623" s="9"/>
      <c r="N623" s="9"/>
      <c r="O623" s="9"/>
    </row>
    <row r="624" spans="1:15">
      <c r="A624" s="10"/>
      <c r="B624" s="10"/>
      <c r="C624" s="10"/>
      <c r="D624" s="10"/>
      <c r="E624" s="17"/>
      <c r="F624" s="18"/>
      <c r="G624" s="18"/>
      <c r="H624" s="18"/>
      <c r="I624" s="18"/>
      <c r="J624" s="18"/>
      <c r="K624" s="18"/>
      <c r="L624" s="19"/>
      <c r="M624" s="10"/>
      <c r="N624" s="10"/>
      <c r="O624" s="10"/>
    </row>
    <row r="625" spans="1:15">
      <c r="A625" s="9"/>
      <c r="B625" s="9"/>
      <c r="C625" s="9"/>
      <c r="D625" s="9"/>
      <c r="E625" s="14"/>
      <c r="F625" s="15"/>
      <c r="G625" s="15"/>
      <c r="H625" s="15"/>
      <c r="I625" s="15"/>
      <c r="J625" s="15"/>
      <c r="K625" s="15"/>
      <c r="L625" s="16"/>
      <c r="M625" s="9"/>
      <c r="N625" s="9"/>
      <c r="O625" s="9"/>
    </row>
    <row r="626" spans="1:15">
      <c r="A626" s="10"/>
      <c r="B626" s="10"/>
      <c r="C626" s="10"/>
      <c r="D626" s="10"/>
      <c r="E626" s="17"/>
      <c r="F626" s="18"/>
      <c r="G626" s="18"/>
      <c r="H626" s="18"/>
      <c r="I626" s="18"/>
      <c r="J626" s="18"/>
      <c r="K626" s="18"/>
      <c r="L626" s="19"/>
      <c r="M626" s="10"/>
      <c r="N626" s="10"/>
      <c r="O626" s="10"/>
    </row>
    <row r="627" spans="1:15">
      <c r="A627" s="9"/>
      <c r="B627" s="9"/>
      <c r="C627" s="9"/>
      <c r="D627" s="9"/>
      <c r="E627" s="14"/>
      <c r="F627" s="15"/>
      <c r="G627" s="15"/>
      <c r="H627" s="15"/>
      <c r="I627" s="15"/>
      <c r="J627" s="15"/>
      <c r="K627" s="15"/>
      <c r="L627" s="16"/>
      <c r="M627" s="9"/>
      <c r="N627" s="9"/>
      <c r="O627" s="9"/>
    </row>
    <row r="628" spans="1:15">
      <c r="A628" s="10"/>
      <c r="B628" s="10"/>
      <c r="C628" s="10"/>
      <c r="D628" s="10"/>
      <c r="E628" s="17"/>
      <c r="F628" s="18"/>
      <c r="G628" s="18"/>
      <c r="H628" s="18"/>
      <c r="I628" s="18"/>
      <c r="J628" s="18"/>
      <c r="K628" s="18"/>
      <c r="L628" s="19"/>
      <c r="M628" s="10"/>
      <c r="N628" s="10"/>
      <c r="O628" s="10"/>
    </row>
    <row r="629" spans="1:15">
      <c r="A629" s="9"/>
      <c r="B629" s="9"/>
      <c r="C629" s="9"/>
      <c r="D629" s="9"/>
      <c r="E629" s="14"/>
      <c r="F629" s="15"/>
      <c r="G629" s="15"/>
      <c r="H629" s="15"/>
      <c r="I629" s="15"/>
      <c r="J629" s="15"/>
      <c r="K629" s="15"/>
      <c r="L629" s="16"/>
      <c r="M629" s="9"/>
      <c r="N629" s="9"/>
      <c r="O629" s="9"/>
    </row>
    <row r="630" spans="1:15">
      <c r="A630" s="10"/>
      <c r="B630" s="10"/>
      <c r="C630" s="10"/>
      <c r="D630" s="10"/>
      <c r="E630" s="17"/>
      <c r="F630" s="18"/>
      <c r="G630" s="18"/>
      <c r="H630" s="18"/>
      <c r="I630" s="18"/>
      <c r="J630" s="18"/>
      <c r="K630" s="18"/>
      <c r="L630" s="19"/>
      <c r="M630" s="10"/>
      <c r="N630" s="10"/>
      <c r="O630" s="10"/>
    </row>
    <row r="631" spans="1:15">
      <c r="A631" s="9"/>
      <c r="B631" s="9"/>
      <c r="C631" s="9"/>
      <c r="D631" s="9"/>
      <c r="E631" s="14"/>
      <c r="F631" s="15"/>
      <c r="G631" s="15"/>
      <c r="H631" s="15"/>
      <c r="I631" s="15"/>
      <c r="J631" s="15"/>
      <c r="K631" s="15"/>
      <c r="L631" s="16"/>
      <c r="M631" s="9"/>
      <c r="N631" s="9"/>
      <c r="O631" s="9"/>
    </row>
    <row r="632" spans="1:15">
      <c r="A632" s="10"/>
      <c r="B632" s="10"/>
      <c r="C632" s="10"/>
      <c r="D632" s="10"/>
      <c r="E632" s="17"/>
      <c r="F632" s="18"/>
      <c r="G632" s="18"/>
      <c r="H632" s="18"/>
      <c r="I632" s="18"/>
      <c r="J632" s="18"/>
      <c r="K632" s="18"/>
      <c r="L632" s="19"/>
      <c r="M632" s="10"/>
      <c r="N632" s="10"/>
      <c r="O632" s="10"/>
    </row>
    <row r="633" spans="1:15">
      <c r="A633" s="9"/>
      <c r="B633" s="9"/>
      <c r="C633" s="9"/>
      <c r="D633" s="9"/>
      <c r="E633" s="14"/>
      <c r="F633" s="15"/>
      <c r="G633" s="15"/>
      <c r="H633" s="15"/>
      <c r="I633" s="15"/>
      <c r="J633" s="15"/>
      <c r="K633" s="15"/>
      <c r="L633" s="16"/>
      <c r="M633" s="9"/>
      <c r="N633" s="9"/>
      <c r="O633" s="9"/>
    </row>
    <row r="634" spans="1:15">
      <c r="A634" s="10"/>
      <c r="B634" s="10"/>
      <c r="C634" s="10"/>
      <c r="D634" s="10"/>
      <c r="E634" s="17"/>
      <c r="F634" s="18"/>
      <c r="G634" s="18"/>
      <c r="H634" s="18"/>
      <c r="I634" s="18"/>
      <c r="J634" s="18"/>
      <c r="K634" s="18"/>
      <c r="L634" s="19"/>
      <c r="M634" s="10"/>
      <c r="N634" s="10"/>
      <c r="O634" s="10"/>
    </row>
    <row r="635" spans="1:15">
      <c r="A635" s="9"/>
      <c r="B635" s="9"/>
      <c r="C635" s="9"/>
      <c r="D635" s="9"/>
      <c r="E635" s="14"/>
      <c r="F635" s="15"/>
      <c r="G635" s="15"/>
      <c r="H635" s="15"/>
      <c r="I635" s="15"/>
      <c r="J635" s="15"/>
      <c r="K635" s="15"/>
      <c r="L635" s="16"/>
      <c r="M635" s="9"/>
      <c r="N635" s="9"/>
      <c r="O635" s="9"/>
    </row>
    <row r="636" spans="1:15">
      <c r="A636" s="10"/>
      <c r="B636" s="10"/>
      <c r="C636" s="10"/>
      <c r="D636" s="10"/>
      <c r="E636" s="17"/>
      <c r="F636" s="18"/>
      <c r="G636" s="18"/>
      <c r="H636" s="18"/>
      <c r="I636" s="18"/>
      <c r="J636" s="18"/>
      <c r="K636" s="18"/>
      <c r="L636" s="19"/>
      <c r="M636" s="10"/>
      <c r="N636" s="10"/>
      <c r="O636" s="10"/>
    </row>
    <row r="637" spans="1:15">
      <c r="A637" s="9"/>
      <c r="B637" s="9"/>
      <c r="C637" s="9"/>
      <c r="D637" s="9"/>
      <c r="E637" s="14"/>
      <c r="F637" s="15"/>
      <c r="G637" s="15"/>
      <c r="H637" s="15"/>
      <c r="I637" s="15"/>
      <c r="J637" s="15"/>
      <c r="K637" s="15"/>
      <c r="L637" s="16"/>
      <c r="M637" s="9"/>
      <c r="N637" s="9"/>
      <c r="O637" s="9"/>
    </row>
    <row r="638" spans="1:15">
      <c r="A638" s="10"/>
      <c r="B638" s="10"/>
      <c r="C638" s="10"/>
      <c r="D638" s="10"/>
      <c r="E638" s="17"/>
      <c r="F638" s="18"/>
      <c r="G638" s="18"/>
      <c r="H638" s="18"/>
      <c r="I638" s="18"/>
      <c r="J638" s="18"/>
      <c r="K638" s="18"/>
      <c r="L638" s="19"/>
      <c r="M638" s="10"/>
      <c r="N638" s="10"/>
      <c r="O638" s="10"/>
    </row>
    <row r="639" spans="1:15">
      <c r="A639" s="9"/>
      <c r="B639" s="9"/>
      <c r="C639" s="9"/>
      <c r="D639" s="9"/>
      <c r="E639" s="14"/>
      <c r="F639" s="15"/>
      <c r="G639" s="15"/>
      <c r="H639" s="15"/>
      <c r="I639" s="15"/>
      <c r="J639" s="15"/>
      <c r="K639" s="15"/>
      <c r="L639" s="16"/>
      <c r="M639" s="9"/>
      <c r="N639" s="9"/>
      <c r="O639" s="9"/>
    </row>
    <row r="640" spans="1:15">
      <c r="A640" s="10"/>
      <c r="B640" s="10"/>
      <c r="C640" s="10"/>
      <c r="D640" s="10"/>
      <c r="E640" s="17"/>
      <c r="F640" s="18"/>
      <c r="G640" s="18"/>
      <c r="H640" s="18"/>
      <c r="I640" s="18"/>
      <c r="J640" s="18"/>
      <c r="K640" s="18"/>
      <c r="L640" s="19"/>
      <c r="M640" s="10"/>
      <c r="N640" s="10"/>
      <c r="O640" s="10"/>
    </row>
    <row r="641" spans="1:15">
      <c r="A641" s="9"/>
      <c r="B641" s="9"/>
      <c r="C641" s="9"/>
      <c r="D641" s="9"/>
      <c r="E641" s="14"/>
      <c r="F641" s="15"/>
      <c r="G641" s="15"/>
      <c r="H641" s="15"/>
      <c r="I641" s="15"/>
      <c r="J641" s="15"/>
      <c r="K641" s="15"/>
      <c r="L641" s="16"/>
      <c r="M641" s="9"/>
      <c r="N641" s="9"/>
      <c r="O641" s="9"/>
    </row>
    <row r="642" spans="1:15">
      <c r="A642" s="10"/>
      <c r="B642" s="10"/>
      <c r="C642" s="10"/>
      <c r="D642" s="10"/>
      <c r="E642" s="17"/>
      <c r="F642" s="18"/>
      <c r="G642" s="18"/>
      <c r="H642" s="18"/>
      <c r="I642" s="18"/>
      <c r="J642" s="18"/>
      <c r="K642" s="18"/>
      <c r="L642" s="19"/>
      <c r="M642" s="10"/>
      <c r="N642" s="10"/>
      <c r="O642" s="10"/>
    </row>
    <row r="643" spans="1:15">
      <c r="A643" s="9"/>
      <c r="B643" s="9"/>
      <c r="C643" s="9"/>
      <c r="D643" s="9"/>
      <c r="E643" s="14"/>
      <c r="F643" s="15"/>
      <c r="G643" s="15"/>
      <c r="H643" s="15"/>
      <c r="I643" s="15"/>
      <c r="J643" s="15"/>
      <c r="K643" s="15"/>
      <c r="L643" s="16"/>
      <c r="M643" s="9"/>
      <c r="N643" s="9"/>
      <c r="O643" s="9"/>
    </row>
    <row r="644" spans="1:15">
      <c r="A644" s="10"/>
      <c r="B644" s="10"/>
      <c r="C644" s="10"/>
      <c r="D644" s="10"/>
      <c r="E644" s="17"/>
      <c r="F644" s="18"/>
      <c r="G644" s="18"/>
      <c r="H644" s="18"/>
      <c r="I644" s="18"/>
      <c r="J644" s="18"/>
      <c r="K644" s="18"/>
      <c r="L644" s="19"/>
      <c r="M644" s="10"/>
      <c r="N644" s="10"/>
      <c r="O644" s="10"/>
    </row>
    <row r="645" spans="1:15">
      <c r="A645" s="9"/>
      <c r="B645" s="9"/>
      <c r="C645" s="9"/>
      <c r="D645" s="9"/>
      <c r="E645" s="14"/>
      <c r="F645" s="15"/>
      <c r="G645" s="15"/>
      <c r="H645" s="15"/>
      <c r="I645" s="15"/>
      <c r="J645" s="15"/>
      <c r="K645" s="15"/>
      <c r="L645" s="16"/>
      <c r="M645" s="9"/>
      <c r="N645" s="9"/>
      <c r="O645" s="9"/>
    </row>
    <row r="646" spans="1:15">
      <c r="A646" s="10"/>
      <c r="B646" s="10"/>
      <c r="C646" s="10"/>
      <c r="D646" s="10"/>
      <c r="E646" s="17"/>
      <c r="F646" s="18"/>
      <c r="G646" s="18"/>
      <c r="H646" s="18"/>
      <c r="I646" s="18"/>
      <c r="J646" s="18"/>
      <c r="K646" s="18"/>
      <c r="L646" s="19"/>
      <c r="M646" s="10"/>
      <c r="N646" s="10"/>
      <c r="O646" s="10"/>
    </row>
    <row r="647" spans="1:15">
      <c r="A647" s="9"/>
      <c r="B647" s="9"/>
      <c r="C647" s="9"/>
      <c r="D647" s="9"/>
      <c r="E647" s="14"/>
      <c r="F647" s="15"/>
      <c r="G647" s="15"/>
      <c r="H647" s="15"/>
      <c r="I647" s="15"/>
      <c r="J647" s="15"/>
      <c r="K647" s="15"/>
      <c r="L647" s="16"/>
      <c r="M647" s="9"/>
      <c r="N647" s="9"/>
      <c r="O647" s="9"/>
    </row>
    <row r="648" spans="1:15">
      <c r="A648" s="10"/>
      <c r="B648" s="10"/>
      <c r="C648" s="10"/>
      <c r="D648" s="10"/>
      <c r="E648" s="17"/>
      <c r="F648" s="18"/>
      <c r="G648" s="18"/>
      <c r="H648" s="18"/>
      <c r="I648" s="18"/>
      <c r="J648" s="18"/>
      <c r="K648" s="18"/>
      <c r="L648" s="19"/>
      <c r="M648" s="10"/>
      <c r="N648" s="10"/>
      <c r="O648" s="10"/>
    </row>
    <row r="649" spans="1:15">
      <c r="A649" s="9"/>
      <c r="B649" s="9"/>
      <c r="C649" s="9"/>
      <c r="D649" s="9"/>
      <c r="E649" s="14"/>
      <c r="F649" s="15"/>
      <c r="G649" s="15"/>
      <c r="H649" s="15"/>
      <c r="I649" s="15"/>
      <c r="J649" s="15"/>
      <c r="K649" s="15"/>
      <c r="L649" s="16"/>
      <c r="M649" s="9"/>
      <c r="N649" s="9"/>
      <c r="O649" s="9"/>
    </row>
    <row r="650" spans="1:15">
      <c r="A650" s="10"/>
      <c r="B650" s="10"/>
      <c r="C650" s="10"/>
      <c r="D650" s="10"/>
      <c r="E650" s="17"/>
      <c r="F650" s="18"/>
      <c r="G650" s="18"/>
      <c r="H650" s="18"/>
      <c r="I650" s="18"/>
      <c r="J650" s="18"/>
      <c r="K650" s="18"/>
      <c r="L650" s="19"/>
      <c r="M650" s="10"/>
      <c r="N650" s="10"/>
      <c r="O650" s="10"/>
    </row>
    <row r="651" spans="1:15">
      <c r="A651" s="9"/>
      <c r="B651" s="9"/>
      <c r="C651" s="9"/>
      <c r="D651" s="9"/>
      <c r="E651" s="14"/>
      <c r="F651" s="15"/>
      <c r="G651" s="15"/>
      <c r="H651" s="15"/>
      <c r="I651" s="15"/>
      <c r="J651" s="15"/>
      <c r="K651" s="15"/>
      <c r="L651" s="16"/>
      <c r="M651" s="9"/>
      <c r="N651" s="9"/>
      <c r="O651" s="9"/>
    </row>
    <row r="652" spans="1:15">
      <c r="A652" s="10"/>
      <c r="B652" s="10"/>
      <c r="C652" s="10"/>
      <c r="D652" s="10"/>
      <c r="E652" s="17"/>
      <c r="F652" s="18"/>
      <c r="G652" s="18"/>
      <c r="H652" s="18"/>
      <c r="I652" s="18"/>
      <c r="J652" s="18"/>
      <c r="K652" s="18"/>
      <c r="L652" s="19"/>
      <c r="M652" s="10"/>
      <c r="N652" s="10"/>
      <c r="O652" s="10"/>
    </row>
    <row r="653" spans="1:15">
      <c r="A653" s="9"/>
      <c r="B653" s="9"/>
      <c r="C653" s="9"/>
      <c r="D653" s="9"/>
      <c r="E653" s="14"/>
      <c r="F653" s="15"/>
      <c r="G653" s="15"/>
      <c r="H653" s="15"/>
      <c r="I653" s="15"/>
      <c r="J653" s="15"/>
      <c r="K653" s="15"/>
      <c r="L653" s="16"/>
      <c r="M653" s="9"/>
      <c r="N653" s="9"/>
      <c r="O653" s="9"/>
    </row>
    <row r="654" spans="1:15">
      <c r="A654" s="10"/>
      <c r="B654" s="10"/>
      <c r="C654" s="10"/>
      <c r="D654" s="10"/>
      <c r="E654" s="17"/>
      <c r="F654" s="18"/>
      <c r="G654" s="18"/>
      <c r="H654" s="18"/>
      <c r="I654" s="18"/>
      <c r="J654" s="18"/>
      <c r="K654" s="18"/>
      <c r="L654" s="19"/>
      <c r="M654" s="10"/>
      <c r="N654" s="10"/>
      <c r="O654" s="10"/>
    </row>
    <row r="655" spans="1:15">
      <c r="A655" s="9"/>
      <c r="B655" s="9"/>
      <c r="C655" s="9"/>
      <c r="D655" s="9"/>
      <c r="E655" s="14"/>
      <c r="F655" s="15"/>
      <c r="G655" s="15"/>
      <c r="H655" s="15"/>
      <c r="I655" s="15"/>
      <c r="J655" s="15"/>
      <c r="K655" s="15"/>
      <c r="L655" s="16"/>
      <c r="M655" s="9"/>
      <c r="N655" s="9"/>
      <c r="O655" s="9"/>
    </row>
    <row r="656" spans="1:15">
      <c r="A656" s="10"/>
      <c r="B656" s="10"/>
      <c r="C656" s="10"/>
      <c r="D656" s="10"/>
      <c r="E656" s="17"/>
      <c r="F656" s="18"/>
      <c r="G656" s="18"/>
      <c r="H656" s="18"/>
      <c r="I656" s="18"/>
      <c r="J656" s="18"/>
      <c r="K656" s="18"/>
      <c r="L656" s="19"/>
      <c r="M656" s="10"/>
      <c r="N656" s="10"/>
      <c r="O656" s="10"/>
    </row>
    <row r="657" spans="1:15">
      <c r="A657" s="9"/>
      <c r="B657" s="9"/>
      <c r="C657" s="9"/>
      <c r="D657" s="9"/>
      <c r="E657" s="14"/>
      <c r="F657" s="15"/>
      <c r="G657" s="15"/>
      <c r="H657" s="15"/>
      <c r="I657" s="15"/>
      <c r="J657" s="15"/>
      <c r="K657" s="15"/>
      <c r="L657" s="16"/>
      <c r="M657" s="9"/>
      <c r="N657" s="9"/>
      <c r="O657" s="9"/>
    </row>
    <row r="658" spans="1:15">
      <c r="A658" s="10"/>
      <c r="B658" s="10"/>
      <c r="C658" s="10"/>
      <c r="D658" s="10"/>
      <c r="E658" s="17"/>
      <c r="F658" s="18"/>
      <c r="G658" s="18"/>
      <c r="H658" s="18"/>
      <c r="I658" s="18"/>
      <c r="J658" s="18"/>
      <c r="K658" s="18"/>
      <c r="L658" s="19"/>
      <c r="M658" s="10"/>
      <c r="N658" s="10"/>
      <c r="O658" s="10"/>
    </row>
    <row r="659" spans="1:15">
      <c r="A659" s="9"/>
      <c r="B659" s="9"/>
      <c r="C659" s="9"/>
      <c r="D659" s="9"/>
      <c r="E659" s="14"/>
      <c r="F659" s="15"/>
      <c r="G659" s="15"/>
      <c r="H659" s="15"/>
      <c r="I659" s="15"/>
      <c r="J659" s="15"/>
      <c r="K659" s="15"/>
      <c r="L659" s="16"/>
      <c r="M659" s="9"/>
      <c r="N659" s="9"/>
      <c r="O659" s="9"/>
    </row>
    <row r="660" spans="1:15">
      <c r="A660" s="10"/>
      <c r="B660" s="10"/>
      <c r="C660" s="10"/>
      <c r="D660" s="10"/>
      <c r="E660" s="17"/>
      <c r="F660" s="18"/>
      <c r="G660" s="18"/>
      <c r="H660" s="18"/>
      <c r="I660" s="18"/>
      <c r="J660" s="18"/>
      <c r="K660" s="18"/>
      <c r="L660" s="19"/>
      <c r="M660" s="10"/>
      <c r="N660" s="10"/>
      <c r="O660" s="10"/>
    </row>
    <row r="661" spans="1:15">
      <c r="A661" s="9"/>
      <c r="B661" s="9"/>
      <c r="C661" s="9"/>
      <c r="D661" s="9"/>
      <c r="E661" s="14"/>
      <c r="F661" s="15"/>
      <c r="G661" s="15"/>
      <c r="H661" s="15"/>
      <c r="I661" s="15"/>
      <c r="J661" s="15"/>
      <c r="K661" s="15"/>
      <c r="L661" s="16"/>
      <c r="M661" s="9"/>
      <c r="N661" s="9"/>
      <c r="O661" s="9"/>
    </row>
    <row r="662" spans="1:15">
      <c r="A662" s="10"/>
      <c r="B662" s="10"/>
      <c r="C662" s="10"/>
      <c r="D662" s="10"/>
      <c r="E662" s="17"/>
      <c r="F662" s="18"/>
      <c r="G662" s="18"/>
      <c r="H662" s="18"/>
      <c r="I662" s="18"/>
      <c r="J662" s="18"/>
      <c r="K662" s="18"/>
      <c r="L662" s="19"/>
      <c r="M662" s="10"/>
      <c r="N662" s="10"/>
      <c r="O662" s="10"/>
    </row>
    <row r="663" spans="1:15">
      <c r="A663" s="9"/>
      <c r="B663" s="9"/>
      <c r="C663" s="9"/>
      <c r="D663" s="9"/>
      <c r="E663" s="14"/>
      <c r="F663" s="15"/>
      <c r="G663" s="15"/>
      <c r="H663" s="15"/>
      <c r="I663" s="15"/>
      <c r="J663" s="15"/>
      <c r="K663" s="15"/>
      <c r="L663" s="16"/>
      <c r="M663" s="9"/>
      <c r="N663" s="9"/>
      <c r="O663" s="9"/>
    </row>
    <row r="664" spans="1:15">
      <c r="A664" s="10"/>
      <c r="B664" s="10"/>
      <c r="C664" s="10"/>
      <c r="D664" s="10"/>
      <c r="E664" s="17"/>
      <c r="F664" s="18"/>
      <c r="G664" s="18"/>
      <c r="H664" s="18"/>
      <c r="I664" s="18"/>
      <c r="J664" s="18"/>
      <c r="K664" s="18"/>
      <c r="L664" s="19"/>
      <c r="M664" s="10"/>
      <c r="N664" s="10"/>
      <c r="O664" s="10"/>
    </row>
    <row r="665" spans="1:15">
      <c r="A665" s="9"/>
      <c r="B665" s="9"/>
      <c r="C665" s="9"/>
      <c r="D665" s="9"/>
      <c r="E665" s="14"/>
      <c r="F665" s="15"/>
      <c r="G665" s="15"/>
      <c r="H665" s="15"/>
      <c r="I665" s="15"/>
      <c r="J665" s="15"/>
      <c r="K665" s="15"/>
      <c r="L665" s="16"/>
      <c r="M665" s="9"/>
      <c r="N665" s="9"/>
      <c r="O665" s="9"/>
    </row>
    <row r="666" spans="1:15">
      <c r="A666" s="10"/>
      <c r="B666" s="10"/>
      <c r="C666" s="10"/>
      <c r="D666" s="10"/>
      <c r="E666" s="17"/>
      <c r="F666" s="18"/>
      <c r="G666" s="18"/>
      <c r="H666" s="18"/>
      <c r="I666" s="18"/>
      <c r="J666" s="18"/>
      <c r="K666" s="18"/>
      <c r="L666" s="19"/>
      <c r="M666" s="10"/>
      <c r="N666" s="10"/>
      <c r="O666" s="10"/>
    </row>
    <row r="667" spans="1:15">
      <c r="A667" s="9"/>
      <c r="B667" s="9"/>
      <c r="C667" s="9"/>
      <c r="D667" s="9"/>
      <c r="E667" s="14"/>
      <c r="F667" s="15"/>
      <c r="G667" s="15"/>
      <c r="H667" s="15"/>
      <c r="I667" s="15"/>
      <c r="J667" s="15"/>
      <c r="K667" s="15"/>
      <c r="L667" s="16"/>
      <c r="M667" s="9"/>
      <c r="N667" s="9"/>
      <c r="O667" s="9"/>
    </row>
    <row r="668" spans="1:15">
      <c r="A668" s="10"/>
      <c r="B668" s="10"/>
      <c r="C668" s="10"/>
      <c r="D668" s="10"/>
      <c r="E668" s="17"/>
      <c r="F668" s="18"/>
      <c r="G668" s="18"/>
      <c r="H668" s="18"/>
      <c r="I668" s="18"/>
      <c r="J668" s="18"/>
      <c r="K668" s="18"/>
      <c r="L668" s="19"/>
      <c r="M668" s="10"/>
      <c r="N668" s="10"/>
      <c r="O668" s="10"/>
    </row>
    <row r="669" spans="1:15">
      <c r="A669" s="9"/>
      <c r="B669" s="9"/>
      <c r="C669" s="9"/>
      <c r="D669" s="9"/>
      <c r="E669" s="14"/>
      <c r="F669" s="15"/>
      <c r="G669" s="15"/>
      <c r="H669" s="15"/>
      <c r="I669" s="15"/>
      <c r="J669" s="15"/>
      <c r="K669" s="15"/>
      <c r="L669" s="16"/>
      <c r="M669" s="9"/>
      <c r="N669" s="9"/>
      <c r="O669" s="9"/>
    </row>
    <row r="670" spans="1:15">
      <c r="A670" s="10"/>
      <c r="B670" s="10"/>
      <c r="C670" s="10"/>
      <c r="D670" s="10"/>
      <c r="E670" s="17"/>
      <c r="F670" s="18"/>
      <c r="G670" s="18"/>
      <c r="H670" s="18"/>
      <c r="I670" s="18"/>
      <c r="J670" s="18"/>
      <c r="K670" s="18"/>
      <c r="L670" s="19"/>
      <c r="M670" s="10"/>
      <c r="N670" s="10"/>
      <c r="O670" s="10"/>
    </row>
    <row r="671" spans="1:15">
      <c r="A671" s="9"/>
      <c r="B671" s="9"/>
      <c r="C671" s="9"/>
      <c r="D671" s="9"/>
      <c r="E671" s="14"/>
      <c r="F671" s="15"/>
      <c r="G671" s="15"/>
      <c r="H671" s="15"/>
      <c r="I671" s="15"/>
      <c r="J671" s="15"/>
      <c r="K671" s="15"/>
      <c r="L671" s="16"/>
      <c r="M671" s="9"/>
      <c r="N671" s="9"/>
      <c r="O671" s="9"/>
    </row>
    <row r="672" spans="1:15">
      <c r="A672" s="10"/>
      <c r="B672" s="10"/>
      <c r="C672" s="10"/>
      <c r="D672" s="10"/>
      <c r="E672" s="17"/>
      <c r="F672" s="18"/>
      <c r="G672" s="18"/>
      <c r="H672" s="18"/>
      <c r="I672" s="18"/>
      <c r="J672" s="18"/>
      <c r="K672" s="18"/>
      <c r="L672" s="19"/>
      <c r="M672" s="10"/>
      <c r="N672" s="10"/>
      <c r="O672" s="10"/>
    </row>
    <row r="673" spans="1:15">
      <c r="A673" s="9"/>
      <c r="B673" s="9"/>
      <c r="C673" s="9"/>
      <c r="D673" s="9"/>
      <c r="E673" s="14"/>
      <c r="F673" s="15"/>
      <c r="G673" s="15"/>
      <c r="H673" s="15"/>
      <c r="I673" s="15"/>
      <c r="J673" s="15"/>
      <c r="K673" s="15"/>
      <c r="L673" s="16"/>
      <c r="M673" s="9"/>
      <c r="N673" s="9"/>
      <c r="O673" s="9"/>
    </row>
    <row r="674" spans="1:15">
      <c r="A674" s="10"/>
      <c r="B674" s="10"/>
      <c r="C674" s="10"/>
      <c r="D674" s="10"/>
      <c r="E674" s="17"/>
      <c r="F674" s="18"/>
      <c r="G674" s="18"/>
      <c r="H674" s="18"/>
      <c r="I674" s="18"/>
      <c r="J674" s="18"/>
      <c r="K674" s="18"/>
      <c r="L674" s="19"/>
      <c r="M674" s="10"/>
      <c r="N674" s="10"/>
      <c r="O674" s="10"/>
    </row>
    <row r="675" spans="1:15">
      <c r="A675" s="9"/>
      <c r="B675" s="9"/>
      <c r="C675" s="9"/>
      <c r="D675" s="9"/>
      <c r="E675" s="14"/>
      <c r="F675" s="15"/>
      <c r="G675" s="15"/>
      <c r="H675" s="15"/>
      <c r="I675" s="15"/>
      <c r="J675" s="15"/>
      <c r="K675" s="15"/>
      <c r="L675" s="16"/>
      <c r="M675" s="9"/>
      <c r="N675" s="9"/>
      <c r="O675" s="9"/>
    </row>
    <row r="676" spans="1:15">
      <c r="A676" s="10"/>
      <c r="B676" s="10"/>
      <c r="C676" s="10"/>
      <c r="D676" s="10"/>
      <c r="E676" s="17"/>
      <c r="F676" s="18"/>
      <c r="G676" s="18"/>
      <c r="H676" s="18"/>
      <c r="I676" s="18"/>
      <c r="J676" s="18"/>
      <c r="K676" s="18"/>
      <c r="L676" s="19"/>
      <c r="M676" s="10"/>
      <c r="N676" s="10"/>
      <c r="O676" s="10"/>
    </row>
    <row r="677" spans="1:15">
      <c r="A677" s="9"/>
      <c r="B677" s="9"/>
      <c r="C677" s="9"/>
      <c r="D677" s="9"/>
      <c r="E677" s="14"/>
      <c r="F677" s="15"/>
      <c r="G677" s="15"/>
      <c r="H677" s="15"/>
      <c r="I677" s="15"/>
      <c r="J677" s="15"/>
      <c r="K677" s="15"/>
      <c r="L677" s="16"/>
      <c r="M677" s="9"/>
      <c r="N677" s="9"/>
      <c r="O677" s="9"/>
    </row>
    <row r="678" spans="1:15">
      <c r="A678" s="10"/>
      <c r="B678" s="10"/>
      <c r="C678" s="10"/>
      <c r="D678" s="10"/>
      <c r="E678" s="17"/>
      <c r="F678" s="18"/>
      <c r="G678" s="18"/>
      <c r="H678" s="18"/>
      <c r="I678" s="18"/>
      <c r="J678" s="18"/>
      <c r="K678" s="18"/>
      <c r="L678" s="19"/>
      <c r="M678" s="10"/>
      <c r="N678" s="10"/>
      <c r="O678" s="10"/>
    </row>
    <row r="679" spans="1:15">
      <c r="A679" s="9"/>
      <c r="B679" s="9"/>
      <c r="C679" s="9"/>
      <c r="D679" s="9"/>
      <c r="E679" s="14"/>
      <c r="F679" s="15"/>
      <c r="G679" s="15"/>
      <c r="H679" s="15"/>
      <c r="I679" s="15"/>
      <c r="J679" s="15"/>
      <c r="K679" s="15"/>
      <c r="L679" s="16"/>
      <c r="M679" s="9"/>
      <c r="N679" s="9"/>
      <c r="O679" s="9"/>
    </row>
    <row r="680" spans="1:15">
      <c r="A680" s="10"/>
      <c r="B680" s="10"/>
      <c r="C680" s="10"/>
      <c r="D680" s="10"/>
      <c r="E680" s="17"/>
      <c r="F680" s="18"/>
      <c r="G680" s="18"/>
      <c r="H680" s="18"/>
      <c r="I680" s="18"/>
      <c r="J680" s="18"/>
      <c r="K680" s="18"/>
      <c r="L680" s="19"/>
      <c r="M680" s="10"/>
      <c r="N680" s="10"/>
      <c r="O680" s="10"/>
    </row>
    <row r="681" spans="1:15">
      <c r="A681" s="9"/>
      <c r="B681" s="9"/>
      <c r="C681" s="9"/>
      <c r="D681" s="9"/>
      <c r="E681" s="14"/>
      <c r="F681" s="15"/>
      <c r="G681" s="15"/>
      <c r="H681" s="15"/>
      <c r="I681" s="15"/>
      <c r="J681" s="15"/>
      <c r="K681" s="15"/>
      <c r="L681" s="16"/>
      <c r="M681" s="9"/>
      <c r="N681" s="9"/>
      <c r="O681" s="9"/>
    </row>
    <row r="682" spans="1:15">
      <c r="A682" s="10"/>
      <c r="B682" s="10"/>
      <c r="C682" s="10"/>
      <c r="D682" s="10"/>
      <c r="E682" s="17"/>
      <c r="F682" s="18"/>
      <c r="G682" s="18"/>
      <c r="H682" s="18"/>
      <c r="I682" s="18"/>
      <c r="J682" s="18"/>
      <c r="K682" s="18"/>
      <c r="L682" s="19"/>
      <c r="M682" s="10"/>
      <c r="N682" s="10"/>
      <c r="O682" s="10"/>
    </row>
    <row r="683" spans="1:15">
      <c r="A683" s="9"/>
      <c r="B683" s="9"/>
      <c r="C683" s="9"/>
      <c r="D683" s="9"/>
      <c r="E683" s="14"/>
      <c r="F683" s="15"/>
      <c r="G683" s="15"/>
      <c r="H683" s="15"/>
      <c r="I683" s="15"/>
      <c r="J683" s="15"/>
      <c r="K683" s="15"/>
      <c r="L683" s="16"/>
      <c r="M683" s="9"/>
      <c r="N683" s="9"/>
      <c r="O683" s="9"/>
    </row>
    <row r="684" spans="1:15">
      <c r="A684" s="10"/>
      <c r="B684" s="10"/>
      <c r="C684" s="10"/>
      <c r="D684" s="10"/>
      <c r="E684" s="17"/>
      <c r="F684" s="18"/>
      <c r="G684" s="18"/>
      <c r="H684" s="18"/>
      <c r="I684" s="18"/>
      <c r="J684" s="18"/>
      <c r="K684" s="18"/>
      <c r="L684" s="19"/>
      <c r="M684" s="10"/>
      <c r="N684" s="10"/>
      <c r="O684" s="10"/>
    </row>
    <row r="685" spans="1:15">
      <c r="A685" s="9"/>
      <c r="B685" s="9"/>
      <c r="C685" s="9"/>
      <c r="D685" s="9"/>
      <c r="E685" s="14"/>
      <c r="F685" s="15"/>
      <c r="G685" s="15"/>
      <c r="H685" s="15"/>
      <c r="I685" s="15"/>
      <c r="J685" s="15"/>
      <c r="K685" s="15"/>
      <c r="L685" s="16"/>
      <c r="M685" s="9"/>
      <c r="N685" s="9"/>
      <c r="O685" s="9"/>
    </row>
    <row r="686" spans="1:15">
      <c r="A686" s="10"/>
      <c r="B686" s="10"/>
      <c r="C686" s="10"/>
      <c r="D686" s="10"/>
      <c r="E686" s="17"/>
      <c r="F686" s="18"/>
      <c r="G686" s="18"/>
      <c r="H686" s="18"/>
      <c r="I686" s="18"/>
      <c r="J686" s="18"/>
      <c r="K686" s="18"/>
      <c r="L686" s="19"/>
      <c r="M686" s="10"/>
      <c r="N686" s="10"/>
      <c r="O686" s="10"/>
    </row>
    <row r="687" spans="1:15">
      <c r="A687" s="9"/>
      <c r="B687" s="9"/>
      <c r="C687" s="9"/>
      <c r="D687" s="9"/>
      <c r="E687" s="14"/>
      <c r="F687" s="15"/>
      <c r="G687" s="15"/>
      <c r="H687" s="15"/>
      <c r="I687" s="15"/>
      <c r="J687" s="15"/>
      <c r="K687" s="15"/>
      <c r="L687" s="16"/>
      <c r="M687" s="9"/>
      <c r="N687" s="9"/>
      <c r="O687" s="9"/>
    </row>
    <row r="688" spans="1:15">
      <c r="A688" s="10"/>
      <c r="B688" s="10"/>
      <c r="C688" s="10"/>
      <c r="D688" s="10"/>
      <c r="E688" s="17"/>
      <c r="F688" s="18"/>
      <c r="G688" s="18"/>
      <c r="H688" s="18"/>
      <c r="I688" s="18"/>
      <c r="J688" s="18"/>
      <c r="K688" s="18"/>
      <c r="L688" s="19"/>
      <c r="M688" s="10"/>
      <c r="N688" s="10"/>
      <c r="O688" s="10"/>
    </row>
    <row r="689" spans="1:15">
      <c r="A689" s="9"/>
      <c r="B689" s="9"/>
      <c r="C689" s="9"/>
      <c r="D689" s="9"/>
      <c r="E689" s="14"/>
      <c r="F689" s="15"/>
      <c r="G689" s="15"/>
      <c r="H689" s="15"/>
      <c r="I689" s="15"/>
      <c r="J689" s="15"/>
      <c r="K689" s="15"/>
      <c r="L689" s="16"/>
      <c r="M689" s="9"/>
      <c r="N689" s="9"/>
      <c r="O689" s="9"/>
    </row>
    <row r="690" spans="1:15">
      <c r="A690" s="10"/>
      <c r="B690" s="10"/>
      <c r="C690" s="10"/>
      <c r="D690" s="10"/>
      <c r="E690" s="17"/>
      <c r="F690" s="18"/>
      <c r="G690" s="18"/>
      <c r="H690" s="18"/>
      <c r="I690" s="18"/>
      <c r="J690" s="18"/>
      <c r="K690" s="18"/>
      <c r="L690" s="19"/>
      <c r="M690" s="10"/>
      <c r="N690" s="10"/>
      <c r="O690" s="10"/>
    </row>
    <row r="691" spans="1:15">
      <c r="A691" s="9"/>
      <c r="B691" s="9"/>
      <c r="C691" s="9"/>
      <c r="D691" s="9"/>
      <c r="E691" s="14"/>
      <c r="F691" s="15"/>
      <c r="G691" s="15"/>
      <c r="H691" s="15"/>
      <c r="I691" s="15"/>
      <c r="J691" s="15"/>
      <c r="K691" s="15"/>
      <c r="L691" s="16"/>
      <c r="M691" s="9"/>
      <c r="N691" s="9"/>
      <c r="O691" s="9"/>
    </row>
    <row r="692" spans="1:15">
      <c r="A692" s="10"/>
      <c r="B692" s="10"/>
      <c r="C692" s="10"/>
      <c r="D692" s="10"/>
      <c r="E692" s="17"/>
      <c r="F692" s="18"/>
      <c r="G692" s="18"/>
      <c r="H692" s="18"/>
      <c r="I692" s="18"/>
      <c r="J692" s="18"/>
      <c r="K692" s="18"/>
      <c r="L692" s="19"/>
      <c r="M692" s="10"/>
      <c r="N692" s="10"/>
      <c r="O692" s="10"/>
    </row>
    <row r="693" spans="1:15">
      <c r="A693" s="9"/>
      <c r="B693" s="9"/>
      <c r="C693" s="9"/>
      <c r="D693" s="9"/>
      <c r="E693" s="14"/>
      <c r="F693" s="15"/>
      <c r="G693" s="15"/>
      <c r="H693" s="15"/>
      <c r="I693" s="15"/>
      <c r="J693" s="15"/>
      <c r="K693" s="15"/>
      <c r="L693" s="16"/>
      <c r="M693" s="9"/>
      <c r="N693" s="9"/>
      <c r="O693" s="9"/>
    </row>
    <row r="694" spans="1:15">
      <c r="A694" s="10"/>
      <c r="B694" s="10"/>
      <c r="C694" s="10"/>
      <c r="D694" s="10"/>
      <c r="E694" s="17"/>
      <c r="F694" s="18"/>
      <c r="G694" s="18"/>
      <c r="H694" s="18"/>
      <c r="I694" s="18"/>
      <c r="J694" s="18"/>
      <c r="K694" s="18"/>
      <c r="L694" s="19"/>
      <c r="M694" s="10"/>
      <c r="N694" s="10"/>
      <c r="O694" s="10"/>
    </row>
    <row r="695" spans="1:15">
      <c r="A695" s="9"/>
      <c r="B695" s="9"/>
      <c r="C695" s="9"/>
      <c r="D695" s="9"/>
      <c r="E695" s="14"/>
      <c r="F695" s="15"/>
      <c r="G695" s="15"/>
      <c r="H695" s="15"/>
      <c r="I695" s="15"/>
      <c r="J695" s="15"/>
      <c r="K695" s="15"/>
      <c r="L695" s="16"/>
      <c r="M695" s="9"/>
      <c r="N695" s="9"/>
      <c r="O695" s="9"/>
    </row>
    <row r="696" spans="1:15">
      <c r="A696" s="10"/>
      <c r="B696" s="10"/>
      <c r="C696" s="10"/>
      <c r="D696" s="10"/>
      <c r="E696" s="17"/>
      <c r="F696" s="18"/>
      <c r="G696" s="18"/>
      <c r="H696" s="18"/>
      <c r="I696" s="18"/>
      <c r="J696" s="18"/>
      <c r="K696" s="18"/>
      <c r="L696" s="19"/>
      <c r="M696" s="10"/>
      <c r="N696" s="10"/>
      <c r="O696" s="10"/>
    </row>
    <row r="697" spans="1:15">
      <c r="A697" s="9"/>
      <c r="B697" s="9"/>
      <c r="C697" s="9"/>
      <c r="D697" s="9"/>
      <c r="E697" s="14"/>
      <c r="F697" s="15"/>
      <c r="G697" s="15"/>
      <c r="H697" s="15"/>
      <c r="I697" s="15"/>
      <c r="J697" s="15"/>
      <c r="K697" s="15"/>
      <c r="L697" s="16"/>
      <c r="M697" s="9"/>
      <c r="N697" s="9"/>
      <c r="O697" s="9"/>
    </row>
    <row r="698" spans="1:15">
      <c r="A698" s="10"/>
      <c r="B698" s="10"/>
      <c r="C698" s="10"/>
      <c r="D698" s="10"/>
      <c r="E698" s="17"/>
      <c r="F698" s="18"/>
      <c r="G698" s="18"/>
      <c r="H698" s="18"/>
      <c r="I698" s="18"/>
      <c r="J698" s="18"/>
      <c r="K698" s="18"/>
      <c r="L698" s="19"/>
      <c r="M698" s="10"/>
      <c r="N698" s="10"/>
      <c r="O698" s="10"/>
    </row>
    <row r="699" spans="1:15">
      <c r="A699" s="9"/>
      <c r="B699" s="9"/>
      <c r="C699" s="9"/>
      <c r="D699" s="9"/>
      <c r="E699" s="14"/>
      <c r="F699" s="15"/>
      <c r="G699" s="15"/>
      <c r="H699" s="15"/>
      <c r="I699" s="15"/>
      <c r="J699" s="15"/>
      <c r="K699" s="15"/>
      <c r="L699" s="16"/>
      <c r="M699" s="9"/>
      <c r="N699" s="9"/>
      <c r="O699" s="9"/>
    </row>
    <row r="700" spans="1:15">
      <c r="A700" s="10"/>
      <c r="B700" s="10"/>
      <c r="C700" s="10"/>
      <c r="D700" s="10"/>
      <c r="E700" s="17"/>
      <c r="F700" s="18"/>
      <c r="G700" s="18"/>
      <c r="H700" s="18"/>
      <c r="I700" s="18"/>
      <c r="J700" s="18"/>
      <c r="K700" s="18"/>
      <c r="L700" s="19"/>
      <c r="M700" s="10"/>
      <c r="N700" s="10"/>
      <c r="O700" s="10"/>
    </row>
    <row r="701" spans="1:15">
      <c r="A701" s="9"/>
      <c r="B701" s="9"/>
      <c r="C701" s="9"/>
      <c r="D701" s="9"/>
      <c r="E701" s="14"/>
      <c r="F701" s="15"/>
      <c r="G701" s="15"/>
      <c r="H701" s="15"/>
      <c r="I701" s="15"/>
      <c r="J701" s="15"/>
      <c r="K701" s="15"/>
      <c r="L701" s="16"/>
      <c r="M701" s="9"/>
      <c r="N701" s="9"/>
      <c r="O701" s="9"/>
    </row>
    <row r="702" spans="1:15">
      <c r="A702" s="10"/>
      <c r="B702" s="10"/>
      <c r="C702" s="10"/>
      <c r="D702" s="10"/>
      <c r="E702" s="17"/>
      <c r="F702" s="18"/>
      <c r="G702" s="18"/>
      <c r="H702" s="18"/>
      <c r="I702" s="18"/>
      <c r="J702" s="18"/>
      <c r="K702" s="18"/>
      <c r="L702" s="19"/>
      <c r="M702" s="10"/>
      <c r="N702" s="10"/>
      <c r="O702" s="10"/>
    </row>
    <row r="703" spans="1:15">
      <c r="A703" s="9"/>
      <c r="B703" s="9"/>
      <c r="C703" s="9"/>
      <c r="D703" s="9"/>
      <c r="E703" s="14"/>
      <c r="F703" s="15"/>
      <c r="G703" s="15"/>
      <c r="H703" s="15"/>
      <c r="I703" s="15"/>
      <c r="J703" s="15"/>
      <c r="K703" s="15"/>
      <c r="L703" s="16"/>
      <c r="M703" s="9"/>
      <c r="N703" s="9"/>
      <c r="O703" s="9"/>
    </row>
    <row r="704" spans="1:15">
      <c r="A704" s="10"/>
      <c r="B704" s="10"/>
      <c r="C704" s="10"/>
      <c r="D704" s="10"/>
      <c r="E704" s="17"/>
      <c r="F704" s="18"/>
      <c r="G704" s="18"/>
      <c r="H704" s="18"/>
      <c r="I704" s="18"/>
      <c r="J704" s="18"/>
      <c r="K704" s="18"/>
      <c r="L704" s="19"/>
      <c r="M704" s="10"/>
      <c r="N704" s="10"/>
      <c r="O704" s="10"/>
    </row>
    <row r="705" spans="1:15">
      <c r="A705" s="9"/>
      <c r="B705" s="9"/>
      <c r="C705" s="9"/>
      <c r="D705" s="9"/>
      <c r="E705" s="14"/>
      <c r="F705" s="15"/>
      <c r="G705" s="15"/>
      <c r="H705" s="15"/>
      <c r="I705" s="15"/>
      <c r="J705" s="15"/>
      <c r="K705" s="15"/>
      <c r="L705" s="16"/>
      <c r="M705" s="9"/>
      <c r="N705" s="9"/>
      <c r="O705" s="9"/>
    </row>
    <row r="706" spans="1:15">
      <c r="A706" s="10"/>
      <c r="B706" s="10"/>
      <c r="C706" s="10"/>
      <c r="D706" s="10"/>
      <c r="E706" s="17"/>
      <c r="F706" s="18"/>
      <c r="G706" s="18"/>
      <c r="H706" s="18"/>
      <c r="I706" s="18"/>
      <c r="J706" s="18"/>
      <c r="K706" s="18"/>
      <c r="L706" s="19"/>
      <c r="M706" s="10"/>
      <c r="N706" s="10"/>
      <c r="O706" s="10"/>
    </row>
    <row r="707" spans="1:15">
      <c r="A707" s="9"/>
      <c r="B707" s="9"/>
      <c r="C707" s="9"/>
      <c r="D707" s="9"/>
      <c r="E707" s="14"/>
      <c r="F707" s="15"/>
      <c r="G707" s="15"/>
      <c r="H707" s="15"/>
      <c r="I707" s="15"/>
      <c r="J707" s="15"/>
      <c r="K707" s="15"/>
      <c r="L707" s="16"/>
      <c r="M707" s="9"/>
      <c r="N707" s="9"/>
      <c r="O707" s="9"/>
    </row>
    <row r="708" spans="1:15">
      <c r="A708" s="10"/>
      <c r="B708" s="10"/>
      <c r="C708" s="10"/>
      <c r="D708" s="10"/>
      <c r="E708" s="17"/>
      <c r="F708" s="18"/>
      <c r="G708" s="18"/>
      <c r="H708" s="18"/>
      <c r="I708" s="18"/>
      <c r="J708" s="18"/>
      <c r="K708" s="18"/>
      <c r="L708" s="19"/>
      <c r="M708" s="10"/>
      <c r="N708" s="10"/>
      <c r="O708" s="10"/>
    </row>
    <row r="709" spans="1:15">
      <c r="A709" s="9"/>
      <c r="B709" s="9"/>
      <c r="C709" s="9"/>
      <c r="D709" s="9"/>
      <c r="E709" s="14"/>
      <c r="F709" s="15"/>
      <c r="G709" s="15"/>
      <c r="H709" s="15"/>
      <c r="I709" s="15"/>
      <c r="J709" s="15"/>
      <c r="K709" s="15"/>
      <c r="L709" s="16"/>
      <c r="M709" s="9"/>
      <c r="N709" s="9"/>
      <c r="O709" s="9"/>
    </row>
    <row r="710" spans="1:15">
      <c r="A710" s="11"/>
      <c r="B710" s="11"/>
      <c r="C710" s="11"/>
      <c r="D710" s="11"/>
      <c r="E710" s="20"/>
      <c r="F710" s="21"/>
      <c r="G710" s="21"/>
      <c r="H710" s="21"/>
      <c r="I710" s="21"/>
      <c r="J710" s="21"/>
      <c r="K710" s="21"/>
      <c r="L710" s="22"/>
      <c r="M710" s="11"/>
      <c r="N710" s="11"/>
      <c r="O710" s="11"/>
    </row>
  </sheetData>
  <conditionalFormatting sqref="H61:H710">
    <cfRule type="top10" dxfId="3" priority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D46" workbookViewId="0">
      <selection sqref="A1:XFD1048576"/>
    </sheetView>
  </sheetViews>
  <sheetFormatPr defaultRowHeight="14.25"/>
  <cols>
    <col min="1" max="16384" width="8.88671875" style="28"/>
  </cols>
  <sheetData/>
  <mergeCells count="1">
    <mergeCell ref="A1:XFD104857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284468D6A9CF40928F13F9C9A5E2F9" ma:contentTypeVersion="3" ma:contentTypeDescription="Create a new document." ma:contentTypeScope="" ma:versionID="3535e27bf5d39ac0852ed4dbb37293c1">
  <xsd:schema xmlns:xsd="http://www.w3.org/2001/XMLSchema" xmlns:xs="http://www.w3.org/2001/XMLSchema" xmlns:p="http://schemas.microsoft.com/office/2006/metadata/properties" xmlns:ns2="044991a3-7ae1-4828-8efe-c2f0e4cb5328" targetNamespace="http://schemas.microsoft.com/office/2006/metadata/properties" ma:root="true" ma:fieldsID="9cf39f943b9d58e73930edf44712c6cd" ns2:_="">
    <xsd:import namespace="044991a3-7ae1-4828-8efe-c2f0e4cb53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991a3-7ae1-4828-8efe-c2f0e4cb532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ReferenceId xmlns="044991a3-7ae1-4828-8efe-c2f0e4cb532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BBBEC1-6862-4534-A12F-852FD90913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4991a3-7ae1-4828-8efe-c2f0e4cb5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  <ds:schemaRef ds:uri="044991a3-7ae1-4828-8efe-c2f0e4cb5328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Sheet8</vt:lpstr>
      <vt:lpstr>Some Analysis</vt:lpstr>
      <vt:lpstr>sales</vt:lpstr>
      <vt:lpstr>Charts</vt:lpstr>
      <vt:lpstr>product wise revenue</vt:lpstr>
      <vt:lpstr>Dashboards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Home</cp:lastModifiedBy>
  <cp:revision/>
  <dcterms:created xsi:type="dcterms:W3CDTF">2014-01-28T02:45:41Z</dcterms:created>
  <dcterms:modified xsi:type="dcterms:W3CDTF">2023-04-21T14:19:25Z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0x0101009B284468D6A9CF40928F13F9C9A5E2F9</vt:lpwstr>
  </property>
  <property fmtid="{D5CDD505-2E9C-101B-9397-08002B2CF9AE}" pid="4" name="Order">
    <vt:r8>4300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