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Clarion Portfolio Construction\"/>
    </mc:Choice>
  </mc:AlternateContent>
  <xr:revisionPtr revIDLastSave="0" documentId="13_ncr:1_{242AFC71-7C48-429C-A934-5E6AA816E24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rudence" sheetId="1" r:id="rId1"/>
    <sheet name="Prudence Old" sheetId="5" r:id="rId2"/>
    <sheet name="Navigator" sheetId="2" r:id="rId3"/>
    <sheet name="Navigator Old" sheetId="6" r:id="rId4"/>
    <sheet name="Meridian" sheetId="3" r:id="rId5"/>
    <sheet name="Explorer" sheetId="4" r:id="rId6"/>
  </sheets>
  <definedNames>
    <definedName name="_xlnm._FilterDatabase" localSheetId="5" hidden="1">Explorer!$B$8:$H$27</definedName>
    <definedName name="_xlnm._FilterDatabase" localSheetId="4" hidden="1">Meridian!$B$8:$H$8</definedName>
    <definedName name="_xlnm._FilterDatabase" localSheetId="2" hidden="1">Navigator!$B$8:$H$28</definedName>
    <definedName name="_xlnm._FilterDatabase" localSheetId="0" hidden="1">Prudence!$A$8:$I$29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2" l="1"/>
  <c r="G31" i="2"/>
  <c r="G21" i="2"/>
  <c r="G11" i="2"/>
  <c r="G28" i="2"/>
  <c r="G18" i="2"/>
  <c r="G27" i="2"/>
  <c r="G38" i="2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E41" i="4" l="1"/>
  <c r="K29" i="4"/>
  <c r="K30" i="4"/>
  <c r="K31" i="4"/>
  <c r="K32" i="4"/>
  <c r="K33" i="4"/>
  <c r="K34" i="4"/>
  <c r="K35" i="4"/>
  <c r="K36" i="4"/>
  <c r="K42" i="3"/>
  <c r="K32" i="3"/>
  <c r="C32" i="3" s="1"/>
  <c r="K33" i="3"/>
  <c r="C33" i="3" s="1"/>
  <c r="K34" i="3"/>
  <c r="C34" i="3" s="1"/>
  <c r="K35" i="3"/>
  <c r="K36" i="3"/>
  <c r="C36" i="3" s="1"/>
  <c r="K37" i="3"/>
  <c r="C37" i="3" s="1"/>
  <c r="K38" i="3"/>
  <c r="C38" i="3" s="1"/>
  <c r="K39" i="3"/>
  <c r="K40" i="3"/>
  <c r="C40" i="3" s="1"/>
  <c r="K41" i="3"/>
  <c r="C41" i="3" s="1"/>
  <c r="C35" i="3"/>
  <c r="C39" i="3"/>
  <c r="K27" i="2"/>
  <c r="K28" i="2"/>
  <c r="C20" i="2" s="1"/>
  <c r="K29" i="2"/>
  <c r="C31" i="2" s="1"/>
  <c r="K30" i="2"/>
  <c r="C21" i="2" s="1"/>
  <c r="K31" i="2"/>
  <c r="C11" i="2" s="1"/>
  <c r="K32" i="2"/>
  <c r="C15" i="2" s="1"/>
  <c r="K33" i="2"/>
  <c r="K34" i="2"/>
  <c r="C22" i="2" s="1"/>
  <c r="K35" i="2"/>
  <c r="C18" i="2" s="1"/>
  <c r="K36" i="2"/>
  <c r="C27" i="2" s="1"/>
  <c r="K37" i="2"/>
  <c r="C38" i="2" s="1"/>
  <c r="K38" i="2"/>
  <c r="C9" i="2" s="1"/>
  <c r="K39" i="2"/>
  <c r="K40" i="2"/>
  <c r="K26" i="2"/>
  <c r="C14" i="2" s="1"/>
  <c r="C37" i="2" l="1"/>
  <c r="C28" i="2"/>
  <c r="E43" i="1"/>
  <c r="L20" i="1"/>
  <c r="L21" i="1"/>
  <c r="L22" i="1"/>
  <c r="L23" i="1"/>
  <c r="L24" i="1"/>
  <c r="L25" i="1"/>
  <c r="L26" i="1"/>
  <c r="L27" i="1"/>
  <c r="L28" i="1"/>
  <c r="L29" i="1"/>
  <c r="C20" i="1" l="1"/>
  <c r="C29" i="1"/>
  <c r="F41" i="4" l="1"/>
  <c r="K10" i="4"/>
  <c r="K11" i="4"/>
  <c r="K12" i="4"/>
  <c r="C12" i="4" s="1"/>
  <c r="K13" i="4"/>
  <c r="K14" i="4"/>
  <c r="C29" i="4" s="1"/>
  <c r="K15" i="4"/>
  <c r="K16" i="4"/>
  <c r="K17" i="4"/>
  <c r="C17" i="4" s="1"/>
  <c r="K18" i="4"/>
  <c r="C18" i="4" s="1"/>
  <c r="K19" i="4"/>
  <c r="K20" i="4"/>
  <c r="K21" i="4"/>
  <c r="K22" i="4"/>
  <c r="K23" i="4"/>
  <c r="K24" i="4"/>
  <c r="K25" i="4"/>
  <c r="C25" i="4" s="1"/>
  <c r="K26" i="4"/>
  <c r="K27" i="4"/>
  <c r="C30" i="4"/>
  <c r="K9" i="4"/>
  <c r="F48" i="3"/>
  <c r="K10" i="3"/>
  <c r="C10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C31" i="3"/>
  <c r="K9" i="3"/>
  <c r="F46" i="2"/>
  <c r="L31" i="1"/>
  <c r="L32" i="1"/>
  <c r="L10" i="1"/>
  <c r="L33" i="1"/>
  <c r="L11" i="1"/>
  <c r="C11" i="1" s="1"/>
  <c r="L12" i="1"/>
  <c r="C16" i="1" s="1"/>
  <c r="L13" i="1"/>
  <c r="L34" i="1"/>
  <c r="L35" i="1"/>
  <c r="L14" i="1"/>
  <c r="L15" i="1"/>
  <c r="C22" i="1" s="1"/>
  <c r="L16" i="1"/>
  <c r="L36" i="1"/>
  <c r="L17" i="1"/>
  <c r="L18" i="1"/>
  <c r="C26" i="1" s="1"/>
  <c r="L37" i="1"/>
  <c r="L19" i="1"/>
  <c r="C23" i="1" s="1"/>
  <c r="L9" i="1"/>
  <c r="C13" i="4" l="1"/>
  <c r="C21" i="4"/>
  <c r="C10" i="4"/>
  <c r="C34" i="4"/>
  <c r="C16" i="4"/>
  <c r="C24" i="4"/>
  <c r="C27" i="4"/>
  <c r="C35" i="4"/>
  <c r="C26" i="4"/>
  <c r="C23" i="4"/>
  <c r="C22" i="4"/>
  <c r="C31" i="4"/>
  <c r="C32" i="4"/>
  <c r="C36" i="4"/>
  <c r="C11" i="4"/>
  <c r="C19" i="4"/>
  <c r="C33" i="4"/>
  <c r="C14" i="4"/>
  <c r="C9" i="4"/>
  <c r="C14" i="3"/>
  <c r="C17" i="3"/>
  <c r="C24" i="1"/>
  <c r="C10" i="1"/>
  <c r="C33" i="1"/>
  <c r="C9" i="1"/>
  <c r="C25" i="1"/>
  <c r="C19" i="1"/>
  <c r="C36" i="1"/>
  <c r="C18" i="1"/>
  <c r="C12" i="1"/>
  <c r="C32" i="1"/>
  <c r="C21" i="1"/>
  <c r="C31" i="1"/>
  <c r="C17" i="1"/>
  <c r="C14" i="1"/>
  <c r="C15" i="1"/>
  <c r="C28" i="1"/>
  <c r="C35" i="1"/>
  <c r="C13" i="1"/>
  <c r="C34" i="1"/>
  <c r="C37" i="1"/>
  <c r="C28" i="3"/>
  <c r="C21" i="3"/>
  <c r="C22" i="3"/>
  <c r="C20" i="3"/>
  <c r="C19" i="3"/>
  <c r="C18" i="3"/>
  <c r="C25" i="3"/>
  <c r="C30" i="3"/>
  <c r="C13" i="3"/>
  <c r="C27" i="3"/>
  <c r="C26" i="3"/>
  <c r="C29" i="3"/>
  <c r="C20" i="4"/>
  <c r="C15" i="4"/>
  <c r="C27" i="1"/>
  <c r="C15" i="3"/>
  <c r="C23" i="3"/>
  <c r="C16" i="3"/>
  <c r="C24" i="3"/>
  <c r="C12" i="3"/>
  <c r="C9" i="3"/>
  <c r="C11" i="3"/>
  <c r="F43" i="1" l="1"/>
</calcChain>
</file>

<file path=xl/sharedStrings.xml><?xml version="1.0" encoding="utf-8"?>
<sst xmlns="http://schemas.openxmlformats.org/spreadsheetml/2006/main" count="671" uniqueCount="208">
  <si>
    <t>SEDOL</t>
  </si>
  <si>
    <t>Fund Name</t>
  </si>
  <si>
    <t>Target</t>
  </si>
  <si>
    <t>Cash</t>
  </si>
  <si>
    <t>Version Control</t>
  </si>
  <si>
    <t>Updated by</t>
  </si>
  <si>
    <t>Verified by</t>
  </si>
  <si>
    <t>Last Update Date</t>
  </si>
  <si>
    <t>B7DRD63</t>
  </si>
  <si>
    <t>Prudence</t>
  </si>
  <si>
    <t>Meridian</t>
  </si>
  <si>
    <t>Navigator</t>
  </si>
  <si>
    <t>Explorer</t>
  </si>
  <si>
    <t>B4W1ZT2</t>
  </si>
  <si>
    <t>GB00B7T0G907</t>
  </si>
  <si>
    <t>B7T0G90</t>
  </si>
  <si>
    <t>GB0006011133</t>
  </si>
  <si>
    <t>GB00BMMV5766</t>
  </si>
  <si>
    <t>Previous</t>
  </si>
  <si>
    <t>0601113</t>
  </si>
  <si>
    <t>CIS</t>
  </si>
  <si>
    <t>ASI Asia Pacific Equity Enhanced Index B Acc in GB</t>
  </si>
  <si>
    <t>HSBC European Index C Acc in GB</t>
  </si>
  <si>
    <t>iShares UK Gilts 0-5yr UCITS ETF</t>
  </si>
  <si>
    <t>ASI Short Dated Global Corporate Bond Tracker B Acc</t>
  </si>
  <si>
    <t>iShares Overseas Corporate Bond Index (UK) D Acc in GB</t>
  </si>
  <si>
    <t>Baillie Gifford Japanese B Acc in GB**</t>
  </si>
  <si>
    <t>iShares MSCI Target UK Real Estate UCITS ETF GBP</t>
  </si>
  <si>
    <t>L&amp;G Short Dated Sterling Corporate Bond Index I Acc in GB</t>
  </si>
  <si>
    <t>Royal London Sterling Credit Z Inc TR in GB</t>
  </si>
  <si>
    <t>Vanguard UK Short-Term Investment Grade Bond Index Acc</t>
  </si>
  <si>
    <t>Allianz UK Listed Equity Income E Inc GBP</t>
  </si>
  <si>
    <t>FTF Franklin UK Equity Income W Acc TR in GB</t>
  </si>
  <si>
    <t>Slater Growth P Acc in GB</t>
  </si>
  <si>
    <t>Vanguard FTSE U.K. All Share Index Unit Trust A Acc GBP in GB</t>
  </si>
  <si>
    <t>iShares £ Index-Linked Gilts UCITS ETF</t>
  </si>
  <si>
    <t>Artemis US Smaller Companies I Acc GBP in GB</t>
  </si>
  <si>
    <t>Fidelity Index US P in GB</t>
  </si>
  <si>
    <t>Xtrackers S&amp;P 500 Equal Weight UCITS ETF</t>
  </si>
  <si>
    <t>ISIN</t>
  </si>
  <si>
    <t>GB00BRJL7V21</t>
  </si>
  <si>
    <t>GB00B80QGH28</t>
  </si>
  <si>
    <t>IE00B4WXJK79</t>
  </si>
  <si>
    <t>GB00BG08N399</t>
  </si>
  <si>
    <t>GB00B58YKH53</t>
  </si>
  <si>
    <t xml:space="preserve">IE00BRHZ0398 </t>
  </si>
  <si>
    <t>GB00BKGR3H21</t>
  </si>
  <si>
    <t>GB00B4W1ZT22</t>
  </si>
  <si>
    <t>IE00B9M1BB17</t>
  </si>
  <si>
    <t>GB00BMH6XK58</t>
  </si>
  <si>
    <t>GB00B7DRD638</t>
  </si>
  <si>
    <t>GB00B3X7QG63</t>
  </si>
  <si>
    <t>IE00B1FZSD53</t>
  </si>
  <si>
    <t>GB00BJS8SH10</t>
  </si>
  <si>
    <t>IE00BLNMYC90</t>
  </si>
  <si>
    <t>Asia Pacific</t>
  </si>
  <si>
    <t>European Equities</t>
  </si>
  <si>
    <t>Gilts</t>
  </si>
  <si>
    <t>Global Investment Grade</t>
  </si>
  <si>
    <t>Japanese Equities</t>
  </si>
  <si>
    <t>Property</t>
  </si>
  <si>
    <t>Sterling Corporate Bonds</t>
  </si>
  <si>
    <t>UK Equities</t>
  </si>
  <si>
    <t>UK Index Linked Gilts</t>
  </si>
  <si>
    <t>USA Equities</t>
  </si>
  <si>
    <t>Federated Hermes Global Emerging Markets F Acc</t>
  </si>
  <si>
    <t/>
  </si>
  <si>
    <t>Sector</t>
  </si>
  <si>
    <t>Method</t>
  </si>
  <si>
    <t>Richard</t>
  </si>
  <si>
    <t>BRJL7V21</t>
  </si>
  <si>
    <t>B80QGH2</t>
  </si>
  <si>
    <t>B80QGH28</t>
  </si>
  <si>
    <t>B4WXJK7</t>
  </si>
  <si>
    <t>B4WXJK79</t>
  </si>
  <si>
    <t>BG08N39</t>
  </si>
  <si>
    <t>BG08N399</t>
  </si>
  <si>
    <t>B58YKH5</t>
  </si>
  <si>
    <t>B58YKH53</t>
  </si>
  <si>
    <t>06011133</t>
  </si>
  <si>
    <t xml:space="preserve">RHZ0398 </t>
  </si>
  <si>
    <t>BKGR3H2</t>
  </si>
  <si>
    <t>BKGR3H21</t>
  </si>
  <si>
    <t>B4W1ZT22</t>
  </si>
  <si>
    <t>B9M1BB1</t>
  </si>
  <si>
    <t>B9M1BB17</t>
  </si>
  <si>
    <t>BMH6XK5</t>
  </si>
  <si>
    <t>BMH6XK58</t>
  </si>
  <si>
    <t>B7DRD638</t>
  </si>
  <si>
    <t>B7T0G907</t>
  </si>
  <si>
    <t>B3X7QG6</t>
  </si>
  <si>
    <t>B3X7QG63</t>
  </si>
  <si>
    <t>B1FZSD5</t>
  </si>
  <si>
    <t>B1FZSD53</t>
  </si>
  <si>
    <t>BMMV5766</t>
  </si>
  <si>
    <t>BJS8SH1</t>
  </si>
  <si>
    <t>BJS8SH10</t>
  </si>
  <si>
    <t>BLNMYC9</t>
  </si>
  <si>
    <t>ASI Emerging Markets Income Equity Ret Platform 1 Acc GBP in GB</t>
  </si>
  <si>
    <t>JPM Emerging Markets Income C Acc in GB</t>
  </si>
  <si>
    <t>Emerging Markets</t>
  </si>
  <si>
    <t>Total</t>
  </si>
  <si>
    <t>GB00B8B02G41</t>
  </si>
  <si>
    <t>GB00B5M5KY18</t>
  </si>
  <si>
    <t>BLNMYC10</t>
  </si>
  <si>
    <t>BLNMYC11</t>
  </si>
  <si>
    <t>Baillie Gifford Pacific B Acc TR in GB</t>
  </si>
  <si>
    <t>Schroder Asian Income Z Acc in GB</t>
  </si>
  <si>
    <t>Schroder Institutional Pacific I Acc in GB</t>
  </si>
  <si>
    <t>UBS Global Emerging Markets Equity C Acc in GB</t>
  </si>
  <si>
    <t>GB0006063233</t>
  </si>
  <si>
    <t>GB00B5BJ7M17</t>
  </si>
  <si>
    <t>GB0007646747</t>
  </si>
  <si>
    <t>IE00B3DJ5K90</t>
  </si>
  <si>
    <t>GB00B7L34154</t>
  </si>
  <si>
    <t>IE00BRHZ0398</t>
  </si>
  <si>
    <t>Artemis Target Return Bond Fund F Acc</t>
  </si>
  <si>
    <t>Stewart Investors Asia Pacific Leaders Sustainability B Acc GBP in GB</t>
  </si>
  <si>
    <t>BlackRock Continental European D Acc in GB</t>
  </si>
  <si>
    <t>Atlantic House Defined Returns B Acc in GB</t>
  </si>
  <si>
    <t>Royal London Global Index Linked M Inc TR in GB</t>
  </si>
  <si>
    <t>Invesco Tactical Bond (UK) Z Acc TR in GB</t>
  </si>
  <si>
    <t>Artemis Global Select I Acc in GB</t>
  </si>
  <si>
    <t>LF Blue Whale Growth I Acc GBP in GB</t>
  </si>
  <si>
    <t>Jupiter Gold &amp; Silver I Acc</t>
  </si>
  <si>
    <t>BlackRock UK Equity D Acc TR in GB**</t>
  </si>
  <si>
    <t>GB00BJXPPK95</t>
  </si>
  <si>
    <t>GB0033874768</t>
  </si>
  <si>
    <t>GB00B4VY9893</t>
  </si>
  <si>
    <t>IE00BFLR2202</t>
  </si>
  <si>
    <t>GB00B772RM82</t>
  </si>
  <si>
    <t>GB00B8N45T82</t>
  </si>
  <si>
    <t>GB00B568S201</t>
  </si>
  <si>
    <t>GB00BD6PG563</t>
  </si>
  <si>
    <t>IE00BYVJRH94</t>
  </si>
  <si>
    <t>GB00B410CR74</t>
  </si>
  <si>
    <t>Absolute Return</t>
  </si>
  <si>
    <t>Other Equities</t>
  </si>
  <si>
    <t>Specialist</t>
  </si>
  <si>
    <t>GB00B6Y7NF43</t>
  </si>
  <si>
    <t>GB00B5B71Q71</t>
  </si>
  <si>
    <t>Fidelity Asia W Acc in GB</t>
  </si>
  <si>
    <t>Vanguard US Equity Index Acc GBP in GB</t>
  </si>
  <si>
    <t>GB0005803530</t>
  </si>
  <si>
    <t>GB00B53R4H74</t>
  </si>
  <si>
    <t>GB00BKGR3F07</t>
  </si>
  <si>
    <t>GB00BYSXC022</t>
  </si>
  <si>
    <t>Royal London Global Index Linked Z Inc TR in GB</t>
  </si>
  <si>
    <t>Funds not held that we want to hold</t>
  </si>
  <si>
    <t>BLACKROCK UK EQUITY I ACC</t>
  </si>
  <si>
    <t>ROYAL LONDON STERLING CREDIT Z FUND INCOME</t>
  </si>
  <si>
    <t>ROYAL LONDON GLOBAL INDEX LINKED Z INC</t>
  </si>
  <si>
    <t>ARTEMIS GLOBAL SELECT FUND I ACC</t>
  </si>
  <si>
    <t>FRANKLIN UK EQUITY INCOME FUND W ACC</t>
  </si>
  <si>
    <t>L&amp;G SHORT DATED STERLING CORPORATE BOND INDEX FUND</t>
  </si>
  <si>
    <t>MERIAN GOLD &amp; SILVER FUND R GBP ACC</t>
  </si>
  <si>
    <t>UK</t>
  </si>
  <si>
    <t>Japan</t>
  </si>
  <si>
    <t>Bond</t>
  </si>
  <si>
    <t>Global</t>
  </si>
  <si>
    <t>UK Equity Income</t>
  </si>
  <si>
    <t>BlackRock UK Equity I Acc</t>
  </si>
  <si>
    <t>Baillie Gifford Japanese B Acc</t>
  </si>
  <si>
    <t>JAPAN</t>
  </si>
  <si>
    <t>3387476</t>
  </si>
  <si>
    <t>ASIA PACIFIC</t>
  </si>
  <si>
    <t>B2PLJH1</t>
  </si>
  <si>
    <t>Artemis Income Fund I Acc</t>
  </si>
  <si>
    <t>B3DJ5K9</t>
  </si>
  <si>
    <t>HERMES GLOBAL EMERGING MARKETS F ACC</t>
  </si>
  <si>
    <t>EMERGING MARKETS</t>
  </si>
  <si>
    <t>BOND</t>
  </si>
  <si>
    <t>B53R4H7</t>
  </si>
  <si>
    <t>B568S20</t>
  </si>
  <si>
    <t>GLOBAL</t>
  </si>
  <si>
    <t>Slater Growth P Acc</t>
  </si>
  <si>
    <t>B8N45T8</t>
  </si>
  <si>
    <t>Invesco Tactical Bond Fund Z Acc</t>
  </si>
  <si>
    <t>BD6PG56</t>
  </si>
  <si>
    <t>BFLR220</t>
  </si>
  <si>
    <t>Atlantic House Defined Returns Fund B Acc</t>
  </si>
  <si>
    <t>Absolute return</t>
  </si>
  <si>
    <t>BJXPPK9</t>
  </si>
  <si>
    <t>Artemis Target Return F</t>
  </si>
  <si>
    <t>BKGR3F0</t>
  </si>
  <si>
    <t>BMH6XK</t>
  </si>
  <si>
    <t>Allianz UK Equity Income E Inc</t>
  </si>
  <si>
    <t>BYSXC02</t>
  </si>
  <si>
    <t>BlackRock Continental European Fund X Acc</t>
  </si>
  <si>
    <t>Europe</t>
  </si>
  <si>
    <t>BYVJRH9</t>
  </si>
  <si>
    <t>MERIAN GOLD AND SILVER R ACC GBP</t>
  </si>
  <si>
    <t>COMMODITY</t>
  </si>
  <si>
    <t>GB00B2PLJH12</t>
  </si>
  <si>
    <t>UK EQUITY INCOME</t>
  </si>
  <si>
    <t>ROYAL LONDON GLOBAL INDEX LINKED Z</t>
  </si>
  <si>
    <t>B5B71Q7</t>
  </si>
  <si>
    <t>Vanguard US Equity Index Acc</t>
  </si>
  <si>
    <t>USA</t>
  </si>
  <si>
    <t>B6Y7NF4</t>
  </si>
  <si>
    <t>FIDELITY SOUTH EAST ASIA W ACC</t>
  </si>
  <si>
    <t xml:space="preserve">Slater Growth P Acc </t>
  </si>
  <si>
    <t>B82VD29</t>
  </si>
  <si>
    <t>STANDARD LIFE GLOBAL EMERGING MARKETS EQUITY INCOM</t>
  </si>
  <si>
    <t>BKLJX95</t>
  </si>
  <si>
    <t>ROYAL LONDON STERLING CREDIT Z ACC</t>
  </si>
  <si>
    <t>GB00B82VD295</t>
  </si>
  <si>
    <t>GB00BKLJX955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</si>
</sst>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i/>
      <sz val="14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Calibri"/>
      <family val="2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5" fillId="33" borderId="0" applyNumberFormat="0" applyBorder="0" applyAlignment="0" applyProtection="0"/>
    <xf numFmtId="0" fontId="8" fillId="0" borderId="0"/>
    <xf numFmtId="0" fontId="1" fillId="0" borderId="0"/>
    <xf numFmtId="0" fontId="30" fillId="0" borderId="0"/>
    <xf numFmtId="0" fontId="31" fillId="0" borderId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14" fontId="4" fillId="0" borderId="0" xfId="0" applyNumberFormat="1" applyFont="1"/>
    <xf numFmtId="0" fontId="0" fillId="35" borderId="17" xfId="0" applyFill="1" applyBorder="1"/>
    <xf numFmtId="14" fontId="0" fillId="35" borderId="13" xfId="0" applyNumberFormat="1" applyFill="1" applyBorder="1" applyAlignment="1">
      <alignment horizontal="left"/>
    </xf>
    <xf numFmtId="0" fontId="1" fillId="0" borderId="0" xfId="0" applyFont="1" applyProtection="1">
      <protection locked="0"/>
    </xf>
    <xf numFmtId="0" fontId="7" fillId="0" borderId="0" xfId="0" applyFont="1"/>
    <xf numFmtId="0" fontId="1" fillId="0" borderId="0" xfId="4" applyProtection="1">
      <protection locked="0"/>
    </xf>
    <xf numFmtId="0" fontId="1" fillId="0" borderId="0" xfId="0" applyFont="1"/>
    <xf numFmtId="0" fontId="28" fillId="0" borderId="0" xfId="0" applyFont="1" applyAlignment="1" applyProtection="1">
      <alignment horizontal="left"/>
      <protection locked="0"/>
    </xf>
    <xf numFmtId="164" fontId="28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28" fillId="0" borderId="0" xfId="0" applyFont="1"/>
    <xf numFmtId="0" fontId="29" fillId="0" borderId="0" xfId="0" applyFont="1"/>
    <xf numFmtId="10" fontId="28" fillId="0" borderId="0" xfId="0" applyNumberFormat="1" applyFont="1" applyAlignment="1" applyProtection="1">
      <alignment horizontal="right"/>
      <protection locked="0"/>
    </xf>
    <xf numFmtId="10" fontId="28" fillId="0" borderId="0" xfId="0" applyNumberFormat="1" applyFont="1" applyAlignment="1" applyProtection="1">
      <alignment horizontal="left"/>
      <protection locked="0"/>
    </xf>
    <xf numFmtId="10" fontId="28" fillId="0" borderId="0" xfId="0" applyNumberFormat="1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10" fontId="28" fillId="2" borderId="0" xfId="0" applyNumberFormat="1" applyFont="1" applyFill="1" applyAlignment="1" applyProtection="1">
      <alignment horizontal="right"/>
      <protection locked="0"/>
    </xf>
    <xf numFmtId="0" fontId="32" fillId="0" borderId="0" xfId="0" applyFont="1"/>
    <xf numFmtId="9" fontId="0" fillId="0" borderId="0" xfId="55" applyFont="1"/>
    <xf numFmtId="0" fontId="1" fillId="0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10" fontId="2" fillId="0" borderId="0" xfId="0" applyNumberFormat="1" applyFont="1" applyFill="1" applyAlignment="1" applyProtection="1">
      <alignment horizontal="right"/>
      <protection locked="0"/>
    </xf>
    <xf numFmtId="0" fontId="29" fillId="0" borderId="0" xfId="0" applyFont="1" applyFill="1"/>
    <xf numFmtId="0" fontId="7" fillId="0" borderId="0" xfId="0" applyFont="1" applyFill="1"/>
    <xf numFmtId="0" fontId="29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Protection="1">
      <protection locked="0"/>
    </xf>
    <xf numFmtId="10" fontId="29" fillId="0" borderId="0" xfId="0" applyNumberFormat="1" applyFont="1" applyFill="1" applyAlignment="1" applyProtection="1">
      <alignment horizontal="right"/>
      <protection locked="0"/>
    </xf>
    <xf numFmtId="10" fontId="1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/>
    <xf numFmtId="0" fontId="4" fillId="0" borderId="0" xfId="0" applyFont="1" applyFill="1"/>
    <xf numFmtId="14" fontId="4" fillId="0" borderId="0" xfId="0" applyNumberFormat="1" applyFont="1" applyFill="1"/>
    <xf numFmtId="10" fontId="1" fillId="0" borderId="0" xfId="0" applyNumberFormat="1" applyFont="1" applyFill="1"/>
    <xf numFmtId="10" fontId="1" fillId="0" borderId="0" xfId="0" applyNumberFormat="1" applyFont="1" applyFill="1" applyAlignment="1" applyProtection="1">
      <alignment horizontal="right"/>
      <protection locked="0"/>
    </xf>
    <xf numFmtId="0" fontId="33" fillId="0" borderId="0" xfId="0" applyFont="1" applyFill="1"/>
    <xf numFmtId="0" fontId="34" fillId="0" borderId="0" xfId="0" applyFont="1" applyFill="1"/>
    <xf numFmtId="0" fontId="33" fillId="0" borderId="0" xfId="0" applyFont="1" applyFill="1" applyAlignment="1" applyProtection="1">
      <alignment horizontal="left"/>
      <protection locked="0"/>
    </xf>
    <xf numFmtId="0" fontId="2" fillId="0" borderId="0" xfId="0" applyFont="1" applyFill="1"/>
    <xf numFmtId="0" fontId="1" fillId="0" borderId="0" xfId="0" applyNumberFormat="1" applyFont="1" applyFill="1" applyAlignment="1" applyProtection="1">
      <alignment horizontal="left"/>
    </xf>
    <xf numFmtId="0" fontId="1" fillId="35" borderId="15" xfId="0" applyFont="1" applyFill="1" applyBorder="1" applyAlignment="1">
      <alignment horizontal="left"/>
    </xf>
    <xf numFmtId="164" fontId="1" fillId="0" borderId="0" xfId="0" applyNumberFormat="1" applyFont="1" applyFill="1" applyProtection="1">
      <protection locked="0"/>
    </xf>
    <xf numFmtId="10" fontId="1" fillId="0" borderId="0" xfId="0" applyNumberFormat="1" applyFont="1" applyFill="1" applyAlignment="1">
      <alignment horizontal="right"/>
    </xf>
    <xf numFmtId="164" fontId="2" fillId="0" borderId="0" xfId="0" applyNumberFormat="1" applyFont="1" applyFill="1" applyProtection="1">
      <protection locked="0"/>
    </xf>
    <xf numFmtId="0" fontId="1" fillId="0" borderId="0" xfId="2" applyFont="1" applyFill="1"/>
    <xf numFmtId="0" fontId="1" fillId="0" borderId="0" xfId="4" applyFont="1" applyFill="1" applyProtection="1">
      <protection locked="0"/>
    </xf>
    <xf numFmtId="10" fontId="0" fillId="0" borderId="0" xfId="55" applyNumberFormat="1" applyFont="1"/>
    <xf numFmtId="10" fontId="1" fillId="0" borderId="0" xfId="55" applyNumberFormat="1" applyFont="1" applyFill="1" applyAlignment="1">
      <alignment horizontal="right"/>
    </xf>
    <xf numFmtId="10" fontId="1" fillId="0" borderId="0" xfId="55" applyNumberFormat="1" applyFont="1" applyFill="1" applyAlignment="1" applyProtection="1">
      <alignment horizontal="right"/>
      <protection locked="0"/>
    </xf>
    <xf numFmtId="10" fontId="1" fillId="0" borderId="0" xfId="55" applyNumberFormat="1" applyFont="1" applyFill="1"/>
    <xf numFmtId="10" fontId="1" fillId="0" borderId="0" xfId="55" applyNumberFormat="1" applyFont="1"/>
    <xf numFmtId="0" fontId="1" fillId="0" borderId="0" xfId="3" applyFont="1" applyFill="1"/>
    <xf numFmtId="0" fontId="1" fillId="0" borderId="0" xfId="0" applyFont="1" applyFill="1" applyAlignment="1" applyProtection="1">
      <alignment horizontal="left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10" fontId="1" fillId="0" borderId="0" xfId="0" applyNumberFormat="1" applyFont="1" applyFill="1" applyAlignment="1" applyProtection="1">
      <alignment horizontal="center"/>
      <protection locked="0"/>
    </xf>
    <xf numFmtId="10" fontId="0" fillId="0" borderId="0" xfId="55" applyNumberFormat="1" applyFont="1" applyFill="1"/>
    <xf numFmtId="10" fontId="2" fillId="0" borderId="0" xfId="55" applyNumberFormat="1" applyFont="1" applyFill="1" applyProtection="1">
      <protection locked="0"/>
    </xf>
    <xf numFmtId="10" fontId="1" fillId="0" borderId="0" xfId="55" applyNumberFormat="1" applyFont="1" applyFill="1" applyProtection="1">
      <protection locked="0"/>
    </xf>
    <xf numFmtId="10" fontId="29" fillId="0" borderId="0" xfId="55" applyNumberFormat="1" applyFont="1" applyFill="1" applyProtection="1">
      <protection locked="0"/>
    </xf>
    <xf numFmtId="0" fontId="26" fillId="34" borderId="10" xfId="0" applyFont="1" applyFill="1" applyBorder="1" applyAlignment="1">
      <alignment horizontal="center"/>
    </xf>
    <xf numFmtId="0" fontId="26" fillId="34" borderId="18" xfId="0" applyFont="1" applyFill="1" applyBorder="1" applyAlignment="1">
      <alignment horizontal="center"/>
    </xf>
    <xf numFmtId="0" fontId="26" fillId="34" borderId="11" xfId="0" applyFont="1" applyFill="1" applyBorder="1" applyAlignment="1">
      <alignment horizontal="center"/>
    </xf>
    <xf numFmtId="0" fontId="27" fillId="34" borderId="12" xfId="0" applyFont="1" applyFill="1" applyBorder="1" applyAlignment="1">
      <alignment horizontal="center" vertical="center"/>
    </xf>
    <xf numFmtId="0" fontId="27" fillId="34" borderId="13" xfId="0" applyFont="1" applyFill="1" applyBorder="1" applyAlignment="1">
      <alignment horizontal="center" vertical="center"/>
    </xf>
    <xf numFmtId="0" fontId="27" fillId="34" borderId="14" xfId="0" applyFont="1" applyFill="1" applyBorder="1" applyAlignment="1">
      <alignment horizontal="center" vertical="center"/>
    </xf>
    <xf numFmtId="0" fontId="27" fillId="34" borderId="15" xfId="0" applyFont="1" applyFill="1" applyBorder="1" applyAlignment="1">
      <alignment horizontal="center" vertical="center"/>
    </xf>
    <xf numFmtId="0" fontId="27" fillId="34" borderId="16" xfId="0" applyFont="1" applyFill="1" applyBorder="1" applyAlignment="1">
      <alignment horizontal="center" vertical="center"/>
    </xf>
    <xf numFmtId="0" fontId="27" fillId="34" borderId="17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0" fontId="2" fillId="0" borderId="0" xfId="0" applyNumberFormat="1" applyFont="1" applyAlignment="1" applyProtection="1">
      <alignment horizontal="right"/>
      <protection locked="0"/>
    </xf>
    <xf numFmtId="0" fontId="0" fillId="36" borderId="0" xfId="0" applyFill="1" applyProtection="1">
      <protection locked="0"/>
    </xf>
    <xf numFmtId="0" fontId="28" fillId="36" borderId="0" xfId="0" applyFont="1" applyFill="1" applyAlignment="1" applyProtection="1">
      <alignment horizontal="left"/>
      <protection locked="0"/>
    </xf>
    <xf numFmtId="0" fontId="28" fillId="36" borderId="0" xfId="0" applyFont="1" applyFill="1" applyProtection="1">
      <protection locked="0"/>
    </xf>
    <xf numFmtId="10" fontId="28" fillId="36" borderId="0" xfId="0" applyNumberFormat="1" applyFont="1" applyFill="1" applyAlignment="1" applyProtection="1">
      <alignment horizontal="right"/>
      <protection locked="0"/>
    </xf>
    <xf numFmtId="0" fontId="1" fillId="36" borderId="0" xfId="0" applyFont="1" applyFill="1" applyProtection="1">
      <protection locked="0"/>
    </xf>
    <xf numFmtId="0" fontId="36" fillId="0" borderId="0" xfId="0" applyFont="1"/>
    <xf numFmtId="0" fontId="0" fillId="36" borderId="0" xfId="0" applyFill="1"/>
    <xf numFmtId="0" fontId="1" fillId="36" borderId="0" xfId="0" applyFont="1" applyFill="1"/>
    <xf numFmtId="0" fontId="37" fillId="36" borderId="0" xfId="0" applyFont="1" applyFill="1"/>
    <xf numFmtId="0" fontId="37" fillId="0" borderId="0" xfId="0" applyFont="1"/>
    <xf numFmtId="10" fontId="28" fillId="36" borderId="0" xfId="0" applyNumberFormat="1" applyFont="1" applyFill="1" applyAlignment="1" applyProtection="1">
      <alignment horizontal="left"/>
      <protection locked="0"/>
    </xf>
  </cellXfs>
  <cellStyles count="56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Percent" xfId="55" builtinId="5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63"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opLeftCell="A7" zoomScaleNormal="100" workbookViewId="0">
      <selection activeCell="A31" sqref="A31:XFD31"/>
    </sheetView>
  </sheetViews>
  <sheetFormatPr defaultColWidth="9.140625" defaultRowHeight="12.75" x14ac:dyDescent="0.2"/>
  <cols>
    <col min="1" max="1" width="32.42578125" bestFit="1" customWidth="1"/>
    <col min="2" max="2" width="15.5703125" bestFit="1" customWidth="1"/>
    <col min="3" max="3" width="10.140625" bestFit="1" customWidth="1"/>
    <col min="4" max="4" width="61.7109375" bestFit="1" customWidth="1"/>
    <col min="5" max="5" width="8.85546875" style="51" hidden="1" customWidth="1"/>
    <col min="6" max="6" width="8.28515625" bestFit="1" customWidth="1"/>
    <col min="7" max="7" width="8.28515625" customWidth="1"/>
    <col min="8" max="8" width="22.140625" bestFit="1" customWidth="1"/>
    <col min="9" max="9" width="10" bestFit="1" customWidth="1"/>
    <col min="12" max="12" width="10.7109375" bestFit="1" customWidth="1"/>
  </cols>
  <sheetData>
    <row r="1" spans="1:12" ht="18.75" x14ac:dyDescent="0.3">
      <c r="A1" s="65" t="s">
        <v>4</v>
      </c>
      <c r="B1" s="66"/>
      <c r="C1" s="67"/>
    </row>
    <row r="2" spans="1:12" ht="15" x14ac:dyDescent="0.2">
      <c r="A2" s="68" t="s">
        <v>7</v>
      </c>
      <c r="B2" s="69"/>
      <c r="C2" s="5">
        <v>44757</v>
      </c>
    </row>
    <row r="3" spans="1:12" ht="15" x14ac:dyDescent="0.2">
      <c r="A3" s="70" t="s">
        <v>5</v>
      </c>
      <c r="B3" s="71"/>
      <c r="C3" s="45" t="s">
        <v>69</v>
      </c>
    </row>
    <row r="4" spans="1:12" ht="15" x14ac:dyDescent="0.2">
      <c r="A4" s="72" t="s">
        <v>6</v>
      </c>
      <c r="B4" s="73"/>
      <c r="C4" s="4"/>
    </row>
    <row r="6" spans="1:12" s="23" customFormat="1" ht="21" x14ac:dyDescent="0.35">
      <c r="B6" s="36" t="s">
        <v>9</v>
      </c>
      <c r="C6" s="23">
        <v>397789</v>
      </c>
      <c r="E6" s="61"/>
      <c r="H6" s="37"/>
    </row>
    <row r="7" spans="1:12" s="23" customFormat="1" x14ac:dyDescent="0.2">
      <c r="E7" s="61"/>
    </row>
    <row r="8" spans="1:12" s="43" customFormat="1" x14ac:dyDescent="0.2">
      <c r="B8" s="26" t="s">
        <v>39</v>
      </c>
      <c r="C8" s="27" t="s">
        <v>0</v>
      </c>
      <c r="D8" s="26" t="s">
        <v>1</v>
      </c>
      <c r="E8" s="62" t="s">
        <v>18</v>
      </c>
      <c r="F8" s="28" t="s">
        <v>2</v>
      </c>
      <c r="G8" s="28"/>
      <c r="H8" s="26" t="s">
        <v>67</v>
      </c>
      <c r="I8" s="26" t="s">
        <v>68</v>
      </c>
    </row>
    <row r="9" spans="1:12" s="24" customFormat="1" x14ac:dyDescent="0.2">
      <c r="B9" s="22" t="s">
        <v>143</v>
      </c>
      <c r="C9" s="44" t="str">
        <f>LEFT(L9, 7)</f>
        <v>0580353</v>
      </c>
      <c r="D9" s="24" t="s">
        <v>125</v>
      </c>
      <c r="E9" s="53">
        <v>0.04</v>
      </c>
      <c r="F9" s="39">
        <v>0</v>
      </c>
      <c r="G9" s="39" t="str">
        <f>INDEX('Prudence Old'!F:F,MATCH(Prudence!B9,'Prudence Old'!A:A,0))</f>
        <v>UK</v>
      </c>
      <c r="H9" s="22" t="s">
        <v>156</v>
      </c>
      <c r="L9" s="24" t="str">
        <f>RIGHT(B9,8)</f>
        <v>05803530</v>
      </c>
    </row>
    <row r="10" spans="1:12" s="24" customFormat="1" x14ac:dyDescent="0.2">
      <c r="B10" s="22" t="s">
        <v>16</v>
      </c>
      <c r="C10" s="44" t="str">
        <f>LEFT(L10, 7)</f>
        <v>0601113</v>
      </c>
      <c r="D10" s="22" t="s">
        <v>26</v>
      </c>
      <c r="E10" s="53">
        <v>0.05</v>
      </c>
      <c r="F10" s="39">
        <v>0.05</v>
      </c>
      <c r="G10" s="39" t="str">
        <f>INDEX('Prudence Old'!F:F,MATCH(Prudence!B10,'Prudence Old'!A:A,0))</f>
        <v>JAPAN</v>
      </c>
      <c r="H10" s="22" t="s">
        <v>157</v>
      </c>
      <c r="L10" s="24" t="str">
        <f t="shared" ref="L10:L29" si="0">RIGHT(B10,8)</f>
        <v>06011133</v>
      </c>
    </row>
    <row r="11" spans="1:12" s="24" customFormat="1" x14ac:dyDescent="0.2">
      <c r="B11" s="22" t="s">
        <v>127</v>
      </c>
      <c r="C11" s="44" t="str">
        <f>LEFT(L11, 7)</f>
        <v>3387476</v>
      </c>
      <c r="D11" s="24" t="s">
        <v>117</v>
      </c>
      <c r="E11" s="53">
        <v>0.05</v>
      </c>
      <c r="F11" s="39">
        <v>0</v>
      </c>
      <c r="G11" s="39" t="str">
        <f>INDEX('Prudence Old'!F:F,MATCH(Prudence!B11,'Prudence Old'!A:A,0))</f>
        <v>ASIA PACIFIC</v>
      </c>
      <c r="H11" s="22" t="s">
        <v>55</v>
      </c>
      <c r="L11" s="24" t="str">
        <f t="shared" si="0"/>
        <v>33874768</v>
      </c>
    </row>
    <row r="12" spans="1:12" s="24" customFormat="1" x14ac:dyDescent="0.2">
      <c r="B12" s="24" t="s">
        <v>47</v>
      </c>
      <c r="C12" s="44" t="str">
        <f>LEFT(L12, 7)</f>
        <v>B4W1ZT2</v>
      </c>
      <c r="D12" s="22" t="s">
        <v>29</v>
      </c>
      <c r="E12" s="53">
        <v>6.5000000000000002E-2</v>
      </c>
      <c r="F12" s="39">
        <v>4.4999999999999998E-2</v>
      </c>
      <c r="G12" s="39" t="str">
        <f>INDEX('Prudence Old'!F:F,MATCH(Prudence!B12,'Prudence Old'!A:A,0))</f>
        <v>BOND</v>
      </c>
      <c r="H12" s="22" t="s">
        <v>158</v>
      </c>
      <c r="L12" s="24" t="str">
        <f t="shared" si="0"/>
        <v>B4W1ZT22</v>
      </c>
    </row>
    <row r="13" spans="1:12" s="24" customFormat="1" x14ac:dyDescent="0.2">
      <c r="B13" s="18" t="s">
        <v>144</v>
      </c>
      <c r="C13" s="44" t="str">
        <f>LEFT(L13, 7)</f>
        <v>B53R4H7</v>
      </c>
      <c r="D13" s="24" t="s">
        <v>147</v>
      </c>
      <c r="E13" s="53">
        <v>0.06</v>
      </c>
      <c r="F13" s="39">
        <v>0</v>
      </c>
      <c r="G13" s="39" t="str">
        <f>INDEX('Prudence Old'!F:F,MATCH(Prudence!B13,'Prudence Old'!A:A,0))</f>
        <v>BOND</v>
      </c>
      <c r="H13" s="22" t="s">
        <v>158</v>
      </c>
      <c r="L13" s="24" t="str">
        <f t="shared" si="0"/>
        <v>B53R4H74</v>
      </c>
    </row>
    <row r="14" spans="1:12" s="24" customFormat="1" x14ac:dyDescent="0.2">
      <c r="B14" s="22" t="s">
        <v>132</v>
      </c>
      <c r="C14" s="44" t="str">
        <f>LEFT(L14, 7)</f>
        <v>B568S20</v>
      </c>
      <c r="D14" s="24" t="s">
        <v>122</v>
      </c>
      <c r="E14" s="53">
        <v>0.05</v>
      </c>
      <c r="F14" s="39">
        <v>0</v>
      </c>
      <c r="G14" s="39" t="str">
        <f>INDEX('Prudence Old'!F:F,MATCH(Prudence!B14,'Prudence Old'!A:A,0))</f>
        <v>GLOBAL</v>
      </c>
      <c r="H14" s="22" t="s">
        <v>159</v>
      </c>
      <c r="L14" s="24" t="str">
        <f t="shared" si="0"/>
        <v>B568S201</v>
      </c>
    </row>
    <row r="15" spans="1:12" s="24" customFormat="1" x14ac:dyDescent="0.2">
      <c r="B15" s="22" t="s">
        <v>44</v>
      </c>
      <c r="C15" s="44" t="str">
        <f>LEFT(L15, 7)</f>
        <v>B58YKH5</v>
      </c>
      <c r="D15" s="22" t="s">
        <v>25</v>
      </c>
      <c r="E15" s="53">
        <v>0</v>
      </c>
      <c r="F15" s="39">
        <v>0.05</v>
      </c>
      <c r="G15" s="39" t="e">
        <f>INDEX('Prudence Old'!F:F,MATCH(Prudence!B15,'Prudence Old'!A:A,0))</f>
        <v>#N/A</v>
      </c>
      <c r="H15" s="22" t="s">
        <v>158</v>
      </c>
      <c r="L15" s="24" t="str">
        <f t="shared" si="0"/>
        <v>B58YKH53</v>
      </c>
    </row>
    <row r="16" spans="1:12" s="24" customFormat="1" x14ac:dyDescent="0.2">
      <c r="B16" s="24" t="s">
        <v>50</v>
      </c>
      <c r="C16" s="44" t="str">
        <f>LEFT(L16, 7)</f>
        <v>B7DRD63</v>
      </c>
      <c r="D16" s="24" t="s">
        <v>32</v>
      </c>
      <c r="E16" s="53">
        <v>0.06</v>
      </c>
      <c r="F16" s="39">
        <v>0.04</v>
      </c>
      <c r="G16" s="39" t="str">
        <f>INDEX('Prudence Old'!F:F,MATCH(Prudence!B16,'Prudence Old'!A:A,0))</f>
        <v>UK</v>
      </c>
      <c r="H16" s="22" t="s">
        <v>160</v>
      </c>
      <c r="L16" s="24" t="str">
        <f t="shared" si="0"/>
        <v>B7DRD638</v>
      </c>
    </row>
    <row r="17" spans="1:12" s="24" customFormat="1" x14ac:dyDescent="0.2">
      <c r="B17" s="24" t="s">
        <v>14</v>
      </c>
      <c r="C17" s="44" t="str">
        <f>LEFT(L17, 7)</f>
        <v>B7T0G90</v>
      </c>
      <c r="D17" s="22" t="s">
        <v>33</v>
      </c>
      <c r="E17" s="53">
        <v>0.04</v>
      </c>
      <c r="F17" s="39">
        <v>3.2000000000000001E-2</v>
      </c>
      <c r="G17" s="39" t="str">
        <f>INDEX('Prudence Old'!F:F,MATCH(Prudence!B17,'Prudence Old'!A:A,0))</f>
        <v>UK</v>
      </c>
      <c r="H17" s="22" t="s">
        <v>156</v>
      </c>
      <c r="L17" s="24" t="str">
        <f t="shared" si="0"/>
        <v>B7T0G907</v>
      </c>
    </row>
    <row r="18" spans="1:12" s="24" customFormat="1" x14ac:dyDescent="0.2">
      <c r="B18" s="22" t="s">
        <v>131</v>
      </c>
      <c r="C18" s="44" t="str">
        <f>LEFT(L18, 7)</f>
        <v>B8N45T8</v>
      </c>
      <c r="D18" s="24" t="s">
        <v>121</v>
      </c>
      <c r="E18" s="53">
        <v>0.09</v>
      </c>
      <c r="F18" s="39">
        <v>0</v>
      </c>
      <c r="G18" s="39" t="str">
        <f>INDEX('Prudence Old'!F:F,MATCH(Prudence!B18,'Prudence Old'!A:A,0))</f>
        <v>BOND</v>
      </c>
      <c r="H18" s="22" t="s">
        <v>158</v>
      </c>
      <c r="L18" s="24" t="str">
        <f t="shared" si="0"/>
        <v>B8N45T82</v>
      </c>
    </row>
    <row r="19" spans="1:12" s="24" customFormat="1" x14ac:dyDescent="0.2">
      <c r="B19" s="22" t="s">
        <v>133</v>
      </c>
      <c r="C19" s="44" t="str">
        <f>LEFT(L19, 7)</f>
        <v>BD6PG56</v>
      </c>
      <c r="D19" s="24" t="s">
        <v>123</v>
      </c>
      <c r="E19" s="53">
        <v>0.05</v>
      </c>
      <c r="F19" s="39">
        <v>0</v>
      </c>
      <c r="G19" s="39" t="str">
        <f>INDEX('Prudence Old'!F:F,MATCH(Prudence!B19,'Prudence Old'!A:A,0))</f>
        <v>GLOBAL</v>
      </c>
      <c r="H19" s="22" t="s">
        <v>159</v>
      </c>
      <c r="L19" s="24" t="str">
        <f t="shared" si="0"/>
        <v>BD6PG563</v>
      </c>
    </row>
    <row r="20" spans="1:12" s="24" customFormat="1" x14ac:dyDescent="0.2">
      <c r="B20" s="22" t="s">
        <v>129</v>
      </c>
      <c r="C20" s="44" t="str">
        <f>LEFT(L20, 7)</f>
        <v>BFLR220</v>
      </c>
      <c r="D20" s="24" t="s">
        <v>119</v>
      </c>
      <c r="E20" s="53">
        <v>0.05</v>
      </c>
      <c r="F20" s="39">
        <v>0</v>
      </c>
      <c r="G20" s="39" t="str">
        <f>INDEX('Prudence Old'!F:F,MATCH(Prudence!B20,'Prudence Old'!A:A,0))</f>
        <v>Absolute return</v>
      </c>
      <c r="H20" s="22" t="s">
        <v>57</v>
      </c>
      <c r="L20" s="24" t="str">
        <f t="shared" si="0"/>
        <v>BFLR2202</v>
      </c>
    </row>
    <row r="21" spans="1:12" s="24" customFormat="1" x14ac:dyDescent="0.2">
      <c r="B21" s="22" t="s">
        <v>43</v>
      </c>
      <c r="C21" s="44" t="str">
        <f>LEFT(L21, 7)</f>
        <v>BG08N39</v>
      </c>
      <c r="D21" s="24" t="s">
        <v>24</v>
      </c>
      <c r="E21" s="53">
        <v>0</v>
      </c>
      <c r="F21" s="39">
        <v>0.05</v>
      </c>
      <c r="G21" s="39" t="e">
        <f>INDEX('Prudence Old'!F:F,MATCH(Prudence!B21,'Prudence Old'!A:A,0))</f>
        <v>#N/A</v>
      </c>
      <c r="H21" s="22" t="s">
        <v>58</v>
      </c>
      <c r="L21" s="24" t="str">
        <f t="shared" si="0"/>
        <v>BG08N399</v>
      </c>
    </row>
    <row r="22" spans="1:12" s="24" customFormat="1" x14ac:dyDescent="0.2">
      <c r="B22" s="24" t="s">
        <v>53</v>
      </c>
      <c r="C22" s="44" t="str">
        <f>LEFT(L22, 7)</f>
        <v>BJS8SH1</v>
      </c>
      <c r="D22" s="22" t="s">
        <v>37</v>
      </c>
      <c r="E22" s="53">
        <v>0</v>
      </c>
      <c r="F22" s="39">
        <v>7.4999999999999997E-2</v>
      </c>
      <c r="G22" s="39" t="e">
        <f>INDEX('Prudence Old'!F:F,MATCH(Prudence!B22,'Prudence Old'!A:A,0))</f>
        <v>#N/A</v>
      </c>
      <c r="H22" s="22" t="s">
        <v>64</v>
      </c>
      <c r="L22" s="24" t="str">
        <f t="shared" si="0"/>
        <v>BJS8SH10</v>
      </c>
    </row>
    <row r="23" spans="1:12" s="24" customFormat="1" x14ac:dyDescent="0.2">
      <c r="B23" s="22" t="s">
        <v>126</v>
      </c>
      <c r="C23" s="44" t="str">
        <f>LEFT(L23, 7)</f>
        <v>BJXPPK9</v>
      </c>
      <c r="D23" s="24" t="s">
        <v>116</v>
      </c>
      <c r="E23" s="53">
        <v>0.06</v>
      </c>
      <c r="F23" s="39">
        <v>0</v>
      </c>
      <c r="G23" s="39" t="str">
        <f>INDEX('Prudence Old'!F:F,MATCH(Prudence!B23,'Prudence Old'!A:A,0))</f>
        <v>Absolute return</v>
      </c>
      <c r="H23" s="22" t="s">
        <v>136</v>
      </c>
      <c r="L23" s="24" t="str">
        <f t="shared" si="0"/>
        <v>BJXPPK95</v>
      </c>
    </row>
    <row r="24" spans="1:12" s="24" customFormat="1" x14ac:dyDescent="0.2">
      <c r="B24" s="24" t="s">
        <v>145</v>
      </c>
      <c r="C24" s="44" t="str">
        <f>LEFT(L24, 7)</f>
        <v>BKGR3F0</v>
      </c>
      <c r="D24" s="22" t="s">
        <v>28</v>
      </c>
      <c r="E24" s="63">
        <v>8.5000000000000006E-2</v>
      </c>
      <c r="F24" s="39">
        <v>4.4999999999999998E-2</v>
      </c>
      <c r="G24" s="39" t="str">
        <f>INDEX('Prudence Old'!F:F,MATCH(Prudence!B24,'Prudence Old'!A:A,0))</f>
        <v>BOND</v>
      </c>
      <c r="H24" s="22" t="s">
        <v>61</v>
      </c>
      <c r="L24" s="24" t="str">
        <f t="shared" si="0"/>
        <v>BKGR3F07</v>
      </c>
    </row>
    <row r="25" spans="1:12" s="24" customFormat="1" x14ac:dyDescent="0.2">
      <c r="B25" s="24" t="s">
        <v>49</v>
      </c>
      <c r="C25" s="44" t="str">
        <f>LEFT(L25, 7)</f>
        <v>BMH6XK5</v>
      </c>
      <c r="D25" s="22" t="s">
        <v>31</v>
      </c>
      <c r="E25" s="63">
        <v>0.06</v>
      </c>
      <c r="F25" s="39">
        <v>0.04</v>
      </c>
      <c r="G25" s="39" t="str">
        <f>INDEX('Prudence Old'!F:F,MATCH(Prudence!B25,'Prudence Old'!A:A,0))</f>
        <v>UK</v>
      </c>
      <c r="H25" s="22" t="s">
        <v>62</v>
      </c>
      <c r="L25" s="24" t="str">
        <f t="shared" si="0"/>
        <v>BMH6XK58</v>
      </c>
    </row>
    <row r="26" spans="1:12" s="24" customFormat="1" x14ac:dyDescent="0.2">
      <c r="B26" s="24" t="s">
        <v>17</v>
      </c>
      <c r="C26" s="44" t="str">
        <f>LEFT(L26, 7)</f>
        <v>BMMV576</v>
      </c>
      <c r="D26" s="24" t="s">
        <v>36</v>
      </c>
      <c r="E26" s="53">
        <v>0</v>
      </c>
      <c r="F26" s="39">
        <v>3.7499999999999999E-2</v>
      </c>
      <c r="G26" s="39" t="e">
        <f>INDEX('Prudence Old'!F:F,MATCH(Prudence!B26,'Prudence Old'!A:A,0))</f>
        <v>#N/A</v>
      </c>
      <c r="H26" s="22" t="s">
        <v>64</v>
      </c>
      <c r="L26" s="24" t="str">
        <f t="shared" si="0"/>
        <v>BMMV5766</v>
      </c>
    </row>
    <row r="27" spans="1:12" s="24" customFormat="1" x14ac:dyDescent="0.2">
      <c r="B27" s="22" t="s">
        <v>40</v>
      </c>
      <c r="C27" s="44" t="str">
        <f>LEFT(L27, 7)</f>
        <v>BRJL7V2</v>
      </c>
      <c r="D27" s="24" t="s">
        <v>21</v>
      </c>
      <c r="E27" s="53">
        <v>0</v>
      </c>
      <c r="F27" s="39">
        <v>0.04</v>
      </c>
      <c r="G27" s="39" t="e">
        <f>INDEX('Prudence Old'!F:F,MATCH(Prudence!B27,'Prudence Old'!A:A,0))</f>
        <v>#N/A</v>
      </c>
      <c r="H27" s="22" t="s">
        <v>55</v>
      </c>
      <c r="L27" s="24" t="str">
        <f t="shared" si="0"/>
        <v>BRJL7V21</v>
      </c>
    </row>
    <row r="28" spans="1:12" s="24" customFormat="1" x14ac:dyDescent="0.2">
      <c r="B28" s="22" t="s">
        <v>146</v>
      </c>
      <c r="C28" s="44" t="str">
        <f>LEFT(L28, 7)</f>
        <v>BYSXC02</v>
      </c>
      <c r="D28" s="24" t="s">
        <v>118</v>
      </c>
      <c r="E28" s="53">
        <v>0.03</v>
      </c>
      <c r="F28" s="39">
        <v>0</v>
      </c>
      <c r="G28" s="39" t="str">
        <f>INDEX('Prudence Old'!F:F,MATCH(Prudence!B28,'Prudence Old'!A:A,0))</f>
        <v>Europe</v>
      </c>
      <c r="H28" s="22" t="s">
        <v>56</v>
      </c>
      <c r="L28" s="24" t="str">
        <f t="shared" si="0"/>
        <v>BYSXC022</v>
      </c>
    </row>
    <row r="29" spans="1:12" s="24" customFormat="1" x14ac:dyDescent="0.2">
      <c r="B29" s="22" t="s">
        <v>134</v>
      </c>
      <c r="C29" s="44" t="str">
        <f>LEFT(L29, 7)</f>
        <v>BYVJRH9</v>
      </c>
      <c r="D29" s="24" t="s">
        <v>124</v>
      </c>
      <c r="E29" s="53">
        <v>0.05</v>
      </c>
      <c r="F29" s="39">
        <v>0</v>
      </c>
      <c r="G29" s="39" t="str">
        <f>INDEX('Prudence Old'!F:F,MATCH(Prudence!B29,'Prudence Old'!A:A,0))</f>
        <v>COMMODITY</v>
      </c>
      <c r="H29" s="22" t="s">
        <v>138</v>
      </c>
      <c r="L29" s="24" t="str">
        <f t="shared" si="0"/>
        <v>BYVJRH94</v>
      </c>
    </row>
    <row r="30" spans="1:12" s="24" customFormat="1" x14ac:dyDescent="0.2">
      <c r="B30" s="22"/>
      <c r="C30" s="44"/>
      <c r="E30" s="53"/>
      <c r="F30" s="39"/>
      <c r="G30" s="39"/>
      <c r="H30" s="22"/>
    </row>
    <row r="31" spans="1:12" s="24" customFormat="1" x14ac:dyDescent="0.2">
      <c r="A31" s="24" t="s">
        <v>148</v>
      </c>
      <c r="B31" s="24" t="s">
        <v>52</v>
      </c>
      <c r="C31" s="44" t="str">
        <f>LEFT(L31, 7)</f>
        <v>B1FZSD5</v>
      </c>
      <c r="D31" s="22" t="s">
        <v>35</v>
      </c>
      <c r="E31" s="53">
        <v>0</v>
      </c>
      <c r="F31" s="39">
        <v>0.08</v>
      </c>
      <c r="G31" s="39"/>
      <c r="H31" s="22" t="s">
        <v>63</v>
      </c>
      <c r="L31" s="24" t="str">
        <f>RIGHT(B31,8)</f>
        <v>B1FZSD53</v>
      </c>
    </row>
    <row r="32" spans="1:12" s="24" customFormat="1" x14ac:dyDescent="0.2">
      <c r="B32" s="24" t="s">
        <v>51</v>
      </c>
      <c r="C32" s="44" t="str">
        <f>LEFT(L32, 7)</f>
        <v>B3X7QG6</v>
      </c>
      <c r="D32" s="24" t="s">
        <v>34</v>
      </c>
      <c r="E32" s="53">
        <v>0</v>
      </c>
      <c r="F32" s="39">
        <v>4.8000000000000001E-2</v>
      </c>
      <c r="G32" s="39"/>
      <c r="H32" s="22" t="s">
        <v>62</v>
      </c>
      <c r="L32" s="24" t="str">
        <f>RIGHT(B32,8)</f>
        <v>B3X7QG63</v>
      </c>
    </row>
    <row r="33" spans="2:12" s="24" customFormat="1" x14ac:dyDescent="0.2">
      <c r="B33" s="22" t="s">
        <v>42</v>
      </c>
      <c r="C33" s="44" t="str">
        <f>LEFT(L33, 7)</f>
        <v>B4WXJK7</v>
      </c>
      <c r="D33" s="24" t="s">
        <v>23</v>
      </c>
      <c r="E33" s="53">
        <v>0</v>
      </c>
      <c r="F33" s="39">
        <v>0.05</v>
      </c>
      <c r="G33" s="39"/>
      <c r="H33" s="22" t="s">
        <v>57</v>
      </c>
      <c r="L33" s="24" t="str">
        <f>RIGHT(B33,8)</f>
        <v>B4WXJK79</v>
      </c>
    </row>
    <row r="34" spans="2:12" s="24" customFormat="1" x14ac:dyDescent="0.2">
      <c r="B34" s="22" t="s">
        <v>41</v>
      </c>
      <c r="C34" s="44" t="str">
        <f>LEFT(L34, 7)</f>
        <v>B80QGH2</v>
      </c>
      <c r="D34" s="24" t="s">
        <v>22</v>
      </c>
      <c r="E34" s="53">
        <v>0</v>
      </c>
      <c r="F34" s="39">
        <v>0.05</v>
      </c>
      <c r="G34" s="39"/>
      <c r="H34" s="22" t="s">
        <v>56</v>
      </c>
      <c r="L34" s="24" t="str">
        <f>RIGHT(B34,8)</f>
        <v>B80QGH28</v>
      </c>
    </row>
    <row r="35" spans="2:12" s="24" customFormat="1" x14ac:dyDescent="0.2">
      <c r="B35" s="24" t="s">
        <v>48</v>
      </c>
      <c r="C35" s="44" t="str">
        <f>LEFT(L35, 7)</f>
        <v>B9M1BB1</v>
      </c>
      <c r="D35" s="24" t="s">
        <v>30</v>
      </c>
      <c r="E35" s="53">
        <v>0</v>
      </c>
      <c r="F35" s="39">
        <v>0.06</v>
      </c>
      <c r="G35" s="39"/>
      <c r="H35" s="22" t="s">
        <v>61</v>
      </c>
      <c r="L35" s="24" t="str">
        <f>RIGHT(B35,8)</f>
        <v>B9M1BB17</v>
      </c>
    </row>
    <row r="36" spans="2:12" s="24" customFormat="1" x14ac:dyDescent="0.2">
      <c r="B36" s="24" t="s">
        <v>54</v>
      </c>
      <c r="C36" s="44" t="str">
        <f>LEFT(L36, 7)</f>
        <v>BLNMYC9</v>
      </c>
      <c r="D36" s="22" t="s">
        <v>38</v>
      </c>
      <c r="E36" s="53">
        <v>0</v>
      </c>
      <c r="F36" s="39">
        <v>3.7499999999999999E-2</v>
      </c>
      <c r="G36" s="39"/>
      <c r="H36" s="22" t="s">
        <v>64</v>
      </c>
      <c r="L36" s="24" t="str">
        <f>RIGHT(B36,8)</f>
        <v>BLNMYC90</v>
      </c>
    </row>
    <row r="37" spans="2:12" s="24" customFormat="1" x14ac:dyDescent="0.2">
      <c r="B37" s="34" t="s">
        <v>115</v>
      </c>
      <c r="C37" s="44" t="str">
        <f>LEFT(L37, 7)</f>
        <v>BRHZ039</v>
      </c>
      <c r="D37" s="22" t="s">
        <v>27</v>
      </c>
      <c r="E37" s="53">
        <v>0</v>
      </c>
      <c r="F37" s="39">
        <v>0.05</v>
      </c>
      <c r="G37" s="39"/>
      <c r="H37" s="22" t="s">
        <v>60</v>
      </c>
      <c r="L37" s="24" t="str">
        <f>RIGHT(B37,8)</f>
        <v>BRHZ0398</v>
      </c>
    </row>
    <row r="38" spans="2:12" s="24" customFormat="1" x14ac:dyDescent="0.2">
      <c r="B38" s="22"/>
      <c r="C38" s="44"/>
      <c r="E38" s="53"/>
      <c r="F38" s="39"/>
      <c r="G38" s="39"/>
      <c r="H38" s="22"/>
    </row>
    <row r="39" spans="2:12" s="24" customFormat="1" x14ac:dyDescent="0.2">
      <c r="B39" s="22"/>
      <c r="C39" s="44"/>
      <c r="E39" s="53"/>
      <c r="F39" s="39"/>
      <c r="G39" s="39"/>
      <c r="H39" s="22"/>
    </row>
    <row r="40" spans="2:12" s="24" customFormat="1" x14ac:dyDescent="0.2">
      <c r="C40" s="34"/>
      <c r="D40" s="22" t="s">
        <v>66</v>
      </c>
      <c r="E40" s="53"/>
      <c r="F40" s="39"/>
      <c r="G40" s="39"/>
      <c r="H40" s="22" t="s">
        <v>66</v>
      </c>
    </row>
    <row r="41" spans="2:12" s="24" customFormat="1" x14ac:dyDescent="0.2">
      <c r="D41" s="26" t="s">
        <v>3</v>
      </c>
      <c r="E41" s="63">
        <v>0.02</v>
      </c>
      <c r="F41" s="39">
        <v>0.12</v>
      </c>
      <c r="G41" s="39"/>
      <c r="H41" s="24" t="s">
        <v>66</v>
      </c>
    </row>
    <row r="42" spans="2:12" s="23" customFormat="1" x14ac:dyDescent="0.2">
      <c r="B42" s="40"/>
      <c r="C42" s="24"/>
      <c r="D42" s="24" t="s">
        <v>66</v>
      </c>
      <c r="E42" s="54"/>
      <c r="F42" s="38"/>
      <c r="G42" s="38"/>
      <c r="H42" s="24" t="s">
        <v>66</v>
      </c>
      <c r="I42" s="24"/>
    </row>
    <row r="43" spans="2:12" s="23" customFormat="1" x14ac:dyDescent="0.2">
      <c r="B43" s="40"/>
      <c r="C43" s="42"/>
      <c r="D43" s="26" t="s">
        <v>101</v>
      </c>
      <c r="E43" s="54">
        <f>SUM(E9:E42)</f>
        <v>0.91000000000000014</v>
      </c>
      <c r="F43" s="38">
        <f>SUM(F9:F42)</f>
        <v>1</v>
      </c>
      <c r="G43" s="38"/>
      <c r="H43" s="22" t="s">
        <v>66</v>
      </c>
      <c r="I43" s="24"/>
    </row>
    <row r="44" spans="2:12" s="23" customFormat="1" ht="15" x14ac:dyDescent="0.25">
      <c r="B44" s="29"/>
      <c r="C44" s="31"/>
      <c r="D44" s="32"/>
      <c r="E44" s="64"/>
      <c r="F44" s="33"/>
      <c r="G44" s="33"/>
      <c r="H44" s="22"/>
    </row>
    <row r="45" spans="2:12" ht="15" x14ac:dyDescent="0.25">
      <c r="B45" s="14"/>
    </row>
    <row r="47" spans="2:12" ht="15" x14ac:dyDescent="0.25">
      <c r="B47" s="14"/>
    </row>
  </sheetData>
  <autoFilter ref="A8:I29" xr:uid="{00000000-0001-0000-0000-000000000000}">
    <sortState xmlns:xlrd2="http://schemas.microsoft.com/office/spreadsheetml/2017/richdata2" ref="A9:I29">
      <sortCondition ref="C8:C29"/>
    </sortState>
  </autoFilter>
  <sortState xmlns:xlrd2="http://schemas.microsoft.com/office/spreadsheetml/2017/richdata2" ref="C10:H18">
    <sortCondition ref="C9"/>
  </sortState>
  <mergeCells count="4">
    <mergeCell ref="A1:C1"/>
    <mergeCell ref="A2:B2"/>
    <mergeCell ref="A3:B3"/>
    <mergeCell ref="A4:B4"/>
  </mergeCells>
  <conditionalFormatting sqref="D44:E44">
    <cfRule type="expression" dxfId="62" priority="2050" stopIfTrue="1">
      <formula>#REF!&lt;&gt;""</formula>
    </cfRule>
  </conditionalFormatting>
  <conditionalFormatting sqref="D44:E44">
    <cfRule type="expression" dxfId="61" priority="2051" stopIfTrue="1">
      <formula>AND(OR(#REF!=$U$5,#REF!=$U$6),#REF!&lt;&gt;"")</formula>
    </cfRule>
  </conditionalFormatting>
  <conditionalFormatting sqref="B24">
    <cfRule type="expression" dxfId="60" priority="1" stopIfTrue="1">
      <formula>AND(OR($B24=$W$5,$B24=$W$6),$O24&lt;&gt;"")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5649-4790-4859-BEDE-EA7048A9E9D4}">
  <dimension ref="A1:G19"/>
  <sheetViews>
    <sheetView workbookViewId="0">
      <selection activeCell="H4" sqref="H4"/>
    </sheetView>
  </sheetViews>
  <sheetFormatPr defaultRowHeight="12.75" x14ac:dyDescent="0.2"/>
  <cols>
    <col min="1" max="1" width="15.85546875" bestFit="1" customWidth="1"/>
    <col min="3" max="3" width="62.7109375" bestFit="1" customWidth="1"/>
  </cols>
  <sheetData>
    <row r="1" spans="1:7" x14ac:dyDescent="0.2">
      <c r="A1" s="74"/>
      <c r="B1" s="75" t="s">
        <v>0</v>
      </c>
      <c r="C1" s="74" t="s">
        <v>1</v>
      </c>
      <c r="D1" s="74" t="s">
        <v>18</v>
      </c>
      <c r="E1" s="76" t="s">
        <v>2</v>
      </c>
      <c r="F1" s="74"/>
      <c r="G1" s="74"/>
    </row>
    <row r="2" spans="1:7" ht="15" x14ac:dyDescent="0.25">
      <c r="A2" s="2" t="s">
        <v>143</v>
      </c>
      <c r="B2" s="18">
        <v>580353</v>
      </c>
      <c r="C2" s="9" t="s">
        <v>161</v>
      </c>
      <c r="D2" s="15"/>
      <c r="E2" s="15">
        <v>0.04</v>
      </c>
      <c r="F2" s="6" t="s">
        <v>156</v>
      </c>
      <c r="G2" t="s">
        <v>20</v>
      </c>
    </row>
    <row r="3" spans="1:7" ht="15" x14ac:dyDescent="0.25">
      <c r="A3" s="2" t="s">
        <v>16</v>
      </c>
      <c r="B3" s="9" t="s">
        <v>19</v>
      </c>
      <c r="C3" s="9" t="s">
        <v>162</v>
      </c>
      <c r="D3" s="15"/>
      <c r="E3" s="15">
        <v>0.05</v>
      </c>
      <c r="F3" s="6" t="s">
        <v>163</v>
      </c>
      <c r="G3" t="s">
        <v>20</v>
      </c>
    </row>
    <row r="4" spans="1:7" ht="15" x14ac:dyDescent="0.25">
      <c r="A4" s="2" t="s">
        <v>127</v>
      </c>
      <c r="B4" s="9" t="s">
        <v>164</v>
      </c>
      <c r="C4" s="9" t="s">
        <v>117</v>
      </c>
      <c r="D4" s="15">
        <v>0</v>
      </c>
      <c r="E4" s="15">
        <v>0.05</v>
      </c>
      <c r="F4" s="6" t="s">
        <v>165</v>
      </c>
      <c r="G4" t="s">
        <v>20</v>
      </c>
    </row>
    <row r="5" spans="1:7" ht="15" x14ac:dyDescent="0.25">
      <c r="A5" s="2" t="s">
        <v>193</v>
      </c>
      <c r="B5" s="9" t="s">
        <v>166</v>
      </c>
      <c r="C5" s="9" t="s">
        <v>167</v>
      </c>
      <c r="D5" s="15">
        <v>0.05</v>
      </c>
      <c r="E5" s="15">
        <v>0.05</v>
      </c>
      <c r="F5" s="6" t="s">
        <v>156</v>
      </c>
      <c r="G5" t="s">
        <v>20</v>
      </c>
    </row>
    <row r="6" spans="1:7" ht="15" x14ac:dyDescent="0.25">
      <c r="A6" s="2" t="s">
        <v>113</v>
      </c>
      <c r="B6" s="10" t="s">
        <v>168</v>
      </c>
      <c r="C6" s="12" t="s">
        <v>169</v>
      </c>
      <c r="D6" s="15">
        <v>0.04</v>
      </c>
      <c r="E6" s="15">
        <v>0.04</v>
      </c>
      <c r="F6" s="6" t="s">
        <v>170</v>
      </c>
      <c r="G6" t="s">
        <v>20</v>
      </c>
    </row>
    <row r="7" spans="1:7" ht="15" x14ac:dyDescent="0.25">
      <c r="A7" s="77" t="s">
        <v>47</v>
      </c>
      <c r="B7" s="78" t="s">
        <v>13</v>
      </c>
      <c r="C7" s="79" t="s">
        <v>150</v>
      </c>
      <c r="D7" s="80">
        <v>0.08</v>
      </c>
      <c r="E7" s="80">
        <v>6.5000000000000002E-2</v>
      </c>
      <c r="F7" s="81" t="s">
        <v>171</v>
      </c>
      <c r="G7" t="s">
        <v>20</v>
      </c>
    </row>
    <row r="8" spans="1:7" ht="15" x14ac:dyDescent="0.25">
      <c r="A8" s="16" t="s">
        <v>144</v>
      </c>
      <c r="B8" s="10" t="s">
        <v>172</v>
      </c>
      <c r="C8" s="12" t="s">
        <v>151</v>
      </c>
      <c r="D8" s="15">
        <v>0.06</v>
      </c>
      <c r="E8" s="15">
        <v>0.06</v>
      </c>
      <c r="F8" s="6" t="s">
        <v>171</v>
      </c>
      <c r="G8" t="s">
        <v>20</v>
      </c>
    </row>
    <row r="9" spans="1:7" ht="15" x14ac:dyDescent="0.25">
      <c r="A9" s="14" t="s">
        <v>132</v>
      </c>
      <c r="B9" s="13" t="s">
        <v>173</v>
      </c>
      <c r="C9" s="12" t="s">
        <v>152</v>
      </c>
      <c r="D9" s="12"/>
      <c r="E9" s="15">
        <v>0.05</v>
      </c>
      <c r="F9" s="6" t="s">
        <v>174</v>
      </c>
      <c r="G9" t="s">
        <v>20</v>
      </c>
    </row>
    <row r="10" spans="1:7" ht="15" x14ac:dyDescent="0.25">
      <c r="A10" t="s">
        <v>50</v>
      </c>
      <c r="B10" s="10" t="s">
        <v>8</v>
      </c>
      <c r="C10" s="12" t="s">
        <v>153</v>
      </c>
      <c r="D10" s="15">
        <v>0.05</v>
      </c>
      <c r="E10" s="15">
        <v>0.06</v>
      </c>
      <c r="F10" s="6" t="s">
        <v>156</v>
      </c>
      <c r="G10" t="s">
        <v>20</v>
      </c>
    </row>
    <row r="11" spans="1:7" ht="15" x14ac:dyDescent="0.25">
      <c r="A11" t="s">
        <v>14</v>
      </c>
      <c r="B11" s="9" t="s">
        <v>15</v>
      </c>
      <c r="C11" s="9" t="s">
        <v>175</v>
      </c>
      <c r="D11" s="15"/>
      <c r="E11" s="15">
        <v>0.04</v>
      </c>
      <c r="F11" s="6" t="s">
        <v>156</v>
      </c>
      <c r="G11" t="s">
        <v>20</v>
      </c>
    </row>
    <row r="12" spans="1:7" ht="15" x14ac:dyDescent="0.25">
      <c r="A12" t="s">
        <v>131</v>
      </c>
      <c r="B12" s="82" t="s">
        <v>176</v>
      </c>
      <c r="C12" s="12" t="s">
        <v>177</v>
      </c>
      <c r="D12" s="12"/>
      <c r="E12" s="15">
        <v>0.09</v>
      </c>
      <c r="F12" s="6" t="s">
        <v>171</v>
      </c>
      <c r="G12" t="s">
        <v>20</v>
      </c>
    </row>
    <row r="13" spans="1:7" ht="15" x14ac:dyDescent="0.25">
      <c r="A13" t="s">
        <v>133</v>
      </c>
      <c r="B13" s="9" t="s">
        <v>178</v>
      </c>
      <c r="C13" s="9" t="s">
        <v>123</v>
      </c>
      <c r="D13" s="15">
        <v>0</v>
      </c>
      <c r="E13" s="15">
        <v>0.05</v>
      </c>
      <c r="F13" s="6" t="s">
        <v>174</v>
      </c>
      <c r="G13" t="s">
        <v>20</v>
      </c>
    </row>
    <row r="14" spans="1:7" ht="15" x14ac:dyDescent="0.25">
      <c r="A14" s="83" t="s">
        <v>129</v>
      </c>
      <c r="B14" s="84" t="s">
        <v>179</v>
      </c>
      <c r="C14" s="79" t="s">
        <v>180</v>
      </c>
      <c r="D14" s="80"/>
      <c r="E14" s="80">
        <v>0.05</v>
      </c>
      <c r="F14" s="81" t="s">
        <v>181</v>
      </c>
      <c r="G14" t="s">
        <v>20</v>
      </c>
    </row>
    <row r="15" spans="1:7" ht="15" x14ac:dyDescent="0.25">
      <c r="A15" t="s">
        <v>126</v>
      </c>
      <c r="B15" s="9" t="s">
        <v>182</v>
      </c>
      <c r="C15" s="9" t="s">
        <v>183</v>
      </c>
      <c r="D15" s="15">
        <v>0</v>
      </c>
      <c r="E15" s="15">
        <v>0.06</v>
      </c>
      <c r="F15" s="6" t="s">
        <v>181</v>
      </c>
      <c r="G15" t="s">
        <v>20</v>
      </c>
    </row>
    <row r="16" spans="1:7" ht="15" x14ac:dyDescent="0.25">
      <c r="A16" s="85" t="s">
        <v>145</v>
      </c>
      <c r="B16" s="78" t="s">
        <v>184</v>
      </c>
      <c r="C16" s="79" t="s">
        <v>154</v>
      </c>
      <c r="D16" s="80">
        <v>0.09</v>
      </c>
      <c r="E16" s="80">
        <v>8.5000000000000006E-2</v>
      </c>
      <c r="F16" s="81" t="s">
        <v>171</v>
      </c>
      <c r="G16" t="s">
        <v>20</v>
      </c>
    </row>
    <row r="17" spans="1:7" ht="15" x14ac:dyDescent="0.25">
      <c r="A17" s="13" t="s">
        <v>49</v>
      </c>
      <c r="B17" s="86" t="s">
        <v>185</v>
      </c>
      <c r="C17" s="9" t="s">
        <v>186</v>
      </c>
      <c r="D17" s="15"/>
      <c r="E17" s="15">
        <v>0.06</v>
      </c>
      <c r="F17" s="6" t="s">
        <v>156</v>
      </c>
      <c r="G17" t="s">
        <v>20</v>
      </c>
    </row>
    <row r="18" spans="1:7" ht="15" x14ac:dyDescent="0.25">
      <c r="A18" s="82" t="s">
        <v>146</v>
      </c>
      <c r="B18" s="16" t="s">
        <v>187</v>
      </c>
      <c r="C18" s="12" t="s">
        <v>188</v>
      </c>
      <c r="D18" s="15">
        <v>0.03</v>
      </c>
      <c r="E18" s="15">
        <v>0.03</v>
      </c>
      <c r="F18" s="6" t="s">
        <v>189</v>
      </c>
      <c r="G18" t="s">
        <v>20</v>
      </c>
    </row>
    <row r="19" spans="1:7" ht="15" x14ac:dyDescent="0.25">
      <c r="A19" s="84" t="s">
        <v>134</v>
      </c>
      <c r="B19" s="87" t="s">
        <v>190</v>
      </c>
      <c r="C19" s="79" t="s">
        <v>191</v>
      </c>
      <c r="D19" s="80">
        <v>0.04</v>
      </c>
      <c r="E19" s="80">
        <v>0.05</v>
      </c>
      <c r="F19" s="81" t="s">
        <v>192</v>
      </c>
      <c r="G19" t="s">
        <v>20</v>
      </c>
    </row>
  </sheetData>
  <conditionalFormatting sqref="C2 C17 C4:C5">
    <cfRule type="expression" dxfId="59" priority="4" stopIfTrue="1">
      <formula>$K2&lt;&gt;""</formula>
    </cfRule>
  </conditionalFormatting>
  <conditionalFormatting sqref="D10:E10 D2:E7 D12:D16 E11:E17">
    <cfRule type="expression" dxfId="58" priority="3" stopIfTrue="1">
      <formula>OR(B2-D2&gt;=0.005,B2-D2&lt;=-0.005)</formula>
    </cfRule>
  </conditionalFormatting>
  <conditionalFormatting sqref="C7">
    <cfRule type="expression" dxfId="57" priority="5" stopIfTrue="1">
      <formula>#REF!&lt;&gt;""</formula>
    </cfRule>
  </conditionalFormatting>
  <conditionalFormatting sqref="C8:C9">
    <cfRule type="expression" dxfId="56" priority="6" stopIfTrue="1">
      <formula>#REF!&lt;&gt;""</formula>
    </cfRule>
  </conditionalFormatting>
  <conditionalFormatting sqref="D17">
    <cfRule type="expression" dxfId="55" priority="7" stopIfTrue="1">
      <formula>$K31&lt;&gt;""</formula>
    </cfRule>
  </conditionalFormatting>
  <conditionalFormatting sqref="D17 C18:D19">
    <cfRule type="expression" dxfId="54" priority="8" stopIfTrue="1">
      <formula>AND(OR(#REF!=$T$5,#REF!=$T$6),$K31&lt;&gt;"")</formula>
    </cfRule>
  </conditionalFormatting>
  <conditionalFormatting sqref="C3">
    <cfRule type="expression" dxfId="53" priority="2" stopIfTrue="1">
      <formula>$M3&lt;&gt;""</formula>
    </cfRule>
  </conditionalFormatting>
  <conditionalFormatting sqref="C8:C9">
    <cfRule type="expression" dxfId="52" priority="1" stopIfTrue="1">
      <formula>AND(OR(#REF!=$T$5,#REF!=$T$6),#REF!&lt;&gt;"")</formula>
    </cfRule>
  </conditionalFormatting>
  <conditionalFormatting sqref="C18:D19">
    <cfRule type="expression" dxfId="51" priority="9" stopIfTrue="1">
      <formula>$K32&lt;&gt;""</formula>
    </cfRule>
  </conditionalFormatting>
  <conditionalFormatting sqref="B2:C2 B4:C5 C17">
    <cfRule type="expression" dxfId="50" priority="10" stopIfTrue="1">
      <formula>AND(OR($B2=$T$5,$B2=$T$6),$K2&lt;&gt;"")</formula>
    </cfRule>
  </conditionalFormatting>
  <conditionalFormatting sqref="B3:C3">
    <cfRule type="expression" dxfId="49" priority="11" stopIfTrue="1">
      <formula>AND(OR($B3=$V$5,$B3=$V$6),$M3&lt;&gt;"")</formula>
    </cfRule>
  </conditionalFormatting>
  <conditionalFormatting sqref="B7:C7">
    <cfRule type="expression" dxfId="48" priority="12" stopIfTrue="1">
      <formula>AND(OR($B7=$T$5,$B7=$T$6),#REF!&lt;&gt;"")</formula>
    </cfRule>
  </conditionalFormatting>
  <conditionalFormatting sqref="B6">
    <cfRule type="expression" dxfId="47" priority="13" stopIfTrue="1">
      <formula>AND(OR($B6=$U$5,$B6=$U$6),$M6&lt;&gt;"")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abSelected="1" topLeftCell="A7" zoomScaleNormal="100" workbookViewId="0">
      <selection activeCell="D27" sqref="D27"/>
    </sheetView>
  </sheetViews>
  <sheetFormatPr defaultColWidth="9.140625" defaultRowHeight="12.75" x14ac:dyDescent="0.2"/>
  <cols>
    <col min="1" max="1" width="16.85546875" bestFit="1" customWidth="1"/>
    <col min="2" max="2" width="15.5703125" bestFit="1" customWidth="1"/>
    <col min="3" max="3" width="10.7109375" bestFit="1" customWidth="1"/>
    <col min="4" max="4" width="60" bestFit="1" customWidth="1"/>
    <col min="5" max="5" width="11.140625" bestFit="1" customWidth="1"/>
    <col min="6" max="6" width="8.28515625" bestFit="1" customWidth="1"/>
    <col min="7" max="7" width="22.140625" bestFit="1" customWidth="1"/>
    <col min="8" max="8" width="10" bestFit="1" customWidth="1"/>
    <col min="11" max="11" width="10.7109375" bestFit="1" customWidth="1"/>
  </cols>
  <sheetData>
    <row r="1" spans="1:11" ht="18.75" x14ac:dyDescent="0.3">
      <c r="A1" s="65" t="s">
        <v>4</v>
      </c>
      <c r="B1" s="66"/>
      <c r="C1" s="67"/>
    </row>
    <row r="2" spans="1:11" ht="15" x14ac:dyDescent="0.2">
      <c r="A2" s="68" t="s">
        <v>7</v>
      </c>
      <c r="B2" s="69"/>
      <c r="C2" s="5">
        <v>44757</v>
      </c>
    </row>
    <row r="3" spans="1:11" ht="15" x14ac:dyDescent="0.2">
      <c r="A3" s="70" t="s">
        <v>5</v>
      </c>
      <c r="B3" s="71"/>
      <c r="C3" s="45" t="s">
        <v>69</v>
      </c>
    </row>
    <row r="4" spans="1:11" ht="15" x14ac:dyDescent="0.2">
      <c r="A4" s="72" t="s">
        <v>6</v>
      </c>
      <c r="B4" s="73"/>
      <c r="C4" s="4"/>
    </row>
    <row r="6" spans="1:11" ht="21" x14ac:dyDescent="0.35">
      <c r="B6" s="1" t="s">
        <v>11</v>
      </c>
      <c r="C6">
        <v>253302</v>
      </c>
      <c r="F6" s="3"/>
    </row>
    <row r="8" spans="1:11" s="43" customFormat="1" x14ac:dyDescent="0.2">
      <c r="B8" s="26" t="s">
        <v>39</v>
      </c>
      <c r="C8" s="27" t="s">
        <v>0</v>
      </c>
      <c r="D8" s="26" t="s">
        <v>1</v>
      </c>
      <c r="E8" s="26" t="s">
        <v>18</v>
      </c>
      <c r="F8" s="28" t="s">
        <v>2</v>
      </c>
      <c r="G8" s="26" t="s">
        <v>67</v>
      </c>
      <c r="H8" s="26" t="s">
        <v>68</v>
      </c>
    </row>
    <row r="9" spans="1:11" s="24" customFormat="1" x14ac:dyDescent="0.2">
      <c r="A9" s="30"/>
      <c r="B9" s="24" t="s">
        <v>143</v>
      </c>
      <c r="C9" s="25" t="str">
        <f>LEFT(K9, 7)</f>
        <v>BRJL7V2</v>
      </c>
      <c r="D9" s="22" t="s">
        <v>125</v>
      </c>
      <c r="E9" s="39">
        <v>0.05</v>
      </c>
      <c r="F9" s="39">
        <v>0</v>
      </c>
      <c r="G9" s="39" t="s">
        <v>156</v>
      </c>
      <c r="K9" s="24" t="s">
        <v>70</v>
      </c>
    </row>
    <row r="10" spans="1:11" s="24" customFormat="1" x14ac:dyDescent="0.2">
      <c r="A10" s="30"/>
      <c r="B10" s="22" t="s">
        <v>43</v>
      </c>
      <c r="C10" s="25" t="s">
        <v>19</v>
      </c>
      <c r="D10" s="22" t="s">
        <v>24</v>
      </c>
      <c r="E10" s="39"/>
      <c r="F10" s="39">
        <v>0.02</v>
      </c>
      <c r="G10" s="39" t="s">
        <v>158</v>
      </c>
      <c r="K10" s="24" t="s">
        <v>72</v>
      </c>
    </row>
    <row r="11" spans="1:11" s="24" customFormat="1" x14ac:dyDescent="0.2">
      <c r="A11" s="30"/>
      <c r="B11" s="24" t="s">
        <v>127</v>
      </c>
      <c r="C11" s="25" t="str">
        <f>LEFT(K11, 7)</f>
        <v>B4WXJK7</v>
      </c>
      <c r="D11" s="22" t="s">
        <v>117</v>
      </c>
      <c r="E11" s="39">
        <v>4.4999999999999998E-2</v>
      </c>
      <c r="F11" s="39">
        <v>0</v>
      </c>
      <c r="G11" s="39" t="str">
        <f>INDEX('Navigator Old'!F:F,MATCH(Navigator!B31,'Navigator Old'!A:A,0))</f>
        <v>Absolute return</v>
      </c>
      <c r="K11" s="24" t="s">
        <v>74</v>
      </c>
    </row>
    <row r="12" spans="1:11" s="24" customFormat="1" x14ac:dyDescent="0.2">
      <c r="A12" s="30"/>
      <c r="B12" s="24" t="s">
        <v>14</v>
      </c>
      <c r="C12" s="24" t="s">
        <v>92</v>
      </c>
      <c r="D12" s="24" t="s">
        <v>33</v>
      </c>
      <c r="E12" s="39"/>
      <c r="F12" s="39">
        <v>4.5999999999999999E-2</v>
      </c>
      <c r="G12" s="39" t="s">
        <v>156</v>
      </c>
      <c r="K12" s="24" t="s">
        <v>76</v>
      </c>
    </row>
    <row r="13" spans="1:11" s="24" customFormat="1" x14ac:dyDescent="0.2">
      <c r="A13" s="30"/>
      <c r="B13" s="24" t="s">
        <v>50</v>
      </c>
      <c r="C13" s="24" t="s">
        <v>90</v>
      </c>
      <c r="D13" s="22" t="s">
        <v>32</v>
      </c>
      <c r="E13" s="39"/>
      <c r="F13" s="39">
        <v>5.7500000000000002E-2</v>
      </c>
      <c r="G13" s="39" t="s">
        <v>156</v>
      </c>
      <c r="K13" s="24" t="s">
        <v>78</v>
      </c>
    </row>
    <row r="14" spans="1:11" s="24" customFormat="1" x14ac:dyDescent="0.2">
      <c r="A14" s="30"/>
      <c r="B14" s="22" t="s">
        <v>51</v>
      </c>
      <c r="C14" s="25" t="str">
        <f>LEFT(K14, 7)</f>
        <v>0601113</v>
      </c>
      <c r="D14" s="22" t="s">
        <v>34</v>
      </c>
      <c r="E14" s="39"/>
      <c r="F14" s="39">
        <v>6.9000000000000006E-2</v>
      </c>
      <c r="G14" s="39" t="s">
        <v>156</v>
      </c>
      <c r="K14" s="24" t="s">
        <v>79</v>
      </c>
    </row>
    <row r="15" spans="1:11" s="24" customFormat="1" x14ac:dyDescent="0.2">
      <c r="A15" s="30"/>
      <c r="B15" s="24" t="s">
        <v>128</v>
      </c>
      <c r="C15" s="25" t="str">
        <f>LEFT(K15, 7)</f>
        <v>RHZ0398</v>
      </c>
      <c r="D15" s="22" t="s">
        <v>118</v>
      </c>
      <c r="E15" s="39">
        <v>0.04</v>
      </c>
      <c r="F15" s="39">
        <v>0</v>
      </c>
      <c r="G15" s="39" t="s">
        <v>189</v>
      </c>
      <c r="K15" s="24" t="s">
        <v>80</v>
      </c>
    </row>
    <row r="16" spans="1:11" s="24" customFormat="1" x14ac:dyDescent="0.2">
      <c r="A16" s="30"/>
      <c r="B16" s="22" t="s">
        <v>45</v>
      </c>
      <c r="C16" s="25" t="s">
        <v>13</v>
      </c>
      <c r="D16" s="22" t="s">
        <v>27</v>
      </c>
      <c r="E16" s="39"/>
      <c r="F16" s="39">
        <v>0.05</v>
      </c>
      <c r="G16" s="39" t="s">
        <v>156</v>
      </c>
      <c r="K16" s="24" t="s">
        <v>82</v>
      </c>
    </row>
    <row r="17" spans="1:11" s="24" customFormat="1" x14ac:dyDescent="0.2">
      <c r="A17" s="30"/>
      <c r="B17" s="24" t="s">
        <v>103</v>
      </c>
      <c r="C17" s="24" t="s">
        <v>73</v>
      </c>
      <c r="D17" s="24" t="s">
        <v>99</v>
      </c>
      <c r="E17" s="39"/>
      <c r="F17" s="39">
        <v>0.02</v>
      </c>
      <c r="G17" s="39" t="s">
        <v>100</v>
      </c>
      <c r="K17" s="24" t="s">
        <v>83</v>
      </c>
    </row>
    <row r="18" spans="1:11" s="24" customFormat="1" x14ac:dyDescent="0.2">
      <c r="A18" s="30"/>
      <c r="B18" s="24" t="s">
        <v>132</v>
      </c>
      <c r="C18" s="25" t="str">
        <f>LEFT(K18, 7)</f>
        <v>B9M1BB1</v>
      </c>
      <c r="D18" s="22" t="s">
        <v>122</v>
      </c>
      <c r="E18" s="39">
        <v>0.05</v>
      </c>
      <c r="F18" s="39">
        <v>0</v>
      </c>
      <c r="G18" s="39" t="e">
        <f>INDEX('Navigator Old'!F:F,MATCH(Navigator!B35,'Navigator Old'!A:A,0))</f>
        <v>#N/A</v>
      </c>
      <c r="K18" s="24" t="s">
        <v>85</v>
      </c>
    </row>
    <row r="19" spans="1:11" s="24" customFormat="1" x14ac:dyDescent="0.2">
      <c r="A19" s="30"/>
      <c r="B19" s="22" t="s">
        <v>42</v>
      </c>
      <c r="C19" s="25" t="s">
        <v>77</v>
      </c>
      <c r="D19" s="22" t="s">
        <v>23</v>
      </c>
      <c r="E19" s="39"/>
      <c r="F19" s="39">
        <v>0.03</v>
      </c>
      <c r="G19" s="39" t="s">
        <v>158</v>
      </c>
      <c r="K19" s="24" t="s">
        <v>87</v>
      </c>
    </row>
    <row r="20" spans="1:11" s="24" customFormat="1" x14ac:dyDescent="0.2">
      <c r="A20" s="30"/>
      <c r="B20" s="22" t="s">
        <v>44</v>
      </c>
      <c r="C20" s="25" t="str">
        <f>LEFT(K20, 7)</f>
        <v>B7DRD63</v>
      </c>
      <c r="D20" s="22" t="s">
        <v>25</v>
      </c>
      <c r="E20" s="39"/>
      <c r="F20" s="39">
        <v>0.02</v>
      </c>
      <c r="G20" s="39" t="s">
        <v>158</v>
      </c>
      <c r="K20" s="24" t="s">
        <v>88</v>
      </c>
    </row>
    <row r="21" spans="1:11" s="24" customFormat="1" x14ac:dyDescent="0.2">
      <c r="B21" s="24" t="s">
        <v>139</v>
      </c>
      <c r="C21" s="25" t="str">
        <f>LEFT(K21, 7)</f>
        <v>B7T0G90</v>
      </c>
      <c r="D21" s="22" t="s">
        <v>141</v>
      </c>
      <c r="E21" s="39">
        <v>4.4999999999999998E-2</v>
      </c>
      <c r="F21" s="39">
        <v>0</v>
      </c>
      <c r="G21" s="39" t="e">
        <f>INDEX('Navigator Old'!F:F,MATCH(Navigator!B30,'Navigator Old'!A:A,0))</f>
        <v>#N/A</v>
      </c>
      <c r="K21" s="24" t="s">
        <v>89</v>
      </c>
    </row>
    <row r="22" spans="1:11" s="24" customFormat="1" x14ac:dyDescent="0.2">
      <c r="A22" s="30"/>
      <c r="B22" s="24" t="s">
        <v>130</v>
      </c>
      <c r="C22" s="25" t="str">
        <f>LEFT(K22, 7)</f>
        <v>B3X7QG6</v>
      </c>
      <c r="D22" s="22" t="s">
        <v>120</v>
      </c>
      <c r="E22" s="39">
        <v>0.05</v>
      </c>
      <c r="F22" s="39">
        <v>0</v>
      </c>
      <c r="G22" s="39" t="s">
        <v>158</v>
      </c>
      <c r="K22" s="24" t="s">
        <v>91</v>
      </c>
    </row>
    <row r="23" spans="1:11" s="24" customFormat="1" x14ac:dyDescent="0.2">
      <c r="A23" s="30"/>
      <c r="B23" s="22" t="s">
        <v>48</v>
      </c>
      <c r="C23" s="25" t="s">
        <v>8</v>
      </c>
      <c r="D23" s="22" t="s">
        <v>30</v>
      </c>
      <c r="E23" s="39"/>
      <c r="F23" s="39">
        <v>0.04</v>
      </c>
      <c r="G23" s="39" t="s">
        <v>158</v>
      </c>
      <c r="K23" s="24" t="s">
        <v>93</v>
      </c>
    </row>
    <row r="24" spans="1:11" s="24" customFormat="1" x14ac:dyDescent="0.2">
      <c r="A24" s="30"/>
      <c r="B24" s="24" t="s">
        <v>49</v>
      </c>
      <c r="C24" s="24" t="s">
        <v>15</v>
      </c>
      <c r="D24" s="24" t="s">
        <v>31</v>
      </c>
      <c r="E24" s="39"/>
      <c r="F24" s="39">
        <v>5.7500000000000002E-2</v>
      </c>
      <c r="G24" s="39" t="s">
        <v>156</v>
      </c>
      <c r="K24" s="24" t="s">
        <v>94</v>
      </c>
    </row>
    <row r="25" spans="1:11" s="24" customFormat="1" x14ac:dyDescent="0.2">
      <c r="A25" s="30"/>
      <c r="B25" s="24" t="s">
        <v>102</v>
      </c>
      <c r="C25" s="24" t="s">
        <v>71</v>
      </c>
      <c r="D25" s="24" t="s">
        <v>98</v>
      </c>
      <c r="E25" s="39"/>
      <c r="F25" s="39">
        <v>0.02</v>
      </c>
      <c r="G25" s="39" t="s">
        <v>100</v>
      </c>
      <c r="K25" s="24" t="s">
        <v>96</v>
      </c>
    </row>
    <row r="26" spans="1:11" s="24" customFormat="1" x14ac:dyDescent="0.2">
      <c r="A26" s="30"/>
      <c r="B26" s="22" t="s">
        <v>46</v>
      </c>
      <c r="C26" s="25" t="s">
        <v>84</v>
      </c>
      <c r="D26" s="22" t="s">
        <v>28</v>
      </c>
      <c r="E26" s="39"/>
      <c r="F26" s="39">
        <v>0.03</v>
      </c>
      <c r="G26" s="39" t="s">
        <v>158</v>
      </c>
      <c r="K26" s="24" t="str">
        <f>RIGHT(B26, 8)</f>
        <v>BKGR3H21</v>
      </c>
    </row>
    <row r="27" spans="1:11" s="24" customFormat="1" x14ac:dyDescent="0.2">
      <c r="A27" s="30"/>
      <c r="B27" s="24" t="s">
        <v>133</v>
      </c>
      <c r="C27" s="25" t="str">
        <f>LEFT(K27, 7)</f>
        <v>BD6PG56</v>
      </c>
      <c r="D27" s="22" t="s">
        <v>123</v>
      </c>
      <c r="E27" s="39">
        <v>0.05</v>
      </c>
      <c r="F27" s="39">
        <v>0</v>
      </c>
      <c r="G27" s="39" t="e">
        <f>INDEX('Navigator Old'!F:F,MATCH(Navigator!B36,'Navigator Old'!A:A,0))</f>
        <v>#N/A</v>
      </c>
      <c r="K27" s="24" t="str">
        <f t="shared" ref="K27:K40" si="0">RIGHT(B27, 8)</f>
        <v>BD6PG563</v>
      </c>
    </row>
    <row r="28" spans="1:11" s="24" customFormat="1" x14ac:dyDescent="0.2">
      <c r="A28" s="30"/>
      <c r="B28" s="24" t="s">
        <v>129</v>
      </c>
      <c r="C28" s="25" t="str">
        <f>LEFT(K28, 7)</f>
        <v>BFLR220</v>
      </c>
      <c r="D28" s="22" t="s">
        <v>119</v>
      </c>
      <c r="E28" s="39">
        <v>0.05</v>
      </c>
      <c r="F28" s="39">
        <v>0</v>
      </c>
      <c r="G28" s="39" t="e">
        <f>INDEX('Navigator Old'!F:F,MATCH(Navigator!B33,'Navigator Old'!A:A,0))</f>
        <v>#N/A</v>
      </c>
      <c r="K28" s="24" t="str">
        <f t="shared" si="0"/>
        <v>BFLR2202</v>
      </c>
    </row>
    <row r="29" spans="1:11" s="24" customFormat="1" x14ac:dyDescent="0.2">
      <c r="A29" s="30"/>
      <c r="B29" s="24" t="s">
        <v>41</v>
      </c>
      <c r="C29" s="24" t="s">
        <v>75</v>
      </c>
      <c r="D29" s="24" t="s">
        <v>22</v>
      </c>
      <c r="E29" s="39"/>
      <c r="F29" s="39">
        <v>0.05</v>
      </c>
      <c r="G29" s="39" t="s">
        <v>189</v>
      </c>
      <c r="K29" s="24" t="str">
        <f t="shared" si="0"/>
        <v>B80QGH28</v>
      </c>
    </row>
    <row r="30" spans="1:11" s="24" customFormat="1" x14ac:dyDescent="0.2">
      <c r="A30" s="30"/>
      <c r="B30" s="22" t="s">
        <v>52</v>
      </c>
      <c r="C30" s="25" t="s">
        <v>95</v>
      </c>
      <c r="D30" s="22" t="s">
        <v>35</v>
      </c>
      <c r="E30" s="39"/>
      <c r="F30" s="39">
        <v>0.04</v>
      </c>
      <c r="G30" s="39" t="s">
        <v>158</v>
      </c>
      <c r="K30" s="24" t="str">
        <f t="shared" si="0"/>
        <v>B1FZSD53</v>
      </c>
    </row>
    <row r="31" spans="1:11" s="24" customFormat="1" x14ac:dyDescent="0.2">
      <c r="A31" s="30"/>
      <c r="B31" s="24" t="s">
        <v>126</v>
      </c>
      <c r="C31" s="25" t="str">
        <f>LEFT(K31, 7)</f>
        <v>BJXPPK9</v>
      </c>
      <c r="D31" s="22" t="s">
        <v>116</v>
      </c>
      <c r="E31" s="39">
        <v>0.05</v>
      </c>
      <c r="F31" s="39">
        <v>0</v>
      </c>
      <c r="G31" s="39" t="e">
        <f>INDEX('Navigator Old'!F:F,MATCH(Navigator!B29,'Navigator Old'!A:A,0))</f>
        <v>#N/A</v>
      </c>
      <c r="K31" s="24" t="str">
        <f t="shared" si="0"/>
        <v>BJXPPK95</v>
      </c>
    </row>
    <row r="32" spans="1:11" s="24" customFormat="1" x14ac:dyDescent="0.2">
      <c r="A32" s="30"/>
      <c r="B32" s="24" t="s">
        <v>16</v>
      </c>
      <c r="C32" s="24" t="s">
        <v>81</v>
      </c>
      <c r="D32" s="24" t="s">
        <v>26</v>
      </c>
      <c r="E32" s="39"/>
      <c r="F32" s="39">
        <v>0.06</v>
      </c>
      <c r="G32" s="39" t="str">
        <f>INDEX('Navigator Old'!F:F,MATCH(Navigator!B21,'Navigator Old'!A:A,0))</f>
        <v>ASIA PACIFIC</v>
      </c>
      <c r="K32" s="24" t="str">
        <f t="shared" si="0"/>
        <v>06011133</v>
      </c>
    </row>
    <row r="33" spans="1:11" s="24" customFormat="1" x14ac:dyDescent="0.2">
      <c r="A33" s="30"/>
      <c r="B33" s="22" t="s">
        <v>53</v>
      </c>
      <c r="C33" s="41" t="s">
        <v>104</v>
      </c>
      <c r="D33" s="22" t="s">
        <v>37</v>
      </c>
      <c r="E33" s="39"/>
      <c r="F33" s="39">
        <v>0.11</v>
      </c>
      <c r="G33" s="39" t="s">
        <v>198</v>
      </c>
      <c r="K33" s="24" t="str">
        <f t="shared" si="0"/>
        <v>BJS8SH10</v>
      </c>
    </row>
    <row r="34" spans="1:11" s="24" customFormat="1" x14ac:dyDescent="0.2">
      <c r="A34" s="30"/>
      <c r="B34" s="22" t="s">
        <v>54</v>
      </c>
      <c r="C34" s="41" t="s">
        <v>105</v>
      </c>
      <c r="D34" s="22" t="s">
        <v>38</v>
      </c>
      <c r="E34" s="39"/>
      <c r="F34" s="39">
        <v>5.5E-2</v>
      </c>
      <c r="G34" s="39" t="s">
        <v>198</v>
      </c>
      <c r="K34" s="24" t="str">
        <f t="shared" si="0"/>
        <v>BLNMYC90</v>
      </c>
    </row>
    <row r="35" spans="1:11" s="24" customFormat="1" x14ac:dyDescent="0.2">
      <c r="A35" s="30"/>
      <c r="B35" s="41" t="s">
        <v>17</v>
      </c>
      <c r="C35" s="41" t="s">
        <v>97</v>
      </c>
      <c r="D35" s="24" t="s">
        <v>36</v>
      </c>
      <c r="E35" s="39"/>
      <c r="F35" s="39">
        <v>5.5E-2</v>
      </c>
      <c r="G35" s="39" t="s">
        <v>198</v>
      </c>
      <c r="K35" s="24" t="str">
        <f t="shared" si="0"/>
        <v>BMMV5766</v>
      </c>
    </row>
    <row r="36" spans="1:11" s="24" customFormat="1" x14ac:dyDescent="0.2">
      <c r="A36" s="30"/>
      <c r="B36" s="25" t="s">
        <v>47</v>
      </c>
      <c r="C36" s="25" t="s">
        <v>86</v>
      </c>
      <c r="D36" s="22" t="s">
        <v>29</v>
      </c>
      <c r="E36" s="39"/>
      <c r="F36" s="39">
        <v>0.03</v>
      </c>
      <c r="G36" s="39" t="s">
        <v>158</v>
      </c>
      <c r="K36" s="24" t="str">
        <f t="shared" si="0"/>
        <v>B4W1ZT22</v>
      </c>
    </row>
    <row r="37" spans="1:11" s="24" customFormat="1" x14ac:dyDescent="0.2">
      <c r="A37" s="30"/>
      <c r="B37" s="22" t="s">
        <v>40</v>
      </c>
      <c r="C37" s="25" t="str">
        <f>LEFT(K37, 7)</f>
        <v>BRJL7V2</v>
      </c>
      <c r="D37" s="22" t="s">
        <v>21</v>
      </c>
      <c r="E37" s="39"/>
      <c r="F37" s="39">
        <v>0.04</v>
      </c>
      <c r="G37" s="39" t="s">
        <v>165</v>
      </c>
      <c r="K37" s="24" t="str">
        <f t="shared" si="0"/>
        <v>BRJL7V21</v>
      </c>
    </row>
    <row r="38" spans="1:11" s="24" customFormat="1" x14ac:dyDescent="0.2">
      <c r="A38" s="30"/>
      <c r="B38" s="24" t="s">
        <v>134</v>
      </c>
      <c r="C38" s="25" t="str">
        <f>LEFT(K38, 7)</f>
        <v>BYVJRH9</v>
      </c>
      <c r="D38" s="22" t="s">
        <v>124</v>
      </c>
      <c r="E38" s="39">
        <v>0.05</v>
      </c>
      <c r="F38" s="39">
        <v>0</v>
      </c>
      <c r="G38" s="39" t="e">
        <f>INDEX('Navigator Old'!F:F,MATCH(Navigator!B37,'Navigator Old'!A:A,0))</f>
        <v>#N/A</v>
      </c>
      <c r="K38" s="24" t="str">
        <f t="shared" si="0"/>
        <v>BYVJRH94</v>
      </c>
    </row>
    <row r="39" spans="1:11" s="24" customFormat="1" x14ac:dyDescent="0.2">
      <c r="A39" s="30"/>
      <c r="D39" s="22"/>
      <c r="E39" s="39"/>
      <c r="F39" s="39"/>
      <c r="G39" s="22"/>
      <c r="K39" s="24" t="str">
        <f t="shared" si="0"/>
        <v/>
      </c>
    </row>
    <row r="40" spans="1:11" s="24" customFormat="1" x14ac:dyDescent="0.2">
      <c r="A40" s="30"/>
      <c r="D40" s="22"/>
      <c r="E40" s="39"/>
      <c r="F40" s="39"/>
      <c r="G40" s="22"/>
      <c r="K40" s="24" t="str">
        <f t="shared" si="0"/>
        <v/>
      </c>
    </row>
    <row r="41" spans="1:11" s="24" customFormat="1" x14ac:dyDescent="0.2">
      <c r="A41" s="30"/>
      <c r="D41" s="22"/>
      <c r="E41" s="39"/>
      <c r="F41" s="39"/>
      <c r="G41" s="22"/>
    </row>
    <row r="42" spans="1:11" s="24" customFormat="1" x14ac:dyDescent="0.2">
      <c r="A42" s="30"/>
      <c r="D42" s="22"/>
      <c r="E42" s="39"/>
      <c r="F42" s="39"/>
      <c r="G42" s="22"/>
    </row>
    <row r="43" spans="1:11" s="24" customFormat="1" x14ac:dyDescent="0.2">
      <c r="A43" s="30"/>
      <c r="D43" s="22"/>
      <c r="E43" s="39"/>
      <c r="F43" s="39"/>
      <c r="G43" s="22"/>
    </row>
    <row r="44" spans="1:11" s="24" customFormat="1" x14ac:dyDescent="0.2">
      <c r="A44" s="30"/>
      <c r="B44" s="22"/>
      <c r="C44" s="34"/>
      <c r="D44" s="26" t="s">
        <v>3</v>
      </c>
      <c r="E44" s="22"/>
      <c r="F44" s="39">
        <v>0.1</v>
      </c>
      <c r="G44" s="22" t="s">
        <v>66</v>
      </c>
    </row>
    <row r="45" spans="1:11" s="24" customFormat="1" x14ac:dyDescent="0.2">
      <c r="A45" s="30"/>
      <c r="B45" s="22"/>
      <c r="C45" s="25"/>
      <c r="D45" s="22"/>
      <c r="E45" s="22"/>
      <c r="F45" s="47"/>
      <c r="G45" s="22"/>
    </row>
    <row r="46" spans="1:11" s="24" customFormat="1" x14ac:dyDescent="0.2">
      <c r="A46" s="30"/>
      <c r="B46" s="22"/>
      <c r="C46" s="41"/>
      <c r="D46" s="48" t="s">
        <v>101</v>
      </c>
      <c r="E46" s="46"/>
      <c r="F46" s="47">
        <f>SUM(F9:F45)</f>
        <v>1.0000000000000002</v>
      </c>
    </row>
    <row r="47" spans="1:11" s="24" customFormat="1" x14ac:dyDescent="0.2">
      <c r="A47" s="30"/>
      <c r="B47" s="22"/>
      <c r="C47" s="25"/>
      <c r="D47" s="22"/>
      <c r="E47" s="22"/>
      <c r="G47" s="22"/>
    </row>
    <row r="48" spans="1:11" ht="15" x14ac:dyDescent="0.25">
      <c r="A48" s="7"/>
      <c r="B48" s="2"/>
      <c r="C48" s="10"/>
      <c r="D48" s="12"/>
      <c r="E48" s="12"/>
      <c r="F48" s="15"/>
      <c r="G48" s="6"/>
    </row>
    <row r="49" spans="1:7" ht="15" x14ac:dyDescent="0.25">
      <c r="A49" s="7"/>
      <c r="B49" s="2"/>
      <c r="C49" s="18"/>
      <c r="D49" s="2"/>
      <c r="E49" s="2"/>
      <c r="F49" s="15"/>
      <c r="G49" s="6"/>
    </row>
    <row r="50" spans="1:7" ht="15" x14ac:dyDescent="0.25">
      <c r="A50" s="7"/>
      <c r="B50" s="2"/>
      <c r="C50" s="10"/>
      <c r="D50" s="12"/>
      <c r="E50" s="12"/>
      <c r="F50" s="15"/>
      <c r="G50" s="6"/>
    </row>
    <row r="51" spans="1:7" ht="15" x14ac:dyDescent="0.25">
      <c r="A51" s="7"/>
      <c r="B51" s="2"/>
      <c r="C51" s="10"/>
      <c r="D51" s="12"/>
      <c r="E51" s="12"/>
      <c r="F51" s="15"/>
      <c r="G51" s="6"/>
    </row>
    <row r="52" spans="1:7" ht="15" x14ac:dyDescent="0.25">
      <c r="A52" s="7"/>
      <c r="B52" s="2"/>
      <c r="C52" s="10"/>
      <c r="D52" s="12"/>
      <c r="E52" s="12"/>
      <c r="F52" s="15"/>
      <c r="G52" s="9"/>
    </row>
    <row r="53" spans="1:7" ht="15" x14ac:dyDescent="0.25">
      <c r="A53" s="7"/>
      <c r="B53" s="2"/>
      <c r="D53" s="12"/>
      <c r="E53" s="12"/>
      <c r="F53" s="15"/>
      <c r="G53" s="6"/>
    </row>
    <row r="54" spans="1:7" ht="15" x14ac:dyDescent="0.25">
      <c r="A54" s="7"/>
      <c r="B54" s="2"/>
      <c r="C54" s="10"/>
      <c r="D54" s="12"/>
      <c r="E54" s="12"/>
      <c r="F54" s="15"/>
      <c r="G54" s="6"/>
    </row>
    <row r="55" spans="1:7" ht="15" x14ac:dyDescent="0.25">
      <c r="B55" s="2"/>
      <c r="C55" s="10"/>
      <c r="D55" s="12"/>
      <c r="E55" s="12"/>
      <c r="F55" s="15"/>
      <c r="G55" s="6"/>
    </row>
    <row r="56" spans="1:7" ht="15" x14ac:dyDescent="0.25">
      <c r="B56" s="2"/>
      <c r="D56" s="12"/>
      <c r="E56" s="12"/>
      <c r="F56" s="15"/>
      <c r="G56" s="6"/>
    </row>
    <row r="57" spans="1:7" ht="15" x14ac:dyDescent="0.25">
      <c r="B57" s="8"/>
      <c r="C57" s="20"/>
      <c r="D57" s="11"/>
      <c r="E57" s="11"/>
      <c r="F57" s="17"/>
      <c r="G57" s="9"/>
    </row>
    <row r="58" spans="1:7" ht="15" x14ac:dyDescent="0.25">
      <c r="B58" s="2"/>
      <c r="C58" s="10"/>
      <c r="D58" s="12"/>
      <c r="E58" s="12"/>
      <c r="F58" s="15"/>
      <c r="G58" s="6"/>
    </row>
    <row r="59" spans="1:7" ht="15" x14ac:dyDescent="0.25">
      <c r="B59" s="2"/>
      <c r="C59" s="10"/>
      <c r="D59" s="12"/>
      <c r="E59" s="12"/>
      <c r="F59" s="15"/>
      <c r="G59" s="6"/>
    </row>
    <row r="60" spans="1:7" ht="15" x14ac:dyDescent="0.25">
      <c r="B60" s="2"/>
      <c r="C60" s="10"/>
      <c r="D60" s="12"/>
      <c r="E60" s="12"/>
      <c r="F60" s="15"/>
      <c r="G60" s="6"/>
    </row>
    <row r="61" spans="1:7" ht="15" x14ac:dyDescent="0.25">
      <c r="B61" s="2"/>
      <c r="C61" s="10"/>
      <c r="D61" s="12"/>
      <c r="E61" s="12"/>
      <c r="F61" s="15"/>
      <c r="G61" s="6"/>
    </row>
    <row r="62" spans="1:7" ht="15" x14ac:dyDescent="0.25">
      <c r="C62" s="10"/>
      <c r="D62" s="12"/>
      <c r="E62" s="12"/>
      <c r="F62" s="15"/>
      <c r="G62" s="6"/>
    </row>
    <row r="63" spans="1:7" ht="15" x14ac:dyDescent="0.25">
      <c r="B63" s="2"/>
      <c r="C63" s="16"/>
      <c r="D63" s="12"/>
      <c r="E63" s="12"/>
      <c r="F63" s="15"/>
      <c r="G63" s="6"/>
    </row>
    <row r="64" spans="1:7" ht="15" x14ac:dyDescent="0.25">
      <c r="C64" s="10"/>
      <c r="D64" s="12"/>
      <c r="E64" s="12"/>
      <c r="F64" s="15"/>
      <c r="G64" s="6"/>
    </row>
    <row r="65" spans="3:14" ht="15" x14ac:dyDescent="0.25">
      <c r="C65" s="10"/>
      <c r="D65" s="12"/>
      <c r="E65" s="12"/>
      <c r="F65" s="15"/>
      <c r="G65" s="6"/>
    </row>
    <row r="66" spans="3:14" ht="15" x14ac:dyDescent="0.25">
      <c r="C66" s="10"/>
      <c r="D66" s="12"/>
      <c r="E66" s="12"/>
      <c r="F66" s="15"/>
      <c r="G66" s="6"/>
    </row>
    <row r="67" spans="3:14" ht="15" x14ac:dyDescent="0.25">
      <c r="C67" s="10"/>
      <c r="D67" s="12"/>
      <c r="E67" s="12"/>
      <c r="F67" s="15"/>
      <c r="G67" s="6"/>
    </row>
    <row r="68" spans="3:14" x14ac:dyDescent="0.2">
      <c r="F68" s="21"/>
      <c r="G68" s="6"/>
    </row>
    <row r="69" spans="3:14" ht="15" x14ac:dyDescent="0.25">
      <c r="F69" s="13"/>
      <c r="L69" s="10"/>
      <c r="M69" s="12"/>
      <c r="N69" s="15"/>
    </row>
    <row r="70" spans="3:14" ht="15" x14ac:dyDescent="0.25">
      <c r="D70" s="2" t="s">
        <v>3</v>
      </c>
      <c r="E70" s="2"/>
      <c r="F70" s="19">
        <v>0.08</v>
      </c>
    </row>
  </sheetData>
  <autoFilter ref="B8:H28" xr:uid="{00000000-0001-0000-0100-000000000000}">
    <sortState xmlns:xlrd2="http://schemas.microsoft.com/office/spreadsheetml/2017/richdata2" ref="B9:H38">
      <sortCondition ref="C8:C28"/>
    </sortState>
  </autoFilter>
  <sortState xmlns:xlrd2="http://schemas.microsoft.com/office/spreadsheetml/2017/richdata2" ref="C12:G66">
    <sortCondition ref="C9"/>
  </sortState>
  <mergeCells count="4">
    <mergeCell ref="A1:C1"/>
    <mergeCell ref="A4:B4"/>
    <mergeCell ref="A3:B3"/>
    <mergeCell ref="A2:B2"/>
  </mergeCells>
  <phoneticPr fontId="35" type="noConversion"/>
  <conditionalFormatting sqref="F70 F52:F53 F62 F49:F50 F57:F60">
    <cfRule type="expression" dxfId="46" priority="117" stopIfTrue="1">
      <formula>OR(D49-F49&gt;=0.005,D49-F49&lt;=-0.005)</formula>
    </cfRule>
  </conditionalFormatting>
  <conditionalFormatting sqref="D70:E70">
    <cfRule type="expression" dxfId="45" priority="114" stopIfTrue="1">
      <formula>#REF!&lt;&gt;""</formula>
    </cfRule>
  </conditionalFormatting>
  <conditionalFormatting sqref="D70:E70">
    <cfRule type="expression" dxfId="44" priority="238" stopIfTrue="1">
      <formula>AND(OR(#REF!=$T$5,#REF!=$T$6),#REF!&lt;&gt;"")</formula>
    </cfRule>
  </conditionalFormatting>
  <conditionalFormatting sqref="F55">
    <cfRule type="expression" dxfId="43" priority="41" stopIfTrue="1">
      <formula>OR(D55-F55&gt;=0.005,D55-F55&lt;=-0.005)</formula>
    </cfRule>
  </conditionalFormatting>
  <conditionalFormatting sqref="D52:E53 D58:E58">
    <cfRule type="expression" dxfId="42" priority="45" stopIfTrue="1">
      <formula>$K48&lt;&gt;""</formula>
    </cfRule>
  </conditionalFormatting>
  <conditionalFormatting sqref="D59:E59">
    <cfRule type="expression" dxfId="41" priority="46" stopIfTrue="1">
      <formula>#REF!&lt;&gt;""</formula>
    </cfRule>
  </conditionalFormatting>
  <conditionalFormatting sqref="C57:E57 C55:E55">
    <cfRule type="expression" dxfId="40" priority="51" stopIfTrue="1">
      <formula>AND(OR(#REF!=$T$5,#REF!=$T$6),$K50&lt;&gt;"")</formula>
    </cfRule>
  </conditionalFormatting>
  <conditionalFormatting sqref="D55:E57">
    <cfRule type="expression" dxfId="39" priority="52" stopIfTrue="1">
      <formula>$K50&lt;&gt;""</formula>
    </cfRule>
  </conditionalFormatting>
  <conditionalFormatting sqref="D56:E56">
    <cfRule type="expression" dxfId="38" priority="56" stopIfTrue="1">
      <formula>#REF!&lt;&gt;""</formula>
    </cfRule>
  </conditionalFormatting>
  <conditionalFormatting sqref="D56:E56">
    <cfRule type="expression" dxfId="37" priority="58" stopIfTrue="1">
      <formula>AND(OR(#REF!=$T$5,#REF!=$T$6),#REF!&lt;&gt;"")</formula>
    </cfRule>
  </conditionalFormatting>
  <conditionalFormatting sqref="D54:E54">
    <cfRule type="expression" dxfId="36" priority="62" stopIfTrue="1">
      <formula>$K61&lt;&gt;""</formula>
    </cfRule>
  </conditionalFormatting>
  <conditionalFormatting sqref="D63:E63">
    <cfRule type="expression" dxfId="35" priority="64" stopIfTrue="1">
      <formula>#REF!&lt;&gt;""</formula>
    </cfRule>
  </conditionalFormatting>
  <conditionalFormatting sqref="D63:E63">
    <cfRule type="expression" dxfId="34" priority="65" stopIfTrue="1">
      <formula>AND(OR(#REF!=$T$5,#REF!=$T$6),#REF!&lt;&gt;"")</formula>
    </cfRule>
  </conditionalFormatting>
  <conditionalFormatting sqref="D51:E51">
    <cfRule type="expression" dxfId="33" priority="67" stopIfTrue="1">
      <formula>#REF!&lt;&gt;""</formula>
    </cfRule>
  </conditionalFormatting>
  <conditionalFormatting sqref="D51:E51">
    <cfRule type="expression" dxfId="32" priority="69" stopIfTrue="1">
      <formula>AND(OR(#REF!=$T$5,#REF!=$T$6),#REF!&lt;&gt;"")</formula>
    </cfRule>
  </conditionalFormatting>
  <conditionalFormatting sqref="D62:E62">
    <cfRule type="expression" dxfId="31" priority="70" stopIfTrue="1">
      <formula>#REF!&lt;&gt;""</formula>
    </cfRule>
  </conditionalFormatting>
  <conditionalFormatting sqref="C62:E62">
    <cfRule type="expression" dxfId="30" priority="71" stopIfTrue="1">
      <formula>AND(OR(#REF!=$T$5,#REF!=$T$6),#REF!&lt;&gt;"")</formula>
    </cfRule>
  </conditionalFormatting>
  <conditionalFormatting sqref="D64:E64">
    <cfRule type="expression" dxfId="29" priority="74" stopIfTrue="1">
      <formula>$K18&lt;&gt;""</formula>
    </cfRule>
  </conditionalFormatting>
  <conditionalFormatting sqref="D64:E64">
    <cfRule type="expression" dxfId="28" priority="75" stopIfTrue="1">
      <formula>AND(OR(#REF!=$T$5,#REF!=$T$6),$K18&lt;&gt;"")</formula>
    </cfRule>
  </conditionalFormatting>
  <conditionalFormatting sqref="D48:E48">
    <cfRule type="expression" dxfId="27" priority="39" stopIfTrue="1">
      <formula>$M45&lt;&gt;""</formula>
    </cfRule>
  </conditionalFormatting>
  <conditionalFormatting sqref="D60:E60">
    <cfRule type="expression" dxfId="26" priority="82" stopIfTrue="1">
      <formula>#REF!&lt;&gt;""</formula>
    </cfRule>
  </conditionalFormatting>
  <conditionalFormatting sqref="D54:E54">
    <cfRule type="expression" dxfId="25" priority="1506" stopIfTrue="1">
      <formula>AND(OR(#REF!=$T$5,#REF!=$T$6),$K61&lt;&gt;"")</formula>
    </cfRule>
  </conditionalFormatting>
  <conditionalFormatting sqref="D66:E67">
    <cfRule type="expression" dxfId="24" priority="1531" stopIfTrue="1">
      <formula>$K74&lt;&gt;""</formula>
    </cfRule>
  </conditionalFormatting>
  <conditionalFormatting sqref="D61:E61">
    <cfRule type="expression" dxfId="23" priority="27" stopIfTrue="1">
      <formula>$K77&lt;&gt;""</formula>
    </cfRule>
  </conditionalFormatting>
  <conditionalFormatting sqref="D61:E61">
    <cfRule type="expression" dxfId="22" priority="1652" stopIfTrue="1">
      <formula>AND(OR(#REF!=$T$5,#REF!=$T$6),$K77&lt;&gt;"")</formula>
    </cfRule>
  </conditionalFormatting>
  <conditionalFormatting sqref="D66:E67">
    <cfRule type="expression" dxfId="21" priority="1654" stopIfTrue="1">
      <formula>AND(OR(#REF!=$T$5,#REF!=$T$6),$K74&lt;&gt;"")</formula>
    </cfRule>
  </conditionalFormatting>
  <conditionalFormatting sqref="D65:E65">
    <cfRule type="expression" dxfId="20" priority="1717" stopIfTrue="1">
      <formula>#REF!&lt;&gt;""</formula>
    </cfRule>
  </conditionalFormatting>
  <conditionalFormatting sqref="D65:E65">
    <cfRule type="expression" dxfId="19" priority="1719" stopIfTrue="1">
      <formula>AND(OR(#REF!=$T$5,#REF!=$T$6),#REF!&lt;&gt;"")</formula>
    </cfRule>
  </conditionalFormatting>
  <conditionalFormatting sqref="D49:E50">
    <cfRule type="expression" dxfId="18" priority="1774" stopIfTrue="1">
      <formula>$K46&lt;&gt;""</formula>
    </cfRule>
  </conditionalFormatting>
  <conditionalFormatting sqref="C59:E59">
    <cfRule type="expression" dxfId="17" priority="2088" stopIfTrue="1">
      <formula>AND(OR($B59=$T$5,$B59=$T$6),#REF!&lt;&gt;"")</formula>
    </cfRule>
  </conditionalFormatting>
  <conditionalFormatting sqref="C60:E60">
    <cfRule type="expression" dxfId="16" priority="2090" stopIfTrue="1">
      <formula>AND(OR($B63=$T$5,$B63=$T$6),#REF!&lt;&gt;"")</formula>
    </cfRule>
  </conditionalFormatting>
  <conditionalFormatting sqref="C53:E53">
    <cfRule type="expression" dxfId="15" priority="2093" stopIfTrue="1">
      <formula>AND(OR($B55=$T$5,$B55=$T$6),$K49&lt;&gt;"")</formula>
    </cfRule>
  </conditionalFormatting>
  <conditionalFormatting sqref="C49:E50">
    <cfRule type="expression" dxfId="14" priority="2094" stopIfTrue="1">
      <formula>AND(OR($B51=$T$5,$B51=$T$6),$K46&lt;&gt;"")</formula>
    </cfRule>
  </conditionalFormatting>
  <conditionalFormatting sqref="C48:E48">
    <cfRule type="expression" dxfId="13" priority="2096" stopIfTrue="1">
      <formula>AND(OR($B48=$V$5,$B48=$V$6),$M45&lt;&gt;"")</formula>
    </cfRule>
  </conditionalFormatting>
  <conditionalFormatting sqref="C52:E52 C58:E58">
    <cfRule type="expression" dxfId="12" priority="2097" stopIfTrue="1">
      <formula>AND(OR($B52=$T$5,$B52=$T$6),$K48&lt;&gt;"")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stopIfTrue="1" id="{4DDDAC9D-9A64-4787-BE76-315F20F99CAC}">
            <xm:f>Prudence!$L55&lt;&gt;""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2113" stopIfTrue="1" id="{2B9184AD-DFE6-49CA-88A7-CEF3A6DCCF8D}">
            <xm:f>AND(OR(Prudence!#REF!=Prudence!$U$5,Prudence!#REF!=Prudence!$U$6),Prudence!$L55&lt;&gt;"")</xm:f>
            <x14:dxf>
              <font>
                <b/>
                <i val="0"/>
              </font>
              <fill>
                <patternFill>
                  <bgColor theme="7" tint="0.59996337778862885"/>
                </patternFill>
              </fill>
              <border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1EC7-6B76-422A-9319-AC436040C8C4}">
  <dimension ref="A1:F24"/>
  <sheetViews>
    <sheetView workbookViewId="0">
      <selection activeCell="F1" sqref="F1:F1048576"/>
    </sheetView>
  </sheetViews>
  <sheetFormatPr defaultRowHeight="12.75" x14ac:dyDescent="0.2"/>
  <cols>
    <col min="1" max="1" width="15.28515625" bestFit="1" customWidth="1"/>
    <col min="2" max="2" width="9.42578125" bestFit="1" customWidth="1"/>
    <col min="3" max="3" width="61.7109375" bestFit="1" customWidth="1"/>
    <col min="4" max="4" width="8" bestFit="1" customWidth="1"/>
    <col min="5" max="5" width="6.140625" bestFit="1" customWidth="1"/>
    <col min="6" max="6" width="20.85546875" bestFit="1" customWidth="1"/>
  </cols>
  <sheetData>
    <row r="1" spans="1:6" x14ac:dyDescent="0.2">
      <c r="B1" t="s">
        <v>0</v>
      </c>
      <c r="C1" t="s">
        <v>1</v>
      </c>
      <c r="D1" t="s">
        <v>18</v>
      </c>
      <c r="E1" t="s">
        <v>2</v>
      </c>
    </row>
    <row r="2" spans="1:6" x14ac:dyDescent="0.2">
      <c r="A2" t="s">
        <v>143</v>
      </c>
      <c r="B2">
        <v>580353</v>
      </c>
      <c r="C2" t="s">
        <v>149</v>
      </c>
      <c r="D2">
        <v>0.06</v>
      </c>
      <c r="E2">
        <v>0.05</v>
      </c>
      <c r="F2" t="s">
        <v>194</v>
      </c>
    </row>
    <row r="3" spans="1:6" x14ac:dyDescent="0.2">
      <c r="A3" t="s">
        <v>16</v>
      </c>
      <c r="B3" t="s">
        <v>19</v>
      </c>
      <c r="C3" t="s">
        <v>162</v>
      </c>
      <c r="E3">
        <v>0.06</v>
      </c>
      <c r="F3" t="s">
        <v>157</v>
      </c>
    </row>
    <row r="4" spans="1:6" x14ac:dyDescent="0.2">
      <c r="A4" t="s">
        <v>127</v>
      </c>
      <c r="B4" t="s">
        <v>164</v>
      </c>
      <c r="C4" t="s">
        <v>117</v>
      </c>
      <c r="D4">
        <v>0</v>
      </c>
      <c r="E4">
        <v>4.4999999999999998E-2</v>
      </c>
      <c r="F4" t="s">
        <v>165</v>
      </c>
    </row>
    <row r="5" spans="1:6" x14ac:dyDescent="0.2">
      <c r="A5" t="s">
        <v>193</v>
      </c>
      <c r="B5" t="s">
        <v>166</v>
      </c>
      <c r="C5" t="s">
        <v>167</v>
      </c>
      <c r="D5">
        <v>0.05</v>
      </c>
      <c r="E5">
        <v>0.05</v>
      </c>
      <c r="F5" t="s">
        <v>156</v>
      </c>
    </row>
    <row r="6" spans="1:6" x14ac:dyDescent="0.2">
      <c r="A6" t="s">
        <v>113</v>
      </c>
      <c r="B6" t="s">
        <v>168</v>
      </c>
      <c r="C6" t="s">
        <v>169</v>
      </c>
      <c r="D6">
        <v>3.5000000000000003E-2</v>
      </c>
      <c r="E6">
        <v>3.5000000000000003E-2</v>
      </c>
      <c r="F6" t="s">
        <v>170</v>
      </c>
    </row>
    <row r="7" spans="1:6" x14ac:dyDescent="0.2">
      <c r="A7" t="s">
        <v>144</v>
      </c>
      <c r="B7" t="s">
        <v>172</v>
      </c>
      <c r="C7" t="s">
        <v>195</v>
      </c>
      <c r="D7">
        <v>0.05</v>
      </c>
      <c r="E7">
        <v>0.05</v>
      </c>
      <c r="F7" t="s">
        <v>171</v>
      </c>
    </row>
    <row r="8" spans="1:6" x14ac:dyDescent="0.2">
      <c r="A8" t="s">
        <v>132</v>
      </c>
      <c r="B8" t="s">
        <v>173</v>
      </c>
      <c r="C8" t="s">
        <v>152</v>
      </c>
      <c r="D8">
        <v>0.06</v>
      </c>
      <c r="E8">
        <v>0.05</v>
      </c>
      <c r="F8" t="s">
        <v>174</v>
      </c>
    </row>
    <row r="9" spans="1:6" x14ac:dyDescent="0.2">
      <c r="A9" t="s">
        <v>140</v>
      </c>
      <c r="B9" t="s">
        <v>196</v>
      </c>
      <c r="C9" t="s">
        <v>197</v>
      </c>
      <c r="E9">
        <v>0.05</v>
      </c>
      <c r="F9" t="s">
        <v>198</v>
      </c>
    </row>
    <row r="10" spans="1:6" x14ac:dyDescent="0.2">
      <c r="A10" t="s">
        <v>139</v>
      </c>
      <c r="B10" t="s">
        <v>199</v>
      </c>
      <c r="C10" t="s">
        <v>200</v>
      </c>
      <c r="D10">
        <v>4.4999999999999998E-2</v>
      </c>
      <c r="E10">
        <v>4.4999999999999998E-2</v>
      </c>
      <c r="F10" t="s">
        <v>165</v>
      </c>
    </row>
    <row r="11" spans="1:6" x14ac:dyDescent="0.2">
      <c r="A11" t="s">
        <v>50</v>
      </c>
      <c r="B11" t="s">
        <v>8</v>
      </c>
      <c r="C11" t="s">
        <v>153</v>
      </c>
      <c r="D11">
        <v>5.5E-2</v>
      </c>
      <c r="E11">
        <v>0.06</v>
      </c>
      <c r="F11" t="s">
        <v>194</v>
      </c>
    </row>
    <row r="12" spans="1:6" x14ac:dyDescent="0.2">
      <c r="A12" t="s">
        <v>14</v>
      </c>
      <c r="B12" t="s">
        <v>15</v>
      </c>
      <c r="C12" t="s">
        <v>201</v>
      </c>
      <c r="D12">
        <v>0.04</v>
      </c>
      <c r="E12">
        <v>0.05</v>
      </c>
      <c r="F12" t="s">
        <v>194</v>
      </c>
    </row>
    <row r="13" spans="1:6" x14ac:dyDescent="0.2">
      <c r="A13" t="s">
        <v>206</v>
      </c>
      <c r="B13" t="s">
        <v>202</v>
      </c>
      <c r="C13" t="s">
        <v>203</v>
      </c>
      <c r="D13">
        <v>3.5000000000000003E-2</v>
      </c>
      <c r="E13">
        <v>3.5000000000000003E-2</v>
      </c>
      <c r="F13" t="s">
        <v>170</v>
      </c>
    </row>
    <row r="14" spans="1:6" x14ac:dyDescent="0.2">
      <c r="A14" t="s">
        <v>133</v>
      </c>
      <c r="B14" t="s">
        <v>178</v>
      </c>
      <c r="C14" t="s">
        <v>123</v>
      </c>
      <c r="D14">
        <v>0</v>
      </c>
      <c r="E14">
        <v>0.05</v>
      </c>
      <c r="F14" t="s">
        <v>174</v>
      </c>
    </row>
    <row r="15" spans="1:6" x14ac:dyDescent="0.2">
      <c r="A15" t="s">
        <v>129</v>
      </c>
      <c r="B15" t="s">
        <v>179</v>
      </c>
      <c r="C15" t="s">
        <v>180</v>
      </c>
      <c r="E15">
        <v>0.05</v>
      </c>
      <c r="F15" t="s">
        <v>181</v>
      </c>
    </row>
    <row r="16" spans="1:6" x14ac:dyDescent="0.2">
      <c r="A16" t="s">
        <v>126</v>
      </c>
      <c r="B16" t="s">
        <v>182</v>
      </c>
      <c r="C16" t="s">
        <v>183</v>
      </c>
      <c r="D16">
        <v>0</v>
      </c>
      <c r="E16">
        <v>0.05</v>
      </c>
      <c r="F16" t="s">
        <v>181</v>
      </c>
    </row>
    <row r="17" spans="1:6" x14ac:dyDescent="0.2">
      <c r="A17" t="s">
        <v>145</v>
      </c>
      <c r="B17" t="s">
        <v>184</v>
      </c>
      <c r="C17" t="s">
        <v>154</v>
      </c>
      <c r="D17">
        <v>0.08</v>
      </c>
      <c r="E17">
        <v>0.06</v>
      </c>
      <c r="F17" t="s">
        <v>171</v>
      </c>
    </row>
    <row r="18" spans="1:6" x14ac:dyDescent="0.2">
      <c r="A18" t="s">
        <v>207</v>
      </c>
      <c r="B18" t="s">
        <v>204</v>
      </c>
      <c r="C18" t="s">
        <v>205</v>
      </c>
      <c r="D18">
        <v>0.05</v>
      </c>
      <c r="E18">
        <v>0.04</v>
      </c>
      <c r="F18" t="s">
        <v>171</v>
      </c>
    </row>
    <row r="19" spans="1:6" x14ac:dyDescent="0.2">
      <c r="A19" t="s">
        <v>49</v>
      </c>
      <c r="B19" t="s">
        <v>185</v>
      </c>
      <c r="C19" t="s">
        <v>186</v>
      </c>
      <c r="E19">
        <v>0.06</v>
      </c>
      <c r="F19" t="s">
        <v>194</v>
      </c>
    </row>
    <row r="20" spans="1:6" x14ac:dyDescent="0.2">
      <c r="A20" t="s">
        <v>146</v>
      </c>
      <c r="B20" t="s">
        <v>187</v>
      </c>
      <c r="C20" t="s">
        <v>188</v>
      </c>
      <c r="D20">
        <v>0.04</v>
      </c>
      <c r="E20">
        <v>0.04</v>
      </c>
      <c r="F20" t="s">
        <v>189</v>
      </c>
    </row>
    <row r="21" spans="1:6" x14ac:dyDescent="0.2">
      <c r="A21" t="s">
        <v>134</v>
      </c>
      <c r="B21" t="s">
        <v>190</v>
      </c>
      <c r="C21" t="s">
        <v>155</v>
      </c>
      <c r="D21">
        <v>2.5000000000000001E-2</v>
      </c>
      <c r="E21">
        <v>0.05</v>
      </c>
      <c r="F21" t="s">
        <v>192</v>
      </c>
    </row>
    <row r="23" spans="1:6" x14ac:dyDescent="0.2">
      <c r="C23" t="s">
        <v>3</v>
      </c>
      <c r="E23">
        <v>0.02</v>
      </c>
    </row>
    <row r="24" spans="1:6" x14ac:dyDescent="0.2">
      <c r="E24">
        <v>1.0000000000000004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topLeftCell="A25" zoomScale="130" zoomScaleNormal="130" workbookViewId="0">
      <selection sqref="A1:C4"/>
    </sheetView>
  </sheetViews>
  <sheetFormatPr defaultColWidth="9.140625" defaultRowHeight="12.75" x14ac:dyDescent="0.2"/>
  <cols>
    <col min="1" max="1" width="16.85546875" bestFit="1" customWidth="1"/>
    <col min="2" max="2" width="15.5703125" bestFit="1" customWidth="1"/>
    <col min="3" max="3" width="10.140625" bestFit="1" customWidth="1"/>
    <col min="4" max="4" width="60" bestFit="1" customWidth="1"/>
    <col min="5" max="5" width="14.42578125" bestFit="1" customWidth="1"/>
    <col min="6" max="6" width="8.28515625" style="51" bestFit="1" customWidth="1"/>
    <col min="7" max="7" width="22.140625" bestFit="1" customWidth="1"/>
    <col min="8" max="8" width="10" bestFit="1" customWidth="1"/>
    <col min="11" max="11" width="11.7109375" bestFit="1" customWidth="1"/>
    <col min="12" max="12" width="15.5703125" bestFit="1" customWidth="1"/>
  </cols>
  <sheetData>
    <row r="1" spans="1:12" ht="18.75" x14ac:dyDescent="0.3">
      <c r="A1" s="65" t="s">
        <v>4</v>
      </c>
      <c r="B1" s="66"/>
      <c r="C1" s="67"/>
    </row>
    <row r="2" spans="1:12" ht="15" x14ac:dyDescent="0.2">
      <c r="A2" s="68" t="s">
        <v>7</v>
      </c>
      <c r="B2" s="69"/>
      <c r="C2" s="5">
        <v>44757</v>
      </c>
    </row>
    <row r="3" spans="1:12" ht="15" x14ac:dyDescent="0.2">
      <c r="A3" s="70" t="s">
        <v>5</v>
      </c>
      <c r="B3" s="71"/>
      <c r="C3" s="45" t="s">
        <v>69</v>
      </c>
    </row>
    <row r="4" spans="1:12" ht="15" x14ac:dyDescent="0.2">
      <c r="A4" s="72" t="s">
        <v>6</v>
      </c>
      <c r="B4" s="73"/>
      <c r="C4" s="4"/>
    </row>
    <row r="6" spans="1:12" ht="21" x14ac:dyDescent="0.35">
      <c r="B6" s="1" t="s">
        <v>10</v>
      </c>
      <c r="C6">
        <v>397874</v>
      </c>
    </row>
    <row r="8" spans="1:12" s="43" customFormat="1" x14ac:dyDescent="0.2">
      <c r="B8" s="26" t="s">
        <v>39</v>
      </c>
      <c r="C8" s="27" t="s">
        <v>0</v>
      </c>
      <c r="D8" s="26" t="s">
        <v>1</v>
      </c>
      <c r="E8" s="26" t="s">
        <v>18</v>
      </c>
      <c r="F8" s="28" t="s">
        <v>2</v>
      </c>
      <c r="G8" s="26" t="s">
        <v>67</v>
      </c>
      <c r="H8" s="26" t="s">
        <v>68</v>
      </c>
    </row>
    <row r="9" spans="1:12" s="24" customFormat="1" x14ac:dyDescent="0.2">
      <c r="B9" s="24" t="s">
        <v>16</v>
      </c>
      <c r="C9" s="57" t="str">
        <f t="shared" ref="C9:C31" si="0">LEFT(K9, 7)</f>
        <v>0601113</v>
      </c>
      <c r="D9" s="24" t="s">
        <v>26</v>
      </c>
      <c r="E9" s="39"/>
      <c r="F9" s="53">
        <v>7.0000000000000007E-2</v>
      </c>
      <c r="G9" s="22" t="s">
        <v>59</v>
      </c>
      <c r="H9" s="24" t="s">
        <v>20</v>
      </c>
      <c r="K9" s="24" t="str">
        <f>RIGHT(B9, 8)</f>
        <v>06011133</v>
      </c>
    </row>
    <row r="10" spans="1:12" s="24" customFormat="1" x14ac:dyDescent="0.2">
      <c r="B10" s="56" t="s">
        <v>110</v>
      </c>
      <c r="C10" s="57" t="str">
        <f t="shared" si="0"/>
        <v>0606323</v>
      </c>
      <c r="D10" s="22" t="s">
        <v>106</v>
      </c>
      <c r="E10" s="39"/>
      <c r="F10" s="53">
        <v>0.03</v>
      </c>
      <c r="G10" s="22" t="s">
        <v>55</v>
      </c>
      <c r="H10" s="24" t="s">
        <v>20</v>
      </c>
      <c r="K10" s="24" t="str">
        <f t="shared" ref="K10:K42" si="1">RIGHT(B10, 8)</f>
        <v>06063233</v>
      </c>
    </row>
    <row r="11" spans="1:12" s="24" customFormat="1" x14ac:dyDescent="0.2">
      <c r="B11" s="22" t="s">
        <v>112</v>
      </c>
      <c r="C11" s="57" t="str">
        <f t="shared" si="0"/>
        <v>0764674</v>
      </c>
      <c r="D11" s="22" t="s">
        <v>108</v>
      </c>
      <c r="E11" s="47"/>
      <c r="F11" s="52">
        <v>0.02</v>
      </c>
      <c r="G11" s="24" t="s">
        <v>55</v>
      </c>
      <c r="H11" s="24" t="s">
        <v>20</v>
      </c>
      <c r="K11" s="24" t="str">
        <f t="shared" si="1"/>
        <v>07646747</v>
      </c>
    </row>
    <row r="12" spans="1:12" s="24" customFormat="1" x14ac:dyDescent="0.2">
      <c r="B12" s="24" t="s">
        <v>51</v>
      </c>
      <c r="C12" s="57" t="str">
        <f t="shared" si="0"/>
        <v>B3X7QG6</v>
      </c>
      <c r="D12" s="24" t="s">
        <v>34</v>
      </c>
      <c r="F12" s="54">
        <v>6.9000000000000006E-2</v>
      </c>
      <c r="G12" s="24" t="s">
        <v>62</v>
      </c>
      <c r="H12" s="24" t="s">
        <v>20</v>
      </c>
      <c r="I12" s="49"/>
      <c r="J12" s="49"/>
      <c r="K12" s="24" t="str">
        <f t="shared" si="1"/>
        <v>B3X7QG63</v>
      </c>
      <c r="L12" s="49"/>
    </row>
    <row r="13" spans="1:12" s="24" customFormat="1" x14ac:dyDescent="0.2">
      <c r="B13" s="41" t="s">
        <v>47</v>
      </c>
      <c r="C13" s="57" t="str">
        <f t="shared" si="0"/>
        <v>B4W1ZT2</v>
      </c>
      <c r="D13" s="24" t="s">
        <v>29</v>
      </c>
      <c r="E13" s="39"/>
      <c r="F13" s="53">
        <v>2.4E-2</v>
      </c>
      <c r="G13" s="22" t="s">
        <v>61</v>
      </c>
      <c r="H13" s="24" t="s">
        <v>20</v>
      </c>
      <c r="I13" s="49"/>
      <c r="J13" s="49"/>
      <c r="K13" s="24" t="str">
        <f t="shared" si="1"/>
        <v>B4W1ZT22</v>
      </c>
      <c r="L13" s="49"/>
    </row>
    <row r="14" spans="1:12" s="24" customFormat="1" x14ac:dyDescent="0.2">
      <c r="B14" s="22" t="s">
        <v>44</v>
      </c>
      <c r="C14" s="57" t="str">
        <f t="shared" si="0"/>
        <v>B58YKH5</v>
      </c>
      <c r="D14" s="24" t="s">
        <v>25</v>
      </c>
      <c r="E14" s="47"/>
      <c r="F14" s="52">
        <v>0.02</v>
      </c>
      <c r="G14" s="24" t="s">
        <v>58</v>
      </c>
      <c r="H14" s="24" t="s">
        <v>20</v>
      </c>
      <c r="I14" s="49"/>
      <c r="J14" s="49"/>
      <c r="K14" s="24" t="str">
        <f t="shared" si="1"/>
        <v>B58YKH53</v>
      </c>
      <c r="L14" s="49"/>
    </row>
    <row r="15" spans="1:12" s="24" customFormat="1" x14ac:dyDescent="0.2">
      <c r="B15" s="24" t="s">
        <v>111</v>
      </c>
      <c r="C15" s="57" t="str">
        <f t="shared" si="0"/>
        <v>B5BJ7M1</v>
      </c>
      <c r="D15" s="24" t="s">
        <v>107</v>
      </c>
      <c r="E15" s="39"/>
      <c r="F15" s="53">
        <v>0.02</v>
      </c>
      <c r="G15" s="22" t="s">
        <v>55</v>
      </c>
      <c r="H15" s="24" t="s">
        <v>20</v>
      </c>
      <c r="I15" s="49"/>
      <c r="J15" s="49"/>
      <c r="K15" s="24" t="str">
        <f t="shared" si="1"/>
        <v>B5BJ7M17</v>
      </c>
      <c r="L15" s="49"/>
    </row>
    <row r="16" spans="1:12" s="24" customFormat="1" x14ac:dyDescent="0.2">
      <c r="B16" s="22" t="s">
        <v>103</v>
      </c>
      <c r="C16" s="57" t="str">
        <f t="shared" si="0"/>
        <v>B5M5KY1</v>
      </c>
      <c r="D16" s="46" t="s">
        <v>99</v>
      </c>
      <c r="E16" s="47"/>
      <c r="F16" s="52">
        <v>0.03</v>
      </c>
      <c r="G16" s="24" t="s">
        <v>100</v>
      </c>
      <c r="H16" s="24" t="s">
        <v>20</v>
      </c>
      <c r="K16" s="24" t="str">
        <f t="shared" si="1"/>
        <v>B5M5KY18</v>
      </c>
    </row>
    <row r="17" spans="2:11" s="24" customFormat="1" x14ac:dyDescent="0.2">
      <c r="B17" s="22" t="s">
        <v>50</v>
      </c>
      <c r="C17" s="57" t="str">
        <f t="shared" si="0"/>
        <v>B7DRD63</v>
      </c>
      <c r="D17" s="22" t="s">
        <v>32</v>
      </c>
      <c r="E17" s="47"/>
      <c r="F17" s="52">
        <v>5.7500000000000002E-2</v>
      </c>
      <c r="G17" s="24" t="s">
        <v>62</v>
      </c>
      <c r="H17" s="24" t="s">
        <v>20</v>
      </c>
      <c r="K17" s="24" t="str">
        <f t="shared" si="1"/>
        <v>B7DRD638</v>
      </c>
    </row>
    <row r="18" spans="2:11" s="24" customFormat="1" x14ac:dyDescent="0.2">
      <c r="B18" s="22" t="s">
        <v>114</v>
      </c>
      <c r="C18" s="57" t="str">
        <f t="shared" si="0"/>
        <v>B7L3415</v>
      </c>
      <c r="D18" s="22" t="s">
        <v>109</v>
      </c>
      <c r="E18" s="39"/>
      <c r="F18" s="53">
        <v>0.02</v>
      </c>
      <c r="G18" s="22" t="s">
        <v>100</v>
      </c>
      <c r="H18" s="24" t="s">
        <v>20</v>
      </c>
      <c r="K18" s="24" t="str">
        <f t="shared" si="1"/>
        <v>B7L34154</v>
      </c>
    </row>
    <row r="19" spans="2:11" s="24" customFormat="1" x14ac:dyDescent="0.2">
      <c r="B19" s="24" t="s">
        <v>14</v>
      </c>
      <c r="C19" s="57" t="str">
        <f t="shared" si="0"/>
        <v>B7T0G90</v>
      </c>
      <c r="D19" s="22" t="s">
        <v>33</v>
      </c>
      <c r="E19" s="47"/>
      <c r="F19" s="52">
        <v>4.5999999999999999E-2</v>
      </c>
      <c r="G19" s="24" t="s">
        <v>62</v>
      </c>
      <c r="H19" s="24" t="s">
        <v>20</v>
      </c>
      <c r="K19" s="24" t="str">
        <f t="shared" si="1"/>
        <v>B7T0G907</v>
      </c>
    </row>
    <row r="20" spans="2:11" s="24" customFormat="1" x14ac:dyDescent="0.2">
      <c r="B20" s="24" t="s">
        <v>41</v>
      </c>
      <c r="C20" s="57" t="str">
        <f t="shared" si="0"/>
        <v>B80QGH2</v>
      </c>
      <c r="D20" s="24" t="s">
        <v>22</v>
      </c>
      <c r="E20" s="39"/>
      <c r="F20" s="53">
        <v>0.05</v>
      </c>
      <c r="G20" s="22" t="s">
        <v>56</v>
      </c>
      <c r="H20" s="24" t="s">
        <v>20</v>
      </c>
      <c r="K20" s="24" t="str">
        <f t="shared" si="1"/>
        <v>B80QGH28</v>
      </c>
    </row>
    <row r="21" spans="2:11" s="24" customFormat="1" x14ac:dyDescent="0.2">
      <c r="B21" s="22" t="s">
        <v>102</v>
      </c>
      <c r="C21" s="57" t="str">
        <f t="shared" si="0"/>
        <v>B8B02G4</v>
      </c>
      <c r="D21" s="22" t="s">
        <v>98</v>
      </c>
      <c r="E21" s="39"/>
      <c r="F21" s="53">
        <v>0.03</v>
      </c>
      <c r="G21" s="22" t="s">
        <v>100</v>
      </c>
      <c r="H21" s="24" t="s">
        <v>20</v>
      </c>
      <c r="K21" s="24" t="str">
        <f t="shared" si="1"/>
        <v>B8B02G41</v>
      </c>
    </row>
    <row r="22" spans="2:11" s="24" customFormat="1" x14ac:dyDescent="0.2">
      <c r="B22" s="25" t="s">
        <v>43</v>
      </c>
      <c r="C22" s="57" t="str">
        <f t="shared" si="0"/>
        <v>BG08N39</v>
      </c>
      <c r="D22" s="22" t="s">
        <v>24</v>
      </c>
      <c r="E22" s="39"/>
      <c r="F22" s="53">
        <v>0.02</v>
      </c>
      <c r="G22" s="24" t="s">
        <v>58</v>
      </c>
      <c r="H22" s="24" t="s">
        <v>20</v>
      </c>
      <c r="K22" s="24" t="str">
        <f t="shared" si="1"/>
        <v>BG08N399</v>
      </c>
    </row>
    <row r="23" spans="2:11" s="24" customFormat="1" x14ac:dyDescent="0.2">
      <c r="B23" s="9" t="s">
        <v>53</v>
      </c>
      <c r="C23" s="57" t="str">
        <f t="shared" si="0"/>
        <v>BJS8SH1</v>
      </c>
      <c r="D23" s="9" t="s">
        <v>37</v>
      </c>
      <c r="E23" s="9"/>
      <c r="F23" s="55">
        <v>0.11</v>
      </c>
      <c r="G23" s="9" t="s">
        <v>64</v>
      </c>
      <c r="H23" s="24" t="s">
        <v>20</v>
      </c>
      <c r="K23" s="24" t="str">
        <f t="shared" si="1"/>
        <v>BJS8SH10</v>
      </c>
    </row>
    <row r="24" spans="2:11" s="24" customFormat="1" x14ac:dyDescent="0.2">
      <c r="B24" s="24" t="s">
        <v>46</v>
      </c>
      <c r="C24" s="57" t="str">
        <f t="shared" si="0"/>
        <v>BKGR3H2</v>
      </c>
      <c r="D24" s="24" t="s">
        <v>28</v>
      </c>
      <c r="E24" s="39"/>
      <c r="F24" s="53">
        <v>2.4E-2</v>
      </c>
      <c r="G24" s="22" t="s">
        <v>61</v>
      </c>
      <c r="H24" s="24" t="s">
        <v>20</v>
      </c>
      <c r="K24" s="24" t="str">
        <f t="shared" si="1"/>
        <v>BKGR3H21</v>
      </c>
    </row>
    <row r="25" spans="2:11" s="24" customFormat="1" x14ac:dyDescent="0.2">
      <c r="B25" s="25" t="s">
        <v>49</v>
      </c>
      <c r="C25" s="57" t="str">
        <f t="shared" si="0"/>
        <v>BMH6XK5</v>
      </c>
      <c r="D25" s="22" t="s">
        <v>31</v>
      </c>
      <c r="E25" s="47"/>
      <c r="F25" s="52">
        <v>5.7500000000000002E-2</v>
      </c>
      <c r="G25" s="24" t="s">
        <v>62</v>
      </c>
      <c r="H25" s="24" t="s">
        <v>20</v>
      </c>
      <c r="K25" s="24" t="str">
        <f t="shared" si="1"/>
        <v>BMH6XK58</v>
      </c>
    </row>
    <row r="26" spans="2:11" s="24" customFormat="1" x14ac:dyDescent="0.2">
      <c r="B26" s="24" t="s">
        <v>17</v>
      </c>
      <c r="C26" s="57" t="str">
        <f t="shared" si="0"/>
        <v>BMMV576</v>
      </c>
      <c r="D26" s="24" t="s">
        <v>36</v>
      </c>
      <c r="F26" s="54">
        <v>5.5E-2</v>
      </c>
      <c r="G26" s="24" t="s">
        <v>64</v>
      </c>
      <c r="H26" s="24" t="s">
        <v>20</v>
      </c>
      <c r="K26" s="24" t="str">
        <f t="shared" si="1"/>
        <v>BMMV5766</v>
      </c>
    </row>
    <row r="27" spans="2:11" s="24" customFormat="1" x14ac:dyDescent="0.2">
      <c r="B27" s="56" t="s">
        <v>40</v>
      </c>
      <c r="C27" s="57" t="str">
        <f t="shared" si="0"/>
        <v>BRJL7V2</v>
      </c>
      <c r="D27" s="22" t="s">
        <v>21</v>
      </c>
      <c r="E27" s="47"/>
      <c r="F27" s="52">
        <v>0.03</v>
      </c>
      <c r="G27" s="24" t="s">
        <v>55</v>
      </c>
      <c r="H27" s="24" t="s">
        <v>20</v>
      </c>
      <c r="K27" s="24" t="str">
        <f t="shared" si="1"/>
        <v>BRJL7V21</v>
      </c>
    </row>
    <row r="28" spans="2:11" s="24" customFormat="1" x14ac:dyDescent="0.2">
      <c r="B28" s="50" t="s">
        <v>113</v>
      </c>
      <c r="C28" s="57" t="str">
        <f t="shared" si="0"/>
        <v>B3DJ5K9</v>
      </c>
      <c r="D28" s="46" t="s">
        <v>65</v>
      </c>
      <c r="E28" s="47"/>
      <c r="F28" s="52">
        <v>0.02</v>
      </c>
      <c r="G28" s="24" t="s">
        <v>100</v>
      </c>
      <c r="H28" s="24" t="s">
        <v>20</v>
      </c>
      <c r="K28" s="24" t="str">
        <f t="shared" si="1"/>
        <v>B3DJ5K90</v>
      </c>
    </row>
    <row r="29" spans="2:11" s="24" customFormat="1" x14ac:dyDescent="0.2">
      <c r="B29" s="24" t="s">
        <v>48</v>
      </c>
      <c r="C29" s="57" t="str">
        <f t="shared" si="0"/>
        <v>B9M1BB1</v>
      </c>
      <c r="D29" s="24" t="s">
        <v>30</v>
      </c>
      <c r="E29" s="39"/>
      <c r="F29" s="53">
        <v>3.2000000000000001E-2</v>
      </c>
      <c r="G29" s="24" t="s">
        <v>61</v>
      </c>
      <c r="H29" s="24" t="s">
        <v>20</v>
      </c>
      <c r="K29" s="24" t="str">
        <f t="shared" si="1"/>
        <v>B9M1BB17</v>
      </c>
    </row>
    <row r="30" spans="2:11" s="9" customFormat="1" x14ac:dyDescent="0.2">
      <c r="B30" s="9" t="s">
        <v>54</v>
      </c>
      <c r="C30" s="57" t="str">
        <f t="shared" si="0"/>
        <v>BLNMYC9</v>
      </c>
      <c r="D30" s="9" t="s">
        <v>38</v>
      </c>
      <c r="F30" s="55">
        <v>5.5E-2</v>
      </c>
      <c r="G30" s="9" t="s">
        <v>64</v>
      </c>
      <c r="H30" s="24" t="s">
        <v>20</v>
      </c>
      <c r="K30" s="24" t="str">
        <f t="shared" si="1"/>
        <v>BLNMYC90</v>
      </c>
    </row>
    <row r="31" spans="2:11" s="9" customFormat="1" x14ac:dyDescent="0.2">
      <c r="B31" s="24" t="s">
        <v>45</v>
      </c>
      <c r="C31" s="57" t="str">
        <f t="shared" si="0"/>
        <v>RHZ0398</v>
      </c>
      <c r="D31" s="22" t="s">
        <v>27</v>
      </c>
      <c r="E31" s="47"/>
      <c r="F31" s="52">
        <v>0.05</v>
      </c>
      <c r="G31" s="22" t="s">
        <v>60</v>
      </c>
      <c r="H31" s="24" t="s">
        <v>20</v>
      </c>
      <c r="K31" s="24" t="str">
        <f t="shared" si="1"/>
        <v xml:space="preserve">RHZ0398 </v>
      </c>
    </row>
    <row r="32" spans="2:11" s="9" customFormat="1" x14ac:dyDescent="0.2">
      <c r="C32" s="57" t="str">
        <f t="shared" ref="C32:C41" si="2">LEFT(K32, 7)</f>
        <v/>
      </c>
      <c r="D32" s="9" t="s">
        <v>66</v>
      </c>
      <c r="F32" s="55"/>
      <c r="G32" s="9" t="s">
        <v>66</v>
      </c>
      <c r="K32" s="24" t="str">
        <f t="shared" si="1"/>
        <v/>
      </c>
    </row>
    <row r="33" spans="2:11" s="9" customFormat="1" x14ac:dyDescent="0.2">
      <c r="B33" s="9" t="s">
        <v>126</v>
      </c>
      <c r="C33" s="57" t="str">
        <f t="shared" si="2"/>
        <v>BJXPPK9</v>
      </c>
      <c r="D33" s="9" t="s">
        <v>116</v>
      </c>
      <c r="E33" s="55">
        <v>0.04</v>
      </c>
      <c r="F33" s="55">
        <v>0</v>
      </c>
      <c r="G33" s="9" t="s">
        <v>136</v>
      </c>
      <c r="K33" s="24" t="str">
        <f t="shared" si="1"/>
        <v>BJXPPK95</v>
      </c>
    </row>
    <row r="34" spans="2:11" s="9" customFormat="1" x14ac:dyDescent="0.2">
      <c r="B34" s="9" t="s">
        <v>139</v>
      </c>
      <c r="C34" s="57" t="str">
        <f t="shared" si="2"/>
        <v>B6Y7NF4</v>
      </c>
      <c r="D34" s="9" t="s">
        <v>141</v>
      </c>
      <c r="E34" s="55">
        <v>7.0000000000000007E-2</v>
      </c>
      <c r="F34" s="55">
        <v>0</v>
      </c>
      <c r="G34" s="9" t="s">
        <v>55</v>
      </c>
      <c r="K34" s="24" t="str">
        <f t="shared" si="1"/>
        <v>B6Y7NF43</v>
      </c>
    </row>
    <row r="35" spans="2:11" s="9" customFormat="1" x14ac:dyDescent="0.2">
      <c r="B35" s="9" t="s">
        <v>127</v>
      </c>
      <c r="C35" s="57" t="str">
        <f t="shared" si="2"/>
        <v>3387476</v>
      </c>
      <c r="D35" s="9" t="s">
        <v>117</v>
      </c>
      <c r="E35" s="55">
        <v>0.05</v>
      </c>
      <c r="F35" s="55">
        <v>0</v>
      </c>
      <c r="G35" s="9" t="s">
        <v>55</v>
      </c>
      <c r="K35" s="24" t="str">
        <f t="shared" si="1"/>
        <v>33874768</v>
      </c>
    </row>
    <row r="36" spans="2:11" s="9" customFormat="1" x14ac:dyDescent="0.2">
      <c r="B36" s="9" t="s">
        <v>128</v>
      </c>
      <c r="C36" s="57" t="str">
        <f t="shared" si="2"/>
        <v>B4VY989</v>
      </c>
      <c r="D36" s="9" t="s">
        <v>118</v>
      </c>
      <c r="E36" s="55">
        <v>0.05</v>
      </c>
      <c r="F36" s="55">
        <v>0</v>
      </c>
      <c r="G36" s="9" t="s">
        <v>56</v>
      </c>
      <c r="K36" s="24" t="str">
        <f t="shared" si="1"/>
        <v>B4VY9893</v>
      </c>
    </row>
    <row r="37" spans="2:11" s="9" customFormat="1" x14ac:dyDescent="0.2">
      <c r="B37" s="9" t="s">
        <v>129</v>
      </c>
      <c r="C37" s="57" t="str">
        <f t="shared" si="2"/>
        <v>BFLR220</v>
      </c>
      <c r="D37" s="9" t="s">
        <v>119</v>
      </c>
      <c r="E37" s="55">
        <v>0.05</v>
      </c>
      <c r="F37" s="55">
        <v>0</v>
      </c>
      <c r="G37" s="9" t="s">
        <v>57</v>
      </c>
      <c r="K37" s="24" t="str">
        <f t="shared" si="1"/>
        <v>BFLR2202</v>
      </c>
    </row>
    <row r="38" spans="2:11" s="9" customFormat="1" x14ac:dyDescent="0.2">
      <c r="B38" s="9" t="s">
        <v>132</v>
      </c>
      <c r="C38" s="57" t="str">
        <f t="shared" si="2"/>
        <v>B568S20</v>
      </c>
      <c r="D38" s="9" t="s">
        <v>122</v>
      </c>
      <c r="E38" s="55">
        <v>0.05</v>
      </c>
      <c r="F38" s="55">
        <v>0</v>
      </c>
      <c r="G38" s="9" t="s">
        <v>137</v>
      </c>
      <c r="K38" s="24" t="str">
        <f t="shared" si="1"/>
        <v>B568S201</v>
      </c>
    </row>
    <row r="39" spans="2:11" s="9" customFormat="1" x14ac:dyDescent="0.2">
      <c r="B39" s="9" t="s">
        <v>133</v>
      </c>
      <c r="C39" s="57" t="str">
        <f t="shared" si="2"/>
        <v>BD6PG56</v>
      </c>
      <c r="D39" s="9" t="s">
        <v>123</v>
      </c>
      <c r="E39" s="55">
        <v>0.05</v>
      </c>
      <c r="F39" s="55">
        <v>0</v>
      </c>
      <c r="G39" s="9" t="s">
        <v>137</v>
      </c>
      <c r="K39" s="24" t="str">
        <f t="shared" si="1"/>
        <v>BD6PG563</v>
      </c>
    </row>
    <row r="40" spans="2:11" s="9" customFormat="1" x14ac:dyDescent="0.2">
      <c r="B40" s="9" t="s">
        <v>134</v>
      </c>
      <c r="C40" s="57" t="str">
        <f t="shared" si="2"/>
        <v>BYVJRH9</v>
      </c>
      <c r="D40" s="9" t="s">
        <v>124</v>
      </c>
      <c r="E40" s="55">
        <v>0.05</v>
      </c>
      <c r="F40" s="55">
        <v>0</v>
      </c>
      <c r="G40" s="9" t="s">
        <v>138</v>
      </c>
      <c r="K40" s="24" t="str">
        <f t="shared" si="1"/>
        <v>BYVJRH94</v>
      </c>
    </row>
    <row r="41" spans="2:11" s="9" customFormat="1" x14ac:dyDescent="0.2">
      <c r="B41" s="9" t="s">
        <v>135</v>
      </c>
      <c r="C41" s="57" t="str">
        <f t="shared" si="2"/>
        <v>B410CR7</v>
      </c>
      <c r="D41" s="9" t="s">
        <v>125</v>
      </c>
      <c r="E41" s="55">
        <v>0.05</v>
      </c>
      <c r="F41" s="55">
        <v>0</v>
      </c>
      <c r="G41" s="9" t="s">
        <v>62</v>
      </c>
      <c r="K41" s="24" t="str">
        <f t="shared" si="1"/>
        <v>B410CR74</v>
      </c>
    </row>
    <row r="42" spans="2:11" s="9" customFormat="1" x14ac:dyDescent="0.2">
      <c r="F42" s="55"/>
      <c r="K42" s="24" t="str">
        <f t="shared" si="1"/>
        <v/>
      </c>
    </row>
    <row r="43" spans="2:11" s="9" customFormat="1" x14ac:dyDescent="0.2">
      <c r="F43" s="55"/>
    </row>
    <row r="44" spans="2:11" s="9" customFormat="1" x14ac:dyDescent="0.2">
      <c r="F44" s="55"/>
    </row>
    <row r="45" spans="2:11" s="9" customFormat="1" x14ac:dyDescent="0.2">
      <c r="F45" s="55"/>
    </row>
    <row r="46" spans="2:11" s="9" customFormat="1" x14ac:dyDescent="0.2">
      <c r="D46" s="35" t="s">
        <v>3</v>
      </c>
      <c r="F46" s="55">
        <v>0.06</v>
      </c>
    </row>
    <row r="47" spans="2:11" s="9" customFormat="1" x14ac:dyDescent="0.2">
      <c r="F47" s="55"/>
    </row>
    <row r="48" spans="2:11" s="9" customFormat="1" x14ac:dyDescent="0.2">
      <c r="D48" s="35" t="s">
        <v>101</v>
      </c>
      <c r="F48" s="55">
        <f>SUM(F8:F47)</f>
        <v>1.0000000000000002</v>
      </c>
    </row>
    <row r="49" spans="6:6" s="9" customFormat="1" x14ac:dyDescent="0.2">
      <c r="F49" s="55"/>
    </row>
    <row r="50" spans="6:6" s="9" customFormat="1" x14ac:dyDescent="0.2">
      <c r="F50" s="55"/>
    </row>
    <row r="51" spans="6:6" s="9" customFormat="1" x14ac:dyDescent="0.2">
      <c r="F51" s="55"/>
    </row>
    <row r="52" spans="6:6" s="9" customFormat="1" x14ac:dyDescent="0.2">
      <c r="F52" s="55"/>
    </row>
  </sheetData>
  <autoFilter ref="B8:H8" xr:uid="{00000000-0001-0000-0200-000000000000}">
    <sortState xmlns:xlrd2="http://schemas.microsoft.com/office/spreadsheetml/2017/richdata2" ref="B9:H33">
      <sortCondition ref="B8"/>
    </sortState>
  </autoFilter>
  <sortState xmlns:xlrd2="http://schemas.microsoft.com/office/spreadsheetml/2017/richdata2" ref="C10:G18">
    <sortCondition ref="C9"/>
  </sortState>
  <mergeCells count="4">
    <mergeCell ref="A1:C1"/>
    <mergeCell ref="A4:B4"/>
    <mergeCell ref="A3:B3"/>
    <mergeCell ref="A2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"/>
  <sheetViews>
    <sheetView zoomScaleNormal="100" workbookViewId="0">
      <selection activeCell="K1" sqref="K1:K1048576"/>
    </sheetView>
  </sheetViews>
  <sheetFormatPr defaultColWidth="9.140625" defaultRowHeight="12.75" x14ac:dyDescent="0.2"/>
  <cols>
    <col min="1" max="1" width="16.85546875" bestFit="1" customWidth="1"/>
    <col min="2" max="2" width="15.5703125" bestFit="1" customWidth="1"/>
    <col min="3" max="3" width="10.140625" bestFit="1" customWidth="1"/>
    <col min="4" max="4" width="60" bestFit="1" customWidth="1"/>
    <col min="5" max="5" width="11.140625" style="51" bestFit="1" customWidth="1"/>
    <col min="6" max="6" width="8.28515625" bestFit="1" customWidth="1"/>
    <col min="7" max="7" width="21.7109375" bestFit="1" customWidth="1"/>
    <col min="8" max="8" width="10" bestFit="1" customWidth="1"/>
    <col min="11" max="11" width="10.7109375" hidden="1" customWidth="1"/>
  </cols>
  <sheetData>
    <row r="1" spans="1:11" ht="18.75" x14ac:dyDescent="0.3">
      <c r="A1" s="65" t="s">
        <v>4</v>
      </c>
      <c r="B1" s="66"/>
      <c r="C1" s="67"/>
    </row>
    <row r="2" spans="1:11" ht="15" x14ac:dyDescent="0.2">
      <c r="A2" s="68" t="s">
        <v>7</v>
      </c>
      <c r="B2" s="69"/>
      <c r="C2" s="5">
        <v>44757</v>
      </c>
    </row>
    <row r="3" spans="1:11" ht="15" x14ac:dyDescent="0.2">
      <c r="A3" s="70" t="s">
        <v>5</v>
      </c>
      <c r="B3" s="71"/>
      <c r="C3" s="45" t="s">
        <v>69</v>
      </c>
    </row>
    <row r="4" spans="1:11" ht="15" x14ac:dyDescent="0.2">
      <c r="A4" s="72" t="s">
        <v>6</v>
      </c>
      <c r="B4" s="73"/>
      <c r="C4" s="4"/>
    </row>
    <row r="6" spans="1:11" ht="21" x14ac:dyDescent="0.35">
      <c r="B6" s="1" t="s">
        <v>12</v>
      </c>
      <c r="C6">
        <v>397792</v>
      </c>
      <c r="G6" s="3"/>
    </row>
    <row r="8" spans="1:11" s="43" customFormat="1" x14ac:dyDescent="0.2">
      <c r="B8" s="26" t="s">
        <v>39</v>
      </c>
      <c r="C8" s="27" t="s">
        <v>0</v>
      </c>
      <c r="D8" s="26" t="s">
        <v>1</v>
      </c>
      <c r="E8" s="62" t="s">
        <v>18</v>
      </c>
      <c r="F8" s="28" t="s">
        <v>2</v>
      </c>
      <c r="G8" s="26" t="s">
        <v>67</v>
      </c>
      <c r="H8" s="26" t="s">
        <v>68</v>
      </c>
    </row>
    <row r="9" spans="1:11" s="24" customFormat="1" x14ac:dyDescent="0.2">
      <c r="B9" s="22" t="s">
        <v>51</v>
      </c>
      <c r="C9" s="58" t="str">
        <f t="shared" ref="C9:C27" si="0">LEFT(K9, 7)</f>
        <v>B3X7QG6</v>
      </c>
      <c r="D9" s="46" t="s">
        <v>34</v>
      </c>
      <c r="E9" s="52">
        <v>0</v>
      </c>
      <c r="F9" s="47">
        <v>0.10199999999999999</v>
      </c>
      <c r="G9" s="22" t="s">
        <v>62</v>
      </c>
      <c r="H9" s="24" t="s">
        <v>20</v>
      </c>
      <c r="K9" s="24" t="str">
        <f>RIGHT(B9, 8)</f>
        <v>B3X7QG63</v>
      </c>
    </row>
    <row r="10" spans="1:11" s="24" customFormat="1" x14ac:dyDescent="0.2">
      <c r="B10" s="24" t="s">
        <v>53</v>
      </c>
      <c r="C10" s="58" t="str">
        <f t="shared" si="0"/>
        <v>BJS8SH1</v>
      </c>
      <c r="D10" s="46" t="s">
        <v>37</v>
      </c>
      <c r="E10" s="53">
        <v>0</v>
      </c>
      <c r="F10" s="39">
        <v>9.5000000000000001E-2</v>
      </c>
      <c r="G10" s="24" t="s">
        <v>64</v>
      </c>
      <c r="K10" s="24" t="str">
        <f t="shared" ref="K10:K36" si="1">RIGHT(B10, 8)</f>
        <v>BJS8SH10</v>
      </c>
    </row>
    <row r="11" spans="1:11" s="24" customFormat="1" x14ac:dyDescent="0.2">
      <c r="B11" s="25" t="s">
        <v>50</v>
      </c>
      <c r="C11" s="58" t="str">
        <f t="shared" si="0"/>
        <v>B7DRD63</v>
      </c>
      <c r="D11" s="22" t="s">
        <v>32</v>
      </c>
      <c r="E11" s="54">
        <v>0</v>
      </c>
      <c r="F11" s="38">
        <v>8.5000000000000006E-2</v>
      </c>
      <c r="G11" s="24" t="s">
        <v>62</v>
      </c>
      <c r="H11" s="24" t="s">
        <v>20</v>
      </c>
      <c r="K11" s="24" t="str">
        <f t="shared" si="1"/>
        <v>B7DRD638</v>
      </c>
    </row>
    <row r="12" spans="1:11" s="24" customFormat="1" x14ac:dyDescent="0.2">
      <c r="B12" s="24" t="s">
        <v>49</v>
      </c>
      <c r="C12" s="58" t="str">
        <f t="shared" si="0"/>
        <v>BMH6XK5</v>
      </c>
      <c r="D12" s="46" t="s">
        <v>31</v>
      </c>
      <c r="E12" s="53">
        <v>0.05</v>
      </c>
      <c r="F12" s="39">
        <v>8.5000000000000006E-2</v>
      </c>
      <c r="G12" s="24" t="s">
        <v>62</v>
      </c>
      <c r="K12" s="24" t="str">
        <f t="shared" si="1"/>
        <v>BMH6XK58</v>
      </c>
    </row>
    <row r="13" spans="1:11" s="24" customFormat="1" x14ac:dyDescent="0.2">
      <c r="B13" s="25" t="s">
        <v>16</v>
      </c>
      <c r="C13" s="58" t="str">
        <f t="shared" si="0"/>
        <v>0601113</v>
      </c>
      <c r="D13" s="46" t="s">
        <v>26</v>
      </c>
      <c r="E13" s="52">
        <v>0.04</v>
      </c>
      <c r="F13" s="47">
        <v>0.08</v>
      </c>
      <c r="G13" s="24" t="s">
        <v>59</v>
      </c>
      <c r="H13" s="24" t="s">
        <v>20</v>
      </c>
      <c r="K13" s="24" t="str">
        <f t="shared" si="1"/>
        <v>06011133</v>
      </c>
    </row>
    <row r="14" spans="1:11" s="24" customFormat="1" x14ac:dyDescent="0.2">
      <c r="B14" s="22" t="s">
        <v>14</v>
      </c>
      <c r="C14" s="58" t="str">
        <f t="shared" si="0"/>
        <v>B7T0G90</v>
      </c>
      <c r="D14" s="46" t="s">
        <v>33</v>
      </c>
      <c r="E14" s="52">
        <v>0.05</v>
      </c>
      <c r="F14" s="47">
        <v>6.8000000000000005E-2</v>
      </c>
      <c r="G14" s="22" t="s">
        <v>62</v>
      </c>
      <c r="H14" s="24" t="s">
        <v>20</v>
      </c>
      <c r="K14" s="24" t="str">
        <f t="shared" si="1"/>
        <v>B7T0G907</v>
      </c>
    </row>
    <row r="15" spans="1:11" s="24" customFormat="1" x14ac:dyDescent="0.2">
      <c r="B15" s="22" t="s">
        <v>41</v>
      </c>
      <c r="C15" s="58" t="str">
        <f t="shared" si="0"/>
        <v>B80QGH2</v>
      </c>
      <c r="D15" s="46" t="s">
        <v>22</v>
      </c>
      <c r="E15" s="52">
        <v>0</v>
      </c>
      <c r="F15" s="47">
        <v>0.06</v>
      </c>
      <c r="G15" s="24" t="s">
        <v>56</v>
      </c>
      <c r="H15" s="24" t="s">
        <v>20</v>
      </c>
      <c r="K15" s="24" t="str">
        <f t="shared" si="1"/>
        <v>B80QGH28</v>
      </c>
    </row>
    <row r="16" spans="1:11" s="24" customFormat="1" x14ac:dyDescent="0.2">
      <c r="B16" s="24" t="s">
        <v>45</v>
      </c>
      <c r="C16" s="58" t="str">
        <f t="shared" si="0"/>
        <v>RHZ0398</v>
      </c>
      <c r="D16" s="46" t="s">
        <v>27</v>
      </c>
      <c r="E16" s="53">
        <v>0</v>
      </c>
      <c r="F16" s="39">
        <v>0.05</v>
      </c>
      <c r="G16" s="24" t="s">
        <v>60</v>
      </c>
      <c r="K16" s="24" t="str">
        <f t="shared" si="1"/>
        <v xml:space="preserve">RHZ0398 </v>
      </c>
    </row>
    <row r="17" spans="2:11" s="24" customFormat="1" x14ac:dyDescent="0.2">
      <c r="B17" s="24" t="s">
        <v>17</v>
      </c>
      <c r="C17" s="58" t="str">
        <f t="shared" si="0"/>
        <v>BMMV576</v>
      </c>
      <c r="D17" s="46" t="s">
        <v>36</v>
      </c>
      <c r="E17" s="53">
        <v>0.06</v>
      </c>
      <c r="F17" s="39">
        <v>4.7500000000000001E-2</v>
      </c>
      <c r="G17" s="24" t="s">
        <v>64</v>
      </c>
      <c r="K17" s="24" t="str">
        <f t="shared" si="1"/>
        <v>BMMV5766</v>
      </c>
    </row>
    <row r="18" spans="2:11" s="24" customFormat="1" x14ac:dyDescent="0.2">
      <c r="B18" s="24" t="s">
        <v>54</v>
      </c>
      <c r="C18" s="58" t="str">
        <f t="shared" si="0"/>
        <v>BLNMYC9</v>
      </c>
      <c r="D18" s="46" t="s">
        <v>38</v>
      </c>
      <c r="E18" s="53">
        <v>0</v>
      </c>
      <c r="F18" s="39">
        <v>4.7500000000000001E-2</v>
      </c>
      <c r="G18" s="24" t="s">
        <v>64</v>
      </c>
      <c r="K18" s="24" t="str">
        <f t="shared" si="1"/>
        <v>BLNMYC90</v>
      </c>
    </row>
    <row r="19" spans="2:11" s="24" customFormat="1" x14ac:dyDescent="0.2">
      <c r="B19" s="22" t="s">
        <v>103</v>
      </c>
      <c r="C19" s="58" t="str">
        <f t="shared" si="0"/>
        <v>B5M5KY1</v>
      </c>
      <c r="D19" s="46" t="s">
        <v>99</v>
      </c>
      <c r="E19" s="52">
        <v>0.05</v>
      </c>
      <c r="F19" s="47">
        <v>3.9E-2</v>
      </c>
      <c r="G19" s="22" t="s">
        <v>100</v>
      </c>
      <c r="H19" s="24" t="s">
        <v>20</v>
      </c>
      <c r="K19" s="24" t="str">
        <f t="shared" si="1"/>
        <v>B5M5KY18</v>
      </c>
    </row>
    <row r="20" spans="2:11" s="24" customFormat="1" x14ac:dyDescent="0.2">
      <c r="B20" s="25" t="s">
        <v>102</v>
      </c>
      <c r="C20" s="58" t="str">
        <f t="shared" si="0"/>
        <v>B8B02G4</v>
      </c>
      <c r="D20" s="46" t="s">
        <v>98</v>
      </c>
      <c r="E20" s="52">
        <v>0.05</v>
      </c>
      <c r="F20" s="47">
        <v>3.9E-2</v>
      </c>
      <c r="G20" s="22" t="s">
        <v>100</v>
      </c>
      <c r="H20" s="24" t="s">
        <v>20</v>
      </c>
      <c r="K20" s="24" t="str">
        <f t="shared" si="1"/>
        <v>B8B02G41</v>
      </c>
    </row>
    <row r="21" spans="2:11" s="24" customFormat="1" x14ac:dyDescent="0.2">
      <c r="B21" s="25" t="s">
        <v>110</v>
      </c>
      <c r="C21" s="58" t="str">
        <f t="shared" si="0"/>
        <v>0606323</v>
      </c>
      <c r="D21" s="46" t="s">
        <v>106</v>
      </c>
      <c r="E21" s="52">
        <v>0</v>
      </c>
      <c r="F21" s="47">
        <v>3.3000000000000002E-2</v>
      </c>
      <c r="G21" s="22" t="s">
        <v>55</v>
      </c>
      <c r="H21" s="24" t="s">
        <v>20</v>
      </c>
      <c r="K21" s="24" t="str">
        <f t="shared" si="1"/>
        <v>06063233</v>
      </c>
    </row>
    <row r="22" spans="2:11" s="24" customFormat="1" x14ac:dyDescent="0.2">
      <c r="B22" s="24" t="s">
        <v>40</v>
      </c>
      <c r="C22" s="58" t="str">
        <f t="shared" si="0"/>
        <v>BRJL7V2</v>
      </c>
      <c r="D22" s="46" t="s">
        <v>21</v>
      </c>
      <c r="E22" s="53">
        <v>0</v>
      </c>
      <c r="F22" s="39">
        <v>3.3000000000000002E-2</v>
      </c>
      <c r="G22" s="24" t="s">
        <v>55</v>
      </c>
      <c r="K22" s="24" t="str">
        <f t="shared" si="1"/>
        <v>BRJL7V21</v>
      </c>
    </row>
    <row r="23" spans="2:11" s="24" customFormat="1" x14ac:dyDescent="0.2">
      <c r="B23" s="24" t="s">
        <v>114</v>
      </c>
      <c r="C23" s="58" t="str">
        <f t="shared" si="0"/>
        <v>B7L3415</v>
      </c>
      <c r="D23" s="24" t="s">
        <v>109</v>
      </c>
      <c r="E23" s="54">
        <v>0.04</v>
      </c>
      <c r="F23" s="47">
        <v>2.5999999999999999E-2</v>
      </c>
      <c r="G23" s="22" t="s">
        <v>100</v>
      </c>
      <c r="H23" s="24" t="s">
        <v>20</v>
      </c>
      <c r="K23" s="24" t="str">
        <f t="shared" si="1"/>
        <v>B7L34154</v>
      </c>
    </row>
    <row r="24" spans="2:11" s="24" customFormat="1" x14ac:dyDescent="0.2">
      <c r="B24" s="24" t="s">
        <v>113</v>
      </c>
      <c r="C24" s="58" t="str">
        <f t="shared" si="0"/>
        <v>B3DJ5K9</v>
      </c>
      <c r="D24" s="46" t="s">
        <v>65</v>
      </c>
      <c r="E24" s="53">
        <v>0.05</v>
      </c>
      <c r="F24" s="39">
        <v>2.5999999999999999E-2</v>
      </c>
      <c r="G24" s="24" t="s">
        <v>100</v>
      </c>
      <c r="K24" s="24" t="str">
        <f t="shared" si="1"/>
        <v>B3DJ5K90</v>
      </c>
    </row>
    <row r="25" spans="2:11" s="24" customFormat="1" x14ac:dyDescent="0.2">
      <c r="B25" s="22" t="s">
        <v>112</v>
      </c>
      <c r="C25" s="58" t="str">
        <f t="shared" si="0"/>
        <v>0764674</v>
      </c>
      <c r="D25" s="46" t="s">
        <v>108</v>
      </c>
      <c r="E25" s="52">
        <v>0.05</v>
      </c>
      <c r="F25" s="47">
        <v>2.1999999999999999E-2</v>
      </c>
      <c r="G25" s="22" t="s">
        <v>55</v>
      </c>
      <c r="H25" s="24" t="s">
        <v>20</v>
      </c>
      <c r="K25" s="24" t="str">
        <f t="shared" si="1"/>
        <v>07646747</v>
      </c>
    </row>
    <row r="26" spans="2:11" s="24" customFormat="1" x14ac:dyDescent="0.2">
      <c r="B26" s="22" t="s">
        <v>111</v>
      </c>
      <c r="C26" s="58" t="str">
        <f t="shared" si="0"/>
        <v>B5BJ7M1</v>
      </c>
      <c r="D26" s="24" t="s">
        <v>107</v>
      </c>
      <c r="E26" s="53">
        <v>0.05</v>
      </c>
      <c r="F26" s="39">
        <v>2.1999999999999999E-2</v>
      </c>
      <c r="G26" s="22" t="s">
        <v>55</v>
      </c>
      <c r="H26" s="24" t="s">
        <v>20</v>
      </c>
      <c r="K26" s="24" t="str">
        <f t="shared" si="1"/>
        <v>B5BJ7M17</v>
      </c>
    </row>
    <row r="27" spans="2:11" s="24" customFormat="1" x14ac:dyDescent="0.2">
      <c r="B27" s="22" t="s">
        <v>44</v>
      </c>
      <c r="C27" s="58" t="str">
        <f t="shared" si="0"/>
        <v>B58YKH5</v>
      </c>
      <c r="D27" s="46" t="s">
        <v>25</v>
      </c>
      <c r="E27" s="52">
        <v>0</v>
      </c>
      <c r="F27" s="47">
        <v>0.02</v>
      </c>
      <c r="G27" s="22" t="s">
        <v>58</v>
      </c>
      <c r="H27" s="24" t="s">
        <v>20</v>
      </c>
      <c r="K27" s="24" t="str">
        <f t="shared" si="1"/>
        <v>B58YKH53</v>
      </c>
    </row>
    <row r="28" spans="2:11" s="24" customFormat="1" x14ac:dyDescent="0.2">
      <c r="B28" s="22"/>
      <c r="C28" s="58"/>
      <c r="D28" s="46"/>
      <c r="E28" s="52"/>
      <c r="F28" s="47"/>
      <c r="G28" s="22"/>
    </row>
    <row r="29" spans="2:11" s="24" customFormat="1" x14ac:dyDescent="0.2">
      <c r="B29" s="56" t="s">
        <v>135</v>
      </c>
      <c r="C29" s="58" t="str">
        <f t="shared" ref="C29:C36" si="2">LEFT(K29, 7)</f>
        <v>B410CR7</v>
      </c>
      <c r="D29" s="46" t="s">
        <v>125</v>
      </c>
      <c r="E29" s="52">
        <v>0.05</v>
      </c>
      <c r="F29" s="47">
        <v>0</v>
      </c>
      <c r="G29" s="22" t="s">
        <v>62</v>
      </c>
      <c r="H29" s="24" t="s">
        <v>20</v>
      </c>
      <c r="K29" s="24" t="str">
        <f t="shared" si="1"/>
        <v>B410CR74</v>
      </c>
    </row>
    <row r="30" spans="2:11" s="24" customFormat="1" x14ac:dyDescent="0.2">
      <c r="B30" s="22" t="s">
        <v>128</v>
      </c>
      <c r="C30" s="58" t="str">
        <f t="shared" si="2"/>
        <v>B4VY989</v>
      </c>
      <c r="D30" s="22" t="s">
        <v>118</v>
      </c>
      <c r="E30" s="53">
        <v>7.0000000000000007E-2</v>
      </c>
      <c r="F30" s="39">
        <v>0</v>
      </c>
      <c r="G30" s="22" t="s">
        <v>56</v>
      </c>
      <c r="H30" s="24" t="s">
        <v>20</v>
      </c>
      <c r="K30" s="24" t="str">
        <f t="shared" si="1"/>
        <v>B4VY9893</v>
      </c>
    </row>
    <row r="31" spans="2:11" s="24" customFormat="1" x14ac:dyDescent="0.2">
      <c r="B31" s="24" t="s">
        <v>132</v>
      </c>
      <c r="C31" s="58" t="str">
        <f t="shared" si="2"/>
        <v>B568S20</v>
      </c>
      <c r="D31" s="46" t="s">
        <v>122</v>
      </c>
      <c r="E31" s="52">
        <v>0.05</v>
      </c>
      <c r="F31" s="47">
        <v>0</v>
      </c>
      <c r="G31" s="22" t="s">
        <v>137</v>
      </c>
      <c r="H31" s="24" t="s">
        <v>20</v>
      </c>
      <c r="K31" s="24" t="str">
        <f t="shared" si="1"/>
        <v>B568S201</v>
      </c>
    </row>
    <row r="32" spans="2:11" s="24" customFormat="1" x14ac:dyDescent="0.2">
      <c r="B32" s="22" t="s">
        <v>140</v>
      </c>
      <c r="C32" s="58" t="str">
        <f t="shared" si="2"/>
        <v>B5B71Q7</v>
      </c>
      <c r="D32" s="46" t="s">
        <v>142</v>
      </c>
      <c r="E32" s="52">
        <v>0.06</v>
      </c>
      <c r="F32" s="47">
        <v>0</v>
      </c>
      <c r="G32" s="22" t="s">
        <v>64</v>
      </c>
      <c r="H32" s="24" t="s">
        <v>20</v>
      </c>
      <c r="K32" s="24" t="str">
        <f t="shared" si="1"/>
        <v>B5B71Q71</v>
      </c>
    </row>
    <row r="33" spans="2:11" s="24" customFormat="1" x14ac:dyDescent="0.2">
      <c r="B33" s="25" t="s">
        <v>139</v>
      </c>
      <c r="C33" s="58" t="str">
        <f t="shared" si="2"/>
        <v>B6Y7NF4</v>
      </c>
      <c r="D33" s="59" t="s">
        <v>141</v>
      </c>
      <c r="E33" s="52">
        <v>0.05</v>
      </c>
      <c r="F33" s="47">
        <v>0</v>
      </c>
      <c r="G33" s="22" t="s">
        <v>55</v>
      </c>
      <c r="H33" s="24" t="s">
        <v>20</v>
      </c>
      <c r="K33" s="24" t="str">
        <f t="shared" si="1"/>
        <v>B6Y7NF43</v>
      </c>
    </row>
    <row r="34" spans="2:11" s="24" customFormat="1" x14ac:dyDescent="0.2">
      <c r="B34" s="24" t="s">
        <v>133</v>
      </c>
      <c r="C34" s="58" t="str">
        <f t="shared" si="2"/>
        <v>BD6PG56</v>
      </c>
      <c r="D34" s="46" t="s">
        <v>123</v>
      </c>
      <c r="E34" s="53">
        <v>0.05</v>
      </c>
      <c r="F34" s="39">
        <v>0</v>
      </c>
      <c r="G34" s="24" t="s">
        <v>137</v>
      </c>
      <c r="K34" s="24" t="str">
        <f t="shared" si="1"/>
        <v>BD6PG563</v>
      </c>
    </row>
    <row r="35" spans="2:11" s="24" customFormat="1" x14ac:dyDescent="0.2">
      <c r="B35" s="24" t="s">
        <v>126</v>
      </c>
      <c r="C35" s="58" t="str">
        <f t="shared" si="2"/>
        <v>BJXPPK9</v>
      </c>
      <c r="D35" s="46" t="s">
        <v>116</v>
      </c>
      <c r="E35" s="53">
        <v>0.03</v>
      </c>
      <c r="F35" s="39">
        <v>0</v>
      </c>
      <c r="G35" s="24" t="s">
        <v>136</v>
      </c>
      <c r="K35" s="24" t="str">
        <f t="shared" si="1"/>
        <v>BJXPPK95</v>
      </c>
    </row>
    <row r="36" spans="2:11" s="24" customFormat="1" x14ac:dyDescent="0.2">
      <c r="B36" s="24" t="s">
        <v>134</v>
      </c>
      <c r="C36" s="58" t="str">
        <f t="shared" si="2"/>
        <v>BYVJRH9</v>
      </c>
      <c r="D36" s="46" t="s">
        <v>124</v>
      </c>
      <c r="E36" s="53">
        <v>0.05</v>
      </c>
      <c r="F36" s="39">
        <v>0</v>
      </c>
      <c r="G36" s="24" t="s">
        <v>138</v>
      </c>
      <c r="K36" s="24" t="str">
        <f t="shared" si="1"/>
        <v>BYVJRH94</v>
      </c>
    </row>
    <row r="37" spans="2:11" s="24" customFormat="1" x14ac:dyDescent="0.2">
      <c r="D37" s="46"/>
      <c r="E37" s="53"/>
      <c r="F37" s="39"/>
    </row>
    <row r="38" spans="2:11" s="24" customFormat="1" x14ac:dyDescent="0.2">
      <c r="D38" s="46"/>
      <c r="E38" s="53"/>
      <c r="F38" s="39"/>
    </row>
    <row r="39" spans="2:11" s="24" customFormat="1" x14ac:dyDescent="0.2">
      <c r="D39" s="48" t="s">
        <v>3</v>
      </c>
      <c r="E39" s="53">
        <v>0.02</v>
      </c>
      <c r="F39" s="60">
        <v>0.02</v>
      </c>
    </row>
    <row r="40" spans="2:11" s="24" customFormat="1" x14ac:dyDescent="0.2">
      <c r="D40" s="46" t="s">
        <v>66</v>
      </c>
      <c r="E40" s="63"/>
    </row>
    <row r="41" spans="2:11" s="24" customFormat="1" x14ac:dyDescent="0.2">
      <c r="D41" s="43" t="s">
        <v>101</v>
      </c>
      <c r="E41" s="54">
        <f>SUM(E9:E40)</f>
        <v>0.92000000000000015</v>
      </c>
      <c r="F41" s="38">
        <f>SUM(F9:F40)</f>
        <v>1.0000000000000004</v>
      </c>
    </row>
    <row r="42" spans="2:11" s="24" customFormat="1" x14ac:dyDescent="0.2">
      <c r="D42" s="46"/>
      <c r="E42" s="53"/>
      <c r="F42" s="39"/>
    </row>
    <row r="43" spans="2:11" s="24" customFormat="1" x14ac:dyDescent="0.2">
      <c r="D43" s="46"/>
      <c r="E43" s="53"/>
      <c r="F43" s="39"/>
    </row>
    <row r="44" spans="2:11" s="24" customFormat="1" x14ac:dyDescent="0.2">
      <c r="D44" s="46"/>
      <c r="E44" s="53"/>
      <c r="F44" s="39"/>
    </row>
    <row r="45" spans="2:11" s="24" customFormat="1" x14ac:dyDescent="0.2">
      <c r="D45" s="46"/>
      <c r="E45" s="53"/>
      <c r="F45" s="39"/>
    </row>
    <row r="46" spans="2:11" s="24" customFormat="1" x14ac:dyDescent="0.2">
      <c r="E46" s="54"/>
      <c r="G46" s="24" t="s">
        <v>66</v>
      </c>
    </row>
    <row r="47" spans="2:11" s="24" customFormat="1" x14ac:dyDescent="0.2">
      <c r="E47" s="54"/>
      <c r="G47" s="24" t="s">
        <v>66</v>
      </c>
    </row>
    <row r="48" spans="2:11" s="24" customFormat="1" x14ac:dyDescent="0.2">
      <c r="E48" s="54"/>
      <c r="G48" s="24" t="s">
        <v>66</v>
      </c>
    </row>
    <row r="49" spans="4:7" x14ac:dyDescent="0.2">
      <c r="D49" t="s">
        <v>66</v>
      </c>
      <c r="G49" t="s">
        <v>66</v>
      </c>
    </row>
  </sheetData>
  <autoFilter ref="B8:H27" xr:uid="{00000000-0001-0000-0300-000000000000}">
    <sortState xmlns:xlrd2="http://schemas.microsoft.com/office/spreadsheetml/2017/richdata2" ref="B9:H37">
      <sortCondition descending="1" ref="F8:F27"/>
    </sortState>
  </autoFilter>
  <sortState xmlns:xlrd2="http://schemas.microsoft.com/office/spreadsheetml/2017/richdata2" ref="C10:G22">
    <sortCondition ref="C9"/>
  </sortState>
  <mergeCells count="4">
    <mergeCell ref="A1:C1"/>
    <mergeCell ref="A4:B4"/>
    <mergeCell ref="A3:B3"/>
    <mergeCell ref="A2:B2"/>
  </mergeCells>
  <conditionalFormatting sqref="F21 F10:F11 F17:F19 E13:F15 E27:F28 F42:F45 F29:F39">
    <cfRule type="expression" dxfId="9" priority="44" stopIfTrue="1">
      <formula>OR(C10-E10&gt;=0.005,C10-E10&lt;=-0.005)</formula>
    </cfRule>
  </conditionalFormatting>
  <conditionalFormatting sqref="D40:E40">
    <cfRule type="expression" dxfId="8" priority="216" stopIfTrue="1">
      <formula>AND(#REF!&lt;&gt;"",OR(#REF!&gt;0,#REF!&lt;0))</formula>
    </cfRule>
  </conditionalFormatting>
  <conditionalFormatting sqref="D21 D10:D11 D13:D19">
    <cfRule type="expression" dxfId="7" priority="222" stopIfTrue="1">
      <formula>AND(#REF!&lt;&gt;"",OR(#REF!&gt;0,#REF!&lt;0))</formula>
    </cfRule>
  </conditionalFormatting>
  <conditionalFormatting sqref="D9">
    <cfRule type="expression" dxfId="6" priority="840" stopIfTrue="1">
      <formula>#REF!&lt;&gt;""</formula>
    </cfRule>
  </conditionalFormatting>
  <conditionalFormatting sqref="D9">
    <cfRule type="expression" dxfId="5" priority="843" stopIfTrue="1">
      <formula>AND(OR(#REF!=$T$5,#REF!=$T$6),#REF!&lt;&gt;"")</formula>
    </cfRule>
  </conditionalFormatting>
  <conditionalFormatting sqref="D20">
    <cfRule type="expression" dxfId="4" priority="15" stopIfTrue="1">
      <formula>$M20&lt;&gt;""</formula>
    </cfRule>
  </conditionalFormatting>
  <conditionalFormatting sqref="D16">
    <cfRule type="expression" dxfId="3" priority="1682" stopIfTrue="1">
      <formula>#REF!&lt;&gt;""</formula>
    </cfRule>
  </conditionalFormatting>
  <conditionalFormatting sqref="D16">
    <cfRule type="expression" dxfId="2" priority="1683" stopIfTrue="1">
      <formula>AND(OR(#REF!=$V$5,#REF!=$V$6),#REF!&lt;&gt;"")</formula>
    </cfRule>
  </conditionalFormatting>
  <conditionalFormatting sqref="E21 E10:E11 E17:E19">
    <cfRule type="expression" dxfId="1" priority="2" stopIfTrue="1">
      <formula>OR(C10-E10&gt;=0.005,C10-E10&lt;=-0.005)</formula>
    </cfRule>
  </conditionalFormatting>
  <conditionalFormatting sqref="D20 C9:C36">
    <cfRule type="expression" dxfId="0" priority="2075" stopIfTrue="1">
      <formula>AND(OR($B9=$V$5,$B9=$V$6),$M9&lt;&gt;"")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Prudence</vt:lpstr>
      <vt:lpstr>Prudence Old</vt:lpstr>
      <vt:lpstr>Navigator</vt:lpstr>
      <vt:lpstr>Navigator Old</vt:lpstr>
      <vt:lpstr>Meridian</vt:lpstr>
      <vt:lpstr>Explorer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Richard Armstrong</cp:lastModifiedBy>
  <dcterms:created xsi:type="dcterms:W3CDTF">2016-08-08T15:46:25Z</dcterms:created>
  <dcterms:modified xsi:type="dcterms:W3CDTF">2022-07-15T13:30:14Z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2021-02-03T09:05:08Z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194fec37-90e9-4ffc-b3d9-6a753bd99d50</vt:lpwstr>
  </property>
  <property fmtid="{D5CDD505-2E9C-101B-9397-08002B2CF9AE}" pid="8" name="MSIP_Label_5b3f6bee-25a2-4071-976d-445ec8dd7ff4_ContentBits">
    <vt:lpwstr>0</vt:lpwstr>
  </property>
</Properties>
</file>