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und Management\Fund Management Team Files\FM Personal Folders\Richard\PycharmProjects\Rebalancing\assets\"/>
    </mc:Choice>
  </mc:AlternateContent>
  <xr:revisionPtr revIDLastSave="0" documentId="13_ncr:1_{F9FCCF76-0470-44D2-8C89-FC8849B53072}" xr6:coauthVersionLast="47" xr6:coauthVersionMax="47" xr10:uidLastSave="{00000000-0000-0000-0000-000000000000}"/>
  <bookViews>
    <workbookView xWindow="33870" yWindow="-18915" windowWidth="7590" windowHeight="3405" activeTab="2" xr2:uid="{1B5CF6ED-69C4-4295-ADBC-52871FB68B92}"/>
  </bookViews>
  <sheets>
    <sheet name="Providence Targets" sheetId="2" r:id="rId1"/>
    <sheet name="Select Targets" sheetId="3" r:id="rId2"/>
    <sheet name="International Targets" sheetId="4" r:id="rId3"/>
    <sheet name="Venture Targets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E23" i="1"/>
  <c r="F23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F21" i="4"/>
  <c r="E21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F21" i="3"/>
  <c r="E21" i="3"/>
  <c r="I18" i="3"/>
  <c r="G18" i="3"/>
  <c r="C18" i="3"/>
  <c r="I17" i="3"/>
  <c r="G17" i="3"/>
  <c r="C17" i="3"/>
  <c r="I16" i="3"/>
  <c r="G16" i="3"/>
  <c r="C16" i="3"/>
  <c r="I15" i="3"/>
  <c r="G15" i="3"/>
  <c r="C15" i="3"/>
  <c r="I14" i="3"/>
  <c r="G14" i="3"/>
  <c r="C14" i="3"/>
  <c r="I13" i="3"/>
  <c r="G13" i="3"/>
  <c r="C13" i="3"/>
  <c r="I12" i="3"/>
  <c r="G12" i="3"/>
  <c r="C12" i="3"/>
  <c r="I11" i="3"/>
  <c r="G11" i="3"/>
  <c r="C11" i="3"/>
  <c r="I10" i="3"/>
  <c r="G10" i="3"/>
  <c r="C10" i="3"/>
  <c r="I9" i="3"/>
  <c r="G9" i="3"/>
  <c r="C9" i="3"/>
  <c r="I8" i="3"/>
  <c r="G8" i="3"/>
  <c r="C8" i="3"/>
  <c r="I7" i="3"/>
  <c r="G7" i="3"/>
  <c r="C7" i="3"/>
  <c r="I6" i="3"/>
  <c r="G6" i="3"/>
  <c r="C6" i="3"/>
  <c r="I5" i="3"/>
  <c r="G5" i="3"/>
  <c r="C5" i="3"/>
  <c r="I4" i="3"/>
  <c r="G4" i="3"/>
  <c r="C4" i="3"/>
  <c r="I3" i="3"/>
  <c r="G3" i="3"/>
  <c r="C3" i="3"/>
  <c r="I2" i="3"/>
  <c r="G2" i="3"/>
  <c r="C2" i="3"/>
  <c r="F19" i="2"/>
  <c r="E19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I2" i="2"/>
  <c r="G2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I2" i="1"/>
</calcChain>
</file>

<file path=xl/sharedStrings.xml><?xml version="1.0" encoding="utf-8"?>
<sst xmlns="http://schemas.openxmlformats.org/spreadsheetml/2006/main" count="359" uniqueCount="169">
  <si>
    <t>SEDOL</t>
  </si>
  <si>
    <t>ISIN</t>
  </si>
  <si>
    <t>Fund Name</t>
  </si>
  <si>
    <t>Previous</t>
  </si>
  <si>
    <t>Target</t>
  </si>
  <si>
    <t>Dealing Method</t>
  </si>
  <si>
    <t>0606323</t>
  </si>
  <si>
    <t>GB0006063233</t>
  </si>
  <si>
    <t>BAILLIE GIFFORD PACIFIC B ACC</t>
  </si>
  <si>
    <t>ASIA PACIFIC</t>
  </si>
  <si>
    <t>0764674</t>
  </si>
  <si>
    <t>GB0007646747</t>
  </si>
  <si>
    <t>SCHRODER INSTITUTIONAL PACIFIC ACC</t>
  </si>
  <si>
    <t>3387476</t>
  </si>
  <si>
    <t>GB0033874768</t>
  </si>
  <si>
    <t>STEWART INVESTORS ASA PAC LDRS B ACC GBP</t>
  </si>
  <si>
    <t>4173174</t>
  </si>
  <si>
    <t>LU1841731745</t>
  </si>
  <si>
    <t>Lyxor MSCI China Ucits ETF</t>
  </si>
  <si>
    <t>Asia Pacific</t>
  </si>
  <si>
    <t>B27YCK2</t>
  </si>
  <si>
    <t>IE00B27YCK28</t>
  </si>
  <si>
    <t>ISHARES MSCI EM LATIN AMERICA</t>
  </si>
  <si>
    <t>EMERGING MARKETS</t>
  </si>
  <si>
    <t>B3X7QG6</t>
  </si>
  <si>
    <t>GB00B3X7QG63</t>
  </si>
  <si>
    <t>VANGUARD FTSE UK ALL SHARE INDEX UNIT TRUST ACC</t>
  </si>
  <si>
    <t>UK</t>
  </si>
  <si>
    <t>B5M5KY1</t>
  </si>
  <si>
    <t>GB00B5M5KY18</t>
  </si>
  <si>
    <t>JP MORGAN EMERGING MARKETS INCOME C ACC</t>
  </si>
  <si>
    <t>B6QQ9X9</t>
  </si>
  <si>
    <t>GB00B6QQ9X96</t>
  </si>
  <si>
    <t>iShares Japan Equity Index (UK) D Acc in GB</t>
  </si>
  <si>
    <t>Japan</t>
  </si>
  <si>
    <t>B6Y7NF4</t>
  </si>
  <si>
    <t>GB00B6Y7NF43</t>
  </si>
  <si>
    <t>FIDELITY SOUTH EAST ASIA W ACC</t>
  </si>
  <si>
    <t>B7L3415</t>
  </si>
  <si>
    <t>GB00B7L34154</t>
  </si>
  <si>
    <t>UBS GLOBAL EMERGING MARKETS EQUITY C ACC</t>
  </si>
  <si>
    <t>B9SMK77</t>
  </si>
  <si>
    <t>GB00B9SMK778</t>
  </si>
  <si>
    <t>FIDELITY INSTITUTIONAL EMERGING MARKETS W ACC</t>
  </si>
  <si>
    <t>BDD2973</t>
  </si>
  <si>
    <t>GB00BDD29732</t>
  </si>
  <si>
    <t>SCHRODER ASIAN INCOME L ACC</t>
  </si>
  <si>
    <t>BDD2J73</t>
  </si>
  <si>
    <t>GB00BDD2J739</t>
  </si>
  <si>
    <t>Schroder Tokyo Unhedged L Acc</t>
  </si>
  <si>
    <t>BG0QPJ3</t>
  </si>
  <si>
    <t>GB00BG0QPJ30</t>
  </si>
  <si>
    <t>L&amp;G UK INDEX C ACC</t>
  </si>
  <si>
    <t>BHZK8D2</t>
  </si>
  <si>
    <t>GB00BHZK8D21</t>
  </si>
  <si>
    <t>FIDELITY INDEX EMERGING MARKETS P ACC</t>
  </si>
  <si>
    <t>BLNMYC9</t>
  </si>
  <si>
    <t>IE00BLNMYC90</t>
  </si>
  <si>
    <t>X Trackers S&amp;P500 Equal weight UCITS ETF IC (GBP)</t>
  </si>
  <si>
    <t>USA</t>
  </si>
  <si>
    <t>BQ1JYV6</t>
  </si>
  <si>
    <t>GB00BQ1JYV63</t>
  </si>
  <si>
    <t>L&amp;G UK MID CAP INDEX C ACC</t>
  </si>
  <si>
    <t>BRJL7V2</t>
  </si>
  <si>
    <t>GB00BRJL7V21</t>
  </si>
  <si>
    <t>ABERDEEN ASIA PACIFIC EQUITY ENHANCED INDEX B ACC</t>
  </si>
  <si>
    <t>BVRZK93</t>
  </si>
  <si>
    <t>GB00BVRZK937</t>
  </si>
  <si>
    <t>BNY Mellon Global Emerging Markets Opportunities Fund Institutional W Acc</t>
  </si>
  <si>
    <t>Cash</t>
  </si>
  <si>
    <t>Investment Area</t>
  </si>
  <si>
    <t>Version Control</t>
  </si>
  <si>
    <t>Last Update Date</t>
  </si>
  <si>
    <t>Updated by</t>
  </si>
  <si>
    <t>Verified by</t>
  </si>
  <si>
    <t>RA</t>
  </si>
  <si>
    <t>SEDOL Check</t>
  </si>
  <si>
    <t>Holding Change</t>
  </si>
  <si>
    <t>Scheme Name</t>
  </si>
  <si>
    <t>Designation</t>
  </si>
  <si>
    <t>Venture</t>
  </si>
  <si>
    <t>GB0004460803</t>
  </si>
  <si>
    <t>GB00B2PLJH12</t>
  </si>
  <si>
    <t>GB00B53R4H74</t>
  </si>
  <si>
    <t>GB00B59G4H82</t>
  </si>
  <si>
    <t>GB00B7DRD638</t>
  </si>
  <si>
    <t>GB00BDCG0G22</t>
  </si>
  <si>
    <t>GB00BF7M7V38</t>
  </si>
  <si>
    <t>GB00BJXPPK95</t>
  </si>
  <si>
    <t>GB00BKGR3F07</t>
  </si>
  <si>
    <t>GB00BKLJX955</t>
  </si>
  <si>
    <t>GB00BMGR2791</t>
  </si>
  <si>
    <t>GB00BMH6XK58</t>
  </si>
  <si>
    <t>GB00BQJZV592</t>
  </si>
  <si>
    <t>GB00BYSWX517</t>
  </si>
  <si>
    <t>B2PLJH1</t>
  </si>
  <si>
    <t>B53R4H7</t>
  </si>
  <si>
    <t>B59G4H8</t>
  </si>
  <si>
    <t>B7DRD63</t>
  </si>
  <si>
    <t>BDCG0G2</t>
  </si>
  <si>
    <t>BF7M7V3</t>
  </si>
  <si>
    <t>BJXPPK9</t>
  </si>
  <si>
    <t>BKGR3F0</t>
  </si>
  <si>
    <t>BKLJX95</t>
  </si>
  <si>
    <t>BMGR279</t>
  </si>
  <si>
    <t>BMH6XK5</t>
  </si>
  <si>
    <t>BQJZV59</t>
  </si>
  <si>
    <t>BYSWX51</t>
  </si>
  <si>
    <t>0446080</t>
  </si>
  <si>
    <t>AVIVA UK EQUITY INCOME SC 2</t>
  </si>
  <si>
    <t>ARTEMIS INCOME INSTITUTIONAL ACC</t>
  </si>
  <si>
    <t>ROYAL LONDON GLOBAL INDEX LINKED Z INC</t>
  </si>
  <si>
    <t>VANGUARD FTSE UK EQUITY INCOME INDEX GBP ACC</t>
  </si>
  <si>
    <t>FRANKLIN UK EQUITY INCOME FUND W ACC</t>
  </si>
  <si>
    <t>FIDELITY SHORT DATES CORPORATE BOND W GROSS ACC</t>
  </si>
  <si>
    <t>GAM UK EQUITY INCOME-ZSDA</t>
  </si>
  <si>
    <t>ARTEMIS TGT BD FD F ACC</t>
  </si>
  <si>
    <t>L&amp;G SHORT DATED STERLING CORPORATE BOND INDEX FUND</t>
  </si>
  <si>
    <t>ROYAL LONDON STERLING CREDIT Z ACC</t>
  </si>
  <si>
    <t>0 1/8% TREASURY GILT 31/01/24</t>
  </si>
  <si>
    <t>ALLIANZ UK EQUITY INCOME FUND CLASS E SHARES INCOM</t>
  </si>
  <si>
    <t>BLACKROCK CORPORATE BOND X ACC</t>
  </si>
  <si>
    <t>THREADNEEDLE UK EQUITY INCOME INSTL ACC</t>
  </si>
  <si>
    <t>UK EQUITY INCOME</t>
  </si>
  <si>
    <t>BOND</t>
  </si>
  <si>
    <t>Absolute return</t>
  </si>
  <si>
    <t>GB0032084708</t>
  </si>
  <si>
    <t>GB00B28J0V38</t>
  </si>
  <si>
    <t>GB00B4KL9F89</t>
  </si>
  <si>
    <t>GB00B5B71Q71</t>
  </si>
  <si>
    <t>GB00B7C44X99</t>
  </si>
  <si>
    <t>GB00BD050G12</t>
  </si>
  <si>
    <t>GB00BHCQVM34</t>
  </si>
  <si>
    <t>GB00BJS8SH10</t>
  </si>
  <si>
    <t>GB00BW9Z0V08</t>
  </si>
  <si>
    <t>GB00BZ1N2P12</t>
  </si>
  <si>
    <t>B28J0V3</t>
  </si>
  <si>
    <t>B4KL9F8</t>
  </si>
  <si>
    <t>B5B71Q7</t>
  </si>
  <si>
    <t>B7C44X9</t>
  </si>
  <si>
    <t>BD050G1</t>
  </si>
  <si>
    <t>BHCQVM3</t>
  </si>
  <si>
    <t>BJS8SH1</t>
  </si>
  <si>
    <t>BW9Z0V0</t>
  </si>
  <si>
    <t>BZ1N2P1</t>
  </si>
  <si>
    <t>3208470</t>
  </si>
  <si>
    <t>SVM UK GROWTH B</t>
  </si>
  <si>
    <t>INVESCO PERPETUAL EUR EQUITY INCOME Broker TRAIL ACC</t>
  </si>
  <si>
    <t>JUPITER UK SPECIAL SITUATIONS I ACC</t>
  </si>
  <si>
    <t>VANGUARD US EQUITY INDEX GBP ACC</t>
  </si>
  <si>
    <t>ISHARES UK EQUITY INDEX (UK) D ACC</t>
  </si>
  <si>
    <t>ROYAL LONDON SHORT DURATION GLOBAL INDEX LINKED FU</t>
  </si>
  <si>
    <t>RATHBONE INCOME S ACC</t>
  </si>
  <si>
    <t>FIDELITY INDEX US P ACC</t>
  </si>
  <si>
    <t>BLACKROCK EUROPEAN DYNAMIC X ACC</t>
  </si>
  <si>
    <t>BLACKROCK UK INCOME X ACC</t>
  </si>
  <si>
    <t>EUROPE</t>
  </si>
  <si>
    <t>GB0005803530</t>
  </si>
  <si>
    <t>GB00B2Q5DR06</t>
  </si>
  <si>
    <t>GB00B80QGH28</t>
  </si>
  <si>
    <t>GB00B82VD295</t>
  </si>
  <si>
    <t>GB00BMMV5766</t>
  </si>
  <si>
    <t>GB00BYSXC022</t>
  </si>
  <si>
    <t>B2Q5DR0</t>
  </si>
  <si>
    <t>B80QGH2</t>
  </si>
  <si>
    <t>B82VD29</t>
  </si>
  <si>
    <t>BMMV576</t>
  </si>
  <si>
    <t>BYSXC02</t>
  </si>
  <si>
    <t>0580353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</si>
</sst>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(&quot;£&quot;#,##0.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thin">
        <color indexed="64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dotted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dotted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Protection="1">
      <protection locked="0"/>
    </xf>
    <xf numFmtId="10" fontId="4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0" fontId="4" fillId="0" borderId="0" xfId="0" applyNumberFormat="1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164" fontId="4" fillId="0" borderId="0" xfId="0" applyNumberFormat="1" applyFont="1" applyProtection="1">
      <protection locked="0"/>
    </xf>
    <xf numFmtId="49" fontId="4" fillId="0" borderId="0" xfId="0" applyNumberFormat="1" applyFont="1"/>
    <xf numFmtId="0" fontId="2" fillId="0" borderId="0" xfId="0" applyFont="1"/>
    <xf numFmtId="10" fontId="4" fillId="0" borderId="0" xfId="0" applyNumberFormat="1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10" fontId="4" fillId="0" borderId="0" xfId="1" applyNumberFormat="1" applyFont="1" applyFill="1"/>
    <xf numFmtId="164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10" fontId="0" fillId="0" borderId="0" xfId="0" applyNumberFormat="1"/>
    <xf numFmtId="9" fontId="4" fillId="0" borderId="0" xfId="1" applyFont="1" applyAlignment="1" applyProtection="1">
      <alignment horizontal="center"/>
      <protection locked="0"/>
    </xf>
    <xf numFmtId="9" fontId="0" fillId="0" borderId="0" xfId="1" applyFont="1"/>
    <xf numFmtId="10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3" xfId="2" applyFont="1" applyFill="1" applyBorder="1"/>
    <xf numFmtId="0" fontId="3" fillId="4" borderId="14" xfId="2" applyFont="1" applyFill="1" applyBorder="1" applyAlignment="1">
      <alignment horizontal="left"/>
    </xf>
    <xf numFmtId="0" fontId="3" fillId="4" borderId="14" xfId="2" applyFont="1" applyFill="1" applyBorder="1"/>
    <xf numFmtId="10" fontId="3" fillId="4" borderId="14" xfId="2" applyNumberFormat="1" applyFont="1" applyFill="1" applyBorder="1" applyAlignment="1">
      <alignment horizontal="right"/>
    </xf>
    <xf numFmtId="0" fontId="3" fillId="4" borderId="14" xfId="0" applyFont="1" applyFill="1" applyBorder="1" applyProtection="1">
      <protection locked="0"/>
    </xf>
    <xf numFmtId="0" fontId="3" fillId="4" borderId="15" xfId="0" applyFont="1" applyFill="1" applyBorder="1"/>
    <xf numFmtId="0" fontId="8" fillId="0" borderId="0" xfId="0" applyFont="1"/>
    <xf numFmtId="0" fontId="9" fillId="0" borderId="0" xfId="0" applyFont="1"/>
    <xf numFmtId="0" fontId="10" fillId="2" borderId="8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14" fontId="11" fillId="3" borderId="3" xfId="0" applyNumberFormat="1" applyFont="1" applyFill="1" applyBorder="1" applyAlignment="1">
      <alignment horizontal="left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3" borderId="7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49" fontId="4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top" wrapText="1"/>
    </xf>
    <xf numFmtId="0" fontId="4" fillId="0" borderId="0" xfId="0" applyNumberFormat="1" applyFont="1"/>
    <xf numFmtId="0" fontId="4" fillId="0" borderId="0" xfId="0" applyNumberFormat="1" applyFont="1" applyAlignment="1">
      <alignment horizontal="left" vertical="center" wrapText="1"/>
    </xf>
    <xf numFmtId="0" fontId="5" fillId="0" borderId="0" xfId="0" applyNumberFormat="1" applyFont="1" applyAlignment="1">
      <alignment horizontal="left" vertical="top" wrapText="1"/>
    </xf>
    <xf numFmtId="49" fontId="3" fillId="4" borderId="13" xfId="2" applyNumberFormat="1" applyFont="1" applyFill="1" applyBorder="1"/>
    <xf numFmtId="49" fontId="0" fillId="0" borderId="0" xfId="0" applyNumberFormat="1"/>
    <xf numFmtId="49" fontId="0" fillId="0" borderId="0" xfId="0" applyNumberFormat="1" applyProtection="1">
      <protection locked="0"/>
    </xf>
    <xf numFmtId="10" fontId="3" fillId="4" borderId="14" xfId="1" applyNumberFormat="1" applyFont="1" applyFill="1" applyBorder="1"/>
    <xf numFmtId="10" fontId="3" fillId="4" borderId="14" xfId="1" applyNumberFormat="1" applyFont="1" applyFill="1" applyBorder="1" applyAlignment="1">
      <alignment horizontal="right"/>
    </xf>
    <xf numFmtId="10" fontId="4" fillId="0" borderId="0" xfId="1" applyNumberFormat="1" applyFont="1"/>
    <xf numFmtId="10" fontId="4" fillId="0" borderId="0" xfId="1" applyNumberFormat="1" applyFont="1" applyAlignment="1">
      <alignment horizontal="right"/>
    </xf>
    <xf numFmtId="10" fontId="4" fillId="0" borderId="0" xfId="1" applyNumberFormat="1" applyFont="1" applyAlignment="1" applyProtection="1">
      <alignment horizontal="right"/>
      <protection locked="0"/>
    </xf>
    <xf numFmtId="10" fontId="0" fillId="0" borderId="0" xfId="1" applyNumberFormat="1" applyFont="1" applyProtection="1">
      <protection locked="0"/>
    </xf>
    <xf numFmtId="10" fontId="0" fillId="0" borderId="0" xfId="1" applyNumberFormat="1" applyFont="1"/>
    <xf numFmtId="10" fontId="4" fillId="0" borderId="0" xfId="1" applyNumberFormat="1" applyFont="1" applyAlignment="1" applyProtection="1">
      <protection locked="0"/>
    </xf>
  </cellXfs>
  <cellStyles count="3">
    <cellStyle name="Normal" xfId="0" builtinId="0"/>
    <cellStyle name="Normal 4" xfId="2" xr:uid="{D3CBF218-2B95-4D22-B5C9-A00E99A546E4}"/>
    <cellStyle name="Percent" xfId="1" builtinId="5"/>
  </cellStyles>
  <dxfs count="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%20Management/Regulated%20Schemes/Method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Lookup"/>
    </sheetNames>
    <sheetDataSet>
      <sheetData sheetId="0">
        <row r="1">
          <cell r="A1" t="str">
            <v>SEDOL</v>
          </cell>
          <cell r="B1" t="str">
            <v>Method</v>
          </cell>
        </row>
        <row r="2">
          <cell r="A2">
            <v>48583</v>
          </cell>
          <cell r="B2" t="str">
            <v>Broker</v>
          </cell>
        </row>
        <row r="3">
          <cell r="A3">
            <v>432915</v>
          </cell>
          <cell r="B3" t="str">
            <v>Nexen</v>
          </cell>
        </row>
        <row r="4">
          <cell r="A4">
            <v>446080</v>
          </cell>
          <cell r="B4" t="str">
            <v>CIS</v>
          </cell>
        </row>
        <row r="5">
          <cell r="A5">
            <v>580353</v>
          </cell>
          <cell r="B5" t="str">
            <v>CIS</v>
          </cell>
        </row>
        <row r="6">
          <cell r="A6">
            <v>586094</v>
          </cell>
          <cell r="B6" t="str">
            <v>CIS</v>
          </cell>
        </row>
        <row r="7">
          <cell r="A7">
            <v>602064</v>
          </cell>
          <cell r="B7" t="str">
            <v>CIS</v>
          </cell>
        </row>
        <row r="8">
          <cell r="A8">
            <v>643610</v>
          </cell>
          <cell r="B8" t="str">
            <v>Broker</v>
          </cell>
        </row>
        <row r="9">
          <cell r="A9">
            <v>694801</v>
          </cell>
          <cell r="B9" t="str">
            <v>Nexen</v>
          </cell>
        </row>
        <row r="10">
          <cell r="A10">
            <v>753382</v>
          </cell>
          <cell r="B10" t="str">
            <v>CIS</v>
          </cell>
        </row>
        <row r="11">
          <cell r="A11">
            <v>3208470</v>
          </cell>
          <cell r="B11" t="str">
            <v>CIS</v>
          </cell>
        </row>
        <row r="12">
          <cell r="A12">
            <v>3387432</v>
          </cell>
          <cell r="B12" t="str">
            <v>CIS</v>
          </cell>
        </row>
        <row r="13">
          <cell r="A13">
            <v>3387476</v>
          </cell>
          <cell r="B13" t="str">
            <v>CIS</v>
          </cell>
        </row>
        <row r="14">
          <cell r="A14">
            <v>7533484</v>
          </cell>
          <cell r="B14" t="str">
            <v>Nexen</v>
          </cell>
        </row>
        <row r="15">
          <cell r="A15" t="str">
            <v>0601113</v>
          </cell>
          <cell r="B15" t="str">
            <v>CIS</v>
          </cell>
        </row>
        <row r="16">
          <cell r="A16" t="str">
            <v>0606323</v>
          </cell>
          <cell r="B16" t="str">
            <v>CIS</v>
          </cell>
        </row>
        <row r="17">
          <cell r="A17" t="str">
            <v>0764674</v>
          </cell>
          <cell r="B17" t="str">
            <v>CIS</v>
          </cell>
        </row>
        <row r="18">
          <cell r="A18" t="str">
            <v>3387476</v>
          </cell>
          <cell r="B18" t="str">
            <v>CIS</v>
          </cell>
        </row>
        <row r="19">
          <cell r="A19" t="str">
            <v>B0117C2</v>
          </cell>
          <cell r="B19" t="str">
            <v>CIS</v>
          </cell>
        </row>
        <row r="20">
          <cell r="A20" t="str">
            <v>B0CNH16</v>
          </cell>
          <cell r="B20" t="str">
            <v>CIS</v>
          </cell>
        </row>
        <row r="21">
          <cell r="A21" t="str">
            <v>B0CNH38</v>
          </cell>
          <cell r="B21" t="str">
            <v>CIS</v>
          </cell>
        </row>
        <row r="22">
          <cell r="A22" t="str">
            <v>B10SJC5</v>
          </cell>
          <cell r="B22" t="str">
            <v>CIS</v>
          </cell>
        </row>
        <row r="23">
          <cell r="A23" t="str">
            <v>B18B9X7</v>
          </cell>
          <cell r="B23" t="str">
            <v>CIS</v>
          </cell>
        </row>
        <row r="24">
          <cell r="A24" t="str">
            <v>B1FXTG9</v>
          </cell>
          <cell r="B24" t="str">
            <v>CIS</v>
          </cell>
        </row>
        <row r="25">
          <cell r="A25" t="str">
            <v>B1FZSD5</v>
          </cell>
          <cell r="B25" t="str">
            <v>Broker</v>
          </cell>
        </row>
        <row r="26">
          <cell r="A26" t="str">
            <v>B1S7537</v>
          </cell>
          <cell r="B26" t="str">
            <v>CIS</v>
          </cell>
        </row>
        <row r="27">
          <cell r="A27" t="str">
            <v>B1W0GF1</v>
          </cell>
          <cell r="B27" t="str">
            <v>CIS</v>
          </cell>
        </row>
        <row r="28">
          <cell r="A28" t="str">
            <v>B1XFGM2</v>
          </cell>
          <cell r="B28" t="str">
            <v>CIS</v>
          </cell>
        </row>
        <row r="29">
          <cell r="A29" t="str">
            <v>B235RG0</v>
          </cell>
          <cell r="B29" t="str">
            <v>CIS</v>
          </cell>
        </row>
        <row r="30">
          <cell r="A30" t="str">
            <v>B27YCK2</v>
          </cell>
          <cell r="B30" t="str">
            <v>Broker</v>
          </cell>
        </row>
        <row r="31">
          <cell r="A31" t="str">
            <v>B28J0V3</v>
          </cell>
          <cell r="B31" t="str">
            <v>CIS</v>
          </cell>
        </row>
        <row r="32">
          <cell r="A32" t="str">
            <v>B2PLJG0</v>
          </cell>
          <cell r="B32" t="str">
            <v>CIS</v>
          </cell>
        </row>
        <row r="33">
          <cell r="A33" t="str">
            <v>B2PLJH1</v>
          </cell>
          <cell r="B33" t="str">
            <v>CIS</v>
          </cell>
        </row>
        <row r="34">
          <cell r="A34" t="str">
            <v>B39RMM8</v>
          </cell>
          <cell r="B34" t="str">
            <v>CIS</v>
          </cell>
        </row>
        <row r="35">
          <cell r="A35" t="str">
            <v>B3DJ5K9</v>
          </cell>
          <cell r="B35" t="str">
            <v>CIS</v>
          </cell>
        </row>
        <row r="36">
          <cell r="A36" t="str">
            <v>B3X1NT0</v>
          </cell>
          <cell r="B36" t="str">
            <v>CIS</v>
          </cell>
        </row>
        <row r="37">
          <cell r="A37" t="str">
            <v>B3X7QG6</v>
          </cell>
          <cell r="B37" t="str">
            <v>CIS</v>
          </cell>
        </row>
        <row r="38">
          <cell r="A38" t="str">
            <v>B42LDN2</v>
          </cell>
          <cell r="B38" t="str">
            <v>Nexen</v>
          </cell>
        </row>
        <row r="39">
          <cell r="A39" t="str">
            <v>B45XHL1</v>
          </cell>
          <cell r="B39" t="str">
            <v>CIS</v>
          </cell>
        </row>
        <row r="40">
          <cell r="A40" t="str">
            <v>B4KL9F8</v>
          </cell>
          <cell r="B40" t="str">
            <v>CIS</v>
          </cell>
        </row>
        <row r="41">
          <cell r="A41" t="str">
            <v>B4N1RV7</v>
          </cell>
          <cell r="B41" t="str">
            <v>Broker</v>
          </cell>
        </row>
        <row r="42">
          <cell r="A42" t="str">
            <v>B4W1ZT2</v>
          </cell>
          <cell r="B42" t="str">
            <v>CIS</v>
          </cell>
        </row>
        <row r="43">
          <cell r="A43" t="str">
            <v>B4WKYF8</v>
          </cell>
          <cell r="B43" t="str">
            <v>CIS</v>
          </cell>
        </row>
        <row r="44">
          <cell r="A44" t="str">
            <v>B4WXJK7</v>
          </cell>
          <cell r="B44" t="str">
            <v>Broker</v>
          </cell>
        </row>
        <row r="45">
          <cell r="A45" t="str">
            <v>B50W2R1</v>
          </cell>
          <cell r="B45" t="str">
            <v>CIS</v>
          </cell>
        </row>
        <row r="46">
          <cell r="A46" t="str">
            <v>B53R4H7</v>
          </cell>
          <cell r="B46" t="str">
            <v>CIS</v>
          </cell>
        </row>
        <row r="47">
          <cell r="A47" t="str">
            <v>B54J0L8</v>
          </cell>
          <cell r="B47" t="str">
            <v>CIS</v>
          </cell>
        </row>
        <row r="48">
          <cell r="A48" t="str">
            <v>B58YKH5</v>
          </cell>
          <cell r="B48" t="str">
            <v>CIS</v>
          </cell>
        </row>
        <row r="49">
          <cell r="A49" t="str">
            <v>B59G4H8</v>
          </cell>
          <cell r="B49" t="str">
            <v>CIS</v>
          </cell>
        </row>
        <row r="50">
          <cell r="A50" t="str">
            <v>B5B71H8</v>
          </cell>
          <cell r="B50" t="str">
            <v>CIS</v>
          </cell>
        </row>
        <row r="51">
          <cell r="A51" t="str">
            <v>B5B71Q7</v>
          </cell>
          <cell r="B51" t="str">
            <v>CIS</v>
          </cell>
        </row>
        <row r="52">
          <cell r="A52" t="str">
            <v>B5BJ7M1</v>
          </cell>
          <cell r="B52" t="str">
            <v>CIS</v>
          </cell>
        </row>
        <row r="53">
          <cell r="A53" t="str">
            <v>B5M5KY1</v>
          </cell>
          <cell r="B53" t="str">
            <v>CIS</v>
          </cell>
        </row>
        <row r="54">
          <cell r="A54" t="str">
            <v>B5NXD34</v>
          </cell>
          <cell r="B54" t="str">
            <v>CIS</v>
          </cell>
        </row>
        <row r="55">
          <cell r="A55" t="str">
            <v>B61S424</v>
          </cell>
          <cell r="B55" t="str">
            <v>CIS</v>
          </cell>
        </row>
        <row r="56">
          <cell r="A56" t="str">
            <v>B64TS99</v>
          </cell>
          <cell r="B56" t="str">
            <v>CIS</v>
          </cell>
        </row>
        <row r="57">
          <cell r="A57" t="str">
            <v>B6QQ9X9</v>
          </cell>
          <cell r="B57" t="str">
            <v>CIS</v>
          </cell>
        </row>
        <row r="58">
          <cell r="A58" t="str">
            <v>B6Y7NF4</v>
          </cell>
          <cell r="B58" t="str">
            <v>CIS</v>
          </cell>
        </row>
        <row r="59">
          <cell r="A59" t="str">
            <v>B77DQT1</v>
          </cell>
          <cell r="B59" t="str">
            <v>CIS</v>
          </cell>
        </row>
        <row r="60">
          <cell r="A60" t="str">
            <v>B77DQT1 F</v>
          </cell>
          <cell r="B60" t="str">
            <v>CIS</v>
          </cell>
        </row>
        <row r="61">
          <cell r="A61" t="str">
            <v>B7C44X9</v>
          </cell>
          <cell r="B61" t="str">
            <v>CIS</v>
          </cell>
        </row>
        <row r="62">
          <cell r="A62" t="str">
            <v>B7DRD63</v>
          </cell>
          <cell r="B62" t="str">
            <v>CIS</v>
          </cell>
        </row>
        <row r="63">
          <cell r="A63" t="str">
            <v>B7FQLN1</v>
          </cell>
          <cell r="B63" t="str">
            <v>CIS</v>
          </cell>
        </row>
        <row r="64">
          <cell r="A64" t="str">
            <v>B7FSWP6</v>
          </cell>
          <cell r="B64" t="str">
            <v>CIS</v>
          </cell>
        </row>
        <row r="65">
          <cell r="A65" t="str">
            <v>B7GJPN7</v>
          </cell>
          <cell r="B65" t="str">
            <v>CIS</v>
          </cell>
        </row>
        <row r="66">
          <cell r="A66" t="str">
            <v>B7L3415</v>
          </cell>
          <cell r="B66" t="str">
            <v>CIS</v>
          </cell>
        </row>
        <row r="67">
          <cell r="A67" t="str">
            <v>B7T0G90</v>
          </cell>
          <cell r="B67" t="str">
            <v>CIS</v>
          </cell>
        </row>
        <row r="68">
          <cell r="A68" t="str">
            <v>B80QG61</v>
          </cell>
          <cell r="B68" t="str">
            <v>CIS</v>
          </cell>
        </row>
        <row r="69">
          <cell r="A69" t="str">
            <v>B80QGH2</v>
          </cell>
          <cell r="B69" t="str">
            <v>CIS</v>
          </cell>
        </row>
        <row r="70">
          <cell r="A70" t="str">
            <v>B810Q51</v>
          </cell>
          <cell r="B70" t="str">
            <v>Broker</v>
          </cell>
        </row>
        <row r="71">
          <cell r="A71" t="str">
            <v>B83RVT9</v>
          </cell>
          <cell r="B71" t="str">
            <v>CIS</v>
          </cell>
        </row>
        <row r="72">
          <cell r="A72" t="str">
            <v>B882N04</v>
          </cell>
          <cell r="B72" t="str">
            <v>CIS</v>
          </cell>
        </row>
        <row r="73">
          <cell r="A73" t="str">
            <v>B88MP08</v>
          </cell>
          <cell r="B73" t="str">
            <v>CIS</v>
          </cell>
        </row>
        <row r="74">
          <cell r="A74" t="str">
            <v>B8GJ8S0</v>
          </cell>
          <cell r="B74" t="str">
            <v>CIS</v>
          </cell>
        </row>
        <row r="75">
          <cell r="A75" t="str">
            <v>B8H99P3</v>
          </cell>
          <cell r="B75" t="str">
            <v>CIS</v>
          </cell>
        </row>
        <row r="76">
          <cell r="A76" t="str">
            <v>B8JXBQ8</v>
          </cell>
          <cell r="B76" t="str">
            <v>CIS</v>
          </cell>
        </row>
        <row r="77">
          <cell r="A77" t="str">
            <v>B8N44V3</v>
          </cell>
          <cell r="B77" t="str">
            <v>CIS</v>
          </cell>
        </row>
        <row r="78">
          <cell r="A78" t="str">
            <v>B8Q77S7</v>
          </cell>
          <cell r="B78" t="str">
            <v>CIS</v>
          </cell>
        </row>
        <row r="79">
          <cell r="A79" t="str">
            <v>B90VHJ3</v>
          </cell>
          <cell r="B79" t="str">
            <v>CIS</v>
          </cell>
        </row>
        <row r="80">
          <cell r="A80" t="str">
            <v>B9M1BB1</v>
          </cell>
          <cell r="B80" t="str">
            <v>CIS</v>
          </cell>
        </row>
        <row r="81">
          <cell r="A81" t="str">
            <v>B9SMK77</v>
          </cell>
          <cell r="B81" t="str">
            <v>CIS</v>
          </cell>
        </row>
        <row r="82">
          <cell r="A82" t="str">
            <v>B9Z1HQ5</v>
          </cell>
          <cell r="B82" t="str">
            <v>CIS</v>
          </cell>
        </row>
        <row r="83">
          <cell r="A83" t="str">
            <v>BD050G1</v>
          </cell>
          <cell r="B83" t="str">
            <v>CIS</v>
          </cell>
        </row>
        <row r="84">
          <cell r="A84" t="str">
            <v>BD6D456</v>
          </cell>
          <cell r="B84" t="str">
            <v>CIS</v>
          </cell>
        </row>
        <row r="85">
          <cell r="A85" t="str">
            <v>BD6PG56</v>
          </cell>
          <cell r="B85" t="str">
            <v>CIS</v>
          </cell>
        </row>
        <row r="86">
          <cell r="A86" t="str">
            <v>BD81XV7</v>
          </cell>
          <cell r="B86" t="str">
            <v>CIS</v>
          </cell>
        </row>
        <row r="87">
          <cell r="A87" t="str">
            <v>BD8HBD3</v>
          </cell>
          <cell r="B87" t="str">
            <v>Broker</v>
          </cell>
        </row>
        <row r="88">
          <cell r="A88" t="str">
            <v>BDCG0G2</v>
          </cell>
          <cell r="B88" t="str">
            <v>CIS</v>
          </cell>
        </row>
        <row r="89">
          <cell r="A89" t="str">
            <v>BDD2973</v>
          </cell>
          <cell r="B89" t="str">
            <v>CIS</v>
          </cell>
        </row>
        <row r="90">
          <cell r="A90" t="str">
            <v>BDFK1N5</v>
          </cell>
          <cell r="B90" t="str">
            <v>Broker</v>
          </cell>
        </row>
        <row r="91">
          <cell r="A91" t="str">
            <v>BDVK708</v>
          </cell>
          <cell r="B91" t="str">
            <v>Broker</v>
          </cell>
        </row>
        <row r="92">
          <cell r="A92" t="str">
            <v>BF0TZL7</v>
          </cell>
          <cell r="B92" t="str">
            <v>CIS</v>
          </cell>
        </row>
        <row r="93">
          <cell r="A93" t="str">
            <v>BF0TZL74</v>
          </cell>
          <cell r="B93" t="str">
            <v>CIS</v>
          </cell>
        </row>
        <row r="94">
          <cell r="A94" t="str">
            <v>BF7M7V3</v>
          </cell>
          <cell r="B94" t="str">
            <v>CIS</v>
          </cell>
        </row>
        <row r="95">
          <cell r="A95" t="str">
            <v>BFRTDB6</v>
          </cell>
          <cell r="B95" t="str">
            <v>CIS</v>
          </cell>
        </row>
        <row r="96">
          <cell r="A96" t="str">
            <v>BG08N39</v>
          </cell>
          <cell r="B96" t="str">
            <v>CIS</v>
          </cell>
        </row>
        <row r="97">
          <cell r="A97" t="str">
            <v>BG0QP48</v>
          </cell>
          <cell r="B97" t="str">
            <v>CIS</v>
          </cell>
        </row>
        <row r="98">
          <cell r="A98" t="str">
            <v>BG0QPB5</v>
          </cell>
          <cell r="B98" t="str">
            <v>CIS</v>
          </cell>
        </row>
        <row r="99">
          <cell r="A99" t="str">
            <v>BG0QPG0</v>
          </cell>
          <cell r="B99" t="str">
            <v>CIS</v>
          </cell>
        </row>
        <row r="100">
          <cell r="A100" t="str">
            <v>BG0QPJ3</v>
          </cell>
          <cell r="B100" t="str">
            <v>CIS</v>
          </cell>
        </row>
        <row r="101">
          <cell r="A101" t="str">
            <v>BG0QPL5</v>
          </cell>
          <cell r="B101" t="str">
            <v>CIS</v>
          </cell>
        </row>
        <row r="102">
          <cell r="A102" t="str">
            <v>BGPP8L8</v>
          </cell>
          <cell r="B102" t="str">
            <v>Broker</v>
          </cell>
        </row>
        <row r="103">
          <cell r="A103" t="str">
            <v>BH65QG5</v>
          </cell>
          <cell r="B103" t="str">
            <v>CIS</v>
          </cell>
        </row>
        <row r="104">
          <cell r="A104" t="str">
            <v>BHCQVM3</v>
          </cell>
          <cell r="B104" t="str">
            <v>CIS</v>
          </cell>
        </row>
        <row r="105">
          <cell r="A105" t="str">
            <v>BHZK8D2</v>
          </cell>
          <cell r="B105" t="str">
            <v>CIS</v>
          </cell>
        </row>
        <row r="106">
          <cell r="A106" t="str">
            <v>BJS8SH1</v>
          </cell>
          <cell r="B106" t="str">
            <v>CIS</v>
          </cell>
        </row>
        <row r="107">
          <cell r="A107" t="str">
            <v>BJT0KV4</v>
          </cell>
          <cell r="B107" t="str">
            <v>CIS</v>
          </cell>
        </row>
        <row r="108">
          <cell r="A108" t="str">
            <v>BJXPPK9</v>
          </cell>
          <cell r="B108" t="str">
            <v>CIS</v>
          </cell>
        </row>
        <row r="109">
          <cell r="A109" t="str">
            <v>BKGR3F0</v>
          </cell>
          <cell r="B109" t="str">
            <v>CIS</v>
          </cell>
        </row>
        <row r="110">
          <cell r="A110" t="str">
            <v>BKGR3H2</v>
          </cell>
          <cell r="B110" t="str">
            <v>CIS</v>
          </cell>
        </row>
        <row r="111">
          <cell r="A111" t="str">
            <v>BKLJX95</v>
          </cell>
          <cell r="B111" t="str">
            <v>CIS</v>
          </cell>
        </row>
        <row r="112">
          <cell r="A112" t="str">
            <v>BLH3923</v>
          </cell>
          <cell r="B112" t="str">
            <v>CIS</v>
          </cell>
        </row>
        <row r="113">
          <cell r="A113" t="str">
            <v>BLNMYC9</v>
          </cell>
          <cell r="B113" t="str">
            <v>Broker</v>
          </cell>
        </row>
        <row r="114">
          <cell r="A114" t="str">
            <v>BMH6XK5</v>
          </cell>
          <cell r="B114" t="str">
            <v>CIS</v>
          </cell>
        </row>
        <row r="115">
          <cell r="A115" t="str">
            <v>BMMV576</v>
          </cell>
          <cell r="B115" t="str">
            <v>CIS</v>
          </cell>
        </row>
        <row r="116">
          <cell r="A116" t="str">
            <v>BMWLQW8</v>
          </cell>
          <cell r="B116" t="str">
            <v>CIS</v>
          </cell>
        </row>
        <row r="117">
          <cell r="A117" t="str">
            <v>BQ1JYV6</v>
          </cell>
          <cell r="B117" t="str">
            <v>CIS</v>
          </cell>
        </row>
        <row r="118">
          <cell r="A118" t="str">
            <v>BQ1SWL9</v>
          </cell>
          <cell r="B118" t="str">
            <v>CIS</v>
          </cell>
        </row>
        <row r="119">
          <cell r="A119" t="str">
            <v>BQ1SWL9</v>
          </cell>
          <cell r="B119" t="str">
            <v>CIS</v>
          </cell>
        </row>
        <row r="120">
          <cell r="A120" t="str">
            <v>BQ1YBM1</v>
          </cell>
          <cell r="B120" t="str">
            <v>CIS</v>
          </cell>
        </row>
        <row r="121">
          <cell r="A121" t="str">
            <v>BQJZV59</v>
          </cell>
          <cell r="B121" t="str">
            <v>CIS</v>
          </cell>
        </row>
        <row r="122">
          <cell r="A122" t="str">
            <v>BRHZ039</v>
          </cell>
          <cell r="B122" t="str">
            <v>Broker</v>
          </cell>
        </row>
        <row r="123">
          <cell r="A123" t="str">
            <v>BRJL7V2</v>
          </cell>
          <cell r="B123" t="str">
            <v>CIS</v>
          </cell>
        </row>
        <row r="124">
          <cell r="A124" t="str">
            <v>BSMTGG8</v>
          </cell>
          <cell r="B124" t="str">
            <v>CIS</v>
          </cell>
        </row>
        <row r="125">
          <cell r="A125" t="str">
            <v>BVYPNY2</v>
          </cell>
          <cell r="B125" t="str">
            <v>CIS</v>
          </cell>
        </row>
        <row r="126">
          <cell r="A126" t="str">
            <v>BW9Z0V0</v>
          </cell>
          <cell r="B126" t="str">
            <v>CIS</v>
          </cell>
        </row>
        <row r="127">
          <cell r="A127" t="str">
            <v>BYRJXP3</v>
          </cell>
          <cell r="B127" t="str">
            <v>CIS</v>
          </cell>
        </row>
        <row r="128">
          <cell r="A128" t="str">
            <v>BYSWX51</v>
          </cell>
          <cell r="B128" t="str">
            <v>CIS</v>
          </cell>
        </row>
        <row r="129">
          <cell r="A129" t="str">
            <v>BYW7CL1</v>
          </cell>
          <cell r="B129" t="str">
            <v>CIS</v>
          </cell>
        </row>
        <row r="130">
          <cell r="A130" t="str">
            <v>BYXP9G8</v>
          </cell>
          <cell r="B130" t="str">
            <v>Broker</v>
          </cell>
        </row>
        <row r="131">
          <cell r="A131" t="str">
            <v>BZ1N2P1</v>
          </cell>
          <cell r="B131" t="str">
            <v>CIS</v>
          </cell>
        </row>
        <row r="132">
          <cell r="A132" t="str">
            <v>BZ8GWY2</v>
          </cell>
          <cell r="B132" t="str">
            <v>CIS</v>
          </cell>
        </row>
        <row r="133">
          <cell r="A133" t="str">
            <v>B6Y7NF4</v>
          </cell>
          <cell r="B133" t="str">
            <v>CIS</v>
          </cell>
        </row>
        <row r="134">
          <cell r="A134" t="str">
            <v>BMGR279</v>
          </cell>
          <cell r="B134" t="str">
            <v>Broker</v>
          </cell>
        </row>
        <row r="135">
          <cell r="A135" t="str">
            <v>B8XYYQ8</v>
          </cell>
          <cell r="B135" t="str">
            <v>CIS</v>
          </cell>
        </row>
        <row r="136">
          <cell r="A136" t="str">
            <v>B63M5F4</v>
          </cell>
          <cell r="B136" t="str">
            <v>CIS</v>
          </cell>
        </row>
        <row r="137">
          <cell r="A137" t="str">
            <v>BG03Y31</v>
          </cell>
          <cell r="B137" t="str">
            <v>CIS</v>
          </cell>
        </row>
        <row r="138">
          <cell r="A138" t="str">
            <v>BG03Y64</v>
          </cell>
          <cell r="B138" t="str">
            <v>CIS</v>
          </cell>
        </row>
        <row r="139">
          <cell r="A139" t="str">
            <v>BG08704</v>
          </cell>
          <cell r="B139" t="str">
            <v>CIS</v>
          </cell>
        </row>
        <row r="140">
          <cell r="A140" t="str">
            <v>BFZ91W5</v>
          </cell>
          <cell r="B140" t="str">
            <v>CIS</v>
          </cell>
        </row>
        <row r="141">
          <cell r="A141" t="str">
            <v>B8N4673</v>
          </cell>
          <cell r="B141" t="str">
            <v>CIS</v>
          </cell>
        </row>
        <row r="142">
          <cell r="A142" t="str">
            <v>BDD2J73</v>
          </cell>
          <cell r="B142" t="str">
            <v>CIS</v>
          </cell>
        </row>
        <row r="143">
          <cell r="A143">
            <v>4173174</v>
          </cell>
          <cell r="B143" t="str">
            <v>Broker</v>
          </cell>
        </row>
        <row r="144">
          <cell r="A144" t="str">
            <v>BVRZK93</v>
          </cell>
          <cell r="B144" t="str">
            <v>CIS</v>
          </cell>
        </row>
        <row r="145">
          <cell r="A145" t="str">
            <v>BG03Y97</v>
          </cell>
          <cell r="B145" t="str">
            <v>CIS</v>
          </cell>
        </row>
        <row r="146">
          <cell r="A146" t="str">
            <v>BV9GHX7</v>
          </cell>
          <cell r="B146" t="str">
            <v>CIS</v>
          </cell>
        </row>
        <row r="147">
          <cell r="A147" t="str">
            <v>BG03Y53</v>
          </cell>
          <cell r="B147" t="str">
            <v>CIS</v>
          </cell>
        </row>
        <row r="148">
          <cell r="A148" t="str">
            <v>BYWRC55</v>
          </cell>
          <cell r="B148" t="str">
            <v>CIS</v>
          </cell>
        </row>
        <row r="149">
          <cell r="A149" t="str">
            <v>B7VNMB1</v>
          </cell>
          <cell r="B149" t="str">
            <v>CIS</v>
          </cell>
        </row>
        <row r="150">
          <cell r="A150" t="str">
            <v>BMWPWH7</v>
          </cell>
          <cell r="B150" t="str">
            <v>CIS</v>
          </cell>
        </row>
        <row r="151">
          <cell r="A151" t="str">
            <v>BG03Y20</v>
          </cell>
          <cell r="B151" t="str">
            <v>CIS</v>
          </cell>
        </row>
        <row r="152">
          <cell r="A152" t="str">
            <v>B82ZSC6</v>
          </cell>
          <cell r="B152" t="str">
            <v>CIS</v>
          </cell>
        </row>
        <row r="153">
          <cell r="A153" t="str">
            <v>4173174</v>
          </cell>
          <cell r="B153" t="str">
            <v>Broker</v>
          </cell>
        </row>
        <row r="154">
          <cell r="A154" t="str">
            <v>0446080</v>
          </cell>
          <cell r="B154" t="str">
            <v>CIS</v>
          </cell>
        </row>
        <row r="155">
          <cell r="A155" t="str">
            <v>3208470</v>
          </cell>
          <cell r="B155" t="str">
            <v>CIS</v>
          </cell>
        </row>
        <row r="156">
          <cell r="A156" t="str">
            <v>0580353</v>
          </cell>
          <cell r="B156" t="str">
            <v>CIS</v>
          </cell>
        </row>
        <row r="222">
          <cell r="A222">
            <v>601113</v>
          </cell>
          <cell r="B222" t="str">
            <v>CIS</v>
          </cell>
        </row>
        <row r="223">
          <cell r="A223">
            <v>606323</v>
          </cell>
          <cell r="B223" t="str">
            <v>CIS</v>
          </cell>
        </row>
        <row r="224">
          <cell r="A224" t="str">
            <v>B10SJC5</v>
          </cell>
          <cell r="B224" t="str">
            <v>CIS</v>
          </cell>
        </row>
        <row r="225">
          <cell r="A225" t="str">
            <v>B28J0V3</v>
          </cell>
          <cell r="B225" t="str">
            <v>CIS</v>
          </cell>
        </row>
        <row r="226">
          <cell r="A226" t="str">
            <v>B2Q5DR0</v>
          </cell>
          <cell r="B226" t="str">
            <v>CIS</v>
          </cell>
        </row>
        <row r="227">
          <cell r="A227" t="str">
            <v>B3X7QG6</v>
          </cell>
          <cell r="B227" t="str">
            <v>CIS</v>
          </cell>
        </row>
        <row r="228">
          <cell r="A228" t="str">
            <v>B5B71Q7</v>
          </cell>
          <cell r="B228" t="str">
            <v>CIS</v>
          </cell>
        </row>
        <row r="229">
          <cell r="A229" t="str">
            <v>B7QK1Y3</v>
          </cell>
          <cell r="B229" t="str">
            <v>CIS</v>
          </cell>
        </row>
        <row r="230">
          <cell r="A230" t="str">
            <v>B80QGH2</v>
          </cell>
          <cell r="B230" t="str">
            <v>CIS</v>
          </cell>
        </row>
        <row r="231">
          <cell r="A231" t="str">
            <v>B82VD29</v>
          </cell>
          <cell r="B231" t="str">
            <v>CIS</v>
          </cell>
        </row>
        <row r="232">
          <cell r="A232" t="str">
            <v>BDD2973</v>
          </cell>
          <cell r="B232" t="str">
            <v>CIS</v>
          </cell>
        </row>
        <row r="233">
          <cell r="A233" t="str">
            <v>BJS8SH1</v>
          </cell>
          <cell r="B233" t="str">
            <v>CIS</v>
          </cell>
        </row>
        <row r="234">
          <cell r="A234" t="str">
            <v>BLBP8M8</v>
          </cell>
          <cell r="B234" t="str">
            <v>CIS</v>
          </cell>
        </row>
        <row r="235">
          <cell r="A235" t="str">
            <v>BLNMYC9</v>
          </cell>
          <cell r="B235" t="str">
            <v>Broker</v>
          </cell>
        </row>
        <row r="236">
          <cell r="A236" t="str">
            <v>BMMV576</v>
          </cell>
          <cell r="B236" t="str">
            <v>CIS</v>
          </cell>
        </row>
        <row r="237">
          <cell r="A237" t="str">
            <v>BQ1JYV6</v>
          </cell>
          <cell r="B237" t="str">
            <v>CIS</v>
          </cell>
        </row>
        <row r="238">
          <cell r="A238" t="str">
            <v>BYSXC02</v>
          </cell>
          <cell r="B238" t="str">
            <v>CIS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0D10-D38A-48DE-9203-9D84F968A0CA}">
  <dimension ref="A1:N36"/>
  <sheetViews>
    <sheetView zoomScale="85" zoomScaleNormal="85" workbookViewId="0">
      <selection activeCell="H2" sqref="H2:I16"/>
    </sheetView>
  </sheetViews>
  <sheetFormatPr defaultRowHeight="15" x14ac:dyDescent="0.25"/>
  <cols>
    <col min="1" max="1" width="18.140625" bestFit="1" customWidth="1"/>
    <col min="2" max="2" width="15.28515625" bestFit="1" customWidth="1"/>
    <col min="3" max="3" width="15" customWidth="1"/>
    <col min="4" max="4" width="70.42578125" bestFit="1" customWidth="1"/>
    <col min="5" max="5" width="9.42578125" bestFit="1" customWidth="1"/>
    <col min="6" max="6" width="14.85546875" bestFit="1" customWidth="1"/>
    <col min="7" max="7" width="16.42578125" bestFit="1" customWidth="1"/>
    <col min="8" max="8" width="19.42578125" bestFit="1" customWidth="1"/>
    <col min="9" max="9" width="16.85546875" bestFit="1" customWidth="1"/>
    <col min="10" max="10" width="16.85546875" customWidth="1"/>
    <col min="11" max="12" width="16.85546875" bestFit="1" customWidth="1"/>
    <col min="14" max="14" width="14.85546875" bestFit="1" customWidth="1"/>
  </cols>
  <sheetData>
    <row r="1" spans="1:14" ht="19.5" thickBot="1" x14ac:dyDescent="0.35">
      <c r="A1" s="28" t="s">
        <v>0</v>
      </c>
      <c r="B1" s="29" t="s">
        <v>1</v>
      </c>
      <c r="C1" s="29" t="s">
        <v>76</v>
      </c>
      <c r="D1" s="30" t="s">
        <v>2</v>
      </c>
      <c r="E1" s="30" t="s">
        <v>3</v>
      </c>
      <c r="F1" s="31" t="s">
        <v>4</v>
      </c>
      <c r="G1" s="31" t="s">
        <v>77</v>
      </c>
      <c r="H1" s="32" t="s">
        <v>70</v>
      </c>
      <c r="I1" s="33" t="s">
        <v>5</v>
      </c>
      <c r="J1" s="27" t="s">
        <v>78</v>
      </c>
      <c r="K1" s="24" t="s">
        <v>79</v>
      </c>
      <c r="L1" s="45" t="s">
        <v>71</v>
      </c>
      <c r="M1" s="45"/>
      <c r="N1" s="46"/>
    </row>
    <row r="2" spans="1:14" ht="16.5" thickBot="1" x14ac:dyDescent="0.3">
      <c r="A2" s="11" t="s">
        <v>108</v>
      </c>
      <c r="B2" s="2" t="s">
        <v>81</v>
      </c>
      <c r="C2" s="2" t="str">
        <f>IF(MID(B2, 5, 7)=A2, "Okay", "Check")</f>
        <v>Okay</v>
      </c>
      <c r="D2" s="3" t="s">
        <v>109</v>
      </c>
      <c r="E2" s="4">
        <v>7.0000000000000007E-2</v>
      </c>
      <c r="F2" s="4">
        <v>7.0000000000000007E-2</v>
      </c>
      <c r="G2" s="4">
        <f>F2-E2</f>
        <v>0</v>
      </c>
      <c r="H2" s="3" t="s">
        <v>123</v>
      </c>
      <c r="I2" s="1" t="str">
        <f>INDEX([1]MethodLookup!B:B, MATCH(A2, [1]MethodLookup!A:A, 0))</f>
        <v>CIS</v>
      </c>
      <c r="J2" s="25" t="s">
        <v>80</v>
      </c>
      <c r="K2" s="26">
        <v>392128</v>
      </c>
      <c r="L2" s="36" t="s">
        <v>72</v>
      </c>
      <c r="M2" s="37"/>
      <c r="N2" s="38">
        <v>45058</v>
      </c>
    </row>
    <row r="3" spans="1:14" ht="15.75" x14ac:dyDescent="0.25">
      <c r="A3" s="50" t="s">
        <v>95</v>
      </c>
      <c r="B3" s="6" t="s">
        <v>82</v>
      </c>
      <c r="C3" s="2" t="str">
        <f t="shared" ref="C3:C16" si="0">IF(MID(B3, 5, 7)=A3, "Okay", "Check")</f>
        <v>Okay</v>
      </c>
      <c r="D3" s="7" t="s">
        <v>110</v>
      </c>
      <c r="E3" s="8">
        <v>7.0000000000000007E-2</v>
      </c>
      <c r="F3" s="8">
        <v>7.0000000000000007E-2</v>
      </c>
      <c r="G3" s="4">
        <f t="shared" ref="G3:G16" si="1">F3-E3</f>
        <v>0</v>
      </c>
      <c r="H3" s="3" t="s">
        <v>123</v>
      </c>
      <c r="I3" s="1" t="str">
        <f>INDEX([1]MethodLookup!B:B, MATCH(A3, [1]MethodLookup!A:A, 0))</f>
        <v>CIS</v>
      </c>
      <c r="J3" s="22"/>
      <c r="L3" s="39" t="s">
        <v>73</v>
      </c>
      <c r="M3" s="40"/>
      <c r="N3" s="41" t="s">
        <v>75</v>
      </c>
    </row>
    <row r="4" spans="1:14" ht="15.75" x14ac:dyDescent="0.25">
      <c r="A4" s="50" t="s">
        <v>96</v>
      </c>
      <c r="B4" s="9" t="s">
        <v>83</v>
      </c>
      <c r="C4" s="2" t="str">
        <f t="shared" si="0"/>
        <v>Okay</v>
      </c>
      <c r="D4" s="10" t="s">
        <v>111</v>
      </c>
      <c r="E4" s="8">
        <v>0.06</v>
      </c>
      <c r="F4" s="8">
        <v>0.06</v>
      </c>
      <c r="G4" s="4">
        <f t="shared" si="1"/>
        <v>0</v>
      </c>
      <c r="H4" s="3" t="s">
        <v>124</v>
      </c>
      <c r="I4" s="1" t="str">
        <f>INDEX([1]MethodLookup!B:B, MATCH(A4, [1]MethodLookup!A:A, 0))</f>
        <v>CIS</v>
      </c>
      <c r="J4" s="22"/>
      <c r="L4" s="42" t="s">
        <v>74</v>
      </c>
      <c r="M4" s="43"/>
      <c r="N4" s="44"/>
    </row>
    <row r="5" spans="1:14" x14ac:dyDescent="0.25">
      <c r="A5" s="49" t="s">
        <v>97</v>
      </c>
      <c r="B5" s="34" t="s">
        <v>84</v>
      </c>
      <c r="C5" s="2" t="str">
        <f t="shared" si="0"/>
        <v>Okay</v>
      </c>
      <c r="D5" s="10" t="s">
        <v>112</v>
      </c>
      <c r="E5" s="8">
        <v>7.0000000000000007E-2</v>
      </c>
      <c r="F5" s="8">
        <v>7.0000000000000007E-2</v>
      </c>
      <c r="G5" s="4">
        <f t="shared" si="1"/>
        <v>0</v>
      </c>
      <c r="H5" s="3" t="s">
        <v>123</v>
      </c>
      <c r="I5" s="1" t="str">
        <f>INDEX([1]MethodLookup!B:B, MATCH(A5, [1]MethodLookup!A:A, 0))</f>
        <v>CIS</v>
      </c>
      <c r="J5" s="22"/>
    </row>
    <row r="6" spans="1:14" x14ac:dyDescent="0.25">
      <c r="A6" s="50" t="s">
        <v>98</v>
      </c>
      <c r="B6" s="9" t="s">
        <v>85</v>
      </c>
      <c r="C6" s="2" t="str">
        <f t="shared" si="0"/>
        <v>Okay</v>
      </c>
      <c r="D6" s="10" t="s">
        <v>113</v>
      </c>
      <c r="E6" s="8">
        <v>7.0000000000000007E-2</v>
      </c>
      <c r="F6" s="8">
        <v>7.0000000000000007E-2</v>
      </c>
      <c r="G6" s="4">
        <f t="shared" si="1"/>
        <v>0</v>
      </c>
      <c r="H6" s="1" t="s">
        <v>123</v>
      </c>
      <c r="I6" s="1" t="str">
        <f>INDEX([1]MethodLookup!B:B, MATCH(A6, [1]MethodLookup!A:A, 0))</f>
        <v>CIS</v>
      </c>
      <c r="J6" s="22"/>
    </row>
    <row r="7" spans="1:14" x14ac:dyDescent="0.25">
      <c r="A7" s="50" t="s">
        <v>99</v>
      </c>
      <c r="B7" s="9" t="s">
        <v>86</v>
      </c>
      <c r="C7" s="2" t="str">
        <f t="shared" si="0"/>
        <v>Okay</v>
      </c>
      <c r="D7" s="10" t="s">
        <v>114</v>
      </c>
      <c r="E7" s="8">
        <v>0.08</v>
      </c>
      <c r="F7" s="8">
        <v>7.0000000000000007E-2</v>
      </c>
      <c r="G7" s="4">
        <f t="shared" si="1"/>
        <v>-9.999999999999995E-3</v>
      </c>
      <c r="H7" s="3" t="s">
        <v>124</v>
      </c>
      <c r="I7" s="1" t="str">
        <f>INDEX([1]MethodLookup!B:B, MATCH(A7, [1]MethodLookup!A:A, 0))</f>
        <v>CIS</v>
      </c>
      <c r="J7" s="22"/>
    </row>
    <row r="8" spans="1:14" x14ac:dyDescent="0.25">
      <c r="A8" s="50" t="s">
        <v>44</v>
      </c>
      <c r="B8" s="9" t="s">
        <v>45</v>
      </c>
      <c r="C8" s="2" t="str">
        <f t="shared" si="0"/>
        <v>Okay</v>
      </c>
      <c r="D8" s="10" t="s">
        <v>46</v>
      </c>
      <c r="E8" s="8">
        <v>7.0000000000000007E-2</v>
      </c>
      <c r="F8" s="8">
        <v>7.0000000000000007E-2</v>
      </c>
      <c r="G8" s="4">
        <f t="shared" si="1"/>
        <v>0</v>
      </c>
      <c r="H8" s="3" t="s">
        <v>9</v>
      </c>
      <c r="I8" s="1" t="str">
        <f>INDEX([1]MethodLookup!B:B, MATCH(A8, [1]MethodLookup!A:A, 0))</f>
        <v>CIS</v>
      </c>
      <c r="J8" s="22"/>
    </row>
    <row r="9" spans="1:14" x14ac:dyDescent="0.25">
      <c r="A9" s="49" t="s">
        <v>100</v>
      </c>
      <c r="B9" s="1" t="s">
        <v>87</v>
      </c>
      <c r="C9" s="2" t="str">
        <f t="shared" si="0"/>
        <v>Okay</v>
      </c>
      <c r="D9" s="1" t="s">
        <v>115</v>
      </c>
      <c r="E9" s="13">
        <v>7.0000000000000007E-2</v>
      </c>
      <c r="F9" s="13">
        <v>7.0000000000000007E-2</v>
      </c>
      <c r="G9" s="4">
        <f t="shared" si="1"/>
        <v>0</v>
      </c>
      <c r="H9" s="3" t="s">
        <v>123</v>
      </c>
      <c r="I9" s="1" t="str">
        <f>INDEX([1]MethodLookup!B:B, MATCH(A9, [1]MethodLookup!A:A, 0))</f>
        <v>CIS</v>
      </c>
      <c r="J9" s="22"/>
    </row>
    <row r="10" spans="1:14" x14ac:dyDescent="0.25">
      <c r="A10" s="50" t="s">
        <v>101</v>
      </c>
      <c r="B10" s="9" t="s">
        <v>88</v>
      </c>
      <c r="C10" s="2" t="str">
        <f t="shared" si="0"/>
        <v>Okay</v>
      </c>
      <c r="D10" s="3" t="s">
        <v>116</v>
      </c>
      <c r="E10" s="8">
        <v>0.08</v>
      </c>
      <c r="F10" s="8">
        <v>7.0000000000000007E-2</v>
      </c>
      <c r="G10" s="4">
        <f t="shared" si="1"/>
        <v>-9.999999999999995E-3</v>
      </c>
      <c r="H10" s="3" t="s">
        <v>125</v>
      </c>
      <c r="I10" s="1" t="str">
        <f>INDEX([1]MethodLookup!B:B, MATCH(A10, [1]MethodLookup!A:A, 0))</f>
        <v>CIS</v>
      </c>
      <c r="J10" s="22"/>
    </row>
    <row r="11" spans="1:14" x14ac:dyDescent="0.25">
      <c r="A11" s="50" t="s">
        <v>102</v>
      </c>
      <c r="B11" s="9" t="s">
        <v>89</v>
      </c>
      <c r="C11" s="2" t="str">
        <f t="shared" si="0"/>
        <v>Okay</v>
      </c>
      <c r="D11" s="10" t="s">
        <v>117</v>
      </c>
      <c r="E11" s="8">
        <v>0.08</v>
      </c>
      <c r="F11" s="8">
        <v>7.0000000000000007E-2</v>
      </c>
      <c r="G11" s="4">
        <f t="shared" si="1"/>
        <v>-9.999999999999995E-3</v>
      </c>
      <c r="H11" s="3" t="s">
        <v>124</v>
      </c>
      <c r="I11" s="1" t="str">
        <f>INDEX([1]MethodLookup!B:B, MATCH(A11, [1]MethodLookup!A:A, 0))</f>
        <v>CIS</v>
      </c>
      <c r="J11" s="22"/>
    </row>
    <row r="12" spans="1:14" x14ac:dyDescent="0.25">
      <c r="A12" s="50" t="s">
        <v>103</v>
      </c>
      <c r="B12" s="9" t="s">
        <v>90</v>
      </c>
      <c r="C12" s="2" t="str">
        <f t="shared" si="0"/>
        <v>Okay</v>
      </c>
      <c r="D12" s="10" t="s">
        <v>118</v>
      </c>
      <c r="E12" s="8">
        <v>0.05</v>
      </c>
      <c r="F12" s="8">
        <v>0.05</v>
      </c>
      <c r="G12" s="4">
        <f t="shared" si="1"/>
        <v>0</v>
      </c>
      <c r="H12" s="3" t="s">
        <v>124</v>
      </c>
      <c r="I12" s="1" t="str">
        <f>INDEX([1]MethodLookup!B:B, MATCH(A12, [1]MethodLookup!A:A, 0))</f>
        <v>CIS</v>
      </c>
      <c r="J12" s="22"/>
    </row>
    <row r="13" spans="1:14" x14ac:dyDescent="0.25">
      <c r="A13" s="50" t="s">
        <v>104</v>
      </c>
      <c r="B13" s="9" t="s">
        <v>91</v>
      </c>
      <c r="C13" s="2" t="str">
        <f t="shared" si="0"/>
        <v>Okay</v>
      </c>
      <c r="D13" s="10" t="s">
        <v>119</v>
      </c>
      <c r="E13" s="8">
        <v>0.02</v>
      </c>
      <c r="F13" s="8">
        <v>0.02</v>
      </c>
      <c r="G13" s="4">
        <f t="shared" si="1"/>
        <v>0</v>
      </c>
      <c r="H13" s="3" t="s">
        <v>124</v>
      </c>
      <c r="I13" s="1" t="str">
        <f>INDEX([1]MethodLookup!B:B, MATCH(A13, [1]MethodLookup!A:A, 0))</f>
        <v>Broker</v>
      </c>
      <c r="J13" s="22"/>
    </row>
    <row r="14" spans="1:14" x14ac:dyDescent="0.25">
      <c r="A14" s="49" t="s">
        <v>105</v>
      </c>
      <c r="B14" s="1" t="s">
        <v>92</v>
      </c>
      <c r="C14" s="2" t="str">
        <f t="shared" si="0"/>
        <v>Okay</v>
      </c>
      <c r="D14" s="1" t="s">
        <v>120</v>
      </c>
      <c r="E14" s="13">
        <v>7.0000000000000007E-2</v>
      </c>
      <c r="F14" s="13">
        <v>7.0000000000000007E-2</v>
      </c>
      <c r="G14" s="4">
        <f t="shared" si="1"/>
        <v>0</v>
      </c>
      <c r="H14" s="3" t="s">
        <v>123</v>
      </c>
      <c r="I14" s="1" t="str">
        <f>INDEX([1]MethodLookup!B:B, MATCH(A14, [1]MethodLookup!A:A, 0))</f>
        <v>CIS</v>
      </c>
      <c r="J14" s="22"/>
    </row>
    <row r="15" spans="1:14" x14ac:dyDescent="0.25">
      <c r="A15" s="50" t="s">
        <v>106</v>
      </c>
      <c r="B15" s="9" t="s">
        <v>93</v>
      </c>
      <c r="C15" s="2" t="str">
        <f t="shared" si="0"/>
        <v>Okay</v>
      </c>
      <c r="D15" s="10" t="s">
        <v>121</v>
      </c>
      <c r="E15" s="8">
        <v>0.05</v>
      </c>
      <c r="F15" s="8">
        <v>0.08</v>
      </c>
      <c r="G15" s="4">
        <f t="shared" si="1"/>
        <v>0.03</v>
      </c>
      <c r="H15" s="3" t="s">
        <v>124</v>
      </c>
      <c r="I15" s="1" t="str">
        <f>INDEX([1]MethodLookup!B:B, MATCH(A15, [1]MethodLookup!A:A, 0))</f>
        <v>CIS</v>
      </c>
      <c r="J15" s="22"/>
    </row>
    <row r="16" spans="1:14" x14ac:dyDescent="0.25">
      <c r="A16" s="50" t="s">
        <v>107</v>
      </c>
      <c r="B16" s="9" t="s">
        <v>94</v>
      </c>
      <c r="C16" s="2" t="str">
        <f t="shared" si="0"/>
        <v>Okay</v>
      </c>
      <c r="D16" s="3" t="s">
        <v>122</v>
      </c>
      <c r="E16" s="13">
        <v>7.0000000000000007E-2</v>
      </c>
      <c r="F16" s="13">
        <v>7.0000000000000007E-2</v>
      </c>
      <c r="G16" s="4">
        <f t="shared" si="1"/>
        <v>0</v>
      </c>
      <c r="H16" s="3" t="s">
        <v>123</v>
      </c>
      <c r="I16" s="1" t="str">
        <f>INDEX([1]MethodLookup!B:B, MATCH(A16, [1]MethodLookup!A:A, 0))</f>
        <v>CIS</v>
      </c>
      <c r="J16" s="22"/>
    </row>
    <row r="17" spans="1:10" x14ac:dyDescent="0.25">
      <c r="B17" s="12"/>
      <c r="C17" s="2"/>
      <c r="D17" s="12"/>
      <c r="E17" s="13"/>
      <c r="F17" s="13"/>
      <c r="G17" s="4"/>
      <c r="H17" s="14"/>
      <c r="I17" s="5"/>
      <c r="J17" s="22"/>
    </row>
    <row r="18" spans="1:10" x14ac:dyDescent="0.25">
      <c r="A18" s="16"/>
      <c r="B18" s="16"/>
      <c r="C18" s="16"/>
      <c r="D18" s="16" t="s">
        <v>69</v>
      </c>
      <c r="E18" s="17">
        <v>0.02</v>
      </c>
      <c r="F18" s="19">
        <v>0.02</v>
      </c>
      <c r="G18" s="4"/>
      <c r="J18" s="23"/>
    </row>
    <row r="19" spans="1:10" x14ac:dyDescent="0.25">
      <c r="B19" s="20"/>
      <c r="C19" s="17"/>
      <c r="E19" s="18">
        <f>SUM(E2:E18)</f>
        <v>1.0000000000000002</v>
      </c>
      <c r="F19" s="21">
        <f>SUM(F2:F18)</f>
        <v>1.0000000000000002</v>
      </c>
      <c r="G19" s="4"/>
    </row>
    <row r="22" spans="1:10" x14ac:dyDescent="0.25">
      <c r="B22" t="s">
        <v>81</v>
      </c>
      <c r="C22" t="b">
        <f>IF(B22=B2, TRUE, FALSE)</f>
        <v>1</v>
      </c>
    </row>
    <row r="23" spans="1:10" x14ac:dyDescent="0.25">
      <c r="B23" t="s">
        <v>82</v>
      </c>
      <c r="C23" t="b">
        <f t="shared" ref="C23:C36" si="2">IF(B23=B3, TRUE, FALSE)</f>
        <v>1</v>
      </c>
    </row>
    <row r="24" spans="1:10" x14ac:dyDescent="0.25">
      <c r="B24" t="s">
        <v>83</v>
      </c>
      <c r="C24" t="b">
        <f t="shared" si="2"/>
        <v>1</v>
      </c>
    </row>
    <row r="25" spans="1:10" x14ac:dyDescent="0.25">
      <c r="B25" t="s">
        <v>84</v>
      </c>
      <c r="C25" t="b">
        <f t="shared" si="2"/>
        <v>1</v>
      </c>
    </row>
    <row r="26" spans="1:10" x14ac:dyDescent="0.25">
      <c r="B26" t="s">
        <v>85</v>
      </c>
      <c r="C26" t="b">
        <f t="shared" si="2"/>
        <v>1</v>
      </c>
    </row>
    <row r="27" spans="1:10" x14ac:dyDescent="0.25">
      <c r="B27" t="s">
        <v>86</v>
      </c>
      <c r="C27" t="b">
        <f t="shared" si="2"/>
        <v>1</v>
      </c>
    </row>
    <row r="28" spans="1:10" x14ac:dyDescent="0.25">
      <c r="B28" t="s">
        <v>45</v>
      </c>
      <c r="C28" t="b">
        <f t="shared" si="2"/>
        <v>1</v>
      </c>
    </row>
    <row r="29" spans="1:10" x14ac:dyDescent="0.25">
      <c r="B29" t="s">
        <v>87</v>
      </c>
      <c r="C29" t="b">
        <f t="shared" si="2"/>
        <v>1</v>
      </c>
    </row>
    <row r="30" spans="1:10" x14ac:dyDescent="0.25">
      <c r="B30" t="s">
        <v>88</v>
      </c>
      <c r="C30" t="b">
        <f t="shared" si="2"/>
        <v>1</v>
      </c>
    </row>
    <row r="31" spans="1:10" x14ac:dyDescent="0.25">
      <c r="B31" t="s">
        <v>89</v>
      </c>
      <c r="C31" t="b">
        <f t="shared" si="2"/>
        <v>1</v>
      </c>
    </row>
    <row r="32" spans="1:10" x14ac:dyDescent="0.25">
      <c r="B32" t="s">
        <v>90</v>
      </c>
      <c r="C32" t="b">
        <f t="shared" si="2"/>
        <v>1</v>
      </c>
    </row>
    <row r="33" spans="2:3" x14ac:dyDescent="0.25">
      <c r="B33" t="s">
        <v>91</v>
      </c>
      <c r="C33" t="b">
        <f t="shared" si="2"/>
        <v>1</v>
      </c>
    </row>
    <row r="34" spans="2:3" x14ac:dyDescent="0.25">
      <c r="B34" t="s">
        <v>92</v>
      </c>
      <c r="C34" t="b">
        <f t="shared" si="2"/>
        <v>1</v>
      </c>
    </row>
    <row r="35" spans="2:3" x14ac:dyDescent="0.25">
      <c r="B35" t="s">
        <v>93</v>
      </c>
      <c r="C35" t="b">
        <f t="shared" si="2"/>
        <v>1</v>
      </c>
    </row>
    <row r="36" spans="2:3" x14ac:dyDescent="0.25">
      <c r="B36" t="s">
        <v>94</v>
      </c>
      <c r="C36" t="b">
        <f t="shared" si="2"/>
        <v>1</v>
      </c>
    </row>
  </sheetData>
  <mergeCells count="1">
    <mergeCell ref="L1:N1"/>
  </mergeCells>
  <conditionalFormatting sqref="A2:I21 A38:I94 E22:I37 A22:C37">
    <cfRule type="expression" dxfId="3" priority="1">
      <formula>$G2&lt;&gt;0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9D01-23BA-4243-973E-F49402050783}">
  <dimension ref="A1:N21"/>
  <sheetViews>
    <sheetView workbookViewId="0">
      <selection activeCell="A20" sqref="A20"/>
    </sheetView>
  </sheetViews>
  <sheetFormatPr defaultRowHeight="15" x14ac:dyDescent="0.25"/>
  <cols>
    <col min="1" max="1" width="18.140625" style="53" bestFit="1" customWidth="1"/>
    <col min="2" max="2" width="15.28515625" bestFit="1" customWidth="1"/>
    <col min="3" max="3" width="15" customWidth="1"/>
    <col min="4" max="4" width="70.42578125" bestFit="1" customWidth="1"/>
    <col min="5" max="5" width="9.42578125" style="61" bestFit="1" customWidth="1"/>
    <col min="6" max="6" width="14.85546875" style="61" bestFit="1" customWidth="1"/>
    <col min="7" max="7" width="16.42578125" bestFit="1" customWidth="1"/>
    <col min="8" max="8" width="19.42578125" bestFit="1" customWidth="1"/>
    <col min="9" max="9" width="16.85546875" bestFit="1" customWidth="1"/>
    <col min="10" max="10" width="16.85546875" customWidth="1"/>
    <col min="11" max="12" width="16.85546875" bestFit="1" customWidth="1"/>
    <col min="14" max="14" width="14.85546875" bestFit="1" customWidth="1"/>
  </cols>
  <sheetData>
    <row r="1" spans="1:14" ht="19.5" thickBot="1" x14ac:dyDescent="0.35">
      <c r="A1" s="52" t="s">
        <v>0</v>
      </c>
      <c r="B1" s="29" t="s">
        <v>1</v>
      </c>
      <c r="C1" s="29" t="s">
        <v>76</v>
      </c>
      <c r="D1" s="30" t="s">
        <v>2</v>
      </c>
      <c r="E1" s="55" t="s">
        <v>3</v>
      </c>
      <c r="F1" s="56" t="s">
        <v>4</v>
      </c>
      <c r="G1" s="31" t="s">
        <v>77</v>
      </c>
      <c r="H1" s="32" t="s">
        <v>70</v>
      </c>
      <c r="I1" s="33" t="s">
        <v>5</v>
      </c>
      <c r="J1" s="27" t="s">
        <v>78</v>
      </c>
      <c r="K1" s="24" t="s">
        <v>79</v>
      </c>
      <c r="L1" s="45" t="s">
        <v>71</v>
      </c>
      <c r="M1" s="45"/>
      <c r="N1" s="46"/>
    </row>
    <row r="2" spans="1:14" ht="16.5" thickBot="1" x14ac:dyDescent="0.3">
      <c r="A2" s="11" t="s">
        <v>145</v>
      </c>
      <c r="B2" s="2" t="s">
        <v>126</v>
      </c>
      <c r="C2" s="2" t="str">
        <f>IF(MID(B2, 5, 7)=A2, "Okay", "Check")</f>
        <v>Okay</v>
      </c>
      <c r="D2" s="3" t="s">
        <v>146</v>
      </c>
      <c r="E2" s="57">
        <v>7.4999999999999997E-2</v>
      </c>
      <c r="F2" s="57">
        <v>0.04</v>
      </c>
      <c r="G2" s="4">
        <f>F2-E2</f>
        <v>-3.4999999999999996E-2</v>
      </c>
      <c r="H2" s="3" t="s">
        <v>27</v>
      </c>
      <c r="I2" s="1" t="str">
        <f>INDEX([1]MethodLookup!B:B, MATCH(A2, [1]MethodLookup!A:A, 0))</f>
        <v>CIS</v>
      </c>
      <c r="J2" s="25" t="s">
        <v>80</v>
      </c>
      <c r="K2" s="26">
        <v>392128</v>
      </c>
      <c r="L2" s="36" t="s">
        <v>72</v>
      </c>
      <c r="M2" s="37"/>
      <c r="N2" s="38">
        <v>45058</v>
      </c>
    </row>
    <row r="3" spans="1:14" ht="15.75" x14ac:dyDescent="0.25">
      <c r="A3" s="47" t="s">
        <v>136</v>
      </c>
      <c r="B3" s="6" t="s">
        <v>127</v>
      </c>
      <c r="C3" s="2" t="str">
        <f t="shared" ref="C3:C18" si="0">IF(MID(B3, 5, 7)=A3, "Okay", "Check")</f>
        <v>Okay</v>
      </c>
      <c r="D3" s="7" t="s">
        <v>147</v>
      </c>
      <c r="E3" s="58">
        <v>0.03</v>
      </c>
      <c r="F3" s="58">
        <v>0.03</v>
      </c>
      <c r="G3" s="4">
        <f t="shared" ref="G3:G18" si="1">F3-E3</f>
        <v>0</v>
      </c>
      <c r="H3" s="3" t="s">
        <v>156</v>
      </c>
      <c r="I3" s="1" t="str">
        <f>INDEX([1]MethodLookup!B:B, MATCH(A3, [1]MethodLookup!A:A, 0))</f>
        <v>CIS</v>
      </c>
      <c r="J3" s="22"/>
      <c r="L3" s="39" t="s">
        <v>73</v>
      </c>
      <c r="M3" s="40"/>
      <c r="N3" s="41" t="s">
        <v>75</v>
      </c>
    </row>
    <row r="4" spans="1:14" ht="15.75" x14ac:dyDescent="0.25">
      <c r="A4" s="47" t="s">
        <v>137</v>
      </c>
      <c r="B4" s="9" t="s">
        <v>128</v>
      </c>
      <c r="C4" s="2" t="str">
        <f t="shared" si="0"/>
        <v>Okay</v>
      </c>
      <c r="D4" s="10" t="s">
        <v>148</v>
      </c>
      <c r="E4" s="58">
        <v>7.4999999999999997E-2</v>
      </c>
      <c r="F4" s="58">
        <v>7.4999999999999997E-2</v>
      </c>
      <c r="G4" s="4">
        <f t="shared" si="1"/>
        <v>0</v>
      </c>
      <c r="H4" s="3" t="s">
        <v>27</v>
      </c>
      <c r="I4" s="1" t="str">
        <f>INDEX([1]MethodLookup!B:B, MATCH(A4, [1]MethodLookup!A:A, 0))</f>
        <v>CIS</v>
      </c>
      <c r="J4" s="22"/>
      <c r="L4" s="42" t="s">
        <v>74</v>
      </c>
      <c r="M4" s="43"/>
      <c r="N4" s="44"/>
    </row>
    <row r="5" spans="1:14" x14ac:dyDescent="0.25">
      <c r="A5" s="11" t="s">
        <v>138</v>
      </c>
      <c r="B5" s="34" t="s">
        <v>129</v>
      </c>
      <c r="C5" s="2" t="str">
        <f t="shared" si="0"/>
        <v>Okay</v>
      </c>
      <c r="D5" s="10" t="s">
        <v>149</v>
      </c>
      <c r="E5" s="58">
        <v>0.05</v>
      </c>
      <c r="F5" s="58">
        <v>0.05</v>
      </c>
      <c r="G5" s="4">
        <f t="shared" si="1"/>
        <v>0</v>
      </c>
      <c r="H5" s="3" t="s">
        <v>59</v>
      </c>
      <c r="I5" s="1" t="str">
        <f>INDEX([1]MethodLookup!B:B, MATCH(A5, [1]MethodLookup!A:A, 0))</f>
        <v>CIS</v>
      </c>
      <c r="J5" s="22"/>
    </row>
    <row r="6" spans="1:14" x14ac:dyDescent="0.25">
      <c r="A6" s="47" t="s">
        <v>35</v>
      </c>
      <c r="B6" s="9" t="s">
        <v>36</v>
      </c>
      <c r="C6" s="2" t="str">
        <f t="shared" si="0"/>
        <v>Okay</v>
      </c>
      <c r="D6" s="10" t="s">
        <v>37</v>
      </c>
      <c r="E6" s="58">
        <v>5.7500000000000002E-2</v>
      </c>
      <c r="F6" s="58">
        <v>5.7500000000000002E-2</v>
      </c>
      <c r="G6" s="4">
        <f t="shared" si="1"/>
        <v>0</v>
      </c>
      <c r="H6" s="1" t="s">
        <v>9</v>
      </c>
      <c r="I6" s="1" t="str">
        <f>INDEX([1]MethodLookup!B:B, MATCH(A6, [1]MethodLookup!A:A, 0))</f>
        <v>CIS</v>
      </c>
      <c r="J6" s="22"/>
    </row>
    <row r="7" spans="1:14" x14ac:dyDescent="0.25">
      <c r="A7" s="47" t="s">
        <v>139</v>
      </c>
      <c r="B7" s="9" t="s">
        <v>130</v>
      </c>
      <c r="C7" s="2" t="str">
        <f t="shared" si="0"/>
        <v>Okay</v>
      </c>
      <c r="D7" s="10" t="s">
        <v>150</v>
      </c>
      <c r="E7" s="58">
        <v>7.2499999999999995E-2</v>
      </c>
      <c r="F7" s="58">
        <v>0.1075</v>
      </c>
      <c r="G7" s="4">
        <f t="shared" si="1"/>
        <v>3.5000000000000003E-2</v>
      </c>
      <c r="H7" s="3" t="s">
        <v>27</v>
      </c>
      <c r="I7" s="1" t="str">
        <f>INDEX([1]MethodLookup!B:B, MATCH(A7, [1]MethodLookup!A:A, 0))</f>
        <v>CIS</v>
      </c>
      <c r="J7" s="22"/>
    </row>
    <row r="8" spans="1:14" x14ac:dyDescent="0.25">
      <c r="A8" s="47" t="s">
        <v>38</v>
      </c>
      <c r="B8" s="9" t="s">
        <v>39</v>
      </c>
      <c r="C8" s="2" t="str">
        <f t="shared" si="0"/>
        <v>Okay</v>
      </c>
      <c r="D8" s="10" t="s">
        <v>40</v>
      </c>
      <c r="E8" s="58">
        <v>0.06</v>
      </c>
      <c r="F8" s="58">
        <v>0.06</v>
      </c>
      <c r="G8" s="4">
        <f t="shared" si="1"/>
        <v>0</v>
      </c>
      <c r="H8" s="3" t="s">
        <v>23</v>
      </c>
      <c r="I8" s="1" t="str">
        <f>INDEX([1]MethodLookup!B:B, MATCH(A8, [1]MethodLookup!A:A, 0))</f>
        <v>CIS</v>
      </c>
      <c r="J8" s="22"/>
    </row>
    <row r="9" spans="1:14" x14ac:dyDescent="0.25">
      <c r="A9" s="11" t="s">
        <v>140</v>
      </c>
      <c r="B9" s="1" t="s">
        <v>131</v>
      </c>
      <c r="C9" s="2" t="str">
        <f t="shared" si="0"/>
        <v>Okay</v>
      </c>
      <c r="D9" s="1" t="s">
        <v>151</v>
      </c>
      <c r="E9" s="59">
        <v>4.4999999999999998E-2</v>
      </c>
      <c r="F9" s="59">
        <v>4.4999999999999998E-2</v>
      </c>
      <c r="G9" s="4">
        <f t="shared" si="1"/>
        <v>0</v>
      </c>
      <c r="H9" s="3" t="s">
        <v>124</v>
      </c>
      <c r="I9" s="1" t="str">
        <f>INDEX([1]MethodLookup!B:B, MATCH(A9, [1]MethodLookup!A:A, 0))</f>
        <v>CIS</v>
      </c>
      <c r="J9" s="22"/>
    </row>
    <row r="10" spans="1:14" x14ac:dyDescent="0.25">
      <c r="A10" s="47" t="s">
        <v>44</v>
      </c>
      <c r="B10" s="9" t="s">
        <v>45</v>
      </c>
      <c r="C10" s="2" t="str">
        <f t="shared" si="0"/>
        <v>Okay</v>
      </c>
      <c r="D10" s="3" t="s">
        <v>46</v>
      </c>
      <c r="E10" s="58">
        <v>0.06</v>
      </c>
      <c r="F10" s="58">
        <v>0.06</v>
      </c>
      <c r="G10" s="4">
        <f t="shared" si="1"/>
        <v>0</v>
      </c>
      <c r="H10" s="3" t="s">
        <v>9</v>
      </c>
      <c r="I10" s="1" t="str">
        <f>INDEX([1]MethodLookup!B:B, MATCH(A10, [1]MethodLookup!A:A, 0))</f>
        <v>CIS</v>
      </c>
      <c r="J10" s="22"/>
    </row>
    <row r="11" spans="1:14" x14ac:dyDescent="0.25">
      <c r="A11" s="47" t="s">
        <v>141</v>
      </c>
      <c r="B11" s="9" t="s">
        <v>132</v>
      </c>
      <c r="C11" s="2" t="str">
        <f t="shared" si="0"/>
        <v>Okay</v>
      </c>
      <c r="D11" s="10" t="s">
        <v>152</v>
      </c>
      <c r="E11" s="58">
        <v>7.2499999999999995E-2</v>
      </c>
      <c r="F11" s="58">
        <v>7.2499999999999995E-2</v>
      </c>
      <c r="G11" s="4">
        <f t="shared" si="1"/>
        <v>0</v>
      </c>
      <c r="H11" s="3" t="s">
        <v>123</v>
      </c>
      <c r="I11" s="1" t="str">
        <f>INDEX([1]MethodLookup!B:B, MATCH(A11, [1]MethodLookup!A:A, 0))</f>
        <v>CIS</v>
      </c>
      <c r="J11" s="22"/>
    </row>
    <row r="12" spans="1:14" x14ac:dyDescent="0.25">
      <c r="A12" s="47" t="s">
        <v>142</v>
      </c>
      <c r="B12" s="9" t="s">
        <v>133</v>
      </c>
      <c r="C12" s="2" t="str">
        <f t="shared" si="0"/>
        <v>Okay</v>
      </c>
      <c r="D12" s="10" t="s">
        <v>153</v>
      </c>
      <c r="E12" s="58">
        <v>0.05</v>
      </c>
      <c r="F12" s="58">
        <v>0.05</v>
      </c>
      <c r="G12" s="4">
        <f t="shared" si="1"/>
        <v>0</v>
      </c>
      <c r="H12" s="3" t="s">
        <v>59</v>
      </c>
      <c r="I12" s="1" t="str">
        <f>INDEX([1]MethodLookup!B:B, MATCH(A12, [1]MethodLookup!A:A, 0))</f>
        <v>CIS</v>
      </c>
      <c r="J12" s="22"/>
    </row>
    <row r="13" spans="1:14" x14ac:dyDescent="0.25">
      <c r="A13" s="47" t="s">
        <v>102</v>
      </c>
      <c r="B13" s="9" t="s">
        <v>89</v>
      </c>
      <c r="C13" s="2" t="str">
        <f t="shared" si="0"/>
        <v>Okay</v>
      </c>
      <c r="D13" s="10" t="s">
        <v>117</v>
      </c>
      <c r="E13" s="58">
        <v>4.4999999999999998E-2</v>
      </c>
      <c r="F13" s="58">
        <v>4.4999999999999998E-2</v>
      </c>
      <c r="G13" s="4">
        <f t="shared" si="1"/>
        <v>0</v>
      </c>
      <c r="H13" s="3" t="s">
        <v>124</v>
      </c>
      <c r="I13" s="1" t="str">
        <f>INDEX([1]MethodLookup!B:B, MATCH(A13, [1]MethodLookup!A:A, 0))</f>
        <v>CIS</v>
      </c>
      <c r="J13" s="22"/>
    </row>
    <row r="14" spans="1:14" x14ac:dyDescent="0.25">
      <c r="A14" s="11" t="s">
        <v>103</v>
      </c>
      <c r="B14" s="1" t="s">
        <v>90</v>
      </c>
      <c r="C14" s="2" t="str">
        <f t="shared" si="0"/>
        <v>Okay</v>
      </c>
      <c r="D14" s="1" t="s">
        <v>118</v>
      </c>
      <c r="E14" s="59">
        <v>0.09</v>
      </c>
      <c r="F14" s="59">
        <v>0.09</v>
      </c>
      <c r="G14" s="4">
        <f t="shared" si="1"/>
        <v>0</v>
      </c>
      <c r="H14" s="3" t="s">
        <v>124</v>
      </c>
      <c r="I14" s="1" t="str">
        <f>INDEX([1]MethodLookup!B:B, MATCH(A14, [1]MethodLookup!A:A, 0))</f>
        <v>CIS</v>
      </c>
      <c r="J14" s="22"/>
    </row>
    <row r="15" spans="1:14" x14ac:dyDescent="0.25">
      <c r="A15" s="47" t="s">
        <v>104</v>
      </c>
      <c r="B15" s="9" t="s">
        <v>91</v>
      </c>
      <c r="C15" s="2" t="str">
        <f t="shared" si="0"/>
        <v>Okay</v>
      </c>
      <c r="D15" s="10" t="s">
        <v>119</v>
      </c>
      <c r="E15" s="58">
        <v>0.02</v>
      </c>
      <c r="F15" s="58">
        <v>0.02</v>
      </c>
      <c r="G15" s="4">
        <f t="shared" si="1"/>
        <v>0</v>
      </c>
      <c r="H15" s="3" t="s">
        <v>124</v>
      </c>
      <c r="I15" s="1" t="str">
        <f>INDEX([1]MethodLookup!B:B, MATCH(A15, [1]MethodLookup!A:A, 0))</f>
        <v>Broker</v>
      </c>
      <c r="J15" s="22"/>
    </row>
    <row r="16" spans="1:14" x14ac:dyDescent="0.25">
      <c r="A16" s="47" t="s">
        <v>105</v>
      </c>
      <c r="B16" s="9" t="s">
        <v>92</v>
      </c>
      <c r="C16" s="2" t="str">
        <f t="shared" si="0"/>
        <v>Okay</v>
      </c>
      <c r="D16" s="3" t="s">
        <v>120</v>
      </c>
      <c r="E16" s="59">
        <v>7.4999999999999997E-2</v>
      </c>
      <c r="F16" s="59">
        <v>7.4999999999999997E-2</v>
      </c>
      <c r="G16" s="4">
        <f t="shared" si="1"/>
        <v>0</v>
      </c>
      <c r="H16" s="3" t="s">
        <v>123</v>
      </c>
      <c r="I16" s="1" t="str">
        <f>INDEX([1]MethodLookup!B:B, MATCH(A16, [1]MethodLookup!A:A, 0))</f>
        <v>CIS</v>
      </c>
      <c r="J16" s="22"/>
    </row>
    <row r="17" spans="1:10" x14ac:dyDescent="0.25">
      <c r="A17" s="48" t="s">
        <v>143</v>
      </c>
      <c r="B17" s="35" t="s">
        <v>134</v>
      </c>
      <c r="C17" s="2" t="str">
        <f t="shared" si="0"/>
        <v>Okay</v>
      </c>
      <c r="D17" s="1" t="s">
        <v>154</v>
      </c>
      <c r="E17" s="57">
        <v>0.03</v>
      </c>
      <c r="F17" s="57">
        <v>0.03</v>
      </c>
      <c r="G17" s="4">
        <f t="shared" si="1"/>
        <v>0</v>
      </c>
      <c r="H17" s="1" t="s">
        <v>156</v>
      </c>
      <c r="I17" s="1" t="str">
        <f>INDEX([1]MethodLookup!B:B, MATCH(A17, [1]MethodLookup!A:A, 0))</f>
        <v>CIS</v>
      </c>
      <c r="J17" s="22"/>
    </row>
    <row r="18" spans="1:10" x14ac:dyDescent="0.25">
      <c r="A18" s="47" t="s">
        <v>144</v>
      </c>
      <c r="B18" s="9" t="s">
        <v>135</v>
      </c>
      <c r="C18" s="2" t="str">
        <f t="shared" si="0"/>
        <v>Okay</v>
      </c>
      <c r="D18" s="10" t="s">
        <v>155</v>
      </c>
      <c r="E18" s="58">
        <v>7.4999999999999997E-2</v>
      </c>
      <c r="F18" s="58">
        <v>7.4999999999999997E-2</v>
      </c>
      <c r="G18" s="4">
        <f t="shared" si="1"/>
        <v>0</v>
      </c>
      <c r="H18" s="3" t="s">
        <v>123</v>
      </c>
      <c r="I18" s="1" t="str">
        <f>INDEX([1]MethodLookup!B:B, MATCH(A18, [1]MethodLookup!A:A, 0))</f>
        <v>CIS</v>
      </c>
      <c r="J18" s="22"/>
    </row>
    <row r="19" spans="1:10" x14ac:dyDescent="0.25">
      <c r="B19" s="12"/>
      <c r="C19" s="2"/>
      <c r="D19" s="12"/>
      <c r="E19" s="59"/>
      <c r="F19" s="59"/>
      <c r="G19" s="4"/>
      <c r="H19" s="14"/>
      <c r="I19" s="5"/>
      <c r="J19" s="22"/>
    </row>
    <row r="20" spans="1:10" x14ac:dyDescent="0.25">
      <c r="A20" s="54"/>
      <c r="B20" s="16"/>
      <c r="C20" s="16"/>
      <c r="D20" s="16" t="s">
        <v>69</v>
      </c>
      <c r="E20" s="60">
        <v>1.7500000000000002E-2</v>
      </c>
      <c r="F20" s="62">
        <v>1.7500000000000002E-2</v>
      </c>
      <c r="G20" s="4"/>
      <c r="J20" s="23"/>
    </row>
    <row r="21" spans="1:10" x14ac:dyDescent="0.25">
      <c r="B21" s="20"/>
      <c r="C21" s="17"/>
      <c r="E21" s="61">
        <f>SUM(E2:E20)</f>
        <v>0.99999999999999989</v>
      </c>
      <c r="F21" s="57">
        <f>SUM(F2:F20)</f>
        <v>0.99999999999999989</v>
      </c>
      <c r="G21" s="4"/>
    </row>
  </sheetData>
  <mergeCells count="1">
    <mergeCell ref="L1:N1"/>
  </mergeCells>
  <conditionalFormatting sqref="A2:I96">
    <cfRule type="expression" dxfId="2" priority="1">
      <formula>$G2&lt;&gt;0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2D3F-50F2-424D-8072-3D8544AD7059}">
  <dimension ref="A1:N21"/>
  <sheetViews>
    <sheetView tabSelected="1" workbookViewId="0">
      <selection activeCell="H2" sqref="H2:I18"/>
    </sheetView>
  </sheetViews>
  <sheetFormatPr defaultRowHeight="15" x14ac:dyDescent="0.25"/>
  <cols>
    <col min="1" max="1" width="18.140625" style="53" bestFit="1" customWidth="1"/>
    <col min="2" max="2" width="15.28515625" bestFit="1" customWidth="1"/>
    <col min="3" max="3" width="15" customWidth="1"/>
    <col min="4" max="4" width="70.42578125" bestFit="1" customWidth="1"/>
    <col min="5" max="5" width="9.42578125" bestFit="1" customWidth="1"/>
    <col min="6" max="6" width="14.85546875" bestFit="1" customWidth="1"/>
    <col min="7" max="7" width="16.42578125" bestFit="1" customWidth="1"/>
    <col min="8" max="8" width="19.42578125" bestFit="1" customWidth="1"/>
    <col min="9" max="9" width="16.85546875" bestFit="1" customWidth="1"/>
    <col min="10" max="10" width="16.85546875" customWidth="1"/>
    <col min="11" max="12" width="16.85546875" bestFit="1" customWidth="1"/>
    <col min="14" max="14" width="14.85546875" bestFit="1" customWidth="1"/>
  </cols>
  <sheetData>
    <row r="1" spans="1:14" ht="19.5" thickBot="1" x14ac:dyDescent="0.35">
      <c r="A1" s="52" t="s">
        <v>0</v>
      </c>
      <c r="B1" s="29" t="s">
        <v>1</v>
      </c>
      <c r="C1" s="29" t="s">
        <v>76</v>
      </c>
      <c r="D1" s="30" t="s">
        <v>2</v>
      </c>
      <c r="E1" s="30" t="s">
        <v>3</v>
      </c>
      <c r="F1" s="31" t="s">
        <v>4</v>
      </c>
      <c r="G1" s="31" t="s">
        <v>77</v>
      </c>
      <c r="H1" s="32" t="s">
        <v>70</v>
      </c>
      <c r="I1" s="33" t="s">
        <v>5</v>
      </c>
      <c r="J1" s="27" t="s">
        <v>78</v>
      </c>
      <c r="K1" s="24" t="s">
        <v>79</v>
      </c>
      <c r="L1" s="45" t="s">
        <v>71</v>
      </c>
      <c r="M1" s="45"/>
      <c r="N1" s="46"/>
    </row>
    <row r="2" spans="1:14" ht="16.5" thickBot="1" x14ac:dyDescent="0.3">
      <c r="A2" s="11" t="s">
        <v>168</v>
      </c>
      <c r="B2" s="2" t="s">
        <v>157</v>
      </c>
      <c r="C2" s="2" t="str">
        <f>IF(MID(B2, 5, 7)=A2, "Okay", "Check")</f>
        <v>Okay</v>
      </c>
      <c r="D2" s="3" t="s">
        <v>8</v>
      </c>
      <c r="E2" s="4">
        <v>0.06</v>
      </c>
      <c r="F2" s="4">
        <v>0.06</v>
      </c>
      <c r="G2" s="4">
        <f>F2-E2</f>
        <v>0</v>
      </c>
      <c r="H2" s="3" t="s">
        <v>27</v>
      </c>
      <c r="I2" s="1" t="str">
        <f>INDEX([1]MethodLookup!B:B, MATCH(A2, [1]MethodLookup!A:A, 0))</f>
        <v>CIS</v>
      </c>
      <c r="J2" s="25" t="s">
        <v>80</v>
      </c>
      <c r="K2" s="26">
        <v>392128</v>
      </c>
      <c r="L2" s="36" t="s">
        <v>72</v>
      </c>
      <c r="M2" s="37"/>
      <c r="N2" s="38">
        <v>45058</v>
      </c>
    </row>
    <row r="3" spans="1:14" ht="15.75" x14ac:dyDescent="0.25">
      <c r="A3" s="47" t="s">
        <v>6</v>
      </c>
      <c r="B3" s="6" t="s">
        <v>7</v>
      </c>
      <c r="C3" s="2" t="str">
        <f t="shared" ref="C3:C18" si="0">IF(MID(B3, 5, 7)=A3, "Okay", "Check")</f>
        <v>Okay</v>
      </c>
      <c r="D3" s="7" t="s">
        <v>12</v>
      </c>
      <c r="E3" s="8">
        <v>7.0000000000000007E-2</v>
      </c>
      <c r="F3" s="8">
        <v>7.0000000000000007E-2</v>
      </c>
      <c r="G3" s="4">
        <f t="shared" ref="G3:G18" si="1">F3-E3</f>
        <v>0</v>
      </c>
      <c r="H3" s="3" t="s">
        <v>9</v>
      </c>
      <c r="I3" s="1" t="str">
        <f>INDEX([1]MethodLookup!B:B, MATCH(A3, [1]MethodLookup!A:A, 0))</f>
        <v>CIS</v>
      </c>
      <c r="J3" s="22"/>
      <c r="L3" s="39" t="s">
        <v>73</v>
      </c>
      <c r="M3" s="40"/>
      <c r="N3" s="41" t="s">
        <v>75</v>
      </c>
    </row>
    <row r="4" spans="1:14" ht="15.75" x14ac:dyDescent="0.25">
      <c r="A4" s="47" t="s">
        <v>136</v>
      </c>
      <c r="B4" s="9" t="s">
        <v>127</v>
      </c>
      <c r="C4" s="2" t="str">
        <f t="shared" si="0"/>
        <v>Okay</v>
      </c>
      <c r="D4" s="10" t="s">
        <v>15</v>
      </c>
      <c r="E4" s="8">
        <v>0.05</v>
      </c>
      <c r="F4" s="8">
        <v>0.05</v>
      </c>
      <c r="G4" s="4">
        <f t="shared" si="1"/>
        <v>0</v>
      </c>
      <c r="H4" s="3" t="s">
        <v>156</v>
      </c>
      <c r="I4" s="1" t="str">
        <f>INDEX([1]MethodLookup!B:B, MATCH(A4, [1]MethodLookup!A:A, 0))</f>
        <v>CIS</v>
      </c>
      <c r="J4" s="22"/>
      <c r="L4" s="42" t="s">
        <v>74</v>
      </c>
      <c r="M4" s="43"/>
      <c r="N4" s="44"/>
    </row>
    <row r="5" spans="1:14" x14ac:dyDescent="0.25">
      <c r="A5" s="11" t="s">
        <v>163</v>
      </c>
      <c r="B5" s="34" t="s">
        <v>158</v>
      </c>
      <c r="C5" s="2" t="str">
        <f t="shared" si="0"/>
        <v>Okay</v>
      </c>
      <c r="D5" s="10" t="s">
        <v>18</v>
      </c>
      <c r="E5" s="8">
        <v>0.06</v>
      </c>
      <c r="F5" s="8">
        <v>0.06</v>
      </c>
      <c r="G5" s="4">
        <f t="shared" si="1"/>
        <v>0</v>
      </c>
      <c r="H5" s="3" t="s">
        <v>59</v>
      </c>
      <c r="I5" s="1" t="str">
        <f>INDEX([1]MethodLookup!B:B, MATCH(A5, [1]MethodLookup!A:A, 0))</f>
        <v>CIS</v>
      </c>
      <c r="J5" s="22"/>
    </row>
    <row r="6" spans="1:14" x14ac:dyDescent="0.25">
      <c r="A6" s="47" t="s">
        <v>24</v>
      </c>
      <c r="B6" s="9" t="s">
        <v>25</v>
      </c>
      <c r="C6" s="2" t="str">
        <f t="shared" si="0"/>
        <v>Okay</v>
      </c>
      <c r="D6" s="10" t="s">
        <v>22</v>
      </c>
      <c r="E6" s="8">
        <v>0.06</v>
      </c>
      <c r="F6" s="8">
        <v>0.06</v>
      </c>
      <c r="G6" s="4">
        <f t="shared" si="1"/>
        <v>0</v>
      </c>
      <c r="H6" s="1" t="s">
        <v>27</v>
      </c>
      <c r="I6" s="1" t="str">
        <f>INDEX([1]MethodLookup!B:B, MATCH(A6, [1]MethodLookup!A:A, 0))</f>
        <v>CIS</v>
      </c>
      <c r="J6" s="22"/>
    </row>
    <row r="7" spans="1:14" x14ac:dyDescent="0.25">
      <c r="A7" s="47" t="s">
        <v>138</v>
      </c>
      <c r="B7" s="9" t="s">
        <v>129</v>
      </c>
      <c r="C7" s="2" t="str">
        <f t="shared" si="0"/>
        <v>Okay</v>
      </c>
      <c r="D7" s="10" t="s">
        <v>26</v>
      </c>
      <c r="E7" s="8">
        <v>0.06</v>
      </c>
      <c r="F7" s="8">
        <v>0.06</v>
      </c>
      <c r="G7" s="4">
        <f t="shared" si="1"/>
        <v>0</v>
      </c>
      <c r="H7" s="3" t="s">
        <v>59</v>
      </c>
      <c r="I7" s="1" t="str">
        <f>INDEX([1]MethodLookup!B:B, MATCH(A7, [1]MethodLookup!A:A, 0))</f>
        <v>CIS</v>
      </c>
      <c r="J7" s="22"/>
    </row>
    <row r="8" spans="1:14" x14ac:dyDescent="0.25">
      <c r="A8" s="47" t="s">
        <v>31</v>
      </c>
      <c r="B8" s="9" t="s">
        <v>32</v>
      </c>
      <c r="C8" s="2" t="str">
        <f t="shared" si="0"/>
        <v>Okay</v>
      </c>
      <c r="D8" s="10" t="s">
        <v>30</v>
      </c>
      <c r="E8" s="8">
        <v>0.05</v>
      </c>
      <c r="F8" s="8">
        <v>0.05</v>
      </c>
      <c r="G8" s="4">
        <f t="shared" si="1"/>
        <v>0</v>
      </c>
      <c r="H8" s="3" t="s">
        <v>34</v>
      </c>
      <c r="I8" s="1" t="str">
        <f>INDEX([1]MethodLookup!B:B, MATCH(A8, [1]MethodLookup!A:A, 0))</f>
        <v>CIS</v>
      </c>
      <c r="J8" s="22"/>
    </row>
    <row r="9" spans="1:14" x14ac:dyDescent="0.25">
      <c r="A9" s="11" t="s">
        <v>164</v>
      </c>
      <c r="B9" s="1" t="s">
        <v>159</v>
      </c>
      <c r="C9" s="2" t="str">
        <f t="shared" si="0"/>
        <v>Okay</v>
      </c>
      <c r="D9" s="1" t="s">
        <v>33</v>
      </c>
      <c r="E9" s="13">
        <v>0.05</v>
      </c>
      <c r="F9" s="13">
        <v>0.05</v>
      </c>
      <c r="G9" s="4">
        <f t="shared" si="1"/>
        <v>0</v>
      </c>
      <c r="H9" s="3" t="s">
        <v>156</v>
      </c>
      <c r="I9" s="1" t="str">
        <f>INDEX([1]MethodLookup!B:B, MATCH(A9, [1]MethodLookup!A:A, 0))</f>
        <v>CIS</v>
      </c>
      <c r="J9" s="22"/>
    </row>
    <row r="10" spans="1:14" x14ac:dyDescent="0.25">
      <c r="A10" s="47" t="s">
        <v>165</v>
      </c>
      <c r="B10" s="9" t="s">
        <v>160</v>
      </c>
      <c r="C10" s="2" t="str">
        <f t="shared" si="0"/>
        <v>Okay</v>
      </c>
      <c r="D10" s="3" t="s">
        <v>37</v>
      </c>
      <c r="E10" s="8">
        <v>0.05</v>
      </c>
      <c r="F10" s="8">
        <v>0.05</v>
      </c>
      <c r="G10" s="4">
        <f t="shared" si="1"/>
        <v>0</v>
      </c>
      <c r="H10" s="3" t="s">
        <v>23</v>
      </c>
      <c r="I10" s="1" t="str">
        <f>INDEX([1]MethodLookup!B:B, MATCH(A10, [1]MethodLookup!A:A, 0))</f>
        <v>CIS</v>
      </c>
      <c r="J10" s="22"/>
    </row>
    <row r="11" spans="1:14" x14ac:dyDescent="0.25">
      <c r="A11" s="47" t="s">
        <v>44</v>
      </c>
      <c r="B11" s="9" t="s">
        <v>45</v>
      </c>
      <c r="C11" s="2" t="str">
        <f t="shared" si="0"/>
        <v>Okay</v>
      </c>
      <c r="D11" s="10" t="s">
        <v>40</v>
      </c>
      <c r="E11" s="8">
        <v>7.0000000000000007E-2</v>
      </c>
      <c r="F11" s="8">
        <v>7.0000000000000007E-2</v>
      </c>
      <c r="G11" s="4">
        <f t="shared" si="1"/>
        <v>0</v>
      </c>
      <c r="H11" s="3" t="s">
        <v>9</v>
      </c>
      <c r="I11" s="1" t="str">
        <f>INDEX([1]MethodLookup!B:B, MATCH(A11, [1]MethodLookup!A:A, 0))</f>
        <v>CIS</v>
      </c>
      <c r="J11" s="22"/>
    </row>
    <row r="12" spans="1:14" x14ac:dyDescent="0.25">
      <c r="A12" s="47" t="s">
        <v>47</v>
      </c>
      <c r="B12" s="9" t="s">
        <v>48</v>
      </c>
      <c r="C12" s="2" t="str">
        <f t="shared" si="0"/>
        <v>Okay</v>
      </c>
      <c r="D12" s="10" t="s">
        <v>43</v>
      </c>
      <c r="E12" s="8">
        <v>0.05</v>
      </c>
      <c r="F12" s="8">
        <v>0.05</v>
      </c>
      <c r="G12" s="4">
        <f t="shared" si="1"/>
        <v>0</v>
      </c>
      <c r="H12" s="3" t="s">
        <v>34</v>
      </c>
      <c r="I12" s="1" t="str">
        <f>INDEX([1]MethodLookup!B:B, MATCH(A12, [1]MethodLookup!A:A, 0))</f>
        <v>CIS</v>
      </c>
      <c r="J12" s="22"/>
    </row>
    <row r="13" spans="1:14" x14ac:dyDescent="0.25">
      <c r="A13" s="47" t="s">
        <v>142</v>
      </c>
      <c r="B13" s="9" t="s">
        <v>133</v>
      </c>
      <c r="C13" s="2" t="str">
        <f t="shared" si="0"/>
        <v>Okay</v>
      </c>
      <c r="D13" s="10" t="s">
        <v>46</v>
      </c>
      <c r="E13" s="8">
        <v>5.5E-2</v>
      </c>
      <c r="F13" s="8">
        <v>5.5E-2</v>
      </c>
      <c r="G13" s="4">
        <f t="shared" si="1"/>
        <v>0</v>
      </c>
      <c r="H13" s="3" t="s">
        <v>59</v>
      </c>
      <c r="I13" s="1" t="str">
        <f>INDEX([1]MethodLookup!B:B, MATCH(A13, [1]MethodLookup!A:A, 0))</f>
        <v>CIS</v>
      </c>
      <c r="J13" s="22"/>
    </row>
    <row r="14" spans="1:14" x14ac:dyDescent="0.25">
      <c r="A14" s="11" t="s">
        <v>56</v>
      </c>
      <c r="B14" s="1" t="s">
        <v>57</v>
      </c>
      <c r="C14" s="2" t="str">
        <f t="shared" si="0"/>
        <v>Okay</v>
      </c>
      <c r="D14" s="1" t="s">
        <v>49</v>
      </c>
      <c r="E14" s="13">
        <v>0.06</v>
      </c>
      <c r="F14" s="13">
        <v>0.06</v>
      </c>
      <c r="G14" s="4">
        <f t="shared" si="1"/>
        <v>0</v>
      </c>
      <c r="H14" s="3" t="s">
        <v>59</v>
      </c>
      <c r="I14" s="1" t="str">
        <f>INDEX([1]MethodLookup!B:B, MATCH(A14, [1]MethodLookup!A:A, 0))</f>
        <v>Broker</v>
      </c>
      <c r="J14" s="22"/>
    </row>
    <row r="15" spans="1:14" x14ac:dyDescent="0.25">
      <c r="A15" s="47" t="s">
        <v>166</v>
      </c>
      <c r="B15" s="9" t="s">
        <v>161</v>
      </c>
      <c r="C15" s="2" t="str">
        <f t="shared" si="0"/>
        <v>Okay</v>
      </c>
      <c r="D15" s="10" t="s">
        <v>52</v>
      </c>
      <c r="E15" s="8">
        <v>5.5E-2</v>
      </c>
      <c r="F15" s="8">
        <v>5.5E-2</v>
      </c>
      <c r="G15" s="4">
        <f t="shared" si="1"/>
        <v>0</v>
      </c>
      <c r="H15" s="3" t="s">
        <v>59</v>
      </c>
      <c r="I15" s="1" t="str">
        <f>INDEX([1]MethodLookup!B:B, MATCH(A15, [1]MethodLookup!A:A, 0))</f>
        <v>CIS</v>
      </c>
      <c r="J15" s="22"/>
    </row>
    <row r="16" spans="1:14" x14ac:dyDescent="0.25">
      <c r="A16" s="47" t="s">
        <v>60</v>
      </c>
      <c r="B16" s="9" t="s">
        <v>61</v>
      </c>
      <c r="C16" s="2" t="str">
        <f t="shared" si="0"/>
        <v>Okay</v>
      </c>
      <c r="D16" s="3" t="s">
        <v>55</v>
      </c>
      <c r="E16" s="13">
        <v>7.0000000000000007E-2</v>
      </c>
      <c r="F16" s="13">
        <v>7.0000000000000007E-2</v>
      </c>
      <c r="G16" s="4">
        <f t="shared" si="1"/>
        <v>0</v>
      </c>
      <c r="H16" s="3" t="s">
        <v>27</v>
      </c>
      <c r="I16" s="1" t="str">
        <f>INDEX([1]MethodLookup!B:B, MATCH(A16, [1]MethodLookup!A:A, 0))</f>
        <v>CIS</v>
      </c>
      <c r="J16" s="22"/>
    </row>
    <row r="17" spans="1:10" x14ac:dyDescent="0.25">
      <c r="A17" s="48" t="s">
        <v>66</v>
      </c>
      <c r="B17" s="35" t="s">
        <v>67</v>
      </c>
      <c r="C17" s="2" t="str">
        <f t="shared" si="0"/>
        <v>Okay</v>
      </c>
      <c r="D17" s="1" t="s">
        <v>58</v>
      </c>
      <c r="E17" s="4">
        <v>0</v>
      </c>
      <c r="F17" s="4">
        <v>0.05</v>
      </c>
      <c r="G17" s="4">
        <f t="shared" si="1"/>
        <v>0.05</v>
      </c>
      <c r="H17" s="1" t="s">
        <v>23</v>
      </c>
      <c r="I17" s="1" t="str">
        <f>INDEX([1]MethodLookup!B:B, MATCH(A17, [1]MethodLookup!A:A, 0))</f>
        <v>CIS</v>
      </c>
      <c r="J17" s="22"/>
    </row>
    <row r="18" spans="1:10" x14ac:dyDescent="0.25">
      <c r="A18" s="47" t="s">
        <v>167</v>
      </c>
      <c r="B18" s="9" t="s">
        <v>162</v>
      </c>
      <c r="C18" s="2" t="str">
        <f t="shared" si="0"/>
        <v>Okay</v>
      </c>
      <c r="D18" s="10" t="s">
        <v>62</v>
      </c>
      <c r="E18" s="8">
        <v>0.05</v>
      </c>
      <c r="F18" s="8">
        <v>0.05</v>
      </c>
      <c r="G18" s="4">
        <f t="shared" si="1"/>
        <v>0</v>
      </c>
      <c r="H18" s="3" t="s">
        <v>156</v>
      </c>
      <c r="I18" s="1" t="str">
        <f>INDEX([1]MethodLookup!B:B, MATCH(A18, [1]MethodLookup!A:A, 0))</f>
        <v>CIS</v>
      </c>
      <c r="J18" s="22"/>
    </row>
    <row r="19" spans="1:10" x14ac:dyDescent="0.25">
      <c r="B19" s="12"/>
      <c r="C19" s="2"/>
      <c r="D19" s="12"/>
      <c r="E19" s="13"/>
      <c r="F19" s="13"/>
      <c r="G19" s="4"/>
      <c r="H19" s="14"/>
      <c r="I19" s="5"/>
      <c r="J19" s="22"/>
    </row>
    <row r="20" spans="1:10" x14ac:dyDescent="0.25">
      <c r="A20" s="54"/>
      <c r="B20" s="16"/>
      <c r="C20" s="16"/>
      <c r="D20" s="16" t="s">
        <v>69</v>
      </c>
      <c r="E20" s="17">
        <v>0.03</v>
      </c>
      <c r="F20" s="19">
        <v>0.03</v>
      </c>
      <c r="G20" s="4"/>
      <c r="J20" s="23"/>
    </row>
    <row r="21" spans="1:10" x14ac:dyDescent="0.25">
      <c r="B21" s="20"/>
      <c r="C21" s="17"/>
      <c r="E21" s="18">
        <f>SUM(E2:E20)</f>
        <v>0.95000000000000018</v>
      </c>
      <c r="F21" s="21">
        <f>SUM(F2:F20)</f>
        <v>1.0000000000000002</v>
      </c>
      <c r="G21" s="4"/>
    </row>
  </sheetData>
  <mergeCells count="1">
    <mergeCell ref="L1:N1"/>
  </mergeCells>
  <conditionalFormatting sqref="A2:I96">
    <cfRule type="expression" dxfId="1" priority="1">
      <formula>$G2&lt;&gt;0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6E9F-7227-4193-A8E8-8AAEBCC44F58}">
  <dimension ref="A1:N23"/>
  <sheetViews>
    <sheetView workbookViewId="0"/>
  </sheetViews>
  <sheetFormatPr defaultRowHeight="15" x14ac:dyDescent="0.25"/>
  <cols>
    <col min="1" max="1" width="18.140625" bestFit="1" customWidth="1"/>
    <col min="2" max="2" width="15.28515625" bestFit="1" customWidth="1"/>
    <col min="3" max="3" width="15" customWidth="1"/>
    <col min="4" max="4" width="70.42578125" bestFit="1" customWidth="1"/>
    <col min="5" max="5" width="9.42578125" bestFit="1" customWidth="1"/>
    <col min="6" max="6" width="14.85546875" bestFit="1" customWidth="1"/>
    <col min="7" max="7" width="16.42578125" bestFit="1" customWidth="1"/>
    <col min="8" max="8" width="19.42578125" bestFit="1" customWidth="1"/>
    <col min="9" max="9" width="16.85546875" bestFit="1" customWidth="1"/>
    <col min="10" max="10" width="16.85546875" customWidth="1"/>
    <col min="11" max="12" width="16.85546875" bestFit="1" customWidth="1"/>
    <col min="14" max="14" width="14.85546875" bestFit="1" customWidth="1"/>
  </cols>
  <sheetData>
    <row r="1" spans="1:14" ht="19.5" thickBot="1" x14ac:dyDescent="0.35">
      <c r="A1" s="28" t="s">
        <v>0</v>
      </c>
      <c r="B1" s="29" t="s">
        <v>1</v>
      </c>
      <c r="C1" s="29" t="s">
        <v>76</v>
      </c>
      <c r="D1" s="30" t="s">
        <v>2</v>
      </c>
      <c r="E1" s="30" t="s">
        <v>3</v>
      </c>
      <c r="F1" s="31" t="s">
        <v>4</v>
      </c>
      <c r="G1" s="31" t="s">
        <v>77</v>
      </c>
      <c r="H1" s="32" t="s">
        <v>70</v>
      </c>
      <c r="I1" s="33" t="s">
        <v>5</v>
      </c>
      <c r="J1" s="27" t="s">
        <v>78</v>
      </c>
      <c r="K1" s="24" t="s">
        <v>79</v>
      </c>
      <c r="L1" s="45" t="s">
        <v>71</v>
      </c>
      <c r="M1" s="45"/>
      <c r="N1" s="46"/>
    </row>
    <row r="2" spans="1:14" ht="16.5" thickBot="1" x14ac:dyDescent="0.3">
      <c r="A2" s="49" t="s">
        <v>6</v>
      </c>
      <c r="B2" s="2" t="s">
        <v>7</v>
      </c>
      <c r="C2" s="2" t="str">
        <f>IF(MID(B2, 5, 7)=A2, "Okay", "Check")</f>
        <v>Okay</v>
      </c>
      <c r="D2" s="3" t="s">
        <v>8</v>
      </c>
      <c r="E2" s="4">
        <v>5.5E-2</v>
      </c>
      <c r="F2" s="4">
        <v>5.5E-2</v>
      </c>
      <c r="G2" s="4">
        <f>F2-E2</f>
        <v>0</v>
      </c>
      <c r="H2" s="3" t="s">
        <v>9</v>
      </c>
      <c r="I2" s="1" t="str">
        <f>INDEX([1]MethodLookup!B:B, MATCH(A2, [1]MethodLookup!A:A, 0))</f>
        <v>CIS</v>
      </c>
      <c r="J2" s="25" t="s">
        <v>80</v>
      </c>
      <c r="K2" s="26">
        <v>392128</v>
      </c>
      <c r="L2" s="36" t="s">
        <v>72</v>
      </c>
      <c r="M2" s="37"/>
      <c r="N2" s="38">
        <v>45058</v>
      </c>
    </row>
    <row r="3" spans="1:14" ht="15.75" x14ac:dyDescent="0.25">
      <c r="A3" s="50" t="s">
        <v>10</v>
      </c>
      <c r="B3" s="6" t="s">
        <v>11</v>
      </c>
      <c r="C3" s="2" t="str">
        <f t="shared" ref="C3:C20" si="0">IF(MID(B3, 5, 7)=A3, "Okay", "Check")</f>
        <v>Okay</v>
      </c>
      <c r="D3" s="7" t="s">
        <v>12</v>
      </c>
      <c r="E3" s="8">
        <v>6.5000000000000002E-2</v>
      </c>
      <c r="F3" s="8">
        <v>6.5000000000000002E-2</v>
      </c>
      <c r="G3" s="4">
        <f t="shared" ref="G3:G20" si="1">F3-E3</f>
        <v>0</v>
      </c>
      <c r="H3" s="3" t="s">
        <v>9</v>
      </c>
      <c r="I3" s="1" t="str">
        <f>INDEX([1]MethodLookup!B:B, MATCH(A3, [1]MethodLookup!A:A, 0))</f>
        <v>CIS</v>
      </c>
      <c r="J3" s="22"/>
      <c r="L3" s="39" t="s">
        <v>73</v>
      </c>
      <c r="M3" s="40"/>
      <c r="N3" s="41" t="s">
        <v>75</v>
      </c>
    </row>
    <row r="4" spans="1:14" ht="15.75" x14ac:dyDescent="0.25">
      <c r="A4" s="50" t="s">
        <v>13</v>
      </c>
      <c r="B4" s="9" t="s">
        <v>14</v>
      </c>
      <c r="C4" s="2" t="str">
        <f t="shared" si="0"/>
        <v>Okay</v>
      </c>
      <c r="D4" s="10" t="s">
        <v>15</v>
      </c>
      <c r="E4" s="8">
        <v>6.5000000000000002E-2</v>
      </c>
      <c r="F4" s="8">
        <v>6.5000000000000002E-2</v>
      </c>
      <c r="G4" s="4">
        <f t="shared" si="1"/>
        <v>0</v>
      </c>
      <c r="H4" s="3" t="s">
        <v>9</v>
      </c>
      <c r="I4" s="1" t="str">
        <f>INDEX([1]MethodLookup!B:B, MATCH(A4, [1]MethodLookup!A:A, 0))</f>
        <v>CIS</v>
      </c>
      <c r="J4" s="22"/>
      <c r="L4" s="42" t="s">
        <v>74</v>
      </c>
      <c r="M4" s="43"/>
      <c r="N4" s="44"/>
    </row>
    <row r="5" spans="1:14" x14ac:dyDescent="0.25">
      <c r="A5" s="49" t="s">
        <v>16</v>
      </c>
      <c r="B5" s="34" t="s">
        <v>17</v>
      </c>
      <c r="C5" s="2" t="str">
        <f t="shared" si="0"/>
        <v>Okay</v>
      </c>
      <c r="D5" s="10" t="s">
        <v>18</v>
      </c>
      <c r="E5" s="8">
        <v>1.4999999999999999E-2</v>
      </c>
      <c r="F5" s="8">
        <v>1.4999999999999999E-2</v>
      </c>
      <c r="G5" s="4">
        <f t="shared" si="1"/>
        <v>0</v>
      </c>
      <c r="H5" s="3" t="s">
        <v>19</v>
      </c>
      <c r="I5" s="1" t="str">
        <f>INDEX([1]MethodLookup!B:B, MATCH(A5, [1]MethodLookup!A:A, 0))</f>
        <v>Broker</v>
      </c>
      <c r="J5" s="22"/>
    </row>
    <row r="6" spans="1:14" x14ac:dyDescent="0.25">
      <c r="A6" s="50" t="s">
        <v>20</v>
      </c>
      <c r="B6" s="9" t="s">
        <v>21</v>
      </c>
      <c r="C6" s="2" t="str">
        <f t="shared" si="0"/>
        <v>Okay</v>
      </c>
      <c r="D6" s="10" t="s">
        <v>22</v>
      </c>
      <c r="E6" s="8">
        <v>1.4999999999999999E-2</v>
      </c>
      <c r="F6" s="8">
        <v>1.4999999999999999E-2</v>
      </c>
      <c r="G6" s="4">
        <f t="shared" si="1"/>
        <v>0</v>
      </c>
      <c r="H6" s="1" t="s">
        <v>23</v>
      </c>
      <c r="I6" s="1" t="str">
        <f>INDEX([1]MethodLookup!B:B, MATCH(A6, [1]MethodLookup!A:A, 0))</f>
        <v>Broker</v>
      </c>
      <c r="J6" s="22"/>
    </row>
    <row r="7" spans="1:14" x14ac:dyDescent="0.25">
      <c r="A7" s="50" t="s">
        <v>24</v>
      </c>
      <c r="B7" s="9" t="s">
        <v>25</v>
      </c>
      <c r="C7" s="2" t="str">
        <f t="shared" si="0"/>
        <v>Okay</v>
      </c>
      <c r="D7" s="10" t="s">
        <v>26</v>
      </c>
      <c r="E7" s="8">
        <v>4.4999999999999998E-2</v>
      </c>
      <c r="F7" s="8">
        <v>3.5000000000000003E-2</v>
      </c>
      <c r="G7" s="4">
        <f t="shared" si="1"/>
        <v>-9.999999999999995E-3</v>
      </c>
      <c r="H7" s="3" t="s">
        <v>27</v>
      </c>
      <c r="I7" s="1" t="str">
        <f>INDEX([1]MethodLookup!B:B, MATCH(A7, [1]MethodLookup!A:A, 0))</f>
        <v>CIS</v>
      </c>
      <c r="J7" s="22"/>
    </row>
    <row r="8" spans="1:14" x14ac:dyDescent="0.25">
      <c r="A8" s="50" t="s">
        <v>28</v>
      </c>
      <c r="B8" s="9" t="s">
        <v>29</v>
      </c>
      <c r="C8" s="2" t="str">
        <f t="shared" si="0"/>
        <v>Okay</v>
      </c>
      <c r="D8" s="10" t="s">
        <v>30</v>
      </c>
      <c r="E8" s="8">
        <v>6.5000000000000002E-2</v>
      </c>
      <c r="F8" s="8">
        <v>6.5000000000000002E-2</v>
      </c>
      <c r="G8" s="4">
        <f t="shared" si="1"/>
        <v>0</v>
      </c>
      <c r="H8" s="3" t="s">
        <v>23</v>
      </c>
      <c r="I8" s="1" t="str">
        <f>INDEX([1]MethodLookup!B:B, MATCH(A8, [1]MethodLookup!A:A, 0))</f>
        <v>CIS</v>
      </c>
      <c r="J8" s="22"/>
    </row>
    <row r="9" spans="1:14" x14ac:dyDescent="0.25">
      <c r="A9" s="49" t="s">
        <v>31</v>
      </c>
      <c r="B9" s="1" t="s">
        <v>32</v>
      </c>
      <c r="C9" s="2" t="str">
        <f t="shared" si="0"/>
        <v>Okay</v>
      </c>
      <c r="D9" s="1" t="s">
        <v>33</v>
      </c>
      <c r="E9" s="13">
        <v>0</v>
      </c>
      <c r="F9" s="13">
        <v>0.03</v>
      </c>
      <c r="G9" s="4">
        <f t="shared" si="1"/>
        <v>0.03</v>
      </c>
      <c r="H9" s="3" t="s">
        <v>34</v>
      </c>
      <c r="I9" s="1" t="str">
        <f>INDEX([1]MethodLookup!B:B, MATCH(A9, [1]MethodLookup!A:A, 0))</f>
        <v>CIS</v>
      </c>
      <c r="J9" s="22"/>
    </row>
    <row r="10" spans="1:14" x14ac:dyDescent="0.25">
      <c r="A10" s="50" t="s">
        <v>35</v>
      </c>
      <c r="B10" s="9" t="s">
        <v>36</v>
      </c>
      <c r="C10" s="2" t="str">
        <f t="shared" si="0"/>
        <v>Okay</v>
      </c>
      <c r="D10" s="3" t="s">
        <v>37</v>
      </c>
      <c r="E10" s="8">
        <v>6.5000000000000002E-2</v>
      </c>
      <c r="F10" s="8">
        <v>6.5000000000000002E-2</v>
      </c>
      <c r="G10" s="4">
        <f t="shared" si="1"/>
        <v>0</v>
      </c>
      <c r="H10" s="3" t="s">
        <v>9</v>
      </c>
      <c r="I10" s="1" t="str">
        <f>INDEX([1]MethodLookup!B:B, MATCH(A10, [1]MethodLookup!A:A, 0))</f>
        <v>CIS</v>
      </c>
      <c r="J10" s="22"/>
    </row>
    <row r="11" spans="1:14" x14ac:dyDescent="0.25">
      <c r="A11" s="50" t="s">
        <v>38</v>
      </c>
      <c r="B11" s="9" t="s">
        <v>39</v>
      </c>
      <c r="C11" s="2" t="str">
        <f t="shared" si="0"/>
        <v>Okay</v>
      </c>
      <c r="D11" s="10" t="s">
        <v>40</v>
      </c>
      <c r="E11" s="8">
        <v>0.06</v>
      </c>
      <c r="F11" s="8">
        <v>0.06</v>
      </c>
      <c r="G11" s="4">
        <f t="shared" si="1"/>
        <v>0</v>
      </c>
      <c r="H11" s="3" t="s">
        <v>23</v>
      </c>
      <c r="I11" s="1" t="str">
        <f>INDEX([1]MethodLookup!B:B, MATCH(A11, [1]MethodLookup!A:A, 0))</f>
        <v>CIS</v>
      </c>
      <c r="J11" s="22"/>
    </row>
    <row r="12" spans="1:14" x14ac:dyDescent="0.25">
      <c r="A12" s="50" t="s">
        <v>41</v>
      </c>
      <c r="B12" s="9" t="s">
        <v>42</v>
      </c>
      <c r="C12" s="2" t="str">
        <f t="shared" si="0"/>
        <v>Okay</v>
      </c>
      <c r="D12" s="10" t="s">
        <v>43</v>
      </c>
      <c r="E12" s="8">
        <v>0.06</v>
      </c>
      <c r="F12" s="8">
        <v>0.06</v>
      </c>
      <c r="G12" s="4">
        <f t="shared" si="1"/>
        <v>0</v>
      </c>
      <c r="H12" s="3" t="s">
        <v>23</v>
      </c>
      <c r="I12" s="1" t="str">
        <f>INDEX([1]MethodLookup!B:B, MATCH(A12, [1]MethodLookup!A:A, 0))</f>
        <v>CIS</v>
      </c>
      <c r="J12" s="22"/>
    </row>
    <row r="13" spans="1:14" x14ac:dyDescent="0.25">
      <c r="A13" s="50" t="s">
        <v>44</v>
      </c>
      <c r="B13" s="9" t="s">
        <v>45</v>
      </c>
      <c r="C13" s="2" t="str">
        <f t="shared" si="0"/>
        <v>Okay</v>
      </c>
      <c r="D13" s="10" t="s">
        <v>46</v>
      </c>
      <c r="E13" s="8">
        <v>6.5000000000000002E-2</v>
      </c>
      <c r="F13" s="8">
        <v>6.5000000000000002E-2</v>
      </c>
      <c r="G13" s="4">
        <f t="shared" si="1"/>
        <v>0</v>
      </c>
      <c r="H13" s="3" t="s">
        <v>9</v>
      </c>
      <c r="I13" s="1" t="str">
        <f>INDEX([1]MethodLookup!B:B, MATCH(A13, [1]MethodLookup!A:A, 0))</f>
        <v>CIS</v>
      </c>
      <c r="J13" s="22"/>
    </row>
    <row r="14" spans="1:14" x14ac:dyDescent="0.25">
      <c r="A14" s="49" t="s">
        <v>47</v>
      </c>
      <c r="B14" s="1" t="s">
        <v>48</v>
      </c>
      <c r="C14" s="2" t="str">
        <f t="shared" si="0"/>
        <v>Okay</v>
      </c>
      <c r="D14" s="1" t="s">
        <v>49</v>
      </c>
      <c r="E14" s="13">
        <v>0</v>
      </c>
      <c r="F14" s="13">
        <v>0.03</v>
      </c>
      <c r="G14" s="4">
        <f t="shared" si="1"/>
        <v>0.03</v>
      </c>
      <c r="H14" s="3" t="s">
        <v>34</v>
      </c>
      <c r="I14" s="1" t="str">
        <f>INDEX([1]MethodLookup!B:B, MATCH(A14, [1]MethodLookup!A:A, 0))</f>
        <v>CIS</v>
      </c>
      <c r="J14" s="22"/>
    </row>
    <row r="15" spans="1:14" x14ac:dyDescent="0.25">
      <c r="A15" s="50" t="s">
        <v>50</v>
      </c>
      <c r="B15" s="9" t="s">
        <v>51</v>
      </c>
      <c r="C15" s="2" t="str">
        <f t="shared" si="0"/>
        <v>Okay</v>
      </c>
      <c r="D15" s="10" t="s">
        <v>52</v>
      </c>
      <c r="E15" s="8">
        <v>4.4999999999999998E-2</v>
      </c>
      <c r="F15" s="8">
        <v>3.5000000000000003E-2</v>
      </c>
      <c r="G15" s="4">
        <f t="shared" si="1"/>
        <v>-9.999999999999995E-3</v>
      </c>
      <c r="H15" s="3" t="s">
        <v>27</v>
      </c>
      <c r="I15" s="1" t="str">
        <f>INDEX([1]MethodLookup!B:B, MATCH(A15, [1]MethodLookup!A:A, 0))</f>
        <v>CIS</v>
      </c>
      <c r="J15" s="22"/>
    </row>
    <row r="16" spans="1:14" x14ac:dyDescent="0.25">
      <c r="A16" s="50" t="s">
        <v>53</v>
      </c>
      <c r="B16" s="9" t="s">
        <v>54</v>
      </c>
      <c r="C16" s="2" t="str">
        <f t="shared" si="0"/>
        <v>Okay</v>
      </c>
      <c r="D16" s="3" t="s">
        <v>55</v>
      </c>
      <c r="E16" s="13">
        <v>6.5000000000000002E-2</v>
      </c>
      <c r="F16" s="13">
        <v>6.5000000000000002E-2</v>
      </c>
      <c r="G16" s="4">
        <f t="shared" si="1"/>
        <v>0</v>
      </c>
      <c r="H16" s="3" t="s">
        <v>23</v>
      </c>
      <c r="I16" s="1" t="str">
        <f>INDEX([1]MethodLookup!B:B, MATCH(A16, [1]MethodLookup!A:A, 0))</f>
        <v>CIS</v>
      </c>
      <c r="J16" s="22"/>
    </row>
    <row r="17" spans="1:10" x14ac:dyDescent="0.25">
      <c r="A17" s="51" t="s">
        <v>56</v>
      </c>
      <c r="B17" s="35" t="s">
        <v>57</v>
      </c>
      <c r="C17" s="2" t="str">
        <f t="shared" si="0"/>
        <v>Okay</v>
      </c>
      <c r="D17" s="1" t="s">
        <v>58</v>
      </c>
      <c r="E17" s="4">
        <v>0.09</v>
      </c>
      <c r="F17" s="4">
        <v>0.09</v>
      </c>
      <c r="G17" s="4">
        <f t="shared" si="1"/>
        <v>0</v>
      </c>
      <c r="H17" s="1" t="s">
        <v>59</v>
      </c>
      <c r="I17" s="1" t="str">
        <f>INDEX([1]MethodLookup!B:B, MATCH(A17, [1]MethodLookup!A:A, 0))</f>
        <v>Broker</v>
      </c>
      <c r="J17" s="22"/>
    </row>
    <row r="18" spans="1:10" x14ac:dyDescent="0.25">
      <c r="A18" s="50" t="s">
        <v>60</v>
      </c>
      <c r="B18" s="9" t="s">
        <v>61</v>
      </c>
      <c r="C18" s="2" t="str">
        <f t="shared" si="0"/>
        <v>Okay</v>
      </c>
      <c r="D18" s="10" t="s">
        <v>62</v>
      </c>
      <c r="E18" s="8">
        <v>0.05</v>
      </c>
      <c r="F18" s="8">
        <v>0.04</v>
      </c>
      <c r="G18" s="4">
        <f t="shared" si="1"/>
        <v>-1.0000000000000002E-2</v>
      </c>
      <c r="H18" s="3" t="s">
        <v>27</v>
      </c>
      <c r="I18" s="1" t="str">
        <f>INDEX([1]MethodLookup!B:B, MATCH(A18, [1]MethodLookup!A:A, 0))</f>
        <v>CIS</v>
      </c>
      <c r="J18" s="22"/>
    </row>
    <row r="19" spans="1:10" x14ac:dyDescent="0.25">
      <c r="A19" s="50" t="s">
        <v>63</v>
      </c>
      <c r="B19" s="9" t="s">
        <v>64</v>
      </c>
      <c r="C19" s="2" t="str">
        <f t="shared" si="0"/>
        <v>Okay</v>
      </c>
      <c r="D19" s="10" t="s">
        <v>65</v>
      </c>
      <c r="E19" s="8">
        <v>6.5000000000000002E-2</v>
      </c>
      <c r="F19" s="8">
        <v>6.5000000000000002E-2</v>
      </c>
      <c r="G19" s="4">
        <f t="shared" si="1"/>
        <v>0</v>
      </c>
      <c r="H19" s="3" t="s">
        <v>9</v>
      </c>
      <c r="I19" s="1" t="str">
        <f>INDEX([1]MethodLookup!B:B, MATCH(A19, [1]MethodLookup!A:A, 0))</f>
        <v>CIS</v>
      </c>
      <c r="J19" s="22"/>
    </row>
    <row r="20" spans="1:10" x14ac:dyDescent="0.25">
      <c r="A20" s="49" t="s">
        <v>66</v>
      </c>
      <c r="B20" s="1" t="s">
        <v>67</v>
      </c>
      <c r="C20" s="2" t="str">
        <f t="shared" si="0"/>
        <v>Okay</v>
      </c>
      <c r="D20" s="1" t="s">
        <v>68</v>
      </c>
      <c r="E20" s="15">
        <v>0.06</v>
      </c>
      <c r="F20" s="15">
        <v>0.06</v>
      </c>
      <c r="G20" s="4">
        <f t="shared" si="1"/>
        <v>0</v>
      </c>
      <c r="H20" s="1" t="s">
        <v>23</v>
      </c>
      <c r="I20" s="1" t="str">
        <f>INDEX([1]MethodLookup!B:B, MATCH(A20, [1]MethodLookup!A:A, 0))</f>
        <v>CIS</v>
      </c>
      <c r="J20" s="22"/>
    </row>
    <row r="21" spans="1:10" x14ac:dyDescent="0.25">
      <c r="B21" s="12"/>
      <c r="C21" s="2"/>
      <c r="D21" s="12"/>
      <c r="E21" s="13"/>
      <c r="F21" s="13"/>
      <c r="G21" s="4"/>
      <c r="H21" s="14"/>
      <c r="I21" s="5"/>
      <c r="J21" s="22"/>
    </row>
    <row r="22" spans="1:10" x14ac:dyDescent="0.25">
      <c r="A22" s="16"/>
      <c r="B22" s="16"/>
      <c r="C22" s="16"/>
      <c r="D22" s="16" t="s">
        <v>69</v>
      </c>
      <c r="E22" s="17">
        <v>0.02</v>
      </c>
      <c r="F22" s="19">
        <v>0.02</v>
      </c>
      <c r="G22" s="4"/>
      <c r="J22" s="23"/>
    </row>
    <row r="23" spans="1:10" x14ac:dyDescent="0.25">
      <c r="B23" s="20"/>
      <c r="C23" s="17"/>
      <c r="E23" s="18">
        <f>SUM(E2:E22)</f>
        <v>0.9700000000000002</v>
      </c>
      <c r="F23" s="21">
        <f>SUM(F2:F22)</f>
        <v>1.0000000000000002</v>
      </c>
      <c r="G23" s="4"/>
    </row>
  </sheetData>
  <mergeCells count="1">
    <mergeCell ref="L1:N1"/>
  </mergeCells>
  <conditionalFormatting sqref="A2:I98">
    <cfRule type="expression" dxfId="0" priority="1">
      <formula>$G2&lt;&gt;0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Providence Targets</vt:lpstr>
      <vt:lpstr>Select Targets</vt:lpstr>
      <vt:lpstr>International Targets</vt:lpstr>
      <vt:lpstr>Venture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Armstrong</dc:creator>
  <cp:lastModifiedBy>Richard Armstrong</cp:lastModifiedBy>
  <dcterms:created xsi:type="dcterms:W3CDTF">2023-05-12T15:35:01Z</dcterms:created>
  <dcterms:modified xsi:type="dcterms:W3CDTF">2023-05-15T13:03:40Z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3f6bee-25a2-4071-976d-445ec8dd7ff4_Enabled">
    <vt:lpwstr>true</vt:lpwstr>
  </property>
  <property fmtid="{D5CDD505-2E9C-101B-9397-08002B2CF9AE}" pid="3" name="MSIP_Label_5b3f6bee-25a2-4071-976d-445ec8dd7ff4_SetDate">
    <vt:lpwstr>2023-05-12T16:34:26Z</vt:lpwstr>
  </property>
  <property fmtid="{D5CDD505-2E9C-101B-9397-08002B2CF9AE}" pid="4" name="MSIP_Label_5b3f6bee-25a2-4071-976d-445ec8dd7ff4_Method">
    <vt:lpwstr>Privileged</vt:lpwstr>
  </property>
  <property fmtid="{D5CDD505-2E9C-101B-9397-08002B2CF9AE}" pid="5" name="MSIP_Label_5b3f6bee-25a2-4071-976d-445ec8dd7ff4_Name">
    <vt:lpwstr>Public</vt:lpwstr>
  </property>
  <property fmtid="{D5CDD505-2E9C-101B-9397-08002B2CF9AE}" pid="6" name="MSIP_Label_5b3f6bee-25a2-4071-976d-445ec8dd7ff4_SiteId">
    <vt:lpwstr>2fe7c763-103c-4fdb-a047-7a3df607800d</vt:lpwstr>
  </property>
  <property fmtid="{D5CDD505-2E9C-101B-9397-08002B2CF9AE}" pid="7" name="MSIP_Label_5b3f6bee-25a2-4071-976d-445ec8dd7ff4_ActionId">
    <vt:lpwstr>84d1bdba-d645-420d-b316-df473303e806</vt:lpwstr>
  </property>
  <property fmtid="{D5CDD505-2E9C-101B-9397-08002B2CF9AE}" pid="8" name="MSIP_Label_5b3f6bee-25a2-4071-976d-445ec8dd7ff4_ContentBits">
    <vt:lpwstr>0</vt:lpwstr>
  </property>
</Properties>
</file>